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45" firstSheet="1" activeTab="1"/>
  </bookViews>
  <sheets>
    <sheet name="Verilerimiz" sheetId="1" r:id="rId1"/>
    <sheet name="NufusAgirlikliOrtalamaSicaklik" sheetId="2" r:id="rId2"/>
    <sheet name="AylaraGoreEnerjiTalebimiz" sheetId="3" r:id="rId3"/>
    <sheet name="idap2019" sheetId="4" r:id="rId4"/>
    <sheet name="appliedEnergy2019" sheetId="5" r:id="rId5"/>
    <sheet name="appliedEnergy2019function" sheetId="6" r:id="rId6"/>
    <sheet name="appliedEnergy2019TrainData" sheetId="7" r:id="rId7"/>
    <sheet name="appliedEnergy2019TestData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9" i="6" l="1"/>
  <c r="V79" i="6"/>
  <c r="U79" i="6"/>
  <c r="T79" i="6"/>
  <c r="S79" i="6"/>
  <c r="R79" i="6"/>
  <c r="Q79" i="6"/>
  <c r="P79" i="6"/>
  <c r="O79" i="6"/>
  <c r="N79" i="6"/>
  <c r="M79" i="6"/>
  <c r="L79" i="6"/>
  <c r="M54" i="6"/>
  <c r="N54" i="6"/>
  <c r="O54" i="6"/>
  <c r="P54" i="6"/>
  <c r="Q54" i="6"/>
  <c r="R54" i="6"/>
  <c r="S54" i="6"/>
  <c r="T54" i="6"/>
  <c r="U54" i="6"/>
  <c r="V54" i="6"/>
  <c r="W54" i="6"/>
  <c r="L54" i="6"/>
  <c r="L58" i="6"/>
  <c r="M58" i="6"/>
  <c r="N58" i="6"/>
  <c r="O58" i="6"/>
  <c r="P58" i="6"/>
  <c r="Q58" i="6"/>
  <c r="Q77" i="6" s="1"/>
  <c r="R58" i="6"/>
  <c r="S58" i="6"/>
  <c r="T58" i="6"/>
  <c r="U58" i="6"/>
  <c r="V58" i="6"/>
  <c r="W58" i="6"/>
  <c r="L59" i="6"/>
  <c r="M59" i="6"/>
  <c r="N59" i="6"/>
  <c r="O59" i="6"/>
  <c r="P59" i="6"/>
  <c r="Q59" i="6"/>
  <c r="R59" i="6"/>
  <c r="S59" i="6"/>
  <c r="T59" i="6"/>
  <c r="U59" i="6"/>
  <c r="V59" i="6"/>
  <c r="W59" i="6"/>
  <c r="L60" i="6"/>
  <c r="M60" i="6"/>
  <c r="N60" i="6"/>
  <c r="O60" i="6"/>
  <c r="P60" i="6"/>
  <c r="Q60" i="6"/>
  <c r="R60" i="6"/>
  <c r="S60" i="6"/>
  <c r="T60" i="6"/>
  <c r="U60" i="6"/>
  <c r="V60" i="6"/>
  <c r="W60" i="6"/>
  <c r="L61" i="6"/>
  <c r="M61" i="6"/>
  <c r="N61" i="6"/>
  <c r="O61" i="6"/>
  <c r="P61" i="6"/>
  <c r="Q61" i="6"/>
  <c r="R61" i="6"/>
  <c r="S61" i="6"/>
  <c r="T61" i="6"/>
  <c r="U61" i="6"/>
  <c r="V61" i="6"/>
  <c r="W61" i="6"/>
  <c r="L62" i="6"/>
  <c r="M62" i="6"/>
  <c r="N62" i="6"/>
  <c r="O62" i="6"/>
  <c r="P62" i="6"/>
  <c r="Q62" i="6"/>
  <c r="R62" i="6"/>
  <c r="S62" i="6"/>
  <c r="T62" i="6"/>
  <c r="U62" i="6"/>
  <c r="V62" i="6"/>
  <c r="W62" i="6"/>
  <c r="L63" i="6"/>
  <c r="M63" i="6"/>
  <c r="N63" i="6"/>
  <c r="O63" i="6"/>
  <c r="P63" i="6"/>
  <c r="Q63" i="6"/>
  <c r="R63" i="6"/>
  <c r="S63" i="6"/>
  <c r="T63" i="6"/>
  <c r="U63" i="6"/>
  <c r="V63" i="6"/>
  <c r="W63" i="6"/>
  <c r="L64" i="6"/>
  <c r="M64" i="6"/>
  <c r="N64" i="6"/>
  <c r="O64" i="6"/>
  <c r="P64" i="6"/>
  <c r="Q64" i="6"/>
  <c r="R64" i="6"/>
  <c r="S64" i="6"/>
  <c r="T64" i="6"/>
  <c r="U64" i="6"/>
  <c r="V64" i="6"/>
  <c r="W64" i="6"/>
  <c r="L65" i="6"/>
  <c r="M65" i="6"/>
  <c r="N65" i="6"/>
  <c r="O65" i="6"/>
  <c r="P65" i="6"/>
  <c r="Q65" i="6"/>
  <c r="R65" i="6"/>
  <c r="S65" i="6"/>
  <c r="T65" i="6"/>
  <c r="U65" i="6"/>
  <c r="V65" i="6"/>
  <c r="W65" i="6"/>
  <c r="L66" i="6"/>
  <c r="M66" i="6"/>
  <c r="N66" i="6"/>
  <c r="O66" i="6"/>
  <c r="P66" i="6"/>
  <c r="Q66" i="6"/>
  <c r="R66" i="6"/>
  <c r="S66" i="6"/>
  <c r="T66" i="6"/>
  <c r="U66" i="6"/>
  <c r="V66" i="6"/>
  <c r="W66" i="6"/>
  <c r="L67" i="6"/>
  <c r="M67" i="6"/>
  <c r="N67" i="6"/>
  <c r="O67" i="6"/>
  <c r="P67" i="6"/>
  <c r="Q67" i="6"/>
  <c r="R67" i="6"/>
  <c r="S67" i="6"/>
  <c r="T67" i="6"/>
  <c r="U67" i="6"/>
  <c r="V67" i="6"/>
  <c r="W67" i="6"/>
  <c r="L68" i="6"/>
  <c r="M68" i="6"/>
  <c r="N68" i="6"/>
  <c r="O68" i="6"/>
  <c r="P68" i="6"/>
  <c r="Q68" i="6"/>
  <c r="R68" i="6"/>
  <c r="S68" i="6"/>
  <c r="T68" i="6"/>
  <c r="U68" i="6"/>
  <c r="V68" i="6"/>
  <c r="W68" i="6"/>
  <c r="L69" i="6"/>
  <c r="M69" i="6"/>
  <c r="N69" i="6"/>
  <c r="O69" i="6"/>
  <c r="P69" i="6"/>
  <c r="Q69" i="6"/>
  <c r="R69" i="6"/>
  <c r="S69" i="6"/>
  <c r="T69" i="6"/>
  <c r="U69" i="6"/>
  <c r="V69" i="6"/>
  <c r="W69" i="6"/>
  <c r="L70" i="6"/>
  <c r="M70" i="6"/>
  <c r="N70" i="6"/>
  <c r="O70" i="6"/>
  <c r="P70" i="6"/>
  <c r="Q70" i="6"/>
  <c r="R70" i="6"/>
  <c r="S70" i="6"/>
  <c r="T70" i="6"/>
  <c r="U70" i="6"/>
  <c r="V70" i="6"/>
  <c r="W70" i="6"/>
  <c r="L71" i="6"/>
  <c r="M71" i="6"/>
  <c r="N71" i="6"/>
  <c r="O71" i="6"/>
  <c r="P71" i="6"/>
  <c r="Q71" i="6"/>
  <c r="R71" i="6"/>
  <c r="S71" i="6"/>
  <c r="T71" i="6"/>
  <c r="U71" i="6"/>
  <c r="V71" i="6"/>
  <c r="W71" i="6"/>
  <c r="L72" i="6"/>
  <c r="M72" i="6"/>
  <c r="N72" i="6"/>
  <c r="O72" i="6"/>
  <c r="P72" i="6"/>
  <c r="Q72" i="6"/>
  <c r="R72" i="6"/>
  <c r="S72" i="6"/>
  <c r="T72" i="6"/>
  <c r="U72" i="6"/>
  <c r="V72" i="6"/>
  <c r="W72" i="6"/>
  <c r="L73" i="6"/>
  <c r="M73" i="6"/>
  <c r="N73" i="6"/>
  <c r="O73" i="6"/>
  <c r="P73" i="6"/>
  <c r="Q73" i="6"/>
  <c r="R73" i="6"/>
  <c r="S73" i="6"/>
  <c r="T73" i="6"/>
  <c r="U73" i="6"/>
  <c r="V73" i="6"/>
  <c r="W73" i="6"/>
  <c r="L74" i="6"/>
  <c r="M74" i="6"/>
  <c r="N74" i="6"/>
  <c r="O74" i="6"/>
  <c r="P74" i="6"/>
  <c r="Q74" i="6"/>
  <c r="R74" i="6"/>
  <c r="S74" i="6"/>
  <c r="T74" i="6"/>
  <c r="U74" i="6"/>
  <c r="V74" i="6"/>
  <c r="W74" i="6"/>
  <c r="M57" i="6"/>
  <c r="N57" i="6"/>
  <c r="O57" i="6"/>
  <c r="P57" i="6"/>
  <c r="Q57" i="6"/>
  <c r="R57" i="6"/>
  <c r="S57" i="6"/>
  <c r="S77" i="6" s="1"/>
  <c r="T57" i="6"/>
  <c r="T78" i="6" s="1"/>
  <c r="U57" i="6"/>
  <c r="V57" i="6"/>
  <c r="W57" i="6"/>
  <c r="L57" i="6"/>
  <c r="W78" i="6"/>
  <c r="V78" i="6"/>
  <c r="R77" i="6"/>
  <c r="P77" i="6"/>
  <c r="O78" i="6"/>
  <c r="N78" i="6"/>
  <c r="L78" i="6"/>
  <c r="M33" i="6"/>
  <c r="N33" i="6"/>
  <c r="O33" i="6"/>
  <c r="P33" i="6"/>
  <c r="Q33" i="6"/>
  <c r="R33" i="6"/>
  <c r="S33" i="6"/>
  <c r="T33" i="6"/>
  <c r="T53" i="6" s="1"/>
  <c r="U33" i="6"/>
  <c r="V33" i="6"/>
  <c r="W33" i="6"/>
  <c r="M34" i="6"/>
  <c r="N34" i="6"/>
  <c r="O34" i="6"/>
  <c r="P34" i="6"/>
  <c r="Q34" i="6"/>
  <c r="Q52" i="6" s="1"/>
  <c r="R34" i="6"/>
  <c r="S34" i="6"/>
  <c r="T34" i="6"/>
  <c r="U34" i="6"/>
  <c r="V34" i="6"/>
  <c r="W34" i="6"/>
  <c r="M35" i="6"/>
  <c r="N35" i="6"/>
  <c r="N53" i="6" s="1"/>
  <c r="O35" i="6"/>
  <c r="P35" i="6"/>
  <c r="Q35" i="6"/>
  <c r="R35" i="6"/>
  <c r="S35" i="6"/>
  <c r="T35" i="6"/>
  <c r="U35" i="6"/>
  <c r="V35" i="6"/>
  <c r="V53" i="6" s="1"/>
  <c r="W35" i="6"/>
  <c r="M36" i="6"/>
  <c r="N36" i="6"/>
  <c r="O36" i="6"/>
  <c r="P36" i="6"/>
  <c r="Q36" i="6"/>
  <c r="R36" i="6"/>
  <c r="S36" i="6"/>
  <c r="T36" i="6"/>
  <c r="U36" i="6"/>
  <c r="V36" i="6"/>
  <c r="W36" i="6"/>
  <c r="M37" i="6"/>
  <c r="N37" i="6"/>
  <c r="O37" i="6"/>
  <c r="P37" i="6"/>
  <c r="P52" i="6" s="1"/>
  <c r="Q37" i="6"/>
  <c r="R37" i="6"/>
  <c r="S37" i="6"/>
  <c r="T37" i="6"/>
  <c r="U37" i="6"/>
  <c r="V37" i="6"/>
  <c r="W37" i="6"/>
  <c r="M38" i="6"/>
  <c r="N38" i="6"/>
  <c r="O38" i="6"/>
  <c r="P38" i="6"/>
  <c r="Q38" i="6"/>
  <c r="R38" i="6"/>
  <c r="S38" i="6"/>
  <c r="T38" i="6"/>
  <c r="U38" i="6"/>
  <c r="V38" i="6"/>
  <c r="W38" i="6"/>
  <c r="M39" i="6"/>
  <c r="N39" i="6"/>
  <c r="O39" i="6"/>
  <c r="P39" i="6"/>
  <c r="Q39" i="6"/>
  <c r="R39" i="6"/>
  <c r="R52" i="6" s="1"/>
  <c r="S39" i="6"/>
  <c r="T39" i="6"/>
  <c r="U39" i="6"/>
  <c r="V39" i="6"/>
  <c r="W39" i="6"/>
  <c r="M40" i="6"/>
  <c r="N40" i="6"/>
  <c r="O40" i="6"/>
  <c r="P40" i="6"/>
  <c r="Q40" i="6"/>
  <c r="R40" i="6"/>
  <c r="S40" i="6"/>
  <c r="T40" i="6"/>
  <c r="U40" i="6"/>
  <c r="V40" i="6"/>
  <c r="W40" i="6"/>
  <c r="M41" i="6"/>
  <c r="N41" i="6"/>
  <c r="O41" i="6"/>
  <c r="P41" i="6"/>
  <c r="Q41" i="6"/>
  <c r="R41" i="6"/>
  <c r="S41" i="6"/>
  <c r="T41" i="6"/>
  <c r="U41" i="6"/>
  <c r="V41" i="6"/>
  <c r="W41" i="6"/>
  <c r="M42" i="6"/>
  <c r="N42" i="6"/>
  <c r="O42" i="6"/>
  <c r="P42" i="6"/>
  <c r="Q42" i="6"/>
  <c r="R42" i="6"/>
  <c r="S42" i="6"/>
  <c r="T42" i="6"/>
  <c r="U42" i="6"/>
  <c r="V42" i="6"/>
  <c r="W42" i="6"/>
  <c r="M43" i="6"/>
  <c r="N43" i="6"/>
  <c r="O43" i="6"/>
  <c r="P43" i="6"/>
  <c r="Q43" i="6"/>
  <c r="R43" i="6"/>
  <c r="S43" i="6"/>
  <c r="T43" i="6"/>
  <c r="U43" i="6"/>
  <c r="V43" i="6"/>
  <c r="W43" i="6"/>
  <c r="M44" i="6"/>
  <c r="N44" i="6"/>
  <c r="O44" i="6"/>
  <c r="P44" i="6"/>
  <c r="Q44" i="6"/>
  <c r="R44" i="6"/>
  <c r="S44" i="6"/>
  <c r="T44" i="6"/>
  <c r="U44" i="6"/>
  <c r="V44" i="6"/>
  <c r="W44" i="6"/>
  <c r="M45" i="6"/>
  <c r="N45" i="6"/>
  <c r="O45" i="6"/>
  <c r="P45" i="6"/>
  <c r="Q45" i="6"/>
  <c r="R45" i="6"/>
  <c r="S45" i="6"/>
  <c r="T45" i="6"/>
  <c r="U45" i="6"/>
  <c r="V45" i="6"/>
  <c r="W45" i="6"/>
  <c r="M46" i="6"/>
  <c r="N46" i="6"/>
  <c r="O46" i="6"/>
  <c r="P46" i="6"/>
  <c r="Q46" i="6"/>
  <c r="R46" i="6"/>
  <c r="S46" i="6"/>
  <c r="T46" i="6"/>
  <c r="U46" i="6"/>
  <c r="V46" i="6"/>
  <c r="W46" i="6"/>
  <c r="M47" i="6"/>
  <c r="N47" i="6"/>
  <c r="O47" i="6"/>
  <c r="P47" i="6"/>
  <c r="Q47" i="6"/>
  <c r="R47" i="6"/>
  <c r="S47" i="6"/>
  <c r="T47" i="6"/>
  <c r="U47" i="6"/>
  <c r="V47" i="6"/>
  <c r="W47" i="6"/>
  <c r="M48" i="6"/>
  <c r="N48" i="6"/>
  <c r="O48" i="6"/>
  <c r="P48" i="6"/>
  <c r="Q48" i="6"/>
  <c r="R48" i="6"/>
  <c r="S48" i="6"/>
  <c r="T48" i="6"/>
  <c r="U48" i="6"/>
  <c r="V48" i="6"/>
  <c r="W48" i="6"/>
  <c r="M49" i="6"/>
  <c r="N49" i="6"/>
  <c r="O49" i="6"/>
  <c r="P49" i="6"/>
  <c r="Q49" i="6"/>
  <c r="R49" i="6"/>
  <c r="S49" i="6"/>
  <c r="T49" i="6"/>
  <c r="U49" i="6"/>
  <c r="V49" i="6"/>
  <c r="W49" i="6"/>
  <c r="N32" i="6"/>
  <c r="O32" i="6"/>
  <c r="P32" i="6"/>
  <c r="Q32" i="6"/>
  <c r="R32" i="6"/>
  <c r="S32" i="6"/>
  <c r="T32" i="6"/>
  <c r="U32" i="6"/>
  <c r="V32" i="6"/>
  <c r="W32" i="6"/>
  <c r="M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32" i="6"/>
  <c r="L53" i="6" s="1"/>
  <c r="U78" i="6" l="1"/>
  <c r="M78" i="6"/>
  <c r="T77" i="6"/>
  <c r="L77" i="6"/>
  <c r="P78" i="6"/>
  <c r="Q76" i="6"/>
  <c r="M77" i="6"/>
  <c r="U77" i="6"/>
  <c r="Q78" i="6"/>
  <c r="R76" i="6"/>
  <c r="N77" i="6"/>
  <c r="V77" i="6"/>
  <c r="R78" i="6"/>
  <c r="S76" i="6"/>
  <c r="O77" i="6"/>
  <c r="W77" i="6"/>
  <c r="S78" i="6"/>
  <c r="P76" i="6"/>
  <c r="L76" i="6"/>
  <c r="T76" i="6"/>
  <c r="M76" i="6"/>
  <c r="U76" i="6"/>
  <c r="N76" i="6"/>
  <c r="V76" i="6"/>
  <c r="O76" i="6"/>
  <c r="W76" i="6"/>
  <c r="M53" i="6"/>
  <c r="W53" i="6"/>
  <c r="O53" i="6"/>
  <c r="U53" i="6"/>
  <c r="S52" i="6"/>
  <c r="P51" i="6"/>
  <c r="L52" i="6"/>
  <c r="T52" i="6"/>
  <c r="P53" i="6"/>
  <c r="Q51" i="6"/>
  <c r="M52" i="6"/>
  <c r="U52" i="6"/>
  <c r="Q53" i="6"/>
  <c r="R51" i="6"/>
  <c r="N52" i="6"/>
  <c r="V52" i="6"/>
  <c r="R53" i="6"/>
  <c r="S51" i="6"/>
  <c r="O52" i="6"/>
  <c r="W52" i="6"/>
  <c r="S53" i="6"/>
  <c r="L51" i="6"/>
  <c r="T51" i="6"/>
  <c r="M51" i="6"/>
  <c r="U51" i="6"/>
  <c r="N51" i="6"/>
  <c r="V51" i="6"/>
  <c r="O51" i="6"/>
  <c r="W51" i="6"/>
  <c r="K40" i="5"/>
  <c r="L40" i="5"/>
  <c r="M40" i="5"/>
  <c r="N40" i="5"/>
  <c r="O40" i="5"/>
  <c r="P40" i="5"/>
  <c r="Q40" i="5"/>
  <c r="R40" i="5"/>
  <c r="S40" i="5"/>
  <c r="T40" i="5"/>
  <c r="U40" i="5"/>
  <c r="J40" i="5"/>
  <c r="C3" i="9" l="1"/>
  <c r="D3" i="9"/>
  <c r="E3" i="9" s="1"/>
  <c r="C4" i="9"/>
  <c r="D4" i="9"/>
  <c r="E4" i="9" s="1"/>
  <c r="C5" i="9"/>
  <c r="D5" i="9"/>
  <c r="E5" i="9" s="1"/>
  <c r="C6" i="9"/>
  <c r="D6" i="9"/>
  <c r="C7" i="9"/>
  <c r="D7" i="9"/>
  <c r="E7" i="9" s="1"/>
  <c r="C8" i="9"/>
  <c r="D8" i="9"/>
  <c r="C9" i="9"/>
  <c r="D9" i="9"/>
  <c r="E9" i="9"/>
  <c r="C10" i="9"/>
  <c r="E10" i="9" s="1"/>
  <c r="D10" i="9"/>
  <c r="C11" i="9"/>
  <c r="D11" i="9"/>
  <c r="E11" i="9" s="1"/>
  <c r="C12" i="9"/>
  <c r="D12" i="9"/>
  <c r="E12" i="9" s="1"/>
  <c r="C13" i="9"/>
  <c r="D13" i="9"/>
  <c r="E13" i="9" s="1"/>
  <c r="C14" i="9"/>
  <c r="D14" i="9"/>
  <c r="C15" i="9"/>
  <c r="D15" i="9"/>
  <c r="E15" i="9" s="1"/>
  <c r="C16" i="9"/>
  <c r="D16" i="9"/>
  <c r="C17" i="9"/>
  <c r="D17" i="9"/>
  <c r="E17" i="9" s="1"/>
  <c r="C18" i="9"/>
  <c r="D18" i="9"/>
  <c r="E18" i="9"/>
  <c r="C19" i="9"/>
  <c r="D19" i="9"/>
  <c r="E19" i="9" s="1"/>
  <c r="C20" i="9"/>
  <c r="D20" i="9"/>
  <c r="E20" i="9" s="1"/>
  <c r="C21" i="9"/>
  <c r="D21" i="9"/>
  <c r="E21" i="9" s="1"/>
  <c r="C22" i="9"/>
  <c r="D22" i="9"/>
  <c r="C23" i="9"/>
  <c r="D23" i="9"/>
  <c r="E23" i="9" s="1"/>
  <c r="C24" i="9"/>
  <c r="D24" i="9"/>
  <c r="C25" i="9"/>
  <c r="D25" i="9"/>
  <c r="E25" i="9" s="1"/>
  <c r="C26" i="9"/>
  <c r="E26" i="9" s="1"/>
  <c r="D26" i="9"/>
  <c r="C27" i="9"/>
  <c r="D27" i="9"/>
  <c r="E27" i="9" s="1"/>
  <c r="C28" i="9"/>
  <c r="D28" i="9"/>
  <c r="E28" i="9" s="1"/>
  <c r="C29" i="9"/>
  <c r="D29" i="9"/>
  <c r="E29" i="9" s="1"/>
  <c r="C30" i="9"/>
  <c r="D30" i="9"/>
  <c r="E30" i="9" s="1"/>
  <c r="C31" i="9"/>
  <c r="D31" i="9"/>
  <c r="E31" i="9" s="1"/>
  <c r="C32" i="9"/>
  <c r="D32" i="9"/>
  <c r="C33" i="9"/>
  <c r="D33" i="9"/>
  <c r="E33" i="9" s="1"/>
  <c r="C34" i="9"/>
  <c r="D34" i="9"/>
  <c r="E34" i="9"/>
  <c r="C35" i="9"/>
  <c r="D35" i="9"/>
  <c r="E35" i="9" s="1"/>
  <c r="C36" i="9"/>
  <c r="D36" i="9"/>
  <c r="E36" i="9" s="1"/>
  <c r="C37" i="9"/>
  <c r="D37" i="9"/>
  <c r="E37" i="9" s="1"/>
  <c r="C38" i="9"/>
  <c r="D38" i="9"/>
  <c r="E38" i="9" s="1"/>
  <c r="C39" i="9"/>
  <c r="D39" i="9"/>
  <c r="E39" i="9" s="1"/>
  <c r="C40" i="9"/>
  <c r="D40" i="9"/>
  <c r="C41" i="9"/>
  <c r="D41" i="9"/>
  <c r="E41" i="9"/>
  <c r="C42" i="9"/>
  <c r="E42" i="9" s="1"/>
  <c r="D42" i="9"/>
  <c r="C43" i="9"/>
  <c r="D43" i="9"/>
  <c r="E43" i="9" s="1"/>
  <c r="C44" i="9"/>
  <c r="D44" i="9"/>
  <c r="E44" i="9" s="1"/>
  <c r="C45" i="9"/>
  <c r="D45" i="9"/>
  <c r="E45" i="9" s="1"/>
  <c r="C46" i="9"/>
  <c r="D46" i="9"/>
  <c r="E46" i="9" s="1"/>
  <c r="C47" i="9"/>
  <c r="D47" i="9"/>
  <c r="E47" i="9" s="1"/>
  <c r="C48" i="9"/>
  <c r="D48" i="9"/>
  <c r="C49" i="9"/>
  <c r="D49" i="9"/>
  <c r="E49" i="9" s="1"/>
  <c r="C50" i="9"/>
  <c r="D50" i="9"/>
  <c r="E50" i="9"/>
  <c r="C51" i="9"/>
  <c r="D51" i="9"/>
  <c r="E51" i="9" s="1"/>
  <c r="C52" i="9"/>
  <c r="D52" i="9"/>
  <c r="E52" i="9" s="1"/>
  <c r="C53" i="9"/>
  <c r="D53" i="9"/>
  <c r="E53" i="9" s="1"/>
  <c r="C54" i="9"/>
  <c r="D54" i="9"/>
  <c r="E54" i="9" s="1"/>
  <c r="C55" i="9"/>
  <c r="D55" i="9"/>
  <c r="E55" i="9" s="1"/>
  <c r="C56" i="9"/>
  <c r="D56" i="9"/>
  <c r="C57" i="9"/>
  <c r="D57" i="9"/>
  <c r="E57" i="9" s="1"/>
  <c r="C58" i="9"/>
  <c r="E58" i="9" s="1"/>
  <c r="D58" i="9"/>
  <c r="C59" i="9"/>
  <c r="D59" i="9"/>
  <c r="E59" i="9" s="1"/>
  <c r="C60" i="9"/>
  <c r="D60" i="9"/>
  <c r="E60" i="9" s="1"/>
  <c r="C61" i="9"/>
  <c r="D61" i="9"/>
  <c r="E61" i="9" s="1"/>
  <c r="C62" i="9"/>
  <c r="D62" i="9"/>
  <c r="E62" i="9" s="1"/>
  <c r="C63" i="9"/>
  <c r="D63" i="9"/>
  <c r="E63" i="9" s="1"/>
  <c r="C64" i="9"/>
  <c r="D64" i="9"/>
  <c r="C65" i="9"/>
  <c r="D65" i="9"/>
  <c r="E65" i="9" s="1"/>
  <c r="C66" i="9"/>
  <c r="D66" i="9"/>
  <c r="E66" i="9"/>
  <c r="C67" i="9"/>
  <c r="D67" i="9"/>
  <c r="C68" i="9"/>
  <c r="D68" i="9"/>
  <c r="E68" i="9" s="1"/>
  <c r="C69" i="9"/>
  <c r="D69" i="9"/>
  <c r="E69" i="9" s="1"/>
  <c r="C70" i="9"/>
  <c r="D70" i="9"/>
  <c r="E70" i="9" s="1"/>
  <c r="C71" i="9"/>
  <c r="D71" i="9"/>
  <c r="E71" i="9" s="1"/>
  <c r="C72" i="9"/>
  <c r="D72" i="9"/>
  <c r="C73" i="9"/>
  <c r="D73" i="9"/>
  <c r="E73" i="9"/>
  <c r="C74" i="9"/>
  <c r="D74" i="9"/>
  <c r="E74" i="9" s="1"/>
  <c r="C75" i="9"/>
  <c r="D75" i="9"/>
  <c r="E75" i="9" s="1"/>
  <c r="C76" i="9"/>
  <c r="D76" i="9"/>
  <c r="E76" i="9" s="1"/>
  <c r="C77" i="9"/>
  <c r="D77" i="9"/>
  <c r="E77" i="9" s="1"/>
  <c r="C78" i="9"/>
  <c r="D78" i="9"/>
  <c r="E78" i="9" s="1"/>
  <c r="C79" i="9"/>
  <c r="D79" i="9"/>
  <c r="E79" i="9" s="1"/>
  <c r="C80" i="9"/>
  <c r="D80" i="9"/>
  <c r="C81" i="9"/>
  <c r="D81" i="9"/>
  <c r="E81" i="9" s="1"/>
  <c r="C82" i="9"/>
  <c r="D82" i="9"/>
  <c r="E82" i="9"/>
  <c r="C83" i="9"/>
  <c r="D83" i="9"/>
  <c r="E83" i="9" s="1"/>
  <c r="C84" i="9"/>
  <c r="D84" i="9"/>
  <c r="E84" i="9" s="1"/>
  <c r="C85" i="9"/>
  <c r="D85" i="9"/>
  <c r="E85" i="9" s="1"/>
  <c r="C86" i="9"/>
  <c r="D86" i="9"/>
  <c r="E86" i="9" s="1"/>
  <c r="C87" i="9"/>
  <c r="D87" i="9"/>
  <c r="E87" i="9" s="1"/>
  <c r="C88" i="9"/>
  <c r="D88" i="9"/>
  <c r="C89" i="9"/>
  <c r="D89" i="9"/>
  <c r="E89" i="9" s="1"/>
  <c r="C90" i="9"/>
  <c r="E90" i="9" s="1"/>
  <c r="D90" i="9"/>
  <c r="C91" i="9"/>
  <c r="D91" i="9"/>
  <c r="E91" i="9" s="1"/>
  <c r="C92" i="9"/>
  <c r="D92" i="9"/>
  <c r="E92" i="9" s="1"/>
  <c r="C93" i="9"/>
  <c r="D93" i="9"/>
  <c r="E93" i="9" s="1"/>
  <c r="C94" i="9"/>
  <c r="D94" i="9"/>
  <c r="E94" i="9" s="1"/>
  <c r="C95" i="9"/>
  <c r="D95" i="9"/>
  <c r="E95" i="9" s="1"/>
  <c r="C96" i="9"/>
  <c r="D96" i="9"/>
  <c r="C97" i="9"/>
  <c r="D97" i="9"/>
  <c r="E97" i="9" s="1"/>
  <c r="C98" i="9"/>
  <c r="D98" i="9"/>
  <c r="E98" i="9"/>
  <c r="C99" i="9"/>
  <c r="D99" i="9"/>
  <c r="E99" i="9" s="1"/>
  <c r="C100" i="9"/>
  <c r="D100" i="9"/>
  <c r="E100" i="9" s="1"/>
  <c r="C101" i="9"/>
  <c r="D101" i="9"/>
  <c r="E101" i="9" s="1"/>
  <c r="C102" i="9"/>
  <c r="D102" i="9"/>
  <c r="E102" i="9" s="1"/>
  <c r="C103" i="9"/>
  <c r="D103" i="9"/>
  <c r="E103" i="9" s="1"/>
  <c r="C104" i="9"/>
  <c r="D104" i="9"/>
  <c r="C105" i="9"/>
  <c r="D105" i="9"/>
  <c r="E105" i="9"/>
  <c r="C106" i="9"/>
  <c r="E106" i="9" s="1"/>
  <c r="D106" i="9"/>
  <c r="C107" i="9"/>
  <c r="D107" i="9"/>
  <c r="E107" i="9" s="1"/>
  <c r="C108" i="9"/>
  <c r="D108" i="9"/>
  <c r="E108" i="9" s="1"/>
  <c r="C109" i="9"/>
  <c r="D109" i="9"/>
  <c r="E109" i="9" s="1"/>
  <c r="C110" i="9"/>
  <c r="D110" i="9"/>
  <c r="E110" i="9" s="1"/>
  <c r="C111" i="9"/>
  <c r="D111" i="9"/>
  <c r="E111" i="9" s="1"/>
  <c r="C112" i="9"/>
  <c r="D112" i="9"/>
  <c r="C113" i="9"/>
  <c r="D113" i="9"/>
  <c r="E113" i="9" s="1"/>
  <c r="C114" i="9"/>
  <c r="D114" i="9"/>
  <c r="E114" i="9"/>
  <c r="C115" i="9"/>
  <c r="D115" i="9"/>
  <c r="E115" i="9" s="1"/>
  <c r="C116" i="9"/>
  <c r="D116" i="9"/>
  <c r="E116" i="9" s="1"/>
  <c r="C117" i="9"/>
  <c r="D117" i="9"/>
  <c r="E117" i="9" s="1"/>
  <c r="C118" i="9"/>
  <c r="D118" i="9"/>
  <c r="E118" i="9" s="1"/>
  <c r="C119" i="9"/>
  <c r="D119" i="9"/>
  <c r="E119" i="9" s="1"/>
  <c r="C120" i="9"/>
  <c r="D120" i="9"/>
  <c r="C121" i="9"/>
  <c r="D121" i="9"/>
  <c r="E121" i="9" s="1"/>
  <c r="C122" i="9"/>
  <c r="E122" i="9" s="1"/>
  <c r="D122" i="9"/>
  <c r="C123" i="9"/>
  <c r="D123" i="9"/>
  <c r="E123" i="9" s="1"/>
  <c r="C124" i="9"/>
  <c r="D124" i="9"/>
  <c r="E124" i="9" s="1"/>
  <c r="C125" i="9"/>
  <c r="D125" i="9"/>
  <c r="E125" i="9" s="1"/>
  <c r="C126" i="9"/>
  <c r="D126" i="9"/>
  <c r="E126" i="9" s="1"/>
  <c r="C127" i="9"/>
  <c r="D127" i="9"/>
  <c r="E127" i="9" s="1"/>
  <c r="C128" i="9"/>
  <c r="D128" i="9"/>
  <c r="C129" i="9"/>
  <c r="D129" i="9"/>
  <c r="E129" i="9" s="1"/>
  <c r="C130" i="9"/>
  <c r="D130" i="9"/>
  <c r="E130" i="9"/>
  <c r="C131" i="9"/>
  <c r="D131" i="9"/>
  <c r="E131" i="9" s="1"/>
  <c r="C132" i="9"/>
  <c r="D132" i="9"/>
  <c r="E132" i="9" s="1"/>
  <c r="C133" i="9"/>
  <c r="D133" i="9"/>
  <c r="E133" i="9" s="1"/>
  <c r="C134" i="9"/>
  <c r="D134" i="9"/>
  <c r="E134" i="9" s="1"/>
  <c r="C135" i="9"/>
  <c r="D135" i="9"/>
  <c r="E135" i="9" s="1"/>
  <c r="C136" i="9"/>
  <c r="D136" i="9"/>
  <c r="C137" i="9"/>
  <c r="D137" i="9"/>
  <c r="E137" i="9"/>
  <c r="C138" i="9"/>
  <c r="E138" i="9" s="1"/>
  <c r="D138" i="9"/>
  <c r="C139" i="9"/>
  <c r="D139" i="9"/>
  <c r="E139" i="9" s="1"/>
  <c r="C140" i="9"/>
  <c r="D140" i="9"/>
  <c r="E140" i="9" s="1"/>
  <c r="C141" i="9"/>
  <c r="D141" i="9"/>
  <c r="E141" i="9" s="1"/>
  <c r="C142" i="9"/>
  <c r="D142" i="9"/>
  <c r="E142" i="9" s="1"/>
  <c r="C143" i="9"/>
  <c r="D143" i="9"/>
  <c r="E143" i="9" s="1"/>
  <c r="C144" i="9"/>
  <c r="D144" i="9"/>
  <c r="C145" i="9"/>
  <c r="D145" i="9"/>
  <c r="E145" i="9" s="1"/>
  <c r="C146" i="9"/>
  <c r="D146" i="9"/>
  <c r="E146" i="9"/>
  <c r="C147" i="9"/>
  <c r="D147" i="9"/>
  <c r="E147" i="9" s="1"/>
  <c r="C148" i="9"/>
  <c r="D148" i="9"/>
  <c r="E148" i="9" s="1"/>
  <c r="C149" i="9"/>
  <c r="D149" i="9"/>
  <c r="E149" i="9" s="1"/>
  <c r="C150" i="9"/>
  <c r="D150" i="9"/>
  <c r="E150" i="9" s="1"/>
  <c r="C151" i="9"/>
  <c r="D151" i="9"/>
  <c r="E151" i="9" s="1"/>
  <c r="C152" i="9"/>
  <c r="D152" i="9"/>
  <c r="C153" i="9"/>
  <c r="D153" i="9"/>
  <c r="E153" i="9" s="1"/>
  <c r="C154" i="9"/>
  <c r="E154" i="9" s="1"/>
  <c r="D154" i="9"/>
  <c r="C155" i="9"/>
  <c r="D155" i="9"/>
  <c r="E155" i="9" s="1"/>
  <c r="C156" i="9"/>
  <c r="D156" i="9"/>
  <c r="E156" i="9" s="1"/>
  <c r="C157" i="9"/>
  <c r="D157" i="9"/>
  <c r="E157" i="9" s="1"/>
  <c r="C158" i="9"/>
  <c r="D158" i="9"/>
  <c r="E158" i="9" s="1"/>
  <c r="C159" i="9"/>
  <c r="D159" i="9"/>
  <c r="E159" i="9" s="1"/>
  <c r="C160" i="9"/>
  <c r="D160" i="9"/>
  <c r="C161" i="9"/>
  <c r="D161" i="9"/>
  <c r="E161" i="9" s="1"/>
  <c r="C162" i="9"/>
  <c r="D162" i="9"/>
  <c r="E162" i="9"/>
  <c r="C163" i="9"/>
  <c r="D163" i="9"/>
  <c r="E163" i="9" s="1"/>
  <c r="C164" i="9"/>
  <c r="D164" i="9"/>
  <c r="E164" i="9" s="1"/>
  <c r="C165" i="9"/>
  <c r="D165" i="9"/>
  <c r="E165" i="9" s="1"/>
  <c r="C166" i="9"/>
  <c r="D166" i="9"/>
  <c r="E166" i="9" s="1"/>
  <c r="C167" i="9"/>
  <c r="D167" i="9"/>
  <c r="E167" i="9" s="1"/>
  <c r="C168" i="9"/>
  <c r="D168" i="9"/>
  <c r="C169" i="9"/>
  <c r="D169" i="9"/>
  <c r="E169" i="9"/>
  <c r="C170" i="9"/>
  <c r="E170" i="9" s="1"/>
  <c r="D170" i="9"/>
  <c r="C171" i="9"/>
  <c r="D171" i="9"/>
  <c r="E171" i="9" s="1"/>
  <c r="C172" i="9"/>
  <c r="D172" i="9"/>
  <c r="E172" i="9" s="1"/>
  <c r="C173" i="9"/>
  <c r="D173" i="9"/>
  <c r="E173" i="9" s="1"/>
  <c r="C174" i="9"/>
  <c r="D174" i="9"/>
  <c r="E174" i="9" s="1"/>
  <c r="C175" i="9"/>
  <c r="D175" i="9"/>
  <c r="E175" i="9" s="1"/>
  <c r="C176" i="9"/>
  <c r="D176" i="9"/>
  <c r="C177" i="9"/>
  <c r="D177" i="9"/>
  <c r="E177" i="9" s="1"/>
  <c r="C178" i="9"/>
  <c r="D178" i="9"/>
  <c r="E178" i="9"/>
  <c r="C179" i="9"/>
  <c r="D179" i="9"/>
  <c r="E179" i="9" s="1"/>
  <c r="C180" i="9"/>
  <c r="D180" i="9"/>
  <c r="E180" i="9" s="1"/>
  <c r="C181" i="9"/>
  <c r="D181" i="9"/>
  <c r="E181" i="9" s="1"/>
  <c r="C182" i="9"/>
  <c r="D182" i="9"/>
  <c r="E182" i="9" s="1"/>
  <c r="C183" i="9"/>
  <c r="D183" i="9"/>
  <c r="E183" i="9" s="1"/>
  <c r="C184" i="9"/>
  <c r="D184" i="9"/>
  <c r="C185" i="9"/>
  <c r="D185" i="9"/>
  <c r="E185" i="9" s="1"/>
  <c r="C186" i="9"/>
  <c r="E186" i="9" s="1"/>
  <c r="D186" i="9"/>
  <c r="C187" i="9"/>
  <c r="D187" i="9"/>
  <c r="E187" i="9" s="1"/>
  <c r="C188" i="9"/>
  <c r="D188" i="9"/>
  <c r="E188" i="9" s="1"/>
  <c r="C189" i="9"/>
  <c r="D189" i="9"/>
  <c r="E189" i="9" s="1"/>
  <c r="C190" i="9"/>
  <c r="D190" i="9"/>
  <c r="E190" i="9" s="1"/>
  <c r="C191" i="9"/>
  <c r="D191" i="9"/>
  <c r="E191" i="9" s="1"/>
  <c r="C192" i="9"/>
  <c r="D192" i="9"/>
  <c r="C193" i="9"/>
  <c r="D193" i="9"/>
  <c r="E193" i="9" s="1"/>
  <c r="C194" i="9"/>
  <c r="D194" i="9"/>
  <c r="E194" i="9"/>
  <c r="C195" i="9"/>
  <c r="D195" i="9"/>
  <c r="E195" i="9" s="1"/>
  <c r="C196" i="9"/>
  <c r="D196" i="9"/>
  <c r="E196" i="9" s="1"/>
  <c r="C197" i="9"/>
  <c r="D197" i="9"/>
  <c r="E197" i="9" s="1"/>
  <c r="C198" i="9"/>
  <c r="D198" i="9"/>
  <c r="E198" i="9" s="1"/>
  <c r="C199" i="9"/>
  <c r="D199" i="9"/>
  <c r="E199" i="9" s="1"/>
  <c r="C200" i="9"/>
  <c r="D200" i="9"/>
  <c r="C201" i="9"/>
  <c r="D201" i="9"/>
  <c r="E201" i="9"/>
  <c r="C202" i="9"/>
  <c r="E202" i="9" s="1"/>
  <c r="D202" i="9"/>
  <c r="C203" i="9"/>
  <c r="D203" i="9"/>
  <c r="E203" i="9" s="1"/>
  <c r="C204" i="9"/>
  <c r="D204" i="9"/>
  <c r="E204" i="9" s="1"/>
  <c r="C205" i="9"/>
  <c r="D205" i="9"/>
  <c r="E205" i="9" s="1"/>
  <c r="C206" i="9"/>
  <c r="D206" i="9"/>
  <c r="E206" i="9" s="1"/>
  <c r="C208" i="9"/>
  <c r="D208" i="9"/>
  <c r="E208" i="9" s="1"/>
  <c r="C209" i="9"/>
  <c r="D209" i="9"/>
  <c r="C210" i="9"/>
  <c r="D210" i="9"/>
  <c r="E210" i="9" s="1"/>
  <c r="C211" i="9"/>
  <c r="D211" i="9"/>
  <c r="E211" i="9"/>
  <c r="C212" i="9"/>
  <c r="D212" i="9"/>
  <c r="E212" i="9" s="1"/>
  <c r="C213" i="9"/>
  <c r="D213" i="9"/>
  <c r="E213" i="9" s="1"/>
  <c r="C214" i="9"/>
  <c r="D214" i="9"/>
  <c r="E214" i="9" s="1"/>
  <c r="C215" i="9"/>
  <c r="D215" i="9"/>
  <c r="E215" i="9" s="1"/>
  <c r="C216" i="9"/>
  <c r="D216" i="9"/>
  <c r="E216" i="9" s="1"/>
  <c r="C217" i="9"/>
  <c r="D217" i="9"/>
  <c r="C218" i="9"/>
  <c r="D218" i="9"/>
  <c r="E218" i="9" s="1"/>
  <c r="C219" i="9"/>
  <c r="E219" i="9" s="1"/>
  <c r="D219" i="9"/>
  <c r="C221" i="9"/>
  <c r="D221" i="9"/>
  <c r="E221" i="9" s="1"/>
  <c r="C222" i="9"/>
  <c r="D222" i="9"/>
  <c r="E222" i="9" s="1"/>
  <c r="C223" i="9"/>
  <c r="D223" i="9"/>
  <c r="E223" i="9" s="1"/>
  <c r="C224" i="9"/>
  <c r="D224" i="9"/>
  <c r="E224" i="9" s="1"/>
  <c r="C225" i="9"/>
  <c r="D225" i="9"/>
  <c r="E225" i="9" s="1"/>
  <c r="C226" i="9"/>
  <c r="D226" i="9"/>
  <c r="C227" i="9"/>
  <c r="D227" i="9"/>
  <c r="E227" i="9" s="1"/>
  <c r="C228" i="9"/>
  <c r="D228" i="9"/>
  <c r="E228" i="9"/>
  <c r="C229" i="9"/>
  <c r="D229" i="9"/>
  <c r="E229" i="9" s="1"/>
  <c r="C230" i="9"/>
  <c r="D230" i="9"/>
  <c r="E230" i="9" s="1"/>
  <c r="C231" i="9"/>
  <c r="D231" i="9"/>
  <c r="E231" i="9" s="1"/>
  <c r="C232" i="9"/>
  <c r="D232" i="9"/>
  <c r="E232" i="9" s="1"/>
  <c r="E217" i="9" l="1"/>
  <c r="E184" i="9"/>
  <c r="E152" i="9"/>
  <c r="E120" i="9"/>
  <c r="E88" i="9"/>
  <c r="E56" i="9"/>
  <c r="E24" i="9"/>
  <c r="E6" i="9"/>
  <c r="E209" i="9"/>
  <c r="E176" i="9"/>
  <c r="E144" i="9"/>
  <c r="E112" i="9"/>
  <c r="E80" i="9"/>
  <c r="E48" i="9"/>
  <c r="E16" i="9"/>
  <c r="E200" i="9"/>
  <c r="E168" i="9"/>
  <c r="E136" i="9"/>
  <c r="E104" i="9"/>
  <c r="E72" i="9"/>
  <c r="E40" i="9"/>
  <c r="E22" i="9"/>
  <c r="E8" i="9"/>
  <c r="E67" i="9"/>
  <c r="E226" i="9"/>
  <c r="E192" i="9"/>
  <c r="E160" i="9"/>
  <c r="E128" i="9"/>
  <c r="E96" i="9"/>
  <c r="E64" i="9"/>
  <c r="E32" i="9"/>
  <c r="E14" i="9"/>
  <c r="K16" i="5"/>
  <c r="L16" i="5"/>
  <c r="M16" i="5"/>
  <c r="N16" i="5"/>
  <c r="O16" i="5"/>
  <c r="P16" i="5"/>
  <c r="Q16" i="5"/>
  <c r="R16" i="5"/>
  <c r="S16" i="5"/>
  <c r="T16" i="5"/>
  <c r="U16" i="5"/>
  <c r="K17" i="5"/>
  <c r="L17" i="5"/>
  <c r="M17" i="5"/>
  <c r="N17" i="5"/>
  <c r="O17" i="5"/>
  <c r="P17" i="5"/>
  <c r="Q17" i="5"/>
  <c r="R17" i="5"/>
  <c r="S17" i="5"/>
  <c r="T17" i="5"/>
  <c r="U17" i="5"/>
  <c r="K18" i="5"/>
  <c r="L18" i="5"/>
  <c r="M18" i="5"/>
  <c r="N18" i="5"/>
  <c r="O18" i="5"/>
  <c r="P18" i="5"/>
  <c r="Q18" i="5"/>
  <c r="R18" i="5"/>
  <c r="S18" i="5"/>
  <c r="T18" i="5"/>
  <c r="U18" i="5"/>
  <c r="K19" i="5"/>
  <c r="L19" i="5"/>
  <c r="M19" i="5"/>
  <c r="N19" i="5"/>
  <c r="O19" i="5"/>
  <c r="P19" i="5"/>
  <c r="Q19" i="5"/>
  <c r="R19" i="5"/>
  <c r="S19" i="5"/>
  <c r="T19" i="5"/>
  <c r="U19" i="5"/>
  <c r="K20" i="5"/>
  <c r="L20" i="5"/>
  <c r="M20" i="5"/>
  <c r="N20" i="5"/>
  <c r="O20" i="5"/>
  <c r="P20" i="5"/>
  <c r="Q20" i="5"/>
  <c r="R20" i="5"/>
  <c r="S20" i="5"/>
  <c r="T20" i="5"/>
  <c r="U20" i="5"/>
  <c r="K21" i="5"/>
  <c r="L21" i="5"/>
  <c r="M21" i="5"/>
  <c r="N21" i="5"/>
  <c r="O21" i="5"/>
  <c r="P21" i="5"/>
  <c r="Q21" i="5"/>
  <c r="R21" i="5"/>
  <c r="S21" i="5"/>
  <c r="T21" i="5"/>
  <c r="U21" i="5"/>
  <c r="K22" i="5"/>
  <c r="L22" i="5"/>
  <c r="M22" i="5"/>
  <c r="N22" i="5"/>
  <c r="O22" i="5"/>
  <c r="P22" i="5"/>
  <c r="Q22" i="5"/>
  <c r="R22" i="5"/>
  <c r="S22" i="5"/>
  <c r="T22" i="5"/>
  <c r="U22" i="5"/>
  <c r="K23" i="5"/>
  <c r="L23" i="5"/>
  <c r="M23" i="5"/>
  <c r="N23" i="5"/>
  <c r="O23" i="5"/>
  <c r="P23" i="5"/>
  <c r="Q23" i="5"/>
  <c r="R23" i="5"/>
  <c r="S23" i="5"/>
  <c r="T23" i="5"/>
  <c r="U23" i="5"/>
  <c r="K24" i="5"/>
  <c r="L24" i="5"/>
  <c r="M24" i="5"/>
  <c r="N24" i="5"/>
  <c r="O24" i="5"/>
  <c r="P24" i="5"/>
  <c r="Q24" i="5"/>
  <c r="R24" i="5"/>
  <c r="S24" i="5"/>
  <c r="T24" i="5"/>
  <c r="U24" i="5"/>
  <c r="K25" i="5"/>
  <c r="L25" i="5"/>
  <c r="M25" i="5"/>
  <c r="N25" i="5"/>
  <c r="O25" i="5"/>
  <c r="P25" i="5"/>
  <c r="Q25" i="5"/>
  <c r="R25" i="5"/>
  <c r="S25" i="5"/>
  <c r="T25" i="5"/>
  <c r="U25" i="5"/>
  <c r="K26" i="5"/>
  <c r="L26" i="5"/>
  <c r="M26" i="5"/>
  <c r="N26" i="5"/>
  <c r="O26" i="5"/>
  <c r="P26" i="5"/>
  <c r="Q26" i="5"/>
  <c r="R26" i="5"/>
  <c r="S26" i="5"/>
  <c r="T26" i="5"/>
  <c r="U26" i="5"/>
  <c r="K27" i="5"/>
  <c r="L27" i="5"/>
  <c r="M27" i="5"/>
  <c r="N27" i="5"/>
  <c r="O27" i="5"/>
  <c r="P27" i="5"/>
  <c r="Q27" i="5"/>
  <c r="R27" i="5"/>
  <c r="S27" i="5"/>
  <c r="T27" i="5"/>
  <c r="U27" i="5"/>
  <c r="K28" i="5"/>
  <c r="L28" i="5"/>
  <c r="M28" i="5"/>
  <c r="N28" i="5"/>
  <c r="O28" i="5"/>
  <c r="P28" i="5"/>
  <c r="Q28" i="5"/>
  <c r="R28" i="5"/>
  <c r="S28" i="5"/>
  <c r="T28" i="5"/>
  <c r="U28" i="5"/>
  <c r="K29" i="5"/>
  <c r="L29" i="5"/>
  <c r="M29" i="5"/>
  <c r="N29" i="5"/>
  <c r="O29" i="5"/>
  <c r="P29" i="5"/>
  <c r="Q29" i="5"/>
  <c r="R29" i="5"/>
  <c r="S29" i="5"/>
  <c r="T29" i="5"/>
  <c r="U29" i="5"/>
  <c r="K30" i="5"/>
  <c r="L30" i="5"/>
  <c r="M30" i="5"/>
  <c r="N30" i="5"/>
  <c r="O30" i="5"/>
  <c r="P30" i="5"/>
  <c r="Q30" i="5"/>
  <c r="R30" i="5"/>
  <c r="S30" i="5"/>
  <c r="T30" i="5"/>
  <c r="U30" i="5"/>
  <c r="K31" i="5"/>
  <c r="L31" i="5"/>
  <c r="M31" i="5"/>
  <c r="N31" i="5"/>
  <c r="O31" i="5"/>
  <c r="P31" i="5"/>
  <c r="Q31" i="5"/>
  <c r="R31" i="5"/>
  <c r="S31" i="5"/>
  <c r="T31" i="5"/>
  <c r="U31" i="5"/>
  <c r="K32" i="5"/>
  <c r="L32" i="5"/>
  <c r="M32" i="5"/>
  <c r="N32" i="5"/>
  <c r="O32" i="5"/>
  <c r="P32" i="5"/>
  <c r="Q32" i="5"/>
  <c r="R32" i="5"/>
  <c r="S32" i="5"/>
  <c r="T32" i="5"/>
  <c r="U32" i="5"/>
  <c r="K33" i="5"/>
  <c r="L33" i="5"/>
  <c r="M33" i="5"/>
  <c r="N33" i="5"/>
  <c r="O33" i="5"/>
  <c r="P33" i="5"/>
  <c r="Q33" i="5"/>
  <c r="R33" i="5"/>
  <c r="S33" i="5"/>
  <c r="T33" i="5"/>
  <c r="U33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16" i="5"/>
  <c r="K33" i="3"/>
  <c r="L33" i="3"/>
  <c r="M33" i="3"/>
  <c r="N33" i="3"/>
  <c r="O33" i="3"/>
  <c r="P33" i="3"/>
  <c r="Q33" i="3"/>
  <c r="R33" i="3"/>
  <c r="S33" i="3"/>
  <c r="T33" i="3"/>
  <c r="U33" i="3"/>
  <c r="K34" i="3"/>
  <c r="L34" i="3"/>
  <c r="M34" i="3"/>
  <c r="N34" i="3"/>
  <c r="O34" i="3"/>
  <c r="P34" i="3"/>
  <c r="Q34" i="3"/>
  <c r="R34" i="3"/>
  <c r="S34" i="3"/>
  <c r="T34" i="3"/>
  <c r="U34" i="3"/>
  <c r="K35" i="3"/>
  <c r="L35" i="3"/>
  <c r="M35" i="3"/>
  <c r="N35" i="3"/>
  <c r="O35" i="3"/>
  <c r="P35" i="3"/>
  <c r="Q35" i="3"/>
  <c r="R35" i="3"/>
  <c r="S35" i="3"/>
  <c r="T35" i="3"/>
  <c r="U35" i="3"/>
  <c r="K36" i="3"/>
  <c r="L36" i="3"/>
  <c r="M36" i="3"/>
  <c r="N36" i="3"/>
  <c r="O36" i="3"/>
  <c r="P36" i="3"/>
  <c r="Q36" i="3"/>
  <c r="R36" i="3"/>
  <c r="S36" i="3"/>
  <c r="T36" i="3"/>
  <c r="U36" i="3"/>
  <c r="K37" i="3"/>
  <c r="L37" i="3"/>
  <c r="M37" i="3"/>
  <c r="N37" i="3"/>
  <c r="O37" i="3"/>
  <c r="P37" i="3"/>
  <c r="Q37" i="3"/>
  <c r="R37" i="3"/>
  <c r="S37" i="3"/>
  <c r="T37" i="3"/>
  <c r="U37" i="3"/>
  <c r="K38" i="3"/>
  <c r="L38" i="3"/>
  <c r="M38" i="3"/>
  <c r="N38" i="3"/>
  <c r="O38" i="3"/>
  <c r="P38" i="3"/>
  <c r="Q38" i="3"/>
  <c r="R38" i="3"/>
  <c r="S38" i="3"/>
  <c r="T38" i="3"/>
  <c r="U38" i="3"/>
  <c r="K39" i="3"/>
  <c r="L39" i="3"/>
  <c r="M39" i="3"/>
  <c r="N39" i="3"/>
  <c r="O39" i="3"/>
  <c r="P39" i="3"/>
  <c r="Q39" i="3"/>
  <c r="R39" i="3"/>
  <c r="S39" i="3"/>
  <c r="T39" i="3"/>
  <c r="U39" i="3"/>
  <c r="K40" i="3"/>
  <c r="L40" i="3"/>
  <c r="M40" i="3"/>
  <c r="N40" i="3"/>
  <c r="O40" i="3"/>
  <c r="P40" i="3"/>
  <c r="Q40" i="3"/>
  <c r="R40" i="3"/>
  <c r="S40" i="3"/>
  <c r="T40" i="3"/>
  <c r="U40" i="3"/>
  <c r="K41" i="3"/>
  <c r="L41" i="3"/>
  <c r="M41" i="3"/>
  <c r="N41" i="3"/>
  <c r="O41" i="3"/>
  <c r="P41" i="3"/>
  <c r="Q41" i="3"/>
  <c r="R41" i="3"/>
  <c r="S41" i="3"/>
  <c r="T41" i="3"/>
  <c r="U41" i="3"/>
  <c r="K42" i="3"/>
  <c r="L42" i="3"/>
  <c r="M42" i="3"/>
  <c r="N42" i="3"/>
  <c r="O42" i="3"/>
  <c r="P42" i="3"/>
  <c r="Q42" i="3"/>
  <c r="R42" i="3"/>
  <c r="S42" i="3"/>
  <c r="T42" i="3"/>
  <c r="U42" i="3"/>
  <c r="K43" i="3"/>
  <c r="L43" i="3"/>
  <c r="M43" i="3"/>
  <c r="N43" i="3"/>
  <c r="O43" i="3"/>
  <c r="P43" i="3"/>
  <c r="Q43" i="3"/>
  <c r="R43" i="3"/>
  <c r="S43" i="3"/>
  <c r="T43" i="3"/>
  <c r="U43" i="3"/>
  <c r="K44" i="3"/>
  <c r="L44" i="3"/>
  <c r="M44" i="3"/>
  <c r="N44" i="3"/>
  <c r="O44" i="3"/>
  <c r="P44" i="3"/>
  <c r="Q44" i="3"/>
  <c r="R44" i="3"/>
  <c r="S44" i="3"/>
  <c r="T44" i="3"/>
  <c r="U44" i="3"/>
  <c r="K45" i="3"/>
  <c r="L45" i="3"/>
  <c r="M45" i="3"/>
  <c r="N45" i="3"/>
  <c r="O45" i="3"/>
  <c r="P45" i="3"/>
  <c r="Q45" i="3"/>
  <c r="R45" i="3"/>
  <c r="S45" i="3"/>
  <c r="T45" i="3"/>
  <c r="U45" i="3"/>
  <c r="K46" i="3"/>
  <c r="L46" i="3"/>
  <c r="M46" i="3"/>
  <c r="N46" i="3"/>
  <c r="O46" i="3"/>
  <c r="P46" i="3"/>
  <c r="Q46" i="3"/>
  <c r="R46" i="3"/>
  <c r="S46" i="3"/>
  <c r="T46" i="3"/>
  <c r="U46" i="3"/>
  <c r="K47" i="3"/>
  <c r="L47" i="3"/>
  <c r="M47" i="3"/>
  <c r="N47" i="3"/>
  <c r="O47" i="3"/>
  <c r="P47" i="3"/>
  <c r="Q47" i="3"/>
  <c r="R47" i="3"/>
  <c r="S47" i="3"/>
  <c r="T47" i="3"/>
  <c r="U47" i="3"/>
  <c r="K48" i="3"/>
  <c r="L48" i="3"/>
  <c r="M48" i="3"/>
  <c r="N48" i="3"/>
  <c r="O48" i="3"/>
  <c r="P48" i="3"/>
  <c r="Q48" i="3"/>
  <c r="R48" i="3"/>
  <c r="S48" i="3"/>
  <c r="T48" i="3"/>
  <c r="U48" i="3"/>
  <c r="K49" i="3"/>
  <c r="L49" i="3"/>
  <c r="M49" i="3"/>
  <c r="N49" i="3"/>
  <c r="O49" i="3"/>
  <c r="P49" i="3"/>
  <c r="Q49" i="3"/>
  <c r="R49" i="3"/>
  <c r="S49" i="3"/>
  <c r="T49" i="3"/>
  <c r="U49" i="3"/>
  <c r="K50" i="3"/>
  <c r="L50" i="3"/>
  <c r="M50" i="3"/>
  <c r="N50" i="3"/>
  <c r="O50" i="3"/>
  <c r="P50" i="3"/>
  <c r="Q50" i="3"/>
  <c r="R50" i="3"/>
  <c r="S50" i="3"/>
  <c r="T50" i="3"/>
  <c r="U50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3" i="3"/>
  <c r="N36" i="2"/>
  <c r="O36" i="2"/>
  <c r="P36" i="2"/>
  <c r="Q36" i="2"/>
  <c r="R36" i="2"/>
  <c r="S36" i="2"/>
  <c r="T36" i="2"/>
  <c r="U36" i="2"/>
  <c r="V36" i="2"/>
  <c r="W36" i="2"/>
  <c r="X36" i="2"/>
  <c r="N37" i="2"/>
  <c r="O37" i="2"/>
  <c r="P37" i="2"/>
  <c r="Q37" i="2"/>
  <c r="R37" i="2"/>
  <c r="S37" i="2"/>
  <c r="T37" i="2"/>
  <c r="U37" i="2"/>
  <c r="V37" i="2"/>
  <c r="W37" i="2"/>
  <c r="X37" i="2"/>
  <c r="N38" i="2"/>
  <c r="O38" i="2"/>
  <c r="P38" i="2"/>
  <c r="Q38" i="2"/>
  <c r="R38" i="2"/>
  <c r="S38" i="2"/>
  <c r="T38" i="2"/>
  <c r="U38" i="2"/>
  <c r="V38" i="2"/>
  <c r="W38" i="2"/>
  <c r="X38" i="2"/>
  <c r="M38" i="2"/>
  <c r="M37" i="2"/>
  <c r="M36" i="2"/>
  <c r="N18" i="2"/>
  <c r="O18" i="2"/>
  <c r="P18" i="2"/>
  <c r="Q18" i="2"/>
  <c r="R18" i="2"/>
  <c r="S18" i="2"/>
  <c r="T18" i="2"/>
  <c r="U18" i="2"/>
  <c r="V18" i="2"/>
  <c r="W18" i="2"/>
  <c r="X18" i="2"/>
  <c r="N19" i="2"/>
  <c r="O19" i="2"/>
  <c r="P19" i="2"/>
  <c r="Q19" i="2"/>
  <c r="R19" i="2"/>
  <c r="S19" i="2"/>
  <c r="T19" i="2"/>
  <c r="U19" i="2"/>
  <c r="V19" i="2"/>
  <c r="W19" i="2"/>
  <c r="X19" i="2"/>
  <c r="N20" i="2"/>
  <c r="O20" i="2"/>
  <c r="P20" i="2"/>
  <c r="Q20" i="2"/>
  <c r="R20" i="2"/>
  <c r="S20" i="2"/>
  <c r="T20" i="2"/>
  <c r="U20" i="2"/>
  <c r="V20" i="2"/>
  <c r="W20" i="2"/>
  <c r="X20" i="2"/>
  <c r="N21" i="2"/>
  <c r="O21" i="2"/>
  <c r="P21" i="2"/>
  <c r="Q21" i="2"/>
  <c r="R21" i="2"/>
  <c r="S21" i="2"/>
  <c r="T21" i="2"/>
  <c r="U21" i="2"/>
  <c r="V21" i="2"/>
  <c r="W21" i="2"/>
  <c r="X21" i="2"/>
  <c r="N22" i="2"/>
  <c r="O22" i="2"/>
  <c r="P22" i="2"/>
  <c r="Q22" i="2"/>
  <c r="R22" i="2"/>
  <c r="S22" i="2"/>
  <c r="T22" i="2"/>
  <c r="U22" i="2"/>
  <c r="V22" i="2"/>
  <c r="W22" i="2"/>
  <c r="X22" i="2"/>
  <c r="N23" i="2"/>
  <c r="O23" i="2"/>
  <c r="P23" i="2"/>
  <c r="Q23" i="2"/>
  <c r="R23" i="2"/>
  <c r="S23" i="2"/>
  <c r="T23" i="2"/>
  <c r="U23" i="2"/>
  <c r="V23" i="2"/>
  <c r="W23" i="2"/>
  <c r="X23" i="2"/>
  <c r="N24" i="2"/>
  <c r="O24" i="2"/>
  <c r="P24" i="2"/>
  <c r="Q24" i="2"/>
  <c r="R24" i="2"/>
  <c r="S24" i="2"/>
  <c r="T24" i="2"/>
  <c r="U24" i="2"/>
  <c r="V24" i="2"/>
  <c r="W24" i="2"/>
  <c r="X24" i="2"/>
  <c r="N25" i="2"/>
  <c r="O25" i="2"/>
  <c r="P25" i="2"/>
  <c r="Q25" i="2"/>
  <c r="R25" i="2"/>
  <c r="S25" i="2"/>
  <c r="T25" i="2"/>
  <c r="U25" i="2"/>
  <c r="V25" i="2"/>
  <c r="W25" i="2"/>
  <c r="X25" i="2"/>
  <c r="N26" i="2"/>
  <c r="O26" i="2"/>
  <c r="P26" i="2"/>
  <c r="Q26" i="2"/>
  <c r="R26" i="2"/>
  <c r="S26" i="2"/>
  <c r="T26" i="2"/>
  <c r="U26" i="2"/>
  <c r="V26" i="2"/>
  <c r="W26" i="2"/>
  <c r="X26" i="2"/>
  <c r="N27" i="2"/>
  <c r="O27" i="2"/>
  <c r="P27" i="2"/>
  <c r="Q27" i="2"/>
  <c r="R27" i="2"/>
  <c r="S27" i="2"/>
  <c r="T27" i="2"/>
  <c r="U27" i="2"/>
  <c r="V27" i="2"/>
  <c r="W27" i="2"/>
  <c r="X27" i="2"/>
  <c r="N28" i="2"/>
  <c r="O28" i="2"/>
  <c r="P28" i="2"/>
  <c r="Q28" i="2"/>
  <c r="R28" i="2"/>
  <c r="S28" i="2"/>
  <c r="T28" i="2"/>
  <c r="U28" i="2"/>
  <c r="V28" i="2"/>
  <c r="W28" i="2"/>
  <c r="X28" i="2"/>
  <c r="N29" i="2"/>
  <c r="O29" i="2"/>
  <c r="P29" i="2"/>
  <c r="Q29" i="2"/>
  <c r="R29" i="2"/>
  <c r="S29" i="2"/>
  <c r="T29" i="2"/>
  <c r="U29" i="2"/>
  <c r="V29" i="2"/>
  <c r="W29" i="2"/>
  <c r="X29" i="2"/>
  <c r="N30" i="2"/>
  <c r="O30" i="2"/>
  <c r="P30" i="2"/>
  <c r="Q30" i="2"/>
  <c r="R30" i="2"/>
  <c r="S30" i="2"/>
  <c r="T30" i="2"/>
  <c r="U30" i="2"/>
  <c r="V30" i="2"/>
  <c r="W30" i="2"/>
  <c r="X30" i="2"/>
  <c r="N31" i="2"/>
  <c r="O31" i="2"/>
  <c r="P31" i="2"/>
  <c r="Q31" i="2"/>
  <c r="R31" i="2"/>
  <c r="S31" i="2"/>
  <c r="T31" i="2"/>
  <c r="U31" i="2"/>
  <c r="V31" i="2"/>
  <c r="W31" i="2"/>
  <c r="X31" i="2"/>
  <c r="N32" i="2"/>
  <c r="O32" i="2"/>
  <c r="P32" i="2"/>
  <c r="Q32" i="2"/>
  <c r="R32" i="2"/>
  <c r="S32" i="2"/>
  <c r="T32" i="2"/>
  <c r="U32" i="2"/>
  <c r="V32" i="2"/>
  <c r="W32" i="2"/>
  <c r="X32" i="2"/>
  <c r="N33" i="2"/>
  <c r="O33" i="2"/>
  <c r="P33" i="2"/>
  <c r="Q33" i="2"/>
  <c r="R33" i="2"/>
  <c r="S33" i="2"/>
  <c r="T33" i="2"/>
  <c r="U33" i="2"/>
  <c r="V33" i="2"/>
  <c r="W33" i="2"/>
  <c r="X33" i="2"/>
  <c r="N34" i="2"/>
  <c r="O34" i="2"/>
  <c r="P34" i="2"/>
  <c r="Q34" i="2"/>
  <c r="R34" i="2"/>
  <c r="S34" i="2"/>
  <c r="T34" i="2"/>
  <c r="U34" i="2"/>
  <c r="V34" i="2"/>
  <c r="W34" i="2"/>
  <c r="X34" i="2"/>
  <c r="N17" i="2"/>
  <c r="O17" i="2"/>
  <c r="P17" i="2"/>
  <c r="Q17" i="2"/>
  <c r="R17" i="2"/>
  <c r="S17" i="2"/>
  <c r="T17" i="2"/>
  <c r="U17" i="2"/>
  <c r="V17" i="2"/>
  <c r="W17" i="2"/>
  <c r="X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17" i="2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3" i="3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" i="7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" i="5"/>
  <c r="N1" i="7"/>
  <c r="A115" i="6"/>
  <c r="G26" i="5"/>
  <c r="E26" i="6" s="1"/>
  <c r="G37" i="5"/>
  <c r="E37" i="6" s="1"/>
  <c r="G47" i="5"/>
  <c r="E47" i="6" s="1"/>
  <c r="G59" i="5"/>
  <c r="E59" i="6" s="1"/>
  <c r="G69" i="5"/>
  <c r="E69" i="6" s="1"/>
  <c r="G79" i="5"/>
  <c r="E79" i="6" s="1"/>
  <c r="G91" i="5"/>
  <c r="E91" i="6" s="1"/>
  <c r="G101" i="5"/>
  <c r="E101" i="6" s="1"/>
  <c r="G111" i="5"/>
  <c r="E111" i="6" s="1"/>
  <c r="G123" i="5"/>
  <c r="E123" i="6" s="1"/>
  <c r="G133" i="5"/>
  <c r="E133" i="6" s="1"/>
  <c r="G143" i="5"/>
  <c r="E143" i="6" s="1"/>
  <c r="G153" i="5"/>
  <c r="E153" i="6" s="1"/>
  <c r="G161" i="5"/>
  <c r="E161" i="6" s="1"/>
  <c r="G169" i="5"/>
  <c r="E169" i="6" s="1"/>
  <c r="G177" i="5"/>
  <c r="E177" i="6" s="1"/>
  <c r="G185" i="5"/>
  <c r="E185" i="6" s="1"/>
  <c r="G193" i="5"/>
  <c r="E193" i="6" s="1"/>
  <c r="G201" i="5"/>
  <c r="E201" i="6" s="1"/>
  <c r="G209" i="5"/>
  <c r="E209" i="6" s="1"/>
  <c r="G217" i="5"/>
  <c r="E217" i="6" s="1"/>
  <c r="G225" i="5"/>
  <c r="E225" i="6" s="1"/>
  <c r="G233" i="5"/>
  <c r="E233" i="6" s="1"/>
  <c r="A2" i="5"/>
  <c r="B2" i="5"/>
  <c r="C2" i="5"/>
  <c r="C2" i="6" s="1"/>
  <c r="A3" i="5"/>
  <c r="B3" i="5"/>
  <c r="C3" i="5"/>
  <c r="C3" i="6" s="1"/>
  <c r="A4" i="5"/>
  <c r="B4" i="5"/>
  <c r="C4" i="5"/>
  <c r="C4" i="6" s="1"/>
  <c r="A5" i="5"/>
  <c r="B5" i="5"/>
  <c r="C5" i="5"/>
  <c r="C5" i="6" s="1"/>
  <c r="A6" i="5"/>
  <c r="B6" i="5"/>
  <c r="C6" i="5"/>
  <c r="C6" i="6" s="1"/>
  <c r="A7" i="5"/>
  <c r="B7" i="5"/>
  <c r="C7" i="5"/>
  <c r="C7" i="6" s="1"/>
  <c r="A8" i="5"/>
  <c r="B8" i="5"/>
  <c r="C8" i="5"/>
  <c r="C8" i="6" s="1"/>
  <c r="A9" i="5"/>
  <c r="B9" i="5"/>
  <c r="C9" i="5"/>
  <c r="C9" i="6" s="1"/>
  <c r="A10" i="5"/>
  <c r="B10" i="5"/>
  <c r="C10" i="5"/>
  <c r="C10" i="6" s="1"/>
  <c r="A11" i="5"/>
  <c r="B11" i="5"/>
  <c r="C11" i="5"/>
  <c r="C11" i="6" s="1"/>
  <c r="A12" i="5"/>
  <c r="B12" i="5"/>
  <c r="C12" i="5"/>
  <c r="C12" i="6" s="1"/>
  <c r="A13" i="5"/>
  <c r="B13" i="5"/>
  <c r="C13" i="5"/>
  <c r="C13" i="6" s="1"/>
  <c r="A14" i="5"/>
  <c r="B14" i="5"/>
  <c r="C14" i="5"/>
  <c r="C14" i="6" s="1"/>
  <c r="A15" i="5"/>
  <c r="B15" i="5"/>
  <c r="C15" i="5"/>
  <c r="C15" i="6" s="1"/>
  <c r="A16" i="5"/>
  <c r="B16" i="5"/>
  <c r="C16" i="5"/>
  <c r="C16" i="6" s="1"/>
  <c r="A17" i="5"/>
  <c r="B17" i="5"/>
  <c r="C17" i="5"/>
  <c r="C17" i="6" s="1"/>
  <c r="A18" i="5"/>
  <c r="B18" i="5"/>
  <c r="C18" i="5"/>
  <c r="C18" i="6" s="1"/>
  <c r="A19" i="5"/>
  <c r="B19" i="5"/>
  <c r="C19" i="5"/>
  <c r="C19" i="6" s="1"/>
  <c r="A20" i="5"/>
  <c r="B20" i="5"/>
  <c r="C20" i="5"/>
  <c r="C20" i="6" s="1"/>
  <c r="A21" i="5"/>
  <c r="B21" i="5"/>
  <c r="C21" i="5"/>
  <c r="C21" i="6" s="1"/>
  <c r="A22" i="5"/>
  <c r="B22" i="5"/>
  <c r="C22" i="5"/>
  <c r="C22" i="6" s="1"/>
  <c r="A23" i="5"/>
  <c r="B23" i="5"/>
  <c r="C23" i="5"/>
  <c r="C23" i="6" s="1"/>
  <c r="A24" i="5"/>
  <c r="B24" i="5"/>
  <c r="C24" i="5"/>
  <c r="C24" i="6" s="1"/>
  <c r="A25" i="5"/>
  <c r="B25" i="5"/>
  <c r="C25" i="5"/>
  <c r="C25" i="6" s="1"/>
  <c r="A26" i="5"/>
  <c r="B26" i="5"/>
  <c r="C26" i="5"/>
  <c r="C26" i="6" s="1"/>
  <c r="A27" i="5"/>
  <c r="B27" i="5"/>
  <c r="C27" i="5"/>
  <c r="C27" i="6" s="1"/>
  <c r="A28" i="5"/>
  <c r="B28" i="5"/>
  <c r="B28" i="6" s="1"/>
  <c r="C28" i="5"/>
  <c r="C28" i="6" s="1"/>
  <c r="A29" i="5"/>
  <c r="B29" i="5"/>
  <c r="C29" i="5"/>
  <c r="C29" i="6" s="1"/>
  <c r="A30" i="5"/>
  <c r="B30" i="5"/>
  <c r="C30" i="5"/>
  <c r="C30" i="6" s="1"/>
  <c r="A31" i="5"/>
  <c r="B31" i="5"/>
  <c r="C31" i="5"/>
  <c r="C31" i="6" s="1"/>
  <c r="A32" i="5"/>
  <c r="B32" i="5"/>
  <c r="C32" i="5"/>
  <c r="C32" i="6" s="1"/>
  <c r="A33" i="5"/>
  <c r="B33" i="5"/>
  <c r="C33" i="5"/>
  <c r="C33" i="6" s="1"/>
  <c r="A34" i="5"/>
  <c r="B34" i="5"/>
  <c r="C34" i="5"/>
  <c r="C34" i="6" s="1"/>
  <c r="A35" i="5"/>
  <c r="B35" i="5"/>
  <c r="C35" i="5"/>
  <c r="C35" i="6" s="1"/>
  <c r="A36" i="5"/>
  <c r="B36" i="5"/>
  <c r="C36" i="5"/>
  <c r="C36" i="6" s="1"/>
  <c r="A37" i="5"/>
  <c r="B37" i="5"/>
  <c r="C37" i="5"/>
  <c r="C37" i="6" s="1"/>
  <c r="A38" i="5"/>
  <c r="A38" i="6" s="1"/>
  <c r="B38" i="5"/>
  <c r="C38" i="5"/>
  <c r="C38" i="6" s="1"/>
  <c r="A39" i="5"/>
  <c r="B39" i="5"/>
  <c r="C39" i="5"/>
  <c r="C39" i="6" s="1"/>
  <c r="A40" i="5"/>
  <c r="B40" i="5"/>
  <c r="C40" i="5"/>
  <c r="C40" i="6" s="1"/>
  <c r="A41" i="5"/>
  <c r="B41" i="5"/>
  <c r="C41" i="5"/>
  <c r="C41" i="6" s="1"/>
  <c r="A42" i="5"/>
  <c r="B42" i="5"/>
  <c r="C42" i="5"/>
  <c r="C42" i="6" s="1"/>
  <c r="A43" i="5"/>
  <c r="B43" i="5"/>
  <c r="C43" i="5"/>
  <c r="C43" i="6" s="1"/>
  <c r="A44" i="5"/>
  <c r="B44" i="5"/>
  <c r="C44" i="5"/>
  <c r="C44" i="6" s="1"/>
  <c r="A45" i="5"/>
  <c r="B45" i="5"/>
  <c r="C45" i="5"/>
  <c r="C45" i="6" s="1"/>
  <c r="A46" i="5"/>
  <c r="B46" i="5"/>
  <c r="C46" i="5"/>
  <c r="C46" i="6" s="1"/>
  <c r="A47" i="5"/>
  <c r="B47" i="5"/>
  <c r="C47" i="5"/>
  <c r="C47" i="6" s="1"/>
  <c r="A48" i="5"/>
  <c r="B48" i="5"/>
  <c r="B48" i="6" s="1"/>
  <c r="C48" i="5"/>
  <c r="C48" i="6" s="1"/>
  <c r="A49" i="5"/>
  <c r="B49" i="5"/>
  <c r="C49" i="5"/>
  <c r="C49" i="6" s="1"/>
  <c r="A50" i="5"/>
  <c r="B50" i="5"/>
  <c r="C50" i="5"/>
  <c r="C50" i="6" s="1"/>
  <c r="A51" i="5"/>
  <c r="B51" i="5"/>
  <c r="C51" i="5"/>
  <c r="C51" i="6" s="1"/>
  <c r="A52" i="5"/>
  <c r="B52" i="5"/>
  <c r="C52" i="5"/>
  <c r="C52" i="6" s="1"/>
  <c r="A53" i="5"/>
  <c r="B53" i="5"/>
  <c r="C53" i="5"/>
  <c r="C53" i="6" s="1"/>
  <c r="A54" i="5"/>
  <c r="B54" i="5"/>
  <c r="C54" i="5"/>
  <c r="C54" i="6" s="1"/>
  <c r="A55" i="5"/>
  <c r="B55" i="5"/>
  <c r="C55" i="5"/>
  <c r="C55" i="6" s="1"/>
  <c r="A56" i="5"/>
  <c r="B56" i="5"/>
  <c r="C56" i="5"/>
  <c r="C56" i="6" s="1"/>
  <c r="A57" i="5"/>
  <c r="B57" i="5"/>
  <c r="C57" i="5"/>
  <c r="C57" i="6" s="1"/>
  <c r="A58" i="5"/>
  <c r="A58" i="6" s="1"/>
  <c r="B58" i="5"/>
  <c r="C58" i="5"/>
  <c r="C58" i="6" s="1"/>
  <c r="A59" i="5"/>
  <c r="B59" i="5"/>
  <c r="C59" i="5"/>
  <c r="C59" i="6" s="1"/>
  <c r="A60" i="5"/>
  <c r="B60" i="5"/>
  <c r="C60" i="5"/>
  <c r="C60" i="6" s="1"/>
  <c r="A61" i="5"/>
  <c r="B61" i="5"/>
  <c r="C61" i="5"/>
  <c r="C61" i="6" s="1"/>
  <c r="A62" i="5"/>
  <c r="B62" i="5"/>
  <c r="C62" i="5"/>
  <c r="C62" i="6" s="1"/>
  <c r="A63" i="5"/>
  <c r="B63" i="5"/>
  <c r="C63" i="5"/>
  <c r="C63" i="6" s="1"/>
  <c r="A64" i="5"/>
  <c r="B64" i="5"/>
  <c r="C64" i="5"/>
  <c r="C64" i="6" s="1"/>
  <c r="A65" i="5"/>
  <c r="B65" i="5"/>
  <c r="C65" i="5"/>
  <c r="C65" i="6" s="1"/>
  <c r="A66" i="5"/>
  <c r="B66" i="5"/>
  <c r="C66" i="5"/>
  <c r="C66" i="6" s="1"/>
  <c r="A67" i="5"/>
  <c r="B67" i="5"/>
  <c r="C67" i="5"/>
  <c r="C67" i="6" s="1"/>
  <c r="A68" i="5"/>
  <c r="B68" i="5"/>
  <c r="C68" i="5"/>
  <c r="C68" i="6" s="1"/>
  <c r="A69" i="5"/>
  <c r="B69" i="5"/>
  <c r="C69" i="5"/>
  <c r="C69" i="6" s="1"/>
  <c r="A70" i="5"/>
  <c r="B70" i="5"/>
  <c r="C70" i="5"/>
  <c r="C70" i="6" s="1"/>
  <c r="A71" i="5"/>
  <c r="B71" i="5"/>
  <c r="C71" i="5"/>
  <c r="C71" i="6" s="1"/>
  <c r="A72" i="5"/>
  <c r="B72" i="5"/>
  <c r="C72" i="5"/>
  <c r="C72" i="6" s="1"/>
  <c r="A73" i="5"/>
  <c r="B73" i="5"/>
  <c r="C73" i="5"/>
  <c r="C73" i="6" s="1"/>
  <c r="A74" i="5"/>
  <c r="B74" i="5"/>
  <c r="C74" i="5"/>
  <c r="C74" i="6" s="1"/>
  <c r="A75" i="5"/>
  <c r="B75" i="5"/>
  <c r="C75" i="5"/>
  <c r="C75" i="6" s="1"/>
  <c r="A76" i="5"/>
  <c r="B76" i="5"/>
  <c r="C76" i="5"/>
  <c r="C76" i="6" s="1"/>
  <c r="A77" i="5"/>
  <c r="B77" i="5"/>
  <c r="C77" i="5"/>
  <c r="C77" i="6" s="1"/>
  <c r="A78" i="5"/>
  <c r="B78" i="5"/>
  <c r="C78" i="5"/>
  <c r="C78" i="6" s="1"/>
  <c r="A79" i="5"/>
  <c r="B79" i="5"/>
  <c r="C79" i="5"/>
  <c r="C79" i="6" s="1"/>
  <c r="A80" i="5"/>
  <c r="B80" i="5"/>
  <c r="C80" i="5"/>
  <c r="C80" i="6" s="1"/>
  <c r="A81" i="5"/>
  <c r="B81" i="5"/>
  <c r="C81" i="5"/>
  <c r="C81" i="6" s="1"/>
  <c r="A82" i="5"/>
  <c r="B82" i="5"/>
  <c r="C82" i="5"/>
  <c r="C82" i="6" s="1"/>
  <c r="A83" i="5"/>
  <c r="B83" i="5"/>
  <c r="C83" i="5"/>
  <c r="C83" i="6" s="1"/>
  <c r="A84" i="5"/>
  <c r="B84" i="5"/>
  <c r="C84" i="5"/>
  <c r="C84" i="6" s="1"/>
  <c r="A85" i="5"/>
  <c r="B85" i="5"/>
  <c r="C85" i="5"/>
  <c r="C85" i="6" s="1"/>
  <c r="A86" i="5"/>
  <c r="B86" i="5"/>
  <c r="C86" i="5"/>
  <c r="C86" i="6" s="1"/>
  <c r="A87" i="5"/>
  <c r="B87" i="5"/>
  <c r="C87" i="5"/>
  <c r="C87" i="6" s="1"/>
  <c r="A88" i="5"/>
  <c r="B88" i="5"/>
  <c r="C88" i="5"/>
  <c r="C88" i="6" s="1"/>
  <c r="A89" i="5"/>
  <c r="B89" i="5"/>
  <c r="C89" i="5"/>
  <c r="C89" i="6" s="1"/>
  <c r="A90" i="5"/>
  <c r="B90" i="5"/>
  <c r="C90" i="5"/>
  <c r="C90" i="6" s="1"/>
  <c r="A91" i="5"/>
  <c r="B91" i="5"/>
  <c r="C91" i="5"/>
  <c r="C91" i="6" s="1"/>
  <c r="A92" i="5"/>
  <c r="B92" i="5"/>
  <c r="C92" i="5"/>
  <c r="C92" i="6" s="1"/>
  <c r="A93" i="5"/>
  <c r="B93" i="5"/>
  <c r="C93" i="5"/>
  <c r="C93" i="6" s="1"/>
  <c r="A94" i="5"/>
  <c r="B94" i="5"/>
  <c r="C94" i="5"/>
  <c r="C94" i="6" s="1"/>
  <c r="A95" i="5"/>
  <c r="B95" i="5"/>
  <c r="C95" i="5"/>
  <c r="C95" i="6" s="1"/>
  <c r="A96" i="5"/>
  <c r="B96" i="5"/>
  <c r="C96" i="5"/>
  <c r="C96" i="6" s="1"/>
  <c r="A97" i="5"/>
  <c r="B97" i="5"/>
  <c r="C97" i="5"/>
  <c r="C97" i="6" s="1"/>
  <c r="A98" i="5"/>
  <c r="B98" i="5"/>
  <c r="C98" i="5"/>
  <c r="C98" i="6" s="1"/>
  <c r="A99" i="5"/>
  <c r="B99" i="5"/>
  <c r="C99" i="5"/>
  <c r="C99" i="6" s="1"/>
  <c r="A100" i="5"/>
  <c r="B100" i="5"/>
  <c r="C100" i="5"/>
  <c r="C100" i="6" s="1"/>
  <c r="A101" i="5"/>
  <c r="B101" i="5"/>
  <c r="C101" i="5"/>
  <c r="C101" i="6" s="1"/>
  <c r="A102" i="5"/>
  <c r="B102" i="5"/>
  <c r="C102" i="5"/>
  <c r="C102" i="6" s="1"/>
  <c r="A103" i="5"/>
  <c r="B103" i="5"/>
  <c r="C103" i="5"/>
  <c r="C103" i="6" s="1"/>
  <c r="A104" i="5"/>
  <c r="B104" i="5"/>
  <c r="C104" i="5"/>
  <c r="C104" i="6" s="1"/>
  <c r="A105" i="5"/>
  <c r="B105" i="5"/>
  <c r="C105" i="5"/>
  <c r="C105" i="6" s="1"/>
  <c r="A106" i="5"/>
  <c r="B106" i="5"/>
  <c r="C106" i="5"/>
  <c r="C106" i="6" s="1"/>
  <c r="A107" i="5"/>
  <c r="A107" i="6" s="1"/>
  <c r="B107" i="5"/>
  <c r="C107" i="5"/>
  <c r="C107" i="6" s="1"/>
  <c r="A108" i="5"/>
  <c r="B108" i="5"/>
  <c r="C108" i="5"/>
  <c r="C108" i="6" s="1"/>
  <c r="A109" i="5"/>
  <c r="B109" i="5"/>
  <c r="C109" i="5"/>
  <c r="C109" i="6" s="1"/>
  <c r="A110" i="5"/>
  <c r="B110" i="5"/>
  <c r="C110" i="5"/>
  <c r="C110" i="6" s="1"/>
  <c r="A111" i="5"/>
  <c r="B111" i="5"/>
  <c r="C111" i="5"/>
  <c r="C111" i="6" s="1"/>
  <c r="A112" i="5"/>
  <c r="B112" i="5"/>
  <c r="C112" i="5"/>
  <c r="C112" i="6" s="1"/>
  <c r="A113" i="5"/>
  <c r="B113" i="5"/>
  <c r="C113" i="5"/>
  <c r="C113" i="6" s="1"/>
  <c r="A114" i="5"/>
  <c r="B114" i="5"/>
  <c r="C114" i="5"/>
  <c r="C114" i="6" s="1"/>
  <c r="A115" i="5"/>
  <c r="B115" i="5"/>
  <c r="C115" i="5"/>
  <c r="C115" i="6" s="1"/>
  <c r="A116" i="5"/>
  <c r="B116" i="5"/>
  <c r="B116" i="6" s="1"/>
  <c r="C116" i="5"/>
  <c r="C116" i="6" s="1"/>
  <c r="A117" i="5"/>
  <c r="B117" i="5"/>
  <c r="C117" i="5"/>
  <c r="C117" i="6" s="1"/>
  <c r="A118" i="5"/>
  <c r="B118" i="5"/>
  <c r="C118" i="5"/>
  <c r="C118" i="6" s="1"/>
  <c r="A119" i="5"/>
  <c r="B119" i="5"/>
  <c r="C119" i="5"/>
  <c r="C119" i="6" s="1"/>
  <c r="A120" i="5"/>
  <c r="B120" i="5"/>
  <c r="C120" i="5"/>
  <c r="C120" i="6" s="1"/>
  <c r="A121" i="5"/>
  <c r="B121" i="5"/>
  <c r="C121" i="5"/>
  <c r="C121" i="6" s="1"/>
  <c r="A122" i="5"/>
  <c r="B122" i="5"/>
  <c r="C122" i="5"/>
  <c r="C122" i="6" s="1"/>
  <c r="A123" i="5"/>
  <c r="B123" i="5"/>
  <c r="C123" i="5"/>
  <c r="C123" i="6" s="1"/>
  <c r="A124" i="5"/>
  <c r="B124" i="5"/>
  <c r="C124" i="5"/>
  <c r="C124" i="6" s="1"/>
  <c r="A125" i="5"/>
  <c r="B125" i="5"/>
  <c r="C125" i="5"/>
  <c r="C125" i="6" s="1"/>
  <c r="A126" i="5"/>
  <c r="A126" i="6" s="1"/>
  <c r="B126" i="5"/>
  <c r="C126" i="5"/>
  <c r="C126" i="6" s="1"/>
  <c r="A127" i="5"/>
  <c r="B127" i="5"/>
  <c r="C127" i="5"/>
  <c r="C127" i="6" s="1"/>
  <c r="A128" i="5"/>
  <c r="B128" i="5"/>
  <c r="C128" i="5"/>
  <c r="C128" i="6" s="1"/>
  <c r="A129" i="5"/>
  <c r="B129" i="5"/>
  <c r="C129" i="5"/>
  <c r="C129" i="6" s="1"/>
  <c r="A130" i="5"/>
  <c r="B130" i="5"/>
  <c r="C130" i="5"/>
  <c r="C130" i="6" s="1"/>
  <c r="A131" i="5"/>
  <c r="B131" i="5"/>
  <c r="C131" i="5"/>
  <c r="C131" i="6" s="1"/>
  <c r="A132" i="5"/>
  <c r="B132" i="5"/>
  <c r="C132" i="5"/>
  <c r="C132" i="6" s="1"/>
  <c r="A133" i="5"/>
  <c r="B133" i="5"/>
  <c r="C133" i="5"/>
  <c r="C133" i="6" s="1"/>
  <c r="A134" i="5"/>
  <c r="B134" i="5"/>
  <c r="C134" i="5"/>
  <c r="C134" i="6" s="1"/>
  <c r="A135" i="5"/>
  <c r="B135" i="5"/>
  <c r="C135" i="5"/>
  <c r="C135" i="6" s="1"/>
  <c r="A136" i="5"/>
  <c r="B136" i="5"/>
  <c r="C136" i="5"/>
  <c r="C136" i="6" s="1"/>
  <c r="A137" i="5"/>
  <c r="B137" i="5"/>
  <c r="C137" i="5"/>
  <c r="C137" i="6" s="1"/>
  <c r="A138" i="5"/>
  <c r="B138" i="5"/>
  <c r="C138" i="5"/>
  <c r="C138" i="6" s="1"/>
  <c r="A139" i="5"/>
  <c r="B139" i="5"/>
  <c r="C139" i="5"/>
  <c r="C139" i="6" s="1"/>
  <c r="A140" i="5"/>
  <c r="B140" i="5"/>
  <c r="C140" i="5"/>
  <c r="C140" i="6" s="1"/>
  <c r="A141" i="5"/>
  <c r="B141" i="5"/>
  <c r="C141" i="5"/>
  <c r="C141" i="6" s="1"/>
  <c r="A142" i="5"/>
  <c r="B142" i="5"/>
  <c r="C142" i="5"/>
  <c r="C142" i="6" s="1"/>
  <c r="A143" i="5"/>
  <c r="A143" i="6" s="1"/>
  <c r="B143" i="5"/>
  <c r="C143" i="5"/>
  <c r="C143" i="6" s="1"/>
  <c r="A144" i="5"/>
  <c r="B144" i="5"/>
  <c r="C144" i="5"/>
  <c r="C144" i="6" s="1"/>
  <c r="A145" i="5"/>
  <c r="B145" i="5"/>
  <c r="C145" i="5"/>
  <c r="C145" i="6" s="1"/>
  <c r="A146" i="5"/>
  <c r="B146" i="5"/>
  <c r="C146" i="5"/>
  <c r="C146" i="6" s="1"/>
  <c r="A147" i="5"/>
  <c r="B147" i="5"/>
  <c r="C147" i="5"/>
  <c r="C147" i="6" s="1"/>
  <c r="A148" i="5"/>
  <c r="B148" i="5"/>
  <c r="C148" i="5"/>
  <c r="C148" i="6" s="1"/>
  <c r="A149" i="5"/>
  <c r="B149" i="5"/>
  <c r="C149" i="5"/>
  <c r="C149" i="6" s="1"/>
  <c r="A150" i="5"/>
  <c r="B150" i="5"/>
  <c r="B150" i="6" s="1"/>
  <c r="C150" i="5"/>
  <c r="C150" i="6" s="1"/>
  <c r="A151" i="5"/>
  <c r="B151" i="5"/>
  <c r="C151" i="5"/>
  <c r="C151" i="6" s="1"/>
  <c r="A152" i="5"/>
  <c r="B152" i="5"/>
  <c r="C152" i="5"/>
  <c r="C152" i="6" s="1"/>
  <c r="A153" i="5"/>
  <c r="B153" i="5"/>
  <c r="C153" i="5"/>
  <c r="C153" i="6" s="1"/>
  <c r="A154" i="5"/>
  <c r="B154" i="5"/>
  <c r="C154" i="5"/>
  <c r="C154" i="6" s="1"/>
  <c r="A155" i="5"/>
  <c r="B155" i="5"/>
  <c r="B155" i="6" s="1"/>
  <c r="C155" i="5"/>
  <c r="C155" i="6" s="1"/>
  <c r="A156" i="5"/>
  <c r="B156" i="5"/>
  <c r="C156" i="5"/>
  <c r="C156" i="6" s="1"/>
  <c r="A157" i="5"/>
  <c r="B157" i="5"/>
  <c r="C157" i="5"/>
  <c r="C157" i="6" s="1"/>
  <c r="A158" i="5"/>
  <c r="B158" i="5"/>
  <c r="C158" i="5"/>
  <c r="C158" i="6" s="1"/>
  <c r="A159" i="5"/>
  <c r="B159" i="5"/>
  <c r="C159" i="5"/>
  <c r="C159" i="6" s="1"/>
  <c r="A160" i="5"/>
  <c r="A160" i="6" s="1"/>
  <c r="B160" i="5"/>
  <c r="C160" i="5"/>
  <c r="C160" i="6" s="1"/>
  <c r="A161" i="5"/>
  <c r="B161" i="5"/>
  <c r="C161" i="5"/>
  <c r="C161" i="6" s="1"/>
  <c r="A162" i="5"/>
  <c r="B162" i="5"/>
  <c r="C162" i="5"/>
  <c r="C162" i="6" s="1"/>
  <c r="A163" i="5"/>
  <c r="B163" i="5"/>
  <c r="C163" i="5"/>
  <c r="C163" i="6" s="1"/>
  <c r="A164" i="5"/>
  <c r="B164" i="5"/>
  <c r="C164" i="5"/>
  <c r="C164" i="6" s="1"/>
  <c r="A165" i="5"/>
  <c r="A165" i="6" s="1"/>
  <c r="B165" i="5"/>
  <c r="C165" i="5"/>
  <c r="C165" i="6" s="1"/>
  <c r="A166" i="5"/>
  <c r="B166" i="5"/>
  <c r="C166" i="5"/>
  <c r="C166" i="6" s="1"/>
  <c r="A167" i="5"/>
  <c r="B167" i="5"/>
  <c r="C167" i="5"/>
  <c r="C167" i="6" s="1"/>
  <c r="A168" i="5"/>
  <c r="B168" i="5"/>
  <c r="C168" i="5"/>
  <c r="C168" i="6" s="1"/>
  <c r="A169" i="5"/>
  <c r="B169" i="5"/>
  <c r="C169" i="5"/>
  <c r="C169" i="6" s="1"/>
  <c r="A170" i="5"/>
  <c r="A170" i="6" s="1"/>
  <c r="B170" i="5"/>
  <c r="C170" i="5"/>
  <c r="C170" i="6" s="1"/>
  <c r="A171" i="5"/>
  <c r="B171" i="5"/>
  <c r="C171" i="5"/>
  <c r="C171" i="6" s="1"/>
  <c r="A172" i="5"/>
  <c r="B172" i="5"/>
  <c r="C172" i="5"/>
  <c r="C172" i="6" s="1"/>
  <c r="A173" i="5"/>
  <c r="B173" i="5"/>
  <c r="C173" i="5"/>
  <c r="C173" i="6" s="1"/>
  <c r="A174" i="5"/>
  <c r="B174" i="5"/>
  <c r="C174" i="5"/>
  <c r="C174" i="6" s="1"/>
  <c r="A175" i="5"/>
  <c r="A175" i="6" s="1"/>
  <c r="B175" i="5"/>
  <c r="C175" i="5"/>
  <c r="C175" i="6" s="1"/>
  <c r="A176" i="5"/>
  <c r="B176" i="5"/>
  <c r="C176" i="5"/>
  <c r="C176" i="6" s="1"/>
  <c r="A177" i="5"/>
  <c r="B177" i="5"/>
  <c r="C177" i="5"/>
  <c r="C177" i="6" s="1"/>
  <c r="A178" i="5"/>
  <c r="B178" i="5"/>
  <c r="C178" i="5"/>
  <c r="C178" i="6" s="1"/>
  <c r="A179" i="5"/>
  <c r="B179" i="5"/>
  <c r="C179" i="5"/>
  <c r="C179" i="6" s="1"/>
  <c r="A180" i="5"/>
  <c r="B180" i="5"/>
  <c r="C180" i="5"/>
  <c r="C180" i="6" s="1"/>
  <c r="A181" i="5"/>
  <c r="B181" i="5"/>
  <c r="C181" i="5"/>
  <c r="C181" i="6" s="1"/>
  <c r="A182" i="5"/>
  <c r="B182" i="5"/>
  <c r="B182" i="6" s="1"/>
  <c r="C182" i="5"/>
  <c r="C182" i="6" s="1"/>
  <c r="A183" i="5"/>
  <c r="B183" i="5"/>
  <c r="C183" i="5"/>
  <c r="C183" i="6" s="1"/>
  <c r="A184" i="5"/>
  <c r="B184" i="5"/>
  <c r="C184" i="5"/>
  <c r="C184" i="6" s="1"/>
  <c r="A185" i="5"/>
  <c r="B185" i="5"/>
  <c r="C185" i="5"/>
  <c r="C185" i="6" s="1"/>
  <c r="A186" i="5"/>
  <c r="B186" i="5"/>
  <c r="C186" i="5"/>
  <c r="C186" i="6" s="1"/>
  <c r="A187" i="5"/>
  <c r="B187" i="5"/>
  <c r="B187" i="6" s="1"/>
  <c r="C187" i="5"/>
  <c r="C187" i="6" s="1"/>
  <c r="A188" i="5"/>
  <c r="B188" i="5"/>
  <c r="C188" i="5"/>
  <c r="C188" i="6" s="1"/>
  <c r="A189" i="5"/>
  <c r="B189" i="5"/>
  <c r="B189" i="6" s="1"/>
  <c r="C189" i="5"/>
  <c r="C189" i="6" s="1"/>
  <c r="A190" i="5"/>
  <c r="B190" i="5"/>
  <c r="C190" i="5"/>
  <c r="C190" i="6" s="1"/>
  <c r="A191" i="5"/>
  <c r="B191" i="5"/>
  <c r="C191" i="5"/>
  <c r="C191" i="6" s="1"/>
  <c r="A192" i="5"/>
  <c r="A192" i="6" s="1"/>
  <c r="B192" i="5"/>
  <c r="C192" i="5"/>
  <c r="C192" i="6" s="1"/>
  <c r="A193" i="5"/>
  <c r="B193" i="5"/>
  <c r="C193" i="5"/>
  <c r="C193" i="6" s="1"/>
  <c r="A194" i="5"/>
  <c r="B194" i="5"/>
  <c r="C194" i="5"/>
  <c r="C194" i="6" s="1"/>
  <c r="A195" i="5"/>
  <c r="B195" i="5"/>
  <c r="C195" i="5"/>
  <c r="C195" i="6" s="1"/>
  <c r="A196" i="5"/>
  <c r="B196" i="5"/>
  <c r="C196" i="5"/>
  <c r="C196" i="6" s="1"/>
  <c r="A197" i="5"/>
  <c r="B197" i="5"/>
  <c r="C197" i="5"/>
  <c r="C197" i="6" s="1"/>
  <c r="A198" i="5"/>
  <c r="B198" i="5"/>
  <c r="C198" i="5"/>
  <c r="C198" i="6" s="1"/>
  <c r="A199" i="5"/>
  <c r="B199" i="5"/>
  <c r="B199" i="6" s="1"/>
  <c r="C199" i="5"/>
  <c r="C199" i="6" s="1"/>
  <c r="A200" i="5"/>
  <c r="B200" i="5"/>
  <c r="C200" i="5"/>
  <c r="C200" i="6" s="1"/>
  <c r="A201" i="5"/>
  <c r="B201" i="5"/>
  <c r="C201" i="5"/>
  <c r="C201" i="6" s="1"/>
  <c r="A202" i="5"/>
  <c r="A202" i="6" s="1"/>
  <c r="B202" i="5"/>
  <c r="C202" i="5"/>
  <c r="C202" i="6" s="1"/>
  <c r="A203" i="5"/>
  <c r="B203" i="5"/>
  <c r="C203" i="5"/>
  <c r="C203" i="6" s="1"/>
  <c r="A204" i="5"/>
  <c r="B204" i="5"/>
  <c r="B204" i="6" s="1"/>
  <c r="C204" i="5"/>
  <c r="C204" i="6" s="1"/>
  <c r="A205" i="5"/>
  <c r="B205" i="5"/>
  <c r="C205" i="5"/>
  <c r="C205" i="6" s="1"/>
  <c r="A206" i="5"/>
  <c r="B206" i="5"/>
  <c r="C206" i="5"/>
  <c r="C206" i="6" s="1"/>
  <c r="A207" i="5"/>
  <c r="B207" i="5"/>
  <c r="C207" i="5"/>
  <c r="C207" i="6" s="1"/>
  <c r="A208" i="5"/>
  <c r="B208" i="5"/>
  <c r="C208" i="5"/>
  <c r="C208" i="6" s="1"/>
  <c r="A209" i="5"/>
  <c r="B209" i="5"/>
  <c r="C209" i="5"/>
  <c r="C209" i="6" s="1"/>
  <c r="A210" i="5"/>
  <c r="B210" i="5"/>
  <c r="C210" i="5"/>
  <c r="C210" i="6" s="1"/>
  <c r="A211" i="5"/>
  <c r="B211" i="5"/>
  <c r="C211" i="5"/>
  <c r="C211" i="6" s="1"/>
  <c r="A212" i="5"/>
  <c r="B212" i="5"/>
  <c r="C212" i="5"/>
  <c r="C212" i="6" s="1"/>
  <c r="A213" i="5"/>
  <c r="B213" i="5"/>
  <c r="C213" i="5"/>
  <c r="C213" i="6" s="1"/>
  <c r="A214" i="5"/>
  <c r="A214" i="6" s="1"/>
  <c r="B214" i="5"/>
  <c r="C214" i="5"/>
  <c r="C214" i="6" s="1"/>
  <c r="A215" i="5"/>
  <c r="B215" i="5"/>
  <c r="C215" i="5"/>
  <c r="C215" i="6" s="1"/>
  <c r="A216" i="5"/>
  <c r="B216" i="5"/>
  <c r="C216" i="5"/>
  <c r="C216" i="6" s="1"/>
  <c r="A217" i="5"/>
  <c r="B217" i="5"/>
  <c r="C217" i="5"/>
  <c r="C217" i="6" s="1"/>
  <c r="A218" i="5"/>
  <c r="B218" i="5"/>
  <c r="C218" i="5"/>
  <c r="C218" i="6" s="1"/>
  <c r="A219" i="5"/>
  <c r="B219" i="5"/>
  <c r="B219" i="6" s="1"/>
  <c r="C219" i="5"/>
  <c r="C219" i="6" s="1"/>
  <c r="A220" i="5"/>
  <c r="B220" i="5"/>
  <c r="C220" i="5"/>
  <c r="C220" i="6" s="1"/>
  <c r="A221" i="5"/>
  <c r="B221" i="5"/>
  <c r="B221" i="6" s="1"/>
  <c r="C221" i="5"/>
  <c r="C221" i="6" s="1"/>
  <c r="A222" i="5"/>
  <c r="B222" i="5"/>
  <c r="C222" i="5"/>
  <c r="C222" i="6" s="1"/>
  <c r="A223" i="5"/>
  <c r="B223" i="5"/>
  <c r="C223" i="5"/>
  <c r="C223" i="6" s="1"/>
  <c r="A224" i="5"/>
  <c r="A224" i="6" s="1"/>
  <c r="B224" i="5"/>
  <c r="C224" i="5"/>
  <c r="C224" i="6" s="1"/>
  <c r="A225" i="5"/>
  <c r="B225" i="5"/>
  <c r="C225" i="5"/>
  <c r="C225" i="6" s="1"/>
  <c r="A226" i="5"/>
  <c r="B226" i="5"/>
  <c r="C226" i="5"/>
  <c r="C226" i="6" s="1"/>
  <c r="A227" i="5"/>
  <c r="B227" i="5"/>
  <c r="C227" i="5"/>
  <c r="C227" i="6" s="1"/>
  <c r="A228" i="5"/>
  <c r="B228" i="5"/>
  <c r="C228" i="5"/>
  <c r="C228" i="6" s="1"/>
  <c r="A229" i="5"/>
  <c r="B229" i="5"/>
  <c r="C229" i="5"/>
  <c r="C229" i="6" s="1"/>
  <c r="A230" i="5"/>
  <c r="B230" i="5"/>
  <c r="C230" i="5"/>
  <c r="C230" i="6" s="1"/>
  <c r="A231" i="5"/>
  <c r="B231" i="5"/>
  <c r="B231" i="6" s="1"/>
  <c r="C231" i="5"/>
  <c r="C231" i="6" s="1"/>
  <c r="A232" i="5"/>
  <c r="B232" i="5"/>
  <c r="C232" i="5"/>
  <c r="C232" i="6" s="1"/>
  <c r="A233" i="5"/>
  <c r="B233" i="5"/>
  <c r="C233" i="5"/>
  <c r="C233" i="6" s="1"/>
  <c r="B1" i="5"/>
  <c r="C1" i="5"/>
  <c r="A1" i="5"/>
  <c r="A1" i="7" s="1"/>
  <c r="E4" i="3"/>
  <c r="G3" i="5" s="1"/>
  <c r="E3" i="6" s="1"/>
  <c r="E5" i="3"/>
  <c r="G4" i="5" s="1"/>
  <c r="E4" i="6" s="1"/>
  <c r="E6" i="3"/>
  <c r="G5" i="5" s="1"/>
  <c r="E5" i="6" s="1"/>
  <c r="E7" i="3"/>
  <c r="G6" i="5" s="1"/>
  <c r="E6" i="6" s="1"/>
  <c r="E8" i="3"/>
  <c r="G7" i="5" s="1"/>
  <c r="E7" i="6" s="1"/>
  <c r="E9" i="3"/>
  <c r="G8" i="5" s="1"/>
  <c r="E8" i="6" s="1"/>
  <c r="E10" i="3"/>
  <c r="G9" i="5" s="1"/>
  <c r="E9" i="6" s="1"/>
  <c r="E11" i="3"/>
  <c r="G10" i="5" s="1"/>
  <c r="E10" i="6" s="1"/>
  <c r="E12" i="3"/>
  <c r="G11" i="5" s="1"/>
  <c r="E11" i="6" s="1"/>
  <c r="E13" i="3"/>
  <c r="G12" i="5" s="1"/>
  <c r="E12" i="6" s="1"/>
  <c r="E14" i="3"/>
  <c r="G13" i="5" s="1"/>
  <c r="E13" i="6" s="1"/>
  <c r="E15" i="3"/>
  <c r="G14" i="5" s="1"/>
  <c r="E14" i="6" s="1"/>
  <c r="E16" i="3"/>
  <c r="G15" i="5" s="1"/>
  <c r="E15" i="6" s="1"/>
  <c r="E17" i="3"/>
  <c r="G16" i="5" s="1"/>
  <c r="E16" i="6" s="1"/>
  <c r="E18" i="3"/>
  <c r="G17" i="5" s="1"/>
  <c r="E17" i="6" s="1"/>
  <c r="E19" i="3"/>
  <c r="G18" i="5" s="1"/>
  <c r="E18" i="6" s="1"/>
  <c r="E20" i="3"/>
  <c r="G19" i="5" s="1"/>
  <c r="E19" i="6" s="1"/>
  <c r="E21" i="3"/>
  <c r="G20" i="5" s="1"/>
  <c r="E20" i="6" s="1"/>
  <c r="E22" i="3"/>
  <c r="G21" i="5" s="1"/>
  <c r="E21" i="6" s="1"/>
  <c r="E23" i="3"/>
  <c r="G22" i="5" s="1"/>
  <c r="E22" i="6" s="1"/>
  <c r="E24" i="3"/>
  <c r="G23" i="5" s="1"/>
  <c r="E23" i="6" s="1"/>
  <c r="E25" i="3"/>
  <c r="G24" i="5" s="1"/>
  <c r="E24" i="6" s="1"/>
  <c r="E26" i="3"/>
  <c r="G25" i="5" s="1"/>
  <c r="E25" i="6" s="1"/>
  <c r="E27" i="3"/>
  <c r="E28" i="3"/>
  <c r="G27" i="5" s="1"/>
  <c r="E27" i="6" s="1"/>
  <c r="E29" i="3"/>
  <c r="G28" i="5" s="1"/>
  <c r="E28" i="6" s="1"/>
  <c r="E30" i="3"/>
  <c r="G29" i="5" s="1"/>
  <c r="E29" i="6" s="1"/>
  <c r="E31" i="3"/>
  <c r="G30" i="5" s="1"/>
  <c r="E30" i="6" s="1"/>
  <c r="E32" i="3"/>
  <c r="G31" i="5" s="1"/>
  <c r="E31" i="6" s="1"/>
  <c r="E33" i="3"/>
  <c r="G32" i="5" s="1"/>
  <c r="E32" i="6" s="1"/>
  <c r="E34" i="3"/>
  <c r="G33" i="5" s="1"/>
  <c r="E33" i="6" s="1"/>
  <c r="E35" i="3"/>
  <c r="G34" i="5" s="1"/>
  <c r="E34" i="6" s="1"/>
  <c r="E36" i="3"/>
  <c r="G35" i="5" s="1"/>
  <c r="E35" i="6" s="1"/>
  <c r="E37" i="3"/>
  <c r="G36" i="5" s="1"/>
  <c r="E36" i="6" s="1"/>
  <c r="E38" i="3"/>
  <c r="E39" i="3"/>
  <c r="G38" i="5" s="1"/>
  <c r="E38" i="6" s="1"/>
  <c r="E40" i="3"/>
  <c r="G39" i="5" s="1"/>
  <c r="E39" i="6" s="1"/>
  <c r="E41" i="3"/>
  <c r="G40" i="5" s="1"/>
  <c r="E40" i="6" s="1"/>
  <c r="E42" i="3"/>
  <c r="G41" i="5" s="1"/>
  <c r="E41" i="6" s="1"/>
  <c r="E43" i="3"/>
  <c r="G42" i="5" s="1"/>
  <c r="E42" i="6" s="1"/>
  <c r="E44" i="3"/>
  <c r="G43" i="5" s="1"/>
  <c r="E43" i="6" s="1"/>
  <c r="E45" i="3"/>
  <c r="G44" i="5" s="1"/>
  <c r="E44" i="6" s="1"/>
  <c r="E46" i="3"/>
  <c r="G45" i="5" s="1"/>
  <c r="E45" i="6" s="1"/>
  <c r="E47" i="3"/>
  <c r="G46" i="5" s="1"/>
  <c r="E46" i="6" s="1"/>
  <c r="E48" i="3"/>
  <c r="E49" i="3"/>
  <c r="G48" i="5" s="1"/>
  <c r="E48" i="6" s="1"/>
  <c r="E50" i="3"/>
  <c r="G49" i="5" s="1"/>
  <c r="E49" i="6" s="1"/>
  <c r="E51" i="3"/>
  <c r="G50" i="5" s="1"/>
  <c r="E50" i="6" s="1"/>
  <c r="E52" i="3"/>
  <c r="G51" i="5" s="1"/>
  <c r="E51" i="6" s="1"/>
  <c r="E53" i="3"/>
  <c r="G52" i="5" s="1"/>
  <c r="E52" i="6" s="1"/>
  <c r="E54" i="3"/>
  <c r="G53" i="5" s="1"/>
  <c r="E53" i="6" s="1"/>
  <c r="E55" i="3"/>
  <c r="G54" i="5" s="1"/>
  <c r="E54" i="6" s="1"/>
  <c r="E56" i="3"/>
  <c r="G55" i="5" s="1"/>
  <c r="E55" i="6" s="1"/>
  <c r="E57" i="3"/>
  <c r="G56" i="5" s="1"/>
  <c r="E56" i="6" s="1"/>
  <c r="E58" i="3"/>
  <c r="G57" i="5" s="1"/>
  <c r="E57" i="6" s="1"/>
  <c r="E59" i="3"/>
  <c r="G58" i="5" s="1"/>
  <c r="E58" i="6" s="1"/>
  <c r="E60" i="3"/>
  <c r="E61" i="3"/>
  <c r="G60" i="5" s="1"/>
  <c r="E60" i="6" s="1"/>
  <c r="E62" i="3"/>
  <c r="G61" i="5" s="1"/>
  <c r="E61" i="6" s="1"/>
  <c r="E63" i="3"/>
  <c r="G62" i="5" s="1"/>
  <c r="E62" i="6" s="1"/>
  <c r="E64" i="3"/>
  <c r="G63" i="5" s="1"/>
  <c r="E63" i="6" s="1"/>
  <c r="E65" i="3"/>
  <c r="G64" i="5" s="1"/>
  <c r="E64" i="6" s="1"/>
  <c r="E66" i="3"/>
  <c r="G65" i="5" s="1"/>
  <c r="E65" i="6" s="1"/>
  <c r="E67" i="3"/>
  <c r="G66" i="5" s="1"/>
  <c r="E66" i="6" s="1"/>
  <c r="E68" i="3"/>
  <c r="G67" i="5" s="1"/>
  <c r="E67" i="6" s="1"/>
  <c r="E69" i="3"/>
  <c r="G68" i="5" s="1"/>
  <c r="E68" i="6" s="1"/>
  <c r="E70" i="3"/>
  <c r="E71" i="3"/>
  <c r="G70" i="5" s="1"/>
  <c r="E70" i="6" s="1"/>
  <c r="E72" i="3"/>
  <c r="G71" i="5" s="1"/>
  <c r="E71" i="6" s="1"/>
  <c r="E73" i="3"/>
  <c r="G72" i="5" s="1"/>
  <c r="E72" i="6" s="1"/>
  <c r="E74" i="3"/>
  <c r="G73" i="5" s="1"/>
  <c r="E73" i="6" s="1"/>
  <c r="E75" i="3"/>
  <c r="G74" i="5" s="1"/>
  <c r="E74" i="6" s="1"/>
  <c r="E76" i="3"/>
  <c r="G75" i="5" s="1"/>
  <c r="E75" i="6" s="1"/>
  <c r="E77" i="3"/>
  <c r="G76" i="5" s="1"/>
  <c r="E76" i="6" s="1"/>
  <c r="E78" i="3"/>
  <c r="G77" i="5" s="1"/>
  <c r="E77" i="6" s="1"/>
  <c r="E79" i="3"/>
  <c r="G78" i="5" s="1"/>
  <c r="E78" i="6" s="1"/>
  <c r="E80" i="3"/>
  <c r="E81" i="3"/>
  <c r="G80" i="5" s="1"/>
  <c r="E80" i="6" s="1"/>
  <c r="E82" i="3"/>
  <c r="G81" i="5" s="1"/>
  <c r="E81" i="6" s="1"/>
  <c r="E83" i="3"/>
  <c r="G82" i="5" s="1"/>
  <c r="E82" i="6" s="1"/>
  <c r="E84" i="3"/>
  <c r="G83" i="5" s="1"/>
  <c r="E83" i="6" s="1"/>
  <c r="E85" i="3"/>
  <c r="G84" i="5" s="1"/>
  <c r="E84" i="6" s="1"/>
  <c r="E86" i="3"/>
  <c r="G85" i="5" s="1"/>
  <c r="E85" i="6" s="1"/>
  <c r="E87" i="3"/>
  <c r="G86" i="5" s="1"/>
  <c r="E86" i="6" s="1"/>
  <c r="E88" i="3"/>
  <c r="G87" i="5" s="1"/>
  <c r="E87" i="6" s="1"/>
  <c r="E89" i="3"/>
  <c r="G88" i="5" s="1"/>
  <c r="E88" i="6" s="1"/>
  <c r="E90" i="3"/>
  <c r="G89" i="5" s="1"/>
  <c r="E89" i="6" s="1"/>
  <c r="E91" i="3"/>
  <c r="G90" i="5" s="1"/>
  <c r="E90" i="6" s="1"/>
  <c r="E92" i="3"/>
  <c r="E93" i="3"/>
  <c r="G92" i="5" s="1"/>
  <c r="E92" i="6" s="1"/>
  <c r="E94" i="3"/>
  <c r="G93" i="5" s="1"/>
  <c r="E93" i="6" s="1"/>
  <c r="E95" i="3"/>
  <c r="G94" i="5" s="1"/>
  <c r="E94" i="6" s="1"/>
  <c r="E96" i="3"/>
  <c r="G95" i="5" s="1"/>
  <c r="E95" i="6" s="1"/>
  <c r="E97" i="3"/>
  <c r="G96" i="5" s="1"/>
  <c r="E96" i="6" s="1"/>
  <c r="E98" i="3"/>
  <c r="G97" i="5" s="1"/>
  <c r="E97" i="6" s="1"/>
  <c r="E99" i="3"/>
  <c r="G98" i="5" s="1"/>
  <c r="E98" i="6" s="1"/>
  <c r="E100" i="3"/>
  <c r="G99" i="5" s="1"/>
  <c r="E99" i="6" s="1"/>
  <c r="E101" i="3"/>
  <c r="G100" i="5" s="1"/>
  <c r="E100" i="6" s="1"/>
  <c r="E102" i="3"/>
  <c r="E103" i="3"/>
  <c r="G102" i="5" s="1"/>
  <c r="E102" i="6" s="1"/>
  <c r="E104" i="3"/>
  <c r="G103" i="5" s="1"/>
  <c r="E103" i="6" s="1"/>
  <c r="E105" i="3"/>
  <c r="G104" i="5" s="1"/>
  <c r="E104" i="6" s="1"/>
  <c r="E106" i="3"/>
  <c r="G105" i="5" s="1"/>
  <c r="E105" i="6" s="1"/>
  <c r="E107" i="3"/>
  <c r="G106" i="5" s="1"/>
  <c r="E106" i="6" s="1"/>
  <c r="E108" i="3"/>
  <c r="G107" i="5" s="1"/>
  <c r="E107" i="6" s="1"/>
  <c r="E109" i="3"/>
  <c r="G108" i="5" s="1"/>
  <c r="E108" i="6" s="1"/>
  <c r="E110" i="3"/>
  <c r="G109" i="5" s="1"/>
  <c r="E109" i="6" s="1"/>
  <c r="E111" i="3"/>
  <c r="G110" i="5" s="1"/>
  <c r="E110" i="6" s="1"/>
  <c r="E112" i="3"/>
  <c r="E113" i="3"/>
  <c r="G112" i="5" s="1"/>
  <c r="E112" i="6" s="1"/>
  <c r="E114" i="3"/>
  <c r="G113" i="5" s="1"/>
  <c r="E113" i="6" s="1"/>
  <c r="E115" i="3"/>
  <c r="G114" i="5" s="1"/>
  <c r="E114" i="6" s="1"/>
  <c r="E116" i="3"/>
  <c r="G115" i="5" s="1"/>
  <c r="E115" i="6" s="1"/>
  <c r="E117" i="3"/>
  <c r="G116" i="5" s="1"/>
  <c r="E116" i="6" s="1"/>
  <c r="E118" i="3"/>
  <c r="G117" i="5" s="1"/>
  <c r="E117" i="6" s="1"/>
  <c r="E119" i="3"/>
  <c r="G118" i="5" s="1"/>
  <c r="E118" i="6" s="1"/>
  <c r="E120" i="3"/>
  <c r="G119" i="5" s="1"/>
  <c r="E119" i="6" s="1"/>
  <c r="E121" i="3"/>
  <c r="G120" i="5" s="1"/>
  <c r="E120" i="6" s="1"/>
  <c r="E122" i="3"/>
  <c r="G121" i="5" s="1"/>
  <c r="E121" i="6" s="1"/>
  <c r="E123" i="3"/>
  <c r="G122" i="5" s="1"/>
  <c r="E122" i="6" s="1"/>
  <c r="E124" i="3"/>
  <c r="E125" i="3"/>
  <c r="G124" i="5" s="1"/>
  <c r="E124" i="6" s="1"/>
  <c r="E126" i="3"/>
  <c r="G125" i="5" s="1"/>
  <c r="E125" i="6" s="1"/>
  <c r="E127" i="3"/>
  <c r="G126" i="5" s="1"/>
  <c r="E126" i="6" s="1"/>
  <c r="E128" i="3"/>
  <c r="G127" i="5" s="1"/>
  <c r="E127" i="6" s="1"/>
  <c r="E129" i="3"/>
  <c r="G128" i="5" s="1"/>
  <c r="E128" i="6" s="1"/>
  <c r="E130" i="3"/>
  <c r="G129" i="5" s="1"/>
  <c r="E129" i="6" s="1"/>
  <c r="E131" i="3"/>
  <c r="G130" i="5" s="1"/>
  <c r="E130" i="6" s="1"/>
  <c r="E132" i="3"/>
  <c r="G131" i="5" s="1"/>
  <c r="E131" i="6" s="1"/>
  <c r="E133" i="3"/>
  <c r="G132" i="5" s="1"/>
  <c r="E132" i="6" s="1"/>
  <c r="E134" i="3"/>
  <c r="E135" i="3"/>
  <c r="G134" i="5" s="1"/>
  <c r="E134" i="6" s="1"/>
  <c r="E136" i="3"/>
  <c r="G135" i="5" s="1"/>
  <c r="E135" i="6" s="1"/>
  <c r="E137" i="3"/>
  <c r="G136" i="5" s="1"/>
  <c r="E136" i="6" s="1"/>
  <c r="E138" i="3"/>
  <c r="G137" i="5" s="1"/>
  <c r="E137" i="6" s="1"/>
  <c r="E139" i="3"/>
  <c r="G138" i="5" s="1"/>
  <c r="E138" i="6" s="1"/>
  <c r="E140" i="3"/>
  <c r="G139" i="5" s="1"/>
  <c r="E139" i="6" s="1"/>
  <c r="E141" i="3"/>
  <c r="G140" i="5" s="1"/>
  <c r="E140" i="6" s="1"/>
  <c r="E142" i="3"/>
  <c r="G141" i="5" s="1"/>
  <c r="E141" i="6" s="1"/>
  <c r="E143" i="3"/>
  <c r="G142" i="5" s="1"/>
  <c r="E142" i="6" s="1"/>
  <c r="E144" i="3"/>
  <c r="E145" i="3"/>
  <c r="G144" i="5" s="1"/>
  <c r="E144" i="6" s="1"/>
  <c r="E146" i="3"/>
  <c r="G145" i="5" s="1"/>
  <c r="E145" i="6" s="1"/>
  <c r="E147" i="3"/>
  <c r="G146" i="5" s="1"/>
  <c r="E146" i="6" s="1"/>
  <c r="E148" i="3"/>
  <c r="G147" i="5" s="1"/>
  <c r="E147" i="6" s="1"/>
  <c r="E149" i="3"/>
  <c r="G148" i="5" s="1"/>
  <c r="E148" i="6" s="1"/>
  <c r="E150" i="3"/>
  <c r="G149" i="5" s="1"/>
  <c r="E149" i="6" s="1"/>
  <c r="E151" i="3"/>
  <c r="G150" i="5" s="1"/>
  <c r="E150" i="6" s="1"/>
  <c r="E152" i="3"/>
  <c r="G151" i="5" s="1"/>
  <c r="E151" i="6" s="1"/>
  <c r="E153" i="3"/>
  <c r="G152" i="5" s="1"/>
  <c r="E152" i="6" s="1"/>
  <c r="E154" i="3"/>
  <c r="E155" i="3"/>
  <c r="G154" i="5" s="1"/>
  <c r="E154" i="6" s="1"/>
  <c r="E156" i="3"/>
  <c r="G155" i="5" s="1"/>
  <c r="E155" i="6" s="1"/>
  <c r="E157" i="3"/>
  <c r="G156" i="5" s="1"/>
  <c r="E156" i="6" s="1"/>
  <c r="E158" i="3"/>
  <c r="G157" i="5" s="1"/>
  <c r="E157" i="6" s="1"/>
  <c r="E159" i="3"/>
  <c r="G158" i="5" s="1"/>
  <c r="E158" i="6" s="1"/>
  <c r="E160" i="3"/>
  <c r="G159" i="5" s="1"/>
  <c r="E159" i="6" s="1"/>
  <c r="E161" i="3"/>
  <c r="G160" i="5" s="1"/>
  <c r="E160" i="6" s="1"/>
  <c r="E162" i="3"/>
  <c r="E163" i="3"/>
  <c r="G162" i="5" s="1"/>
  <c r="E162" i="6" s="1"/>
  <c r="E164" i="3"/>
  <c r="G163" i="5" s="1"/>
  <c r="E163" i="6" s="1"/>
  <c r="E165" i="3"/>
  <c r="G164" i="5" s="1"/>
  <c r="E164" i="6" s="1"/>
  <c r="E166" i="3"/>
  <c r="G165" i="5" s="1"/>
  <c r="E165" i="6" s="1"/>
  <c r="E167" i="3"/>
  <c r="G166" i="5" s="1"/>
  <c r="E166" i="6" s="1"/>
  <c r="E168" i="3"/>
  <c r="G167" i="5" s="1"/>
  <c r="E167" i="6" s="1"/>
  <c r="E169" i="3"/>
  <c r="G168" i="5" s="1"/>
  <c r="E168" i="6" s="1"/>
  <c r="E170" i="3"/>
  <c r="E171" i="3"/>
  <c r="G170" i="5" s="1"/>
  <c r="E170" i="6" s="1"/>
  <c r="E172" i="3"/>
  <c r="G171" i="5" s="1"/>
  <c r="E171" i="6" s="1"/>
  <c r="E173" i="3"/>
  <c r="G172" i="5" s="1"/>
  <c r="E172" i="6" s="1"/>
  <c r="E174" i="3"/>
  <c r="G173" i="5" s="1"/>
  <c r="E173" i="6" s="1"/>
  <c r="E175" i="3"/>
  <c r="G174" i="5" s="1"/>
  <c r="E174" i="6" s="1"/>
  <c r="E176" i="3"/>
  <c r="G175" i="5" s="1"/>
  <c r="E175" i="6" s="1"/>
  <c r="E177" i="3"/>
  <c r="G176" i="5" s="1"/>
  <c r="E176" i="6" s="1"/>
  <c r="E178" i="3"/>
  <c r="E179" i="3"/>
  <c r="G178" i="5" s="1"/>
  <c r="E178" i="6" s="1"/>
  <c r="E180" i="3"/>
  <c r="G179" i="5" s="1"/>
  <c r="E179" i="6" s="1"/>
  <c r="E181" i="3"/>
  <c r="G180" i="5" s="1"/>
  <c r="E180" i="6" s="1"/>
  <c r="E182" i="3"/>
  <c r="G181" i="5" s="1"/>
  <c r="E181" i="6" s="1"/>
  <c r="E183" i="3"/>
  <c r="G182" i="5" s="1"/>
  <c r="E182" i="6" s="1"/>
  <c r="E184" i="3"/>
  <c r="G183" i="5" s="1"/>
  <c r="E183" i="6" s="1"/>
  <c r="E185" i="3"/>
  <c r="G184" i="5" s="1"/>
  <c r="E184" i="6" s="1"/>
  <c r="E186" i="3"/>
  <c r="E187" i="3"/>
  <c r="G186" i="5" s="1"/>
  <c r="E186" i="6" s="1"/>
  <c r="E188" i="3"/>
  <c r="G187" i="5" s="1"/>
  <c r="E187" i="6" s="1"/>
  <c r="E189" i="3"/>
  <c r="G188" i="5" s="1"/>
  <c r="E188" i="6" s="1"/>
  <c r="E190" i="3"/>
  <c r="G189" i="5" s="1"/>
  <c r="E189" i="6" s="1"/>
  <c r="E191" i="3"/>
  <c r="G190" i="5" s="1"/>
  <c r="E190" i="6" s="1"/>
  <c r="E192" i="3"/>
  <c r="G191" i="5" s="1"/>
  <c r="E191" i="6" s="1"/>
  <c r="E193" i="3"/>
  <c r="G192" i="5" s="1"/>
  <c r="E192" i="6" s="1"/>
  <c r="E194" i="3"/>
  <c r="E195" i="3"/>
  <c r="G194" i="5" s="1"/>
  <c r="E194" i="6" s="1"/>
  <c r="E196" i="3"/>
  <c r="G195" i="5" s="1"/>
  <c r="E195" i="6" s="1"/>
  <c r="E197" i="3"/>
  <c r="G196" i="5" s="1"/>
  <c r="E196" i="6" s="1"/>
  <c r="E198" i="3"/>
  <c r="G197" i="5" s="1"/>
  <c r="E197" i="6" s="1"/>
  <c r="E199" i="3"/>
  <c r="G198" i="5" s="1"/>
  <c r="E198" i="6" s="1"/>
  <c r="E200" i="3"/>
  <c r="G199" i="5" s="1"/>
  <c r="E199" i="6" s="1"/>
  <c r="E201" i="3"/>
  <c r="G200" i="5" s="1"/>
  <c r="E200" i="6" s="1"/>
  <c r="E202" i="3"/>
  <c r="E203" i="3"/>
  <c r="G202" i="5" s="1"/>
  <c r="E202" i="6" s="1"/>
  <c r="E204" i="3"/>
  <c r="G203" i="5" s="1"/>
  <c r="E203" i="6" s="1"/>
  <c r="E205" i="3"/>
  <c r="G204" i="5" s="1"/>
  <c r="E204" i="6" s="1"/>
  <c r="E206" i="3"/>
  <c r="G205" i="5" s="1"/>
  <c r="E205" i="6" s="1"/>
  <c r="E207" i="3"/>
  <c r="G206" i="5" s="1"/>
  <c r="E206" i="6" s="1"/>
  <c r="E208" i="3"/>
  <c r="G207" i="5" s="1"/>
  <c r="E207" i="6" s="1"/>
  <c r="E209" i="3"/>
  <c r="G208" i="5" s="1"/>
  <c r="E208" i="6" s="1"/>
  <c r="E210" i="3"/>
  <c r="E211" i="3"/>
  <c r="G210" i="5" s="1"/>
  <c r="E210" i="6" s="1"/>
  <c r="E212" i="3"/>
  <c r="G211" i="5" s="1"/>
  <c r="E211" i="6" s="1"/>
  <c r="E213" i="3"/>
  <c r="G212" i="5" s="1"/>
  <c r="E212" i="6" s="1"/>
  <c r="E214" i="3"/>
  <c r="G213" i="5" s="1"/>
  <c r="E213" i="6" s="1"/>
  <c r="E215" i="3"/>
  <c r="G214" i="5" s="1"/>
  <c r="E214" i="6" s="1"/>
  <c r="E216" i="3"/>
  <c r="G215" i="5" s="1"/>
  <c r="E215" i="6" s="1"/>
  <c r="E217" i="3"/>
  <c r="G216" i="5" s="1"/>
  <c r="E216" i="6" s="1"/>
  <c r="E218" i="3"/>
  <c r="E219" i="3"/>
  <c r="G218" i="5" s="1"/>
  <c r="E218" i="6" s="1"/>
  <c r="E220" i="3"/>
  <c r="G219" i="5" s="1"/>
  <c r="E219" i="6" s="1"/>
  <c r="E221" i="3"/>
  <c r="G220" i="5" s="1"/>
  <c r="E220" i="6" s="1"/>
  <c r="E222" i="3"/>
  <c r="G221" i="5" s="1"/>
  <c r="E221" i="6" s="1"/>
  <c r="E223" i="3"/>
  <c r="G222" i="5" s="1"/>
  <c r="E222" i="6" s="1"/>
  <c r="E224" i="3"/>
  <c r="G223" i="5" s="1"/>
  <c r="E223" i="6" s="1"/>
  <c r="E225" i="3"/>
  <c r="G224" i="5" s="1"/>
  <c r="E224" i="6" s="1"/>
  <c r="E226" i="3"/>
  <c r="E227" i="3"/>
  <c r="G226" i="5" s="1"/>
  <c r="E226" i="6" s="1"/>
  <c r="E228" i="3"/>
  <c r="G227" i="5" s="1"/>
  <c r="E227" i="6" s="1"/>
  <c r="E229" i="3"/>
  <c r="G228" i="5" s="1"/>
  <c r="E228" i="6" s="1"/>
  <c r="E230" i="3"/>
  <c r="G229" i="5" s="1"/>
  <c r="E229" i="6" s="1"/>
  <c r="E231" i="3"/>
  <c r="G230" i="5" s="1"/>
  <c r="E230" i="6" s="1"/>
  <c r="E232" i="3"/>
  <c r="G231" i="5" s="1"/>
  <c r="E231" i="6" s="1"/>
  <c r="E233" i="3"/>
  <c r="G232" i="5" s="1"/>
  <c r="E232" i="6" s="1"/>
  <c r="E234" i="3"/>
  <c r="E3" i="3"/>
  <c r="G2" i="5" s="1"/>
  <c r="B217" i="6" l="1"/>
  <c r="B233" i="6"/>
  <c r="B225" i="6"/>
  <c r="A212" i="6"/>
  <c r="B193" i="6"/>
  <c r="A172" i="6"/>
  <c r="A228" i="6"/>
  <c r="A204" i="6"/>
  <c r="B177" i="6"/>
  <c r="A220" i="6"/>
  <c r="B185" i="6"/>
  <c r="B161" i="6"/>
  <c r="B153" i="6"/>
  <c r="A148" i="6"/>
  <c r="A140" i="6"/>
  <c r="A132" i="6"/>
  <c r="A116" i="6"/>
  <c r="A108" i="6"/>
  <c r="A76" i="6"/>
  <c r="B73" i="6"/>
  <c r="A68" i="6"/>
  <c r="B65" i="6"/>
  <c r="B57" i="6"/>
  <c r="A52" i="6"/>
  <c r="B49" i="6"/>
  <c r="A44" i="6"/>
  <c r="B41" i="6"/>
  <c r="A36" i="6"/>
  <c r="B33" i="6"/>
  <c r="A28" i="6"/>
  <c r="B25" i="6"/>
  <c r="A20" i="6"/>
  <c r="B17" i="6"/>
  <c r="A12" i="6"/>
  <c r="B9" i="6"/>
  <c r="A196" i="6"/>
  <c r="A188" i="6"/>
  <c r="A180" i="6"/>
  <c r="A164" i="6"/>
  <c r="B137" i="6"/>
  <c r="B129" i="6"/>
  <c r="A124" i="6"/>
  <c r="B105" i="6"/>
  <c r="A100" i="6"/>
  <c r="A92" i="6"/>
  <c r="B81" i="6"/>
  <c r="B209" i="6"/>
  <c r="A156" i="6"/>
  <c r="B145" i="6"/>
  <c r="B121" i="6"/>
  <c r="B113" i="6"/>
  <c r="B97" i="6"/>
  <c r="B89" i="6"/>
  <c r="A84" i="6"/>
  <c r="A60" i="6"/>
  <c r="B201" i="6"/>
  <c r="B169" i="6"/>
  <c r="A233" i="6"/>
  <c r="B230" i="6"/>
  <c r="A225" i="6"/>
  <c r="B222" i="6"/>
  <c r="A217" i="6"/>
  <c r="B214" i="6"/>
  <c r="A209" i="6"/>
  <c r="B206" i="6"/>
  <c r="A201" i="6"/>
  <c r="B198" i="6"/>
  <c r="A193" i="6"/>
  <c r="B190" i="6"/>
  <c r="A185" i="6"/>
  <c r="A177" i="6"/>
  <c r="B174" i="6"/>
  <c r="A169" i="6"/>
  <c r="B166" i="6"/>
  <c r="A161" i="6"/>
  <c r="B158" i="6"/>
  <c r="A153" i="6"/>
  <c r="A145" i="6"/>
  <c r="B142" i="6"/>
  <c r="A137" i="6"/>
  <c r="B134" i="6"/>
  <c r="A129" i="6"/>
  <c r="B126" i="6"/>
  <c r="A121" i="6"/>
  <c r="B118" i="6"/>
  <c r="A113" i="6"/>
  <c r="B110" i="6"/>
  <c r="A105" i="6"/>
  <c r="B102" i="6"/>
  <c r="A97" i="6"/>
  <c r="B94" i="6"/>
  <c r="A89" i="6"/>
  <c r="B86" i="6"/>
  <c r="A81" i="6"/>
  <c r="B78" i="6"/>
  <c r="A73" i="6"/>
  <c r="A65" i="6"/>
  <c r="B62" i="6"/>
  <c r="A57" i="6"/>
  <c r="B54" i="6"/>
  <c r="A49" i="6"/>
  <c r="B46" i="6"/>
  <c r="A41" i="6"/>
  <c r="B38" i="6"/>
  <c r="A33" i="6"/>
  <c r="B30" i="6"/>
  <c r="A25" i="6"/>
  <c r="B22" i="6"/>
  <c r="A17" i="6"/>
  <c r="B14" i="6"/>
  <c r="A9" i="6"/>
  <c r="B6" i="6"/>
  <c r="B70" i="6"/>
  <c r="A230" i="6"/>
  <c r="B227" i="6"/>
  <c r="A222" i="6"/>
  <c r="B211" i="6"/>
  <c r="A206" i="6"/>
  <c r="B203" i="6"/>
  <c r="A198" i="6"/>
  <c r="B195" i="6"/>
  <c r="A190" i="6"/>
  <c r="A182" i="6"/>
  <c r="B179" i="6"/>
  <c r="A174" i="6"/>
  <c r="B171" i="6"/>
  <c r="A166" i="6"/>
  <c r="B163" i="6"/>
  <c r="A158" i="6"/>
  <c r="A150" i="6"/>
  <c r="B147" i="6"/>
  <c r="A142" i="6"/>
  <c r="B139" i="6"/>
  <c r="A134" i="6"/>
  <c r="B131" i="6"/>
  <c r="B123" i="6"/>
  <c r="A118" i="6"/>
  <c r="B115" i="6"/>
  <c r="A110" i="6"/>
  <c r="B107" i="6"/>
  <c r="A102" i="6"/>
  <c r="B99" i="6"/>
  <c r="A94" i="6"/>
  <c r="B91" i="6"/>
  <c r="A86" i="6"/>
  <c r="B83" i="6"/>
  <c r="A78" i="6"/>
  <c r="B75" i="6"/>
  <c r="A70" i="6"/>
  <c r="B67" i="6"/>
  <c r="A62" i="6"/>
  <c r="B59" i="6"/>
  <c r="A54" i="6"/>
  <c r="B51" i="6"/>
  <c r="A46" i="6"/>
  <c r="B43" i="6"/>
  <c r="B35" i="6"/>
  <c r="A30" i="6"/>
  <c r="B27" i="6"/>
  <c r="A22" i="6"/>
  <c r="B19" i="6"/>
  <c r="A14" i="6"/>
  <c r="B11" i="6"/>
  <c r="A6" i="6"/>
  <c r="B3" i="6"/>
  <c r="B232" i="6"/>
  <c r="A227" i="6"/>
  <c r="B224" i="6"/>
  <c r="A219" i="6"/>
  <c r="B216" i="6"/>
  <c r="A211" i="6"/>
  <c r="B208" i="6"/>
  <c r="A203" i="6"/>
  <c r="B200" i="6"/>
  <c r="A195" i="6"/>
  <c r="B192" i="6"/>
  <c r="A187" i="6"/>
  <c r="B184" i="6"/>
  <c r="A179" i="6"/>
  <c r="B176" i="6"/>
  <c r="A171" i="6"/>
  <c r="B168" i="6"/>
  <c r="A163" i="6"/>
  <c r="B160" i="6"/>
  <c r="A155" i="6"/>
  <c r="B152" i="6"/>
  <c r="A147" i="6"/>
  <c r="B144" i="6"/>
  <c r="A139" i="6"/>
  <c r="B136" i="6"/>
  <c r="A131" i="6"/>
  <c r="B128" i="6"/>
  <c r="A123" i="6"/>
  <c r="B120" i="6"/>
  <c r="B112" i="6"/>
  <c r="B104" i="6"/>
  <c r="A99" i="6"/>
  <c r="B96" i="6"/>
  <c r="A91" i="6"/>
  <c r="B88" i="6"/>
  <c r="A83" i="6"/>
  <c r="B80" i="6"/>
  <c r="A75" i="6"/>
  <c r="B72" i="6"/>
  <c r="A67" i="6"/>
  <c r="B64" i="6"/>
  <c r="A59" i="6"/>
  <c r="B56" i="6"/>
  <c r="A51" i="6"/>
  <c r="A43" i="6"/>
  <c r="B40" i="6"/>
  <c r="A35" i="6"/>
  <c r="B32" i="6"/>
  <c r="A27" i="6"/>
  <c r="B24" i="6"/>
  <c r="A19" i="6"/>
  <c r="B16" i="6"/>
  <c r="A11" i="6"/>
  <c r="B8" i="6"/>
  <c r="A3" i="6"/>
  <c r="A232" i="6"/>
  <c r="B229" i="6"/>
  <c r="A216" i="6"/>
  <c r="B213" i="6"/>
  <c r="A208" i="6"/>
  <c r="B205" i="6"/>
  <c r="A200" i="6"/>
  <c r="B197" i="6"/>
  <c r="A184" i="6"/>
  <c r="B181" i="6"/>
  <c r="A176" i="6"/>
  <c r="B173" i="6"/>
  <c r="A168" i="6"/>
  <c r="B165" i="6"/>
  <c r="B157" i="6"/>
  <c r="A152" i="6"/>
  <c r="B149" i="6"/>
  <c r="A144" i="6"/>
  <c r="B141" i="6"/>
  <c r="A136" i="6"/>
  <c r="B133" i="6"/>
  <c r="A128" i="6"/>
  <c r="B125" i="6"/>
  <c r="A120" i="6"/>
  <c r="B117" i="6"/>
  <c r="A112" i="6"/>
  <c r="B109" i="6"/>
  <c r="A104" i="6"/>
  <c r="B101" i="6"/>
  <c r="A96" i="6"/>
  <c r="B93" i="6"/>
  <c r="A88" i="6"/>
  <c r="B85" i="6"/>
  <c r="A80" i="6"/>
  <c r="B77" i="6"/>
  <c r="A72" i="6"/>
  <c r="B69" i="6"/>
  <c r="A64" i="6"/>
  <c r="B61" i="6"/>
  <c r="A56" i="6"/>
  <c r="B53" i="6"/>
  <c r="A48" i="6"/>
  <c r="B45" i="6"/>
  <c r="A40" i="6"/>
  <c r="B37" i="6"/>
  <c r="A32" i="6"/>
  <c r="B29" i="6"/>
  <c r="A24" i="6"/>
  <c r="B21" i="6"/>
  <c r="A16" i="6"/>
  <c r="B13" i="6"/>
  <c r="A8" i="6"/>
  <c r="B5" i="6"/>
  <c r="A229" i="6"/>
  <c r="B226" i="6"/>
  <c r="A221" i="6"/>
  <c r="B218" i="6"/>
  <c r="A213" i="6"/>
  <c r="B210" i="6"/>
  <c r="A205" i="6"/>
  <c r="B202" i="6"/>
  <c r="A197" i="6"/>
  <c r="B194" i="6"/>
  <c r="A189" i="6"/>
  <c r="B186" i="6"/>
  <c r="A181" i="6"/>
  <c r="B178" i="6"/>
  <c r="A173" i="6"/>
  <c r="B170" i="6"/>
  <c r="B162" i="6"/>
  <c r="A157" i="6"/>
  <c r="B154" i="6"/>
  <c r="A149" i="6"/>
  <c r="B146" i="6"/>
  <c r="A141" i="6"/>
  <c r="B138" i="6"/>
  <c r="A133" i="6"/>
  <c r="B130" i="6"/>
  <c r="A125" i="6"/>
  <c r="B122" i="6"/>
  <c r="A117" i="6"/>
  <c r="B114" i="6"/>
  <c r="A109" i="6"/>
  <c r="B106" i="6"/>
  <c r="A101" i="6"/>
  <c r="B98" i="6"/>
  <c r="A93" i="6"/>
  <c r="B90" i="6"/>
  <c r="A85" i="6"/>
  <c r="B82" i="6"/>
  <c r="A77" i="6"/>
  <c r="B74" i="6"/>
  <c r="A69" i="6"/>
  <c r="B66" i="6"/>
  <c r="A61" i="6"/>
  <c r="B58" i="6"/>
  <c r="A53" i="6"/>
  <c r="B50" i="6"/>
  <c r="A45" i="6"/>
  <c r="B42" i="6"/>
  <c r="A37" i="6"/>
  <c r="B34" i="6"/>
  <c r="A29" i="6"/>
  <c r="B26" i="6"/>
  <c r="A21" i="6"/>
  <c r="B18" i="6"/>
  <c r="A13" i="6"/>
  <c r="B10" i="6"/>
  <c r="A5" i="6"/>
  <c r="A4" i="6"/>
  <c r="A226" i="6"/>
  <c r="B223" i="6"/>
  <c r="A218" i="6"/>
  <c r="B215" i="6"/>
  <c r="A210" i="6"/>
  <c r="B207" i="6"/>
  <c r="A194" i="6"/>
  <c r="B191" i="6"/>
  <c r="A186" i="6"/>
  <c r="B183" i="6"/>
  <c r="A178" i="6"/>
  <c r="B175" i="6"/>
  <c r="B167" i="6"/>
  <c r="A162" i="6"/>
  <c r="B159" i="6"/>
  <c r="A154" i="6"/>
  <c r="B151" i="6"/>
  <c r="A146" i="6"/>
  <c r="B143" i="6"/>
  <c r="A138" i="6"/>
  <c r="B135" i="6"/>
  <c r="A130" i="6"/>
  <c r="B127" i="6"/>
  <c r="A122" i="6"/>
  <c r="B119" i="6"/>
  <c r="A114" i="6"/>
  <c r="B111" i="6"/>
  <c r="A106" i="6"/>
  <c r="B103" i="6"/>
  <c r="A98" i="6"/>
  <c r="B95" i="6"/>
  <c r="A90" i="6"/>
  <c r="B87" i="6"/>
  <c r="A82" i="6"/>
  <c r="B79" i="6"/>
  <c r="A74" i="6"/>
  <c r="B71" i="6"/>
  <c r="A66" i="6"/>
  <c r="B63" i="6"/>
  <c r="B55" i="6"/>
  <c r="A50" i="6"/>
  <c r="B47" i="6"/>
  <c r="A42" i="6"/>
  <c r="B39" i="6"/>
  <c r="A34" i="6"/>
  <c r="B31" i="6"/>
  <c r="A26" i="6"/>
  <c r="B23" i="6"/>
  <c r="A18" i="6"/>
  <c r="B15" i="6"/>
  <c r="A10" i="6"/>
  <c r="B7" i="6"/>
  <c r="A231" i="6"/>
  <c r="B228" i="6"/>
  <c r="A223" i="6"/>
  <c r="B220" i="6"/>
  <c r="A215" i="6"/>
  <c r="B212" i="6"/>
  <c r="A207" i="6"/>
  <c r="A199" i="6"/>
  <c r="B196" i="6"/>
  <c r="A191" i="6"/>
  <c r="B188" i="6"/>
  <c r="A183" i="6"/>
  <c r="B180" i="6"/>
  <c r="B172" i="6"/>
  <c r="A167" i="6"/>
  <c r="B164" i="6"/>
  <c r="A159" i="6"/>
  <c r="B156" i="6"/>
  <c r="A151" i="6"/>
  <c r="B148" i="6"/>
  <c r="B140" i="6"/>
  <c r="A135" i="6"/>
  <c r="B132" i="6"/>
  <c r="A127" i="6"/>
  <c r="B124" i="6"/>
  <c r="A119" i="6"/>
  <c r="A111" i="6"/>
  <c r="B108" i="6"/>
  <c r="A103" i="6"/>
  <c r="B100" i="6"/>
  <c r="A95" i="6"/>
  <c r="B92" i="6"/>
  <c r="A87" i="6"/>
  <c r="B84" i="6"/>
  <c r="A79" i="6"/>
  <c r="B76" i="6"/>
  <c r="A71" i="6"/>
  <c r="B68" i="6"/>
  <c r="A63" i="6"/>
  <c r="B60" i="6"/>
  <c r="A55" i="6"/>
  <c r="B52" i="6"/>
  <c r="A47" i="6"/>
  <c r="B44" i="6"/>
  <c r="A39" i="6"/>
  <c r="B36" i="6"/>
  <c r="A31" i="6"/>
  <c r="A23" i="6"/>
  <c r="B20" i="6"/>
  <c r="A15" i="6"/>
  <c r="B12" i="6"/>
  <c r="A7" i="6"/>
  <c r="B4" i="6"/>
  <c r="B2" i="6"/>
  <c r="E2" i="6"/>
  <c r="A2" i="6"/>
  <c r="C2" i="2"/>
  <c r="I2" i="2"/>
  <c r="B2" i="2"/>
  <c r="D2" i="2"/>
  <c r="E2" i="2"/>
  <c r="F2" i="2"/>
  <c r="G2" i="2"/>
  <c r="H2" i="2"/>
  <c r="A2" i="2"/>
  <c r="P14" i="1"/>
  <c r="I14" i="2" s="1"/>
  <c r="P78" i="1"/>
  <c r="I78" i="2" s="1"/>
  <c r="P142" i="1"/>
  <c r="I142" i="2" s="1"/>
  <c r="P206" i="1"/>
  <c r="I206" i="2" s="1"/>
  <c r="O38" i="1"/>
  <c r="H38" i="2" s="1"/>
  <c r="O102" i="1"/>
  <c r="H102" i="2" s="1"/>
  <c r="O166" i="1"/>
  <c r="H166" i="2" s="1"/>
  <c r="O230" i="1"/>
  <c r="H230" i="2" s="1"/>
  <c r="N126" i="1"/>
  <c r="G126" i="2" s="1"/>
  <c r="N190" i="1"/>
  <c r="G190" i="2" s="1"/>
  <c r="M22" i="1"/>
  <c r="F22" i="2" s="1"/>
  <c r="M86" i="1"/>
  <c r="F86" i="2" s="1"/>
  <c r="M214" i="1"/>
  <c r="F214" i="2" s="1"/>
  <c r="L46" i="1"/>
  <c r="E46" i="2" s="1"/>
  <c r="L110" i="1"/>
  <c r="E110" i="2" s="1"/>
  <c r="L174" i="1"/>
  <c r="E174" i="2" s="1"/>
  <c r="K6" i="1"/>
  <c r="D6" i="2" s="1"/>
  <c r="K31" i="1"/>
  <c r="D31" i="2" s="1"/>
  <c r="K39" i="1"/>
  <c r="D39" i="2" s="1"/>
  <c r="K47" i="1"/>
  <c r="D47" i="2" s="1"/>
  <c r="K63" i="1"/>
  <c r="D63" i="2" s="1"/>
  <c r="K71" i="1"/>
  <c r="D71" i="2" s="1"/>
  <c r="K79" i="1"/>
  <c r="D79" i="2" s="1"/>
  <c r="K87" i="1"/>
  <c r="D87" i="2" s="1"/>
  <c r="K95" i="1"/>
  <c r="D95" i="2" s="1"/>
  <c r="K103" i="1"/>
  <c r="D103" i="2" s="1"/>
  <c r="K111" i="1"/>
  <c r="D111" i="2" s="1"/>
  <c r="K119" i="1"/>
  <c r="D119" i="2" s="1"/>
  <c r="K127" i="1"/>
  <c r="D127" i="2" s="1"/>
  <c r="K135" i="1"/>
  <c r="D135" i="2" s="1"/>
  <c r="K143" i="1"/>
  <c r="D143" i="2" s="1"/>
  <c r="K159" i="1"/>
  <c r="D159" i="2" s="1"/>
  <c r="K167" i="1"/>
  <c r="D167" i="2" s="1"/>
  <c r="K175" i="1"/>
  <c r="D175" i="2" s="1"/>
  <c r="K183" i="1"/>
  <c r="D183" i="2" s="1"/>
  <c r="K191" i="1"/>
  <c r="D191" i="2" s="1"/>
  <c r="K199" i="1"/>
  <c r="D199" i="2" s="1"/>
  <c r="K207" i="1"/>
  <c r="D207" i="2" s="1"/>
  <c r="K215" i="1"/>
  <c r="D215" i="2" s="1"/>
  <c r="K223" i="1"/>
  <c r="D223" i="2" s="1"/>
  <c r="J7" i="1"/>
  <c r="J15" i="1"/>
  <c r="J23" i="1"/>
  <c r="J31" i="1"/>
  <c r="J39" i="1"/>
  <c r="J47" i="1"/>
  <c r="J63" i="1"/>
  <c r="J71" i="1"/>
  <c r="J79" i="1"/>
  <c r="J87" i="1"/>
  <c r="J95" i="1"/>
  <c r="J103" i="1"/>
  <c r="J111" i="1"/>
  <c r="J119" i="1"/>
  <c r="J123" i="1"/>
  <c r="J127" i="1"/>
  <c r="J128" i="1"/>
  <c r="J131" i="1"/>
  <c r="J135" i="1"/>
  <c r="J136" i="1"/>
  <c r="C136" i="2" s="1"/>
  <c r="J139" i="1"/>
  <c r="J143" i="1"/>
  <c r="J144" i="1"/>
  <c r="J159" i="1"/>
  <c r="J167" i="1"/>
  <c r="J171" i="1"/>
  <c r="J172" i="1"/>
  <c r="J175" i="1"/>
  <c r="J176" i="1"/>
  <c r="J179" i="1"/>
  <c r="J180" i="1"/>
  <c r="J183" i="1"/>
  <c r="J184" i="1"/>
  <c r="J187" i="1"/>
  <c r="J188" i="1"/>
  <c r="J191" i="1"/>
  <c r="J192" i="1"/>
  <c r="J199" i="1"/>
  <c r="J207" i="1"/>
  <c r="J208" i="1"/>
  <c r="J215" i="1"/>
  <c r="J216" i="1"/>
  <c r="J219" i="1"/>
  <c r="J220" i="1"/>
  <c r="J223" i="1"/>
  <c r="J224" i="1"/>
  <c r="J226" i="1"/>
  <c r="J227" i="1"/>
  <c r="J228" i="1"/>
  <c r="J230" i="1"/>
  <c r="J3" i="1"/>
  <c r="S21" i="1"/>
  <c r="T21" i="1"/>
  <c r="U21" i="1"/>
  <c r="V21" i="1"/>
  <c r="W21" i="1"/>
  <c r="X21" i="1"/>
  <c r="R21" i="1"/>
  <c r="Y3" i="1"/>
  <c r="O22" i="1" s="1"/>
  <c r="H22" i="2" s="1"/>
  <c r="Y4" i="1"/>
  <c r="O30" i="1" s="1"/>
  <c r="H30" i="2" s="1"/>
  <c r="Y5" i="1"/>
  <c r="Y6" i="1"/>
  <c r="P62" i="1" s="1"/>
  <c r="I62" i="2" s="1"/>
  <c r="Y7" i="1"/>
  <c r="K65" i="1" s="1"/>
  <c r="D65" i="2" s="1"/>
  <c r="Y8" i="1"/>
  <c r="N86" i="1" s="1"/>
  <c r="G86" i="2" s="1"/>
  <c r="Y9" i="1"/>
  <c r="N94" i="1" s="1"/>
  <c r="G94" i="2" s="1"/>
  <c r="Y10" i="1"/>
  <c r="P102" i="1" s="1"/>
  <c r="I102" i="2" s="1"/>
  <c r="Y11" i="1"/>
  <c r="K117" i="1" s="1"/>
  <c r="D117" i="2" s="1"/>
  <c r="Y12" i="1"/>
  <c r="P134" i="1" s="1"/>
  <c r="I134" i="2" s="1"/>
  <c r="Y13" i="1"/>
  <c r="Y14" i="1"/>
  <c r="O158" i="1" s="1"/>
  <c r="H158" i="2" s="1"/>
  <c r="Y15" i="1"/>
  <c r="M166" i="1" s="1"/>
  <c r="F166" i="2" s="1"/>
  <c r="Y16" i="1"/>
  <c r="M174" i="1" s="1"/>
  <c r="F174" i="2" s="1"/>
  <c r="Y17" i="1"/>
  <c r="K187" i="1" s="1"/>
  <c r="D187" i="2" s="1"/>
  <c r="Y18" i="1"/>
  <c r="O206" i="1" s="1"/>
  <c r="H206" i="2" s="1"/>
  <c r="Y19" i="1"/>
  <c r="O214" i="1" s="1"/>
  <c r="H214" i="2" s="1"/>
  <c r="Y20" i="1"/>
  <c r="O222" i="1" s="1"/>
  <c r="H222" i="2" s="1"/>
  <c r="Y2" i="1"/>
  <c r="I219" i="1"/>
  <c r="I231" i="1" s="1"/>
  <c r="I220" i="1"/>
  <c r="I232" i="1" s="1"/>
  <c r="I221" i="1"/>
  <c r="I222" i="1"/>
  <c r="I223" i="1"/>
  <c r="I224" i="1"/>
  <c r="I225" i="1"/>
  <c r="I226" i="1"/>
  <c r="I227" i="1"/>
  <c r="I228" i="1"/>
  <c r="I229" i="1"/>
  <c r="I230" i="1"/>
  <c r="I233" i="1"/>
  <c r="I234" i="1"/>
  <c r="C223" i="2" l="1"/>
  <c r="C159" i="2"/>
  <c r="C119" i="2"/>
  <c r="C63" i="2"/>
  <c r="C15" i="2"/>
  <c r="P7" i="1"/>
  <c r="I7" i="2" s="1"/>
  <c r="O7" i="1"/>
  <c r="H7" i="2" s="1"/>
  <c r="N7" i="1"/>
  <c r="G7" i="2" s="1"/>
  <c r="M7" i="1"/>
  <c r="F7" i="2" s="1"/>
  <c r="L7" i="1"/>
  <c r="E7" i="2" s="1"/>
  <c r="K7" i="1"/>
  <c r="D7" i="2" s="1"/>
  <c r="P8" i="1"/>
  <c r="I8" i="2" s="1"/>
  <c r="O8" i="1"/>
  <c r="H8" i="2" s="1"/>
  <c r="N8" i="1"/>
  <c r="G8" i="2" s="1"/>
  <c r="M8" i="1"/>
  <c r="F8" i="2" s="1"/>
  <c r="L8" i="1"/>
  <c r="E8" i="2" s="1"/>
  <c r="K8" i="1"/>
  <c r="D8" i="2" s="1"/>
  <c r="P9" i="1"/>
  <c r="I9" i="2" s="1"/>
  <c r="O9" i="1"/>
  <c r="H9" i="2" s="1"/>
  <c r="N9" i="1"/>
  <c r="G9" i="2" s="1"/>
  <c r="M9" i="1"/>
  <c r="F9" i="2" s="1"/>
  <c r="L9" i="1"/>
  <c r="E9" i="2" s="1"/>
  <c r="K9" i="1"/>
  <c r="D9" i="2" s="1"/>
  <c r="P10" i="1"/>
  <c r="I10" i="2" s="1"/>
  <c r="O10" i="1"/>
  <c r="H10" i="2" s="1"/>
  <c r="N10" i="1"/>
  <c r="G10" i="2" s="1"/>
  <c r="M10" i="1"/>
  <c r="F10" i="2" s="1"/>
  <c r="L10" i="1"/>
  <c r="E10" i="2" s="1"/>
  <c r="K10" i="1"/>
  <c r="D10" i="2" s="1"/>
  <c r="P11" i="1"/>
  <c r="I11" i="2" s="1"/>
  <c r="P3" i="1"/>
  <c r="I3" i="2" s="1"/>
  <c r="O11" i="1"/>
  <c r="H11" i="2" s="1"/>
  <c r="O3" i="1"/>
  <c r="H3" i="2" s="1"/>
  <c r="N11" i="1"/>
  <c r="G11" i="2" s="1"/>
  <c r="N3" i="1"/>
  <c r="G3" i="2" s="1"/>
  <c r="M11" i="1"/>
  <c r="F11" i="2" s="1"/>
  <c r="M3" i="1"/>
  <c r="F3" i="2" s="1"/>
  <c r="L11" i="1"/>
  <c r="E11" i="2" s="1"/>
  <c r="L3" i="1"/>
  <c r="E3" i="2" s="1"/>
  <c r="K11" i="1"/>
  <c r="D11" i="2" s="1"/>
  <c r="P4" i="1"/>
  <c r="I4" i="2" s="1"/>
  <c r="P12" i="1"/>
  <c r="I12" i="2" s="1"/>
  <c r="O4" i="1"/>
  <c r="H4" i="2" s="1"/>
  <c r="O12" i="1"/>
  <c r="H12" i="2" s="1"/>
  <c r="N4" i="1"/>
  <c r="G4" i="2" s="1"/>
  <c r="N12" i="1"/>
  <c r="G12" i="2" s="1"/>
  <c r="M4" i="1"/>
  <c r="F4" i="2" s="1"/>
  <c r="M12" i="1"/>
  <c r="F12" i="2" s="1"/>
  <c r="L4" i="1"/>
  <c r="E4" i="2" s="1"/>
  <c r="L12" i="1"/>
  <c r="E12" i="2" s="1"/>
  <c r="K4" i="1"/>
  <c r="D4" i="2" s="1"/>
  <c r="K12" i="1"/>
  <c r="D12" i="2" s="1"/>
  <c r="P5" i="1"/>
  <c r="I5" i="2" s="1"/>
  <c r="P13" i="1"/>
  <c r="I13" i="2" s="1"/>
  <c r="O5" i="1"/>
  <c r="H5" i="2" s="1"/>
  <c r="O13" i="1"/>
  <c r="H13" i="2" s="1"/>
  <c r="N5" i="1"/>
  <c r="G5" i="2" s="1"/>
  <c r="N13" i="1"/>
  <c r="G13" i="2" s="1"/>
  <c r="M5" i="1"/>
  <c r="F5" i="2" s="1"/>
  <c r="M13" i="1"/>
  <c r="F13" i="2" s="1"/>
  <c r="L5" i="1"/>
  <c r="E5" i="2" s="1"/>
  <c r="L13" i="1"/>
  <c r="E13" i="2" s="1"/>
  <c r="K5" i="1"/>
  <c r="D5" i="2" s="1"/>
  <c r="K13" i="1"/>
  <c r="D13" i="2" s="1"/>
  <c r="P135" i="1"/>
  <c r="I135" i="2" s="1"/>
  <c r="P143" i="1"/>
  <c r="I143" i="2" s="1"/>
  <c r="O135" i="1"/>
  <c r="H135" i="2" s="1"/>
  <c r="O143" i="1"/>
  <c r="H143" i="2" s="1"/>
  <c r="N135" i="1"/>
  <c r="G135" i="2" s="1"/>
  <c r="N143" i="1"/>
  <c r="G143" i="2" s="1"/>
  <c r="M135" i="1"/>
  <c r="F135" i="2" s="1"/>
  <c r="M143" i="1"/>
  <c r="F143" i="2" s="1"/>
  <c r="L135" i="1"/>
  <c r="E135" i="2" s="1"/>
  <c r="L143" i="1"/>
  <c r="E143" i="2" s="1"/>
  <c r="P136" i="1"/>
  <c r="I136" i="2" s="1"/>
  <c r="P144" i="1"/>
  <c r="I144" i="2" s="1"/>
  <c r="O136" i="1"/>
  <c r="H136" i="2" s="1"/>
  <c r="O144" i="1"/>
  <c r="H144" i="2" s="1"/>
  <c r="N136" i="1"/>
  <c r="G136" i="2" s="1"/>
  <c r="N144" i="1"/>
  <c r="G144" i="2" s="1"/>
  <c r="M136" i="1"/>
  <c r="F136" i="2" s="1"/>
  <c r="M144" i="1"/>
  <c r="F144" i="2" s="1"/>
  <c r="L136" i="1"/>
  <c r="E136" i="2" s="1"/>
  <c r="L144" i="1"/>
  <c r="E144" i="2" s="1"/>
  <c r="P137" i="1"/>
  <c r="I137" i="2" s="1"/>
  <c r="P145" i="1"/>
  <c r="I145" i="2" s="1"/>
  <c r="O137" i="1"/>
  <c r="H137" i="2" s="1"/>
  <c r="O145" i="1"/>
  <c r="H145" i="2" s="1"/>
  <c r="N137" i="1"/>
  <c r="G137" i="2" s="1"/>
  <c r="N145" i="1"/>
  <c r="G145" i="2" s="1"/>
  <c r="M137" i="1"/>
  <c r="F137" i="2" s="1"/>
  <c r="M145" i="1"/>
  <c r="F145" i="2" s="1"/>
  <c r="L137" i="1"/>
  <c r="E137" i="2" s="1"/>
  <c r="L145" i="1"/>
  <c r="E145" i="2" s="1"/>
  <c r="P138" i="1"/>
  <c r="I138" i="2" s="1"/>
  <c r="P146" i="1"/>
  <c r="I146" i="2" s="1"/>
  <c r="O138" i="1"/>
  <c r="H138" i="2" s="1"/>
  <c r="O146" i="1"/>
  <c r="H146" i="2" s="1"/>
  <c r="N138" i="1"/>
  <c r="G138" i="2" s="1"/>
  <c r="N146" i="1"/>
  <c r="G146" i="2" s="1"/>
  <c r="M138" i="1"/>
  <c r="F138" i="2" s="1"/>
  <c r="M146" i="1"/>
  <c r="F146" i="2" s="1"/>
  <c r="L138" i="1"/>
  <c r="E138" i="2" s="1"/>
  <c r="L146" i="1"/>
  <c r="E146" i="2" s="1"/>
  <c r="P139" i="1"/>
  <c r="I139" i="2" s="1"/>
  <c r="O139" i="1"/>
  <c r="H139" i="2" s="1"/>
  <c r="N139" i="1"/>
  <c r="G139" i="2" s="1"/>
  <c r="M139" i="1"/>
  <c r="F139" i="2" s="1"/>
  <c r="L139" i="1"/>
  <c r="E139" i="2" s="1"/>
  <c r="P140" i="1"/>
  <c r="I140" i="2" s="1"/>
  <c r="O140" i="1"/>
  <c r="H140" i="2" s="1"/>
  <c r="N140" i="1"/>
  <c r="G140" i="2" s="1"/>
  <c r="M140" i="1"/>
  <c r="F140" i="2" s="1"/>
  <c r="L140" i="1"/>
  <c r="E140" i="2" s="1"/>
  <c r="P141" i="1"/>
  <c r="I141" i="2" s="1"/>
  <c r="O141" i="1"/>
  <c r="H141" i="2" s="1"/>
  <c r="N141" i="1"/>
  <c r="G141" i="2" s="1"/>
  <c r="M141" i="1"/>
  <c r="F141" i="2" s="1"/>
  <c r="L141" i="1"/>
  <c r="E141" i="2" s="1"/>
  <c r="P39" i="1"/>
  <c r="I39" i="2" s="1"/>
  <c r="P47" i="1"/>
  <c r="I47" i="2" s="1"/>
  <c r="O39" i="1"/>
  <c r="H39" i="2" s="1"/>
  <c r="O47" i="1"/>
  <c r="H47" i="2" s="1"/>
  <c r="N39" i="1"/>
  <c r="G39" i="2" s="1"/>
  <c r="N47" i="1"/>
  <c r="G47" i="2" s="1"/>
  <c r="M39" i="1"/>
  <c r="F39" i="2" s="1"/>
  <c r="M47" i="1"/>
  <c r="F47" i="2" s="1"/>
  <c r="L39" i="1"/>
  <c r="E39" i="2" s="1"/>
  <c r="L47" i="1"/>
  <c r="E47" i="2" s="1"/>
  <c r="P40" i="1"/>
  <c r="I40" i="2" s="1"/>
  <c r="P48" i="1"/>
  <c r="I48" i="2" s="1"/>
  <c r="O40" i="1"/>
  <c r="H40" i="2" s="1"/>
  <c r="O48" i="1"/>
  <c r="H48" i="2" s="1"/>
  <c r="N40" i="1"/>
  <c r="G40" i="2" s="1"/>
  <c r="N48" i="1"/>
  <c r="G48" i="2" s="1"/>
  <c r="M40" i="1"/>
  <c r="F40" i="2" s="1"/>
  <c r="M48" i="1"/>
  <c r="F48" i="2" s="1"/>
  <c r="L40" i="1"/>
  <c r="E40" i="2" s="1"/>
  <c r="L48" i="1"/>
  <c r="E48" i="2" s="1"/>
  <c r="P41" i="1"/>
  <c r="I41" i="2" s="1"/>
  <c r="P49" i="1"/>
  <c r="I49" i="2" s="1"/>
  <c r="O41" i="1"/>
  <c r="H41" i="2" s="1"/>
  <c r="O49" i="1"/>
  <c r="H49" i="2" s="1"/>
  <c r="N41" i="1"/>
  <c r="G41" i="2" s="1"/>
  <c r="N49" i="1"/>
  <c r="G49" i="2" s="1"/>
  <c r="M41" i="1"/>
  <c r="F41" i="2" s="1"/>
  <c r="M49" i="1"/>
  <c r="F49" i="2" s="1"/>
  <c r="L41" i="1"/>
  <c r="E41" i="2" s="1"/>
  <c r="L49" i="1"/>
  <c r="E49" i="2" s="1"/>
  <c r="P42" i="1"/>
  <c r="I42" i="2" s="1"/>
  <c r="P50" i="1"/>
  <c r="I50" i="2" s="1"/>
  <c r="O42" i="1"/>
  <c r="H42" i="2" s="1"/>
  <c r="O50" i="1"/>
  <c r="H50" i="2" s="1"/>
  <c r="N42" i="1"/>
  <c r="G42" i="2" s="1"/>
  <c r="N50" i="1"/>
  <c r="G50" i="2" s="1"/>
  <c r="M42" i="1"/>
  <c r="F42" i="2" s="1"/>
  <c r="M50" i="1"/>
  <c r="F50" i="2" s="1"/>
  <c r="L42" i="1"/>
  <c r="E42" i="2" s="1"/>
  <c r="L50" i="1"/>
  <c r="E50" i="2" s="1"/>
  <c r="P43" i="1"/>
  <c r="I43" i="2" s="1"/>
  <c r="O43" i="1"/>
  <c r="H43" i="2" s="1"/>
  <c r="N43" i="1"/>
  <c r="G43" i="2" s="1"/>
  <c r="M43" i="1"/>
  <c r="F43" i="2" s="1"/>
  <c r="L43" i="1"/>
  <c r="E43" i="2" s="1"/>
  <c r="P44" i="1"/>
  <c r="I44" i="2" s="1"/>
  <c r="O44" i="1"/>
  <c r="H44" i="2" s="1"/>
  <c r="N44" i="1"/>
  <c r="G44" i="2" s="1"/>
  <c r="M44" i="1"/>
  <c r="F44" i="2" s="1"/>
  <c r="L44" i="1"/>
  <c r="E44" i="2" s="1"/>
  <c r="P45" i="1"/>
  <c r="I45" i="2" s="1"/>
  <c r="O45" i="1"/>
  <c r="H45" i="2" s="1"/>
  <c r="N45" i="1"/>
  <c r="G45" i="2" s="1"/>
  <c r="M45" i="1"/>
  <c r="F45" i="2" s="1"/>
  <c r="L45" i="1"/>
  <c r="E45" i="2" s="1"/>
  <c r="C230" i="2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230" i="1"/>
  <c r="D230" i="2" s="1"/>
  <c r="K222" i="1"/>
  <c r="D222" i="2" s="1"/>
  <c r="K214" i="1"/>
  <c r="D214" i="2" s="1"/>
  <c r="K206" i="1"/>
  <c r="D206" i="2" s="1"/>
  <c r="K198" i="1"/>
  <c r="D198" i="2" s="1"/>
  <c r="K190" i="1"/>
  <c r="D190" i="2" s="1"/>
  <c r="K182" i="1"/>
  <c r="D182" i="2" s="1"/>
  <c r="K174" i="1"/>
  <c r="D174" i="2" s="1"/>
  <c r="K166" i="1"/>
  <c r="D166" i="2" s="1"/>
  <c r="K158" i="1"/>
  <c r="D158" i="2" s="1"/>
  <c r="K150" i="1"/>
  <c r="D150" i="2" s="1"/>
  <c r="K142" i="1"/>
  <c r="D142" i="2" s="1"/>
  <c r="K134" i="1"/>
  <c r="D134" i="2" s="1"/>
  <c r="K126" i="1"/>
  <c r="D126" i="2" s="1"/>
  <c r="K118" i="1"/>
  <c r="D118" i="2" s="1"/>
  <c r="K110" i="1"/>
  <c r="D110" i="2" s="1"/>
  <c r="K102" i="1"/>
  <c r="D102" i="2" s="1"/>
  <c r="K94" i="1"/>
  <c r="D94" i="2" s="1"/>
  <c r="K86" i="1"/>
  <c r="D86" i="2" s="1"/>
  <c r="K78" i="1"/>
  <c r="D78" i="2" s="1"/>
  <c r="K70" i="1"/>
  <c r="D70" i="2" s="1"/>
  <c r="K62" i="1"/>
  <c r="D62" i="2" s="1"/>
  <c r="K54" i="1"/>
  <c r="D54" i="2" s="1"/>
  <c r="K46" i="1"/>
  <c r="D46" i="2" s="1"/>
  <c r="K38" i="1"/>
  <c r="D38" i="2" s="1"/>
  <c r="K30" i="1"/>
  <c r="D30" i="2" s="1"/>
  <c r="L230" i="1"/>
  <c r="E230" i="2" s="1"/>
  <c r="L166" i="1"/>
  <c r="E166" i="2" s="1"/>
  <c r="L102" i="1"/>
  <c r="E102" i="2" s="1"/>
  <c r="L38" i="1"/>
  <c r="E38" i="2" s="1"/>
  <c r="M206" i="1"/>
  <c r="F206" i="2" s="1"/>
  <c r="M142" i="1"/>
  <c r="F142" i="2" s="1"/>
  <c r="M78" i="1"/>
  <c r="F78" i="2" s="1"/>
  <c r="M14" i="1"/>
  <c r="F14" i="2" s="1"/>
  <c r="N182" i="1"/>
  <c r="G182" i="2" s="1"/>
  <c r="N118" i="1"/>
  <c r="G118" i="2" s="1"/>
  <c r="N54" i="1"/>
  <c r="G54" i="2" s="1"/>
  <c r="O94" i="1"/>
  <c r="H94" i="2" s="1"/>
  <c r="P198" i="1"/>
  <c r="I198" i="2" s="1"/>
  <c r="P70" i="1"/>
  <c r="I70" i="2" s="1"/>
  <c r="P6" i="1"/>
  <c r="I6" i="2" s="1"/>
  <c r="P151" i="1"/>
  <c r="I151" i="2" s="1"/>
  <c r="O151" i="1"/>
  <c r="H151" i="2" s="1"/>
  <c r="N151" i="1"/>
  <c r="G151" i="2" s="1"/>
  <c r="M151" i="1"/>
  <c r="F151" i="2" s="1"/>
  <c r="L151" i="1"/>
  <c r="E151" i="2" s="1"/>
  <c r="P152" i="1"/>
  <c r="I152" i="2" s="1"/>
  <c r="O152" i="1"/>
  <c r="H152" i="2" s="1"/>
  <c r="N152" i="1"/>
  <c r="G152" i="2" s="1"/>
  <c r="M152" i="1"/>
  <c r="F152" i="2" s="1"/>
  <c r="L152" i="1"/>
  <c r="E152" i="2" s="1"/>
  <c r="P153" i="1"/>
  <c r="I153" i="2" s="1"/>
  <c r="O153" i="1"/>
  <c r="H153" i="2" s="1"/>
  <c r="N153" i="1"/>
  <c r="G153" i="2" s="1"/>
  <c r="M153" i="1"/>
  <c r="F153" i="2" s="1"/>
  <c r="L153" i="1"/>
  <c r="E153" i="2" s="1"/>
  <c r="P154" i="1"/>
  <c r="I154" i="2" s="1"/>
  <c r="O154" i="1"/>
  <c r="H154" i="2" s="1"/>
  <c r="N154" i="1"/>
  <c r="G154" i="2" s="1"/>
  <c r="M154" i="1"/>
  <c r="F154" i="2" s="1"/>
  <c r="L154" i="1"/>
  <c r="E154" i="2" s="1"/>
  <c r="P147" i="1"/>
  <c r="I147" i="2" s="1"/>
  <c r="P155" i="1"/>
  <c r="I155" i="2" s="1"/>
  <c r="O147" i="1"/>
  <c r="H147" i="2" s="1"/>
  <c r="O155" i="1"/>
  <c r="H155" i="2" s="1"/>
  <c r="N147" i="1"/>
  <c r="G147" i="2" s="1"/>
  <c r="N155" i="1"/>
  <c r="G155" i="2" s="1"/>
  <c r="M147" i="1"/>
  <c r="F147" i="2" s="1"/>
  <c r="M155" i="1"/>
  <c r="F155" i="2" s="1"/>
  <c r="L147" i="1"/>
  <c r="E147" i="2" s="1"/>
  <c r="L155" i="1"/>
  <c r="E155" i="2" s="1"/>
  <c r="P148" i="1"/>
  <c r="I148" i="2" s="1"/>
  <c r="P156" i="1"/>
  <c r="I156" i="2" s="1"/>
  <c r="O148" i="1"/>
  <c r="H148" i="2" s="1"/>
  <c r="O156" i="1"/>
  <c r="H156" i="2" s="1"/>
  <c r="N148" i="1"/>
  <c r="G148" i="2" s="1"/>
  <c r="N156" i="1"/>
  <c r="G156" i="2" s="1"/>
  <c r="M148" i="1"/>
  <c r="F148" i="2" s="1"/>
  <c r="M156" i="1"/>
  <c r="F156" i="2" s="1"/>
  <c r="L148" i="1"/>
  <c r="E148" i="2" s="1"/>
  <c r="L156" i="1"/>
  <c r="E156" i="2" s="1"/>
  <c r="P149" i="1"/>
  <c r="I149" i="2" s="1"/>
  <c r="P157" i="1"/>
  <c r="I157" i="2" s="1"/>
  <c r="O149" i="1"/>
  <c r="H149" i="2" s="1"/>
  <c r="O157" i="1"/>
  <c r="H157" i="2" s="1"/>
  <c r="N149" i="1"/>
  <c r="G149" i="2" s="1"/>
  <c r="N157" i="1"/>
  <c r="G157" i="2" s="1"/>
  <c r="M149" i="1"/>
  <c r="F149" i="2" s="1"/>
  <c r="M157" i="1"/>
  <c r="F157" i="2" s="1"/>
  <c r="L149" i="1"/>
  <c r="E149" i="2" s="1"/>
  <c r="L157" i="1"/>
  <c r="E157" i="2" s="1"/>
  <c r="C199" i="2"/>
  <c r="D142" i="5"/>
  <c r="C143" i="2"/>
  <c r="C87" i="2"/>
  <c r="C39" i="2"/>
  <c r="P223" i="1"/>
  <c r="I223" i="2" s="1"/>
  <c r="O223" i="1"/>
  <c r="H223" i="2" s="1"/>
  <c r="N223" i="1"/>
  <c r="G223" i="2" s="1"/>
  <c r="M223" i="1"/>
  <c r="F223" i="2" s="1"/>
  <c r="L223" i="1"/>
  <c r="E223" i="2" s="1"/>
  <c r="P224" i="1"/>
  <c r="O224" i="1"/>
  <c r="H224" i="2" s="1"/>
  <c r="N224" i="1"/>
  <c r="G224" i="2" s="1"/>
  <c r="M224" i="1"/>
  <c r="F224" i="2" s="1"/>
  <c r="L224" i="1"/>
  <c r="E224" i="2" s="1"/>
  <c r="P225" i="1"/>
  <c r="I225" i="2" s="1"/>
  <c r="O225" i="1"/>
  <c r="H225" i="2" s="1"/>
  <c r="N225" i="1"/>
  <c r="G225" i="2" s="1"/>
  <c r="M225" i="1"/>
  <c r="F225" i="2" s="1"/>
  <c r="L225" i="1"/>
  <c r="E225" i="2" s="1"/>
  <c r="P226" i="1"/>
  <c r="I226" i="2" s="1"/>
  <c r="O226" i="1"/>
  <c r="H226" i="2" s="1"/>
  <c r="N226" i="1"/>
  <c r="G226" i="2" s="1"/>
  <c r="M226" i="1"/>
  <c r="F226" i="2" s="1"/>
  <c r="L226" i="1"/>
  <c r="E226" i="2" s="1"/>
  <c r="P219" i="1"/>
  <c r="P227" i="1"/>
  <c r="O219" i="1"/>
  <c r="H219" i="2" s="1"/>
  <c r="O227" i="1"/>
  <c r="H227" i="2" s="1"/>
  <c r="N219" i="1"/>
  <c r="G219" i="2" s="1"/>
  <c r="N227" i="1"/>
  <c r="G227" i="2" s="1"/>
  <c r="M219" i="1"/>
  <c r="F219" i="2" s="1"/>
  <c r="M227" i="1"/>
  <c r="F227" i="2" s="1"/>
  <c r="L219" i="1"/>
  <c r="E219" i="2" s="1"/>
  <c r="L227" i="1"/>
  <c r="E227" i="2" s="1"/>
  <c r="P220" i="1"/>
  <c r="P228" i="1"/>
  <c r="O220" i="1"/>
  <c r="H220" i="2" s="1"/>
  <c r="O228" i="1"/>
  <c r="H228" i="2" s="1"/>
  <c r="N220" i="1"/>
  <c r="G220" i="2" s="1"/>
  <c r="N228" i="1"/>
  <c r="G228" i="2" s="1"/>
  <c r="M220" i="1"/>
  <c r="F220" i="2" s="1"/>
  <c r="M228" i="1"/>
  <c r="F228" i="2" s="1"/>
  <c r="L220" i="1"/>
  <c r="E220" i="2" s="1"/>
  <c r="L228" i="1"/>
  <c r="E228" i="2" s="1"/>
  <c r="P221" i="1"/>
  <c r="I221" i="2" s="1"/>
  <c r="P229" i="1"/>
  <c r="O221" i="1"/>
  <c r="H221" i="2" s="1"/>
  <c r="O229" i="1"/>
  <c r="H229" i="2" s="1"/>
  <c r="N221" i="1"/>
  <c r="G221" i="2" s="1"/>
  <c r="N229" i="1"/>
  <c r="G229" i="2" s="1"/>
  <c r="M221" i="1"/>
  <c r="F221" i="2" s="1"/>
  <c r="M229" i="1"/>
  <c r="F229" i="2" s="1"/>
  <c r="L221" i="1"/>
  <c r="E221" i="2" s="1"/>
  <c r="L229" i="1"/>
  <c r="E229" i="2" s="1"/>
  <c r="P127" i="1"/>
  <c r="I127" i="2" s="1"/>
  <c r="O127" i="1"/>
  <c r="H127" i="2" s="1"/>
  <c r="N127" i="1"/>
  <c r="G127" i="2" s="1"/>
  <c r="M127" i="1"/>
  <c r="F127" i="2" s="1"/>
  <c r="L127" i="1"/>
  <c r="E127" i="2" s="1"/>
  <c r="P128" i="1"/>
  <c r="I128" i="2" s="1"/>
  <c r="O128" i="1"/>
  <c r="H128" i="2" s="1"/>
  <c r="N128" i="1"/>
  <c r="G128" i="2" s="1"/>
  <c r="M128" i="1"/>
  <c r="F128" i="2" s="1"/>
  <c r="L128" i="1"/>
  <c r="E128" i="2" s="1"/>
  <c r="P129" i="1"/>
  <c r="I129" i="2" s="1"/>
  <c r="O129" i="1"/>
  <c r="H129" i="2" s="1"/>
  <c r="N129" i="1"/>
  <c r="G129" i="2" s="1"/>
  <c r="M129" i="1"/>
  <c r="F129" i="2" s="1"/>
  <c r="L129" i="1"/>
  <c r="E129" i="2" s="1"/>
  <c r="P130" i="1"/>
  <c r="I130" i="2" s="1"/>
  <c r="O130" i="1"/>
  <c r="H130" i="2" s="1"/>
  <c r="N130" i="1"/>
  <c r="G130" i="2" s="1"/>
  <c r="M130" i="1"/>
  <c r="F130" i="2" s="1"/>
  <c r="L130" i="1"/>
  <c r="E130" i="2" s="1"/>
  <c r="P123" i="1"/>
  <c r="I123" i="2" s="1"/>
  <c r="P131" i="1"/>
  <c r="I131" i="2" s="1"/>
  <c r="O123" i="1"/>
  <c r="H123" i="2" s="1"/>
  <c r="O131" i="1"/>
  <c r="H131" i="2" s="1"/>
  <c r="N123" i="1"/>
  <c r="G123" i="2" s="1"/>
  <c r="N131" i="1"/>
  <c r="G131" i="2" s="1"/>
  <c r="M123" i="1"/>
  <c r="F123" i="2" s="1"/>
  <c r="M131" i="1"/>
  <c r="F131" i="2" s="1"/>
  <c r="L123" i="1"/>
  <c r="E123" i="2" s="1"/>
  <c r="L131" i="1"/>
  <c r="E131" i="2" s="1"/>
  <c r="P124" i="1"/>
  <c r="I124" i="2" s="1"/>
  <c r="P132" i="1"/>
  <c r="I132" i="2" s="1"/>
  <c r="O124" i="1"/>
  <c r="H124" i="2" s="1"/>
  <c r="O132" i="1"/>
  <c r="H132" i="2" s="1"/>
  <c r="N124" i="1"/>
  <c r="G124" i="2" s="1"/>
  <c r="N132" i="1"/>
  <c r="G132" i="2" s="1"/>
  <c r="M124" i="1"/>
  <c r="F124" i="2" s="1"/>
  <c r="M132" i="1"/>
  <c r="F132" i="2" s="1"/>
  <c r="L124" i="1"/>
  <c r="E124" i="2" s="1"/>
  <c r="L132" i="1"/>
  <c r="E132" i="2" s="1"/>
  <c r="P125" i="1"/>
  <c r="I125" i="2" s="1"/>
  <c r="P133" i="1"/>
  <c r="I133" i="2" s="1"/>
  <c r="O125" i="1"/>
  <c r="H125" i="2" s="1"/>
  <c r="O133" i="1"/>
  <c r="H133" i="2" s="1"/>
  <c r="N125" i="1"/>
  <c r="G125" i="2" s="1"/>
  <c r="N133" i="1"/>
  <c r="G133" i="2" s="1"/>
  <c r="M125" i="1"/>
  <c r="F125" i="2" s="1"/>
  <c r="M133" i="1"/>
  <c r="F133" i="2" s="1"/>
  <c r="L125" i="1"/>
  <c r="E125" i="2" s="1"/>
  <c r="L133" i="1"/>
  <c r="E133" i="2" s="1"/>
  <c r="P31" i="1"/>
  <c r="I31" i="2" s="1"/>
  <c r="O31" i="1"/>
  <c r="H31" i="2" s="1"/>
  <c r="N31" i="1"/>
  <c r="G31" i="2" s="1"/>
  <c r="M31" i="1"/>
  <c r="F31" i="2" s="1"/>
  <c r="L31" i="1"/>
  <c r="E31" i="2" s="1"/>
  <c r="P32" i="1"/>
  <c r="I32" i="2" s="1"/>
  <c r="O32" i="1"/>
  <c r="H32" i="2" s="1"/>
  <c r="N32" i="1"/>
  <c r="G32" i="2" s="1"/>
  <c r="M32" i="1"/>
  <c r="F32" i="2" s="1"/>
  <c r="L32" i="1"/>
  <c r="E32" i="2" s="1"/>
  <c r="P33" i="1"/>
  <c r="I33" i="2" s="1"/>
  <c r="O33" i="1"/>
  <c r="H33" i="2" s="1"/>
  <c r="N33" i="1"/>
  <c r="G33" i="2" s="1"/>
  <c r="M33" i="1"/>
  <c r="F33" i="2" s="1"/>
  <c r="L33" i="1"/>
  <c r="E33" i="2" s="1"/>
  <c r="P34" i="1"/>
  <c r="I34" i="2" s="1"/>
  <c r="O34" i="1"/>
  <c r="H34" i="2" s="1"/>
  <c r="N34" i="1"/>
  <c r="G34" i="2" s="1"/>
  <c r="M34" i="1"/>
  <c r="F34" i="2" s="1"/>
  <c r="L34" i="1"/>
  <c r="E34" i="2" s="1"/>
  <c r="P27" i="1"/>
  <c r="I27" i="2" s="1"/>
  <c r="P35" i="1"/>
  <c r="I35" i="2" s="1"/>
  <c r="O27" i="1"/>
  <c r="H27" i="2" s="1"/>
  <c r="O35" i="1"/>
  <c r="H35" i="2" s="1"/>
  <c r="N27" i="1"/>
  <c r="G27" i="2" s="1"/>
  <c r="N35" i="1"/>
  <c r="G35" i="2" s="1"/>
  <c r="M27" i="1"/>
  <c r="F27" i="2" s="1"/>
  <c r="M35" i="1"/>
  <c r="F35" i="2" s="1"/>
  <c r="L27" i="1"/>
  <c r="E27" i="2" s="1"/>
  <c r="L35" i="1"/>
  <c r="E35" i="2" s="1"/>
  <c r="P28" i="1"/>
  <c r="I28" i="2" s="1"/>
  <c r="P36" i="1"/>
  <c r="I36" i="2" s="1"/>
  <c r="O28" i="1"/>
  <c r="H28" i="2" s="1"/>
  <c r="O36" i="1"/>
  <c r="H36" i="2" s="1"/>
  <c r="N28" i="1"/>
  <c r="G28" i="2" s="1"/>
  <c r="N36" i="1"/>
  <c r="G36" i="2" s="1"/>
  <c r="M28" i="1"/>
  <c r="F28" i="2" s="1"/>
  <c r="M36" i="1"/>
  <c r="F36" i="2" s="1"/>
  <c r="L28" i="1"/>
  <c r="E28" i="2" s="1"/>
  <c r="L36" i="1"/>
  <c r="E36" i="2" s="1"/>
  <c r="K28" i="1"/>
  <c r="D28" i="2" s="1"/>
  <c r="P29" i="1"/>
  <c r="I29" i="2" s="1"/>
  <c r="P37" i="1"/>
  <c r="I37" i="2" s="1"/>
  <c r="O29" i="1"/>
  <c r="H29" i="2" s="1"/>
  <c r="O37" i="1"/>
  <c r="H37" i="2" s="1"/>
  <c r="N29" i="1"/>
  <c r="G29" i="2" s="1"/>
  <c r="N37" i="1"/>
  <c r="G37" i="2" s="1"/>
  <c r="M29" i="1"/>
  <c r="F29" i="2" s="1"/>
  <c r="M37" i="1"/>
  <c r="F37" i="2" s="1"/>
  <c r="L29" i="1"/>
  <c r="E29" i="2" s="1"/>
  <c r="L37" i="1"/>
  <c r="E37" i="2" s="1"/>
  <c r="K29" i="1"/>
  <c r="D29" i="2" s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K229" i="1"/>
  <c r="D229" i="2" s="1"/>
  <c r="K221" i="1"/>
  <c r="D221" i="2" s="1"/>
  <c r="K213" i="1"/>
  <c r="D213" i="2" s="1"/>
  <c r="K205" i="1"/>
  <c r="D205" i="2" s="1"/>
  <c r="K197" i="1"/>
  <c r="D197" i="2" s="1"/>
  <c r="K189" i="1"/>
  <c r="D189" i="2" s="1"/>
  <c r="K181" i="1"/>
  <c r="D181" i="2" s="1"/>
  <c r="K173" i="1"/>
  <c r="D173" i="2" s="1"/>
  <c r="K165" i="1"/>
  <c r="D165" i="2" s="1"/>
  <c r="K157" i="1"/>
  <c r="D157" i="2" s="1"/>
  <c r="K149" i="1"/>
  <c r="D149" i="2" s="1"/>
  <c r="K141" i="1"/>
  <c r="D141" i="2" s="1"/>
  <c r="K133" i="1"/>
  <c r="D133" i="2" s="1"/>
  <c r="K125" i="1"/>
  <c r="D125" i="2" s="1"/>
  <c r="K109" i="1"/>
  <c r="D109" i="2" s="1"/>
  <c r="K101" i="1"/>
  <c r="D101" i="2" s="1"/>
  <c r="K93" i="1"/>
  <c r="D93" i="2" s="1"/>
  <c r="K85" i="1"/>
  <c r="D85" i="2" s="1"/>
  <c r="K77" i="1"/>
  <c r="D77" i="2" s="1"/>
  <c r="K69" i="1"/>
  <c r="D69" i="2" s="1"/>
  <c r="K61" i="1"/>
  <c r="D61" i="2" s="1"/>
  <c r="K53" i="1"/>
  <c r="D53" i="2" s="1"/>
  <c r="K45" i="1"/>
  <c r="D45" i="2" s="1"/>
  <c r="K37" i="1"/>
  <c r="D37" i="2" s="1"/>
  <c r="K27" i="1"/>
  <c r="D27" i="2" s="1"/>
  <c r="L222" i="1"/>
  <c r="E222" i="2" s="1"/>
  <c r="L158" i="1"/>
  <c r="E158" i="2" s="1"/>
  <c r="L94" i="1"/>
  <c r="E94" i="2" s="1"/>
  <c r="L30" i="1"/>
  <c r="E30" i="2" s="1"/>
  <c r="M198" i="1"/>
  <c r="F198" i="2" s="1"/>
  <c r="M134" i="1"/>
  <c r="F134" i="2" s="1"/>
  <c r="M70" i="1"/>
  <c r="F70" i="2" s="1"/>
  <c r="M6" i="1"/>
  <c r="F6" i="2" s="1"/>
  <c r="N174" i="1"/>
  <c r="G174" i="2" s="1"/>
  <c r="N110" i="1"/>
  <c r="G110" i="2" s="1"/>
  <c r="N46" i="1"/>
  <c r="G46" i="2" s="1"/>
  <c r="O150" i="1"/>
  <c r="H150" i="2" s="1"/>
  <c r="O86" i="1"/>
  <c r="H86" i="2" s="1"/>
  <c r="P190" i="1"/>
  <c r="I190" i="2" s="1"/>
  <c r="P126" i="1"/>
  <c r="I126" i="2" s="1"/>
  <c r="P55" i="1"/>
  <c r="I55" i="2" s="1"/>
  <c r="O55" i="1"/>
  <c r="H55" i="2" s="1"/>
  <c r="N55" i="1"/>
  <c r="G55" i="2" s="1"/>
  <c r="M55" i="1"/>
  <c r="F55" i="2" s="1"/>
  <c r="L55" i="1"/>
  <c r="E55" i="2" s="1"/>
  <c r="P56" i="1"/>
  <c r="I56" i="2" s="1"/>
  <c r="O56" i="1"/>
  <c r="H56" i="2" s="1"/>
  <c r="N56" i="1"/>
  <c r="G56" i="2" s="1"/>
  <c r="M56" i="1"/>
  <c r="F56" i="2" s="1"/>
  <c r="L56" i="1"/>
  <c r="E56" i="2" s="1"/>
  <c r="P57" i="1"/>
  <c r="I57" i="2" s="1"/>
  <c r="O57" i="1"/>
  <c r="H57" i="2" s="1"/>
  <c r="N57" i="1"/>
  <c r="G57" i="2" s="1"/>
  <c r="M57" i="1"/>
  <c r="F57" i="2" s="1"/>
  <c r="L57" i="1"/>
  <c r="E57" i="2" s="1"/>
  <c r="P58" i="1"/>
  <c r="I58" i="2" s="1"/>
  <c r="O58" i="1"/>
  <c r="H58" i="2" s="1"/>
  <c r="N58" i="1"/>
  <c r="G58" i="2" s="1"/>
  <c r="M58" i="1"/>
  <c r="F58" i="2" s="1"/>
  <c r="L58" i="1"/>
  <c r="E58" i="2" s="1"/>
  <c r="P51" i="1"/>
  <c r="I51" i="2" s="1"/>
  <c r="P59" i="1"/>
  <c r="I59" i="2" s="1"/>
  <c r="O51" i="1"/>
  <c r="H51" i="2" s="1"/>
  <c r="O59" i="1"/>
  <c r="H59" i="2" s="1"/>
  <c r="N51" i="1"/>
  <c r="G51" i="2" s="1"/>
  <c r="N59" i="1"/>
  <c r="G59" i="2" s="1"/>
  <c r="M51" i="1"/>
  <c r="F51" i="2" s="1"/>
  <c r="M59" i="1"/>
  <c r="F59" i="2" s="1"/>
  <c r="L51" i="1"/>
  <c r="E51" i="2" s="1"/>
  <c r="L59" i="1"/>
  <c r="E59" i="2" s="1"/>
  <c r="P52" i="1"/>
  <c r="I52" i="2" s="1"/>
  <c r="P60" i="1"/>
  <c r="I60" i="2" s="1"/>
  <c r="O52" i="1"/>
  <c r="H52" i="2" s="1"/>
  <c r="O60" i="1"/>
  <c r="H60" i="2" s="1"/>
  <c r="N52" i="1"/>
  <c r="G52" i="2" s="1"/>
  <c r="N60" i="1"/>
  <c r="G60" i="2" s="1"/>
  <c r="M52" i="1"/>
  <c r="F52" i="2" s="1"/>
  <c r="M60" i="1"/>
  <c r="F60" i="2" s="1"/>
  <c r="L52" i="1"/>
  <c r="E52" i="2" s="1"/>
  <c r="L60" i="1"/>
  <c r="E60" i="2" s="1"/>
  <c r="P53" i="1"/>
  <c r="I53" i="2" s="1"/>
  <c r="P61" i="1"/>
  <c r="I61" i="2" s="1"/>
  <c r="O53" i="1"/>
  <c r="H53" i="2" s="1"/>
  <c r="O61" i="1"/>
  <c r="H61" i="2" s="1"/>
  <c r="N53" i="1"/>
  <c r="G53" i="2" s="1"/>
  <c r="N61" i="1"/>
  <c r="G61" i="2" s="1"/>
  <c r="M53" i="1"/>
  <c r="F53" i="2" s="1"/>
  <c r="M61" i="1"/>
  <c r="F61" i="2" s="1"/>
  <c r="L53" i="1"/>
  <c r="E53" i="2" s="1"/>
  <c r="L61" i="1"/>
  <c r="E61" i="2" s="1"/>
  <c r="C191" i="2"/>
  <c r="C103" i="2"/>
  <c r="I224" i="2"/>
  <c r="P207" i="1"/>
  <c r="I207" i="2" s="1"/>
  <c r="P215" i="1"/>
  <c r="I215" i="2" s="1"/>
  <c r="O207" i="1"/>
  <c r="H207" i="2" s="1"/>
  <c r="O215" i="1"/>
  <c r="H215" i="2" s="1"/>
  <c r="N207" i="1"/>
  <c r="G207" i="2" s="1"/>
  <c r="N215" i="1"/>
  <c r="G215" i="2" s="1"/>
  <c r="M207" i="1"/>
  <c r="F207" i="2" s="1"/>
  <c r="M215" i="1"/>
  <c r="F215" i="2" s="1"/>
  <c r="L207" i="1"/>
  <c r="E207" i="2" s="1"/>
  <c r="L215" i="1"/>
  <c r="E215" i="2" s="1"/>
  <c r="P208" i="1"/>
  <c r="I208" i="2" s="1"/>
  <c r="P216" i="1"/>
  <c r="I216" i="2" s="1"/>
  <c r="O208" i="1"/>
  <c r="H208" i="2" s="1"/>
  <c r="O216" i="1"/>
  <c r="H216" i="2" s="1"/>
  <c r="N208" i="1"/>
  <c r="G208" i="2" s="1"/>
  <c r="N216" i="1"/>
  <c r="G216" i="2" s="1"/>
  <c r="M208" i="1"/>
  <c r="F208" i="2" s="1"/>
  <c r="M216" i="1"/>
  <c r="F216" i="2" s="1"/>
  <c r="L208" i="1"/>
  <c r="E208" i="2" s="1"/>
  <c r="L216" i="1"/>
  <c r="E216" i="2" s="1"/>
  <c r="P209" i="1"/>
  <c r="I209" i="2" s="1"/>
  <c r="P217" i="1"/>
  <c r="I217" i="2" s="1"/>
  <c r="O209" i="1"/>
  <c r="H209" i="2" s="1"/>
  <c r="O217" i="1"/>
  <c r="H217" i="2" s="1"/>
  <c r="N209" i="1"/>
  <c r="G209" i="2" s="1"/>
  <c r="N217" i="1"/>
  <c r="G217" i="2" s="1"/>
  <c r="M209" i="1"/>
  <c r="F209" i="2" s="1"/>
  <c r="M217" i="1"/>
  <c r="F217" i="2" s="1"/>
  <c r="L209" i="1"/>
  <c r="E209" i="2" s="1"/>
  <c r="L217" i="1"/>
  <c r="E217" i="2" s="1"/>
  <c r="P210" i="1"/>
  <c r="I210" i="2" s="1"/>
  <c r="P218" i="1"/>
  <c r="I218" i="2" s="1"/>
  <c r="O210" i="1"/>
  <c r="H210" i="2" s="1"/>
  <c r="O218" i="1"/>
  <c r="H218" i="2" s="1"/>
  <c r="N210" i="1"/>
  <c r="G210" i="2" s="1"/>
  <c r="N218" i="1"/>
  <c r="G218" i="2" s="1"/>
  <c r="M210" i="1"/>
  <c r="F210" i="2" s="1"/>
  <c r="M218" i="1"/>
  <c r="F218" i="2" s="1"/>
  <c r="L210" i="1"/>
  <c r="E210" i="2" s="1"/>
  <c r="L218" i="1"/>
  <c r="E218" i="2" s="1"/>
  <c r="P211" i="1"/>
  <c r="I211" i="2" s="1"/>
  <c r="O211" i="1"/>
  <c r="H211" i="2" s="1"/>
  <c r="N211" i="1"/>
  <c r="G211" i="2" s="1"/>
  <c r="M211" i="1"/>
  <c r="F211" i="2" s="1"/>
  <c r="L211" i="1"/>
  <c r="E211" i="2" s="1"/>
  <c r="P212" i="1"/>
  <c r="I212" i="2" s="1"/>
  <c r="O212" i="1"/>
  <c r="H212" i="2" s="1"/>
  <c r="N212" i="1"/>
  <c r="G212" i="2" s="1"/>
  <c r="M212" i="1"/>
  <c r="F212" i="2" s="1"/>
  <c r="L212" i="1"/>
  <c r="E212" i="2" s="1"/>
  <c r="P213" i="1"/>
  <c r="I213" i="2" s="1"/>
  <c r="O213" i="1"/>
  <c r="H213" i="2" s="1"/>
  <c r="N213" i="1"/>
  <c r="G213" i="2" s="1"/>
  <c r="M213" i="1"/>
  <c r="F213" i="2" s="1"/>
  <c r="L213" i="1"/>
  <c r="E213" i="2" s="1"/>
  <c r="P111" i="1"/>
  <c r="I111" i="2" s="1"/>
  <c r="P119" i="1"/>
  <c r="I119" i="2" s="1"/>
  <c r="O111" i="1"/>
  <c r="H111" i="2" s="1"/>
  <c r="O119" i="1"/>
  <c r="H119" i="2" s="1"/>
  <c r="N111" i="1"/>
  <c r="G111" i="2" s="1"/>
  <c r="N119" i="1"/>
  <c r="G119" i="2" s="1"/>
  <c r="M111" i="1"/>
  <c r="F111" i="2" s="1"/>
  <c r="M119" i="1"/>
  <c r="F119" i="2" s="1"/>
  <c r="L111" i="1"/>
  <c r="E111" i="2" s="1"/>
  <c r="L119" i="1"/>
  <c r="E119" i="2" s="1"/>
  <c r="P112" i="1"/>
  <c r="I112" i="2" s="1"/>
  <c r="P120" i="1"/>
  <c r="I120" i="2" s="1"/>
  <c r="O112" i="1"/>
  <c r="H112" i="2" s="1"/>
  <c r="O120" i="1"/>
  <c r="H120" i="2" s="1"/>
  <c r="N112" i="1"/>
  <c r="G112" i="2" s="1"/>
  <c r="N120" i="1"/>
  <c r="G120" i="2" s="1"/>
  <c r="M112" i="1"/>
  <c r="F112" i="2" s="1"/>
  <c r="M120" i="1"/>
  <c r="F120" i="2" s="1"/>
  <c r="L112" i="1"/>
  <c r="E112" i="2" s="1"/>
  <c r="L120" i="1"/>
  <c r="E120" i="2" s="1"/>
  <c r="P113" i="1"/>
  <c r="I113" i="2" s="1"/>
  <c r="P121" i="1"/>
  <c r="I121" i="2" s="1"/>
  <c r="O113" i="1"/>
  <c r="H113" i="2" s="1"/>
  <c r="O121" i="1"/>
  <c r="H121" i="2" s="1"/>
  <c r="N113" i="1"/>
  <c r="G113" i="2" s="1"/>
  <c r="N121" i="1"/>
  <c r="G121" i="2" s="1"/>
  <c r="M113" i="1"/>
  <c r="F113" i="2" s="1"/>
  <c r="M121" i="1"/>
  <c r="F121" i="2" s="1"/>
  <c r="L113" i="1"/>
  <c r="E113" i="2" s="1"/>
  <c r="L121" i="1"/>
  <c r="E121" i="2" s="1"/>
  <c r="P114" i="1"/>
  <c r="I114" i="2" s="1"/>
  <c r="P122" i="1"/>
  <c r="I122" i="2" s="1"/>
  <c r="O114" i="1"/>
  <c r="H114" i="2" s="1"/>
  <c r="O122" i="1"/>
  <c r="H122" i="2" s="1"/>
  <c r="N114" i="1"/>
  <c r="G114" i="2" s="1"/>
  <c r="N122" i="1"/>
  <c r="G122" i="2" s="1"/>
  <c r="M114" i="1"/>
  <c r="F114" i="2" s="1"/>
  <c r="M122" i="1"/>
  <c r="F122" i="2" s="1"/>
  <c r="L114" i="1"/>
  <c r="E114" i="2" s="1"/>
  <c r="L122" i="1"/>
  <c r="E122" i="2" s="1"/>
  <c r="P115" i="1"/>
  <c r="I115" i="2" s="1"/>
  <c r="O115" i="1"/>
  <c r="H115" i="2" s="1"/>
  <c r="N115" i="1"/>
  <c r="G115" i="2" s="1"/>
  <c r="M115" i="1"/>
  <c r="F115" i="2" s="1"/>
  <c r="L115" i="1"/>
  <c r="E115" i="2" s="1"/>
  <c r="P116" i="1"/>
  <c r="I116" i="2" s="1"/>
  <c r="O116" i="1"/>
  <c r="H116" i="2" s="1"/>
  <c r="N116" i="1"/>
  <c r="G116" i="2" s="1"/>
  <c r="M116" i="1"/>
  <c r="F116" i="2" s="1"/>
  <c r="L116" i="1"/>
  <c r="E116" i="2" s="1"/>
  <c r="P117" i="1"/>
  <c r="I117" i="2" s="1"/>
  <c r="O117" i="1"/>
  <c r="H117" i="2" s="1"/>
  <c r="N117" i="1"/>
  <c r="G117" i="2" s="1"/>
  <c r="M117" i="1"/>
  <c r="F117" i="2" s="1"/>
  <c r="L117" i="1"/>
  <c r="E117" i="2" s="1"/>
  <c r="P15" i="1"/>
  <c r="I15" i="2" s="1"/>
  <c r="P23" i="1"/>
  <c r="I23" i="2" s="1"/>
  <c r="O15" i="1"/>
  <c r="H15" i="2" s="1"/>
  <c r="O23" i="1"/>
  <c r="H23" i="2" s="1"/>
  <c r="N15" i="1"/>
  <c r="G15" i="2" s="1"/>
  <c r="N23" i="1"/>
  <c r="G23" i="2" s="1"/>
  <c r="M15" i="1"/>
  <c r="F15" i="2" s="1"/>
  <c r="M23" i="1"/>
  <c r="F23" i="2" s="1"/>
  <c r="L15" i="1"/>
  <c r="E15" i="2" s="1"/>
  <c r="L23" i="1"/>
  <c r="E23" i="2" s="1"/>
  <c r="K15" i="1"/>
  <c r="D15" i="2" s="1"/>
  <c r="P16" i="1"/>
  <c r="I16" i="2" s="1"/>
  <c r="P24" i="1"/>
  <c r="I24" i="2" s="1"/>
  <c r="O16" i="1"/>
  <c r="H16" i="2" s="1"/>
  <c r="O24" i="1"/>
  <c r="H24" i="2" s="1"/>
  <c r="N16" i="1"/>
  <c r="G16" i="2" s="1"/>
  <c r="N24" i="1"/>
  <c r="G24" i="2" s="1"/>
  <c r="M16" i="1"/>
  <c r="F16" i="2" s="1"/>
  <c r="M24" i="1"/>
  <c r="F24" i="2" s="1"/>
  <c r="L16" i="1"/>
  <c r="E16" i="2" s="1"/>
  <c r="L24" i="1"/>
  <c r="E24" i="2" s="1"/>
  <c r="K16" i="1"/>
  <c r="D16" i="2" s="1"/>
  <c r="K24" i="1"/>
  <c r="D24" i="2" s="1"/>
  <c r="P17" i="1"/>
  <c r="I17" i="2" s="1"/>
  <c r="P25" i="1"/>
  <c r="I25" i="2" s="1"/>
  <c r="O17" i="1"/>
  <c r="H17" i="2" s="1"/>
  <c r="O25" i="1"/>
  <c r="H25" i="2" s="1"/>
  <c r="N17" i="1"/>
  <c r="G17" i="2" s="1"/>
  <c r="N25" i="1"/>
  <c r="G25" i="2" s="1"/>
  <c r="M17" i="1"/>
  <c r="F17" i="2" s="1"/>
  <c r="M25" i="1"/>
  <c r="F25" i="2" s="1"/>
  <c r="L17" i="1"/>
  <c r="E17" i="2" s="1"/>
  <c r="L25" i="1"/>
  <c r="E25" i="2" s="1"/>
  <c r="K17" i="1"/>
  <c r="D17" i="2" s="1"/>
  <c r="K25" i="1"/>
  <c r="D25" i="2" s="1"/>
  <c r="P18" i="1"/>
  <c r="I18" i="2" s="1"/>
  <c r="P26" i="1"/>
  <c r="I26" i="2" s="1"/>
  <c r="O18" i="1"/>
  <c r="H18" i="2" s="1"/>
  <c r="O26" i="1"/>
  <c r="H26" i="2" s="1"/>
  <c r="N18" i="1"/>
  <c r="G18" i="2" s="1"/>
  <c r="N26" i="1"/>
  <c r="G26" i="2" s="1"/>
  <c r="M18" i="1"/>
  <c r="F18" i="2" s="1"/>
  <c r="M26" i="1"/>
  <c r="F26" i="2" s="1"/>
  <c r="L18" i="1"/>
  <c r="E18" i="2" s="1"/>
  <c r="L26" i="1"/>
  <c r="E26" i="2" s="1"/>
  <c r="K18" i="1"/>
  <c r="D18" i="2" s="1"/>
  <c r="P19" i="1"/>
  <c r="I19" i="2" s="1"/>
  <c r="O19" i="1"/>
  <c r="H19" i="2" s="1"/>
  <c r="N19" i="1"/>
  <c r="G19" i="2" s="1"/>
  <c r="M19" i="1"/>
  <c r="F19" i="2" s="1"/>
  <c r="L19" i="1"/>
  <c r="E19" i="2" s="1"/>
  <c r="P20" i="1"/>
  <c r="I20" i="2" s="1"/>
  <c r="O20" i="1"/>
  <c r="H20" i="2" s="1"/>
  <c r="N20" i="1"/>
  <c r="G20" i="2" s="1"/>
  <c r="M20" i="1"/>
  <c r="F20" i="2" s="1"/>
  <c r="L20" i="1"/>
  <c r="E20" i="2" s="1"/>
  <c r="K20" i="1"/>
  <c r="D20" i="2" s="1"/>
  <c r="P21" i="1"/>
  <c r="I21" i="2" s="1"/>
  <c r="O21" i="1"/>
  <c r="H21" i="2" s="1"/>
  <c r="N21" i="1"/>
  <c r="G21" i="2" s="1"/>
  <c r="M21" i="1"/>
  <c r="F21" i="2" s="1"/>
  <c r="L21" i="1"/>
  <c r="E21" i="2" s="1"/>
  <c r="K21" i="1"/>
  <c r="D21" i="2" s="1"/>
  <c r="Y21" i="1"/>
  <c r="L232" i="1" s="1"/>
  <c r="E232" i="2" s="1"/>
  <c r="C228" i="2"/>
  <c r="C220" i="2"/>
  <c r="J212" i="1"/>
  <c r="J204" i="1"/>
  <c r="J196" i="1"/>
  <c r="C188" i="2"/>
  <c r="C180" i="2"/>
  <c r="C172" i="2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228" i="1"/>
  <c r="D228" i="2" s="1"/>
  <c r="K220" i="1"/>
  <c r="D220" i="2" s="1"/>
  <c r="K212" i="1"/>
  <c r="D212" i="2" s="1"/>
  <c r="K204" i="1"/>
  <c r="D204" i="2" s="1"/>
  <c r="K196" i="1"/>
  <c r="D196" i="2" s="1"/>
  <c r="K188" i="1"/>
  <c r="D188" i="2" s="1"/>
  <c r="K180" i="1"/>
  <c r="D180" i="2" s="1"/>
  <c r="K172" i="1"/>
  <c r="D172" i="2" s="1"/>
  <c r="K164" i="1"/>
  <c r="D164" i="2" s="1"/>
  <c r="K156" i="1"/>
  <c r="D156" i="2" s="1"/>
  <c r="K148" i="1"/>
  <c r="D148" i="2" s="1"/>
  <c r="K140" i="1"/>
  <c r="D140" i="2" s="1"/>
  <c r="K132" i="1"/>
  <c r="D132" i="2" s="1"/>
  <c r="K124" i="1"/>
  <c r="D124" i="2" s="1"/>
  <c r="K116" i="1"/>
  <c r="D116" i="2" s="1"/>
  <c r="K108" i="1"/>
  <c r="D108" i="2" s="1"/>
  <c r="K100" i="1"/>
  <c r="D100" i="2" s="1"/>
  <c r="K92" i="1"/>
  <c r="D92" i="2" s="1"/>
  <c r="K84" i="1"/>
  <c r="D84" i="2" s="1"/>
  <c r="K76" i="1"/>
  <c r="D76" i="2" s="1"/>
  <c r="K68" i="1"/>
  <c r="D68" i="2" s="1"/>
  <c r="K60" i="1"/>
  <c r="D60" i="2" s="1"/>
  <c r="K52" i="1"/>
  <c r="D52" i="2" s="1"/>
  <c r="K44" i="1"/>
  <c r="D44" i="2" s="1"/>
  <c r="K36" i="1"/>
  <c r="D36" i="2" s="1"/>
  <c r="K26" i="1"/>
  <c r="D26" i="2" s="1"/>
  <c r="L214" i="1"/>
  <c r="E214" i="2" s="1"/>
  <c r="L150" i="1"/>
  <c r="E150" i="2" s="1"/>
  <c r="L86" i="1"/>
  <c r="E86" i="2" s="1"/>
  <c r="L22" i="1"/>
  <c r="E22" i="2" s="1"/>
  <c r="M190" i="1"/>
  <c r="F190" i="2" s="1"/>
  <c r="M126" i="1"/>
  <c r="F126" i="2" s="1"/>
  <c r="M62" i="1"/>
  <c r="F62" i="2" s="1"/>
  <c r="N230" i="1"/>
  <c r="G230" i="2" s="1"/>
  <c r="N166" i="1"/>
  <c r="G166" i="2" s="1"/>
  <c r="N102" i="1"/>
  <c r="G102" i="2" s="1"/>
  <c r="N38" i="1"/>
  <c r="G38" i="2" s="1"/>
  <c r="O142" i="1"/>
  <c r="H142" i="2" s="1"/>
  <c r="O78" i="1"/>
  <c r="H78" i="2" s="1"/>
  <c r="O14" i="1"/>
  <c r="H14" i="2" s="1"/>
  <c r="P182" i="1"/>
  <c r="I182" i="2" s="1"/>
  <c r="P118" i="1"/>
  <c r="I118" i="2" s="1"/>
  <c r="P54" i="1"/>
  <c r="I54" i="2" s="1"/>
  <c r="D214" i="5"/>
  <c r="C215" i="2"/>
  <c r="C167" i="2"/>
  <c r="D126" i="5"/>
  <c r="C127" i="2"/>
  <c r="J127" i="2" s="1"/>
  <c r="C71" i="2"/>
  <c r="C23" i="2"/>
  <c r="K151" i="1"/>
  <c r="D151" i="2" s="1"/>
  <c r="K55" i="1"/>
  <c r="D55" i="2" s="1"/>
  <c r="P199" i="1"/>
  <c r="I199" i="2" s="1"/>
  <c r="O199" i="1"/>
  <c r="H199" i="2" s="1"/>
  <c r="N199" i="1"/>
  <c r="G199" i="2" s="1"/>
  <c r="M199" i="1"/>
  <c r="F199" i="2" s="1"/>
  <c r="L199" i="1"/>
  <c r="E199" i="2" s="1"/>
  <c r="P200" i="1"/>
  <c r="I200" i="2" s="1"/>
  <c r="O200" i="1"/>
  <c r="H200" i="2" s="1"/>
  <c r="N200" i="1"/>
  <c r="G200" i="2" s="1"/>
  <c r="M200" i="1"/>
  <c r="F200" i="2" s="1"/>
  <c r="L200" i="1"/>
  <c r="E200" i="2" s="1"/>
  <c r="P201" i="1"/>
  <c r="I201" i="2" s="1"/>
  <c r="O201" i="1"/>
  <c r="H201" i="2" s="1"/>
  <c r="N201" i="1"/>
  <c r="G201" i="2" s="1"/>
  <c r="M201" i="1"/>
  <c r="F201" i="2" s="1"/>
  <c r="L201" i="1"/>
  <c r="E201" i="2" s="1"/>
  <c r="P202" i="1"/>
  <c r="I202" i="2" s="1"/>
  <c r="O202" i="1"/>
  <c r="H202" i="2" s="1"/>
  <c r="N202" i="1"/>
  <c r="G202" i="2" s="1"/>
  <c r="M202" i="1"/>
  <c r="F202" i="2" s="1"/>
  <c r="L202" i="1"/>
  <c r="E202" i="2" s="1"/>
  <c r="P195" i="1"/>
  <c r="I195" i="2" s="1"/>
  <c r="P203" i="1"/>
  <c r="I203" i="2" s="1"/>
  <c r="O195" i="1"/>
  <c r="H195" i="2" s="1"/>
  <c r="O203" i="1"/>
  <c r="H203" i="2" s="1"/>
  <c r="N195" i="1"/>
  <c r="G195" i="2" s="1"/>
  <c r="N203" i="1"/>
  <c r="G203" i="2" s="1"/>
  <c r="M195" i="1"/>
  <c r="F195" i="2" s="1"/>
  <c r="M203" i="1"/>
  <c r="F203" i="2" s="1"/>
  <c r="L195" i="1"/>
  <c r="E195" i="2" s="1"/>
  <c r="L203" i="1"/>
  <c r="E203" i="2" s="1"/>
  <c r="P196" i="1"/>
  <c r="I196" i="2" s="1"/>
  <c r="P204" i="1"/>
  <c r="I204" i="2" s="1"/>
  <c r="O196" i="1"/>
  <c r="H196" i="2" s="1"/>
  <c r="O204" i="1"/>
  <c r="H204" i="2" s="1"/>
  <c r="N196" i="1"/>
  <c r="G196" i="2" s="1"/>
  <c r="N204" i="1"/>
  <c r="G204" i="2" s="1"/>
  <c r="M196" i="1"/>
  <c r="F196" i="2" s="1"/>
  <c r="M204" i="1"/>
  <c r="F204" i="2" s="1"/>
  <c r="L196" i="1"/>
  <c r="E196" i="2" s="1"/>
  <c r="L204" i="1"/>
  <c r="E204" i="2" s="1"/>
  <c r="P197" i="1"/>
  <c r="I197" i="2" s="1"/>
  <c r="P205" i="1"/>
  <c r="I205" i="2" s="1"/>
  <c r="O197" i="1"/>
  <c r="H197" i="2" s="1"/>
  <c r="O205" i="1"/>
  <c r="H205" i="2" s="1"/>
  <c r="N197" i="1"/>
  <c r="G197" i="2" s="1"/>
  <c r="N205" i="1"/>
  <c r="G205" i="2" s="1"/>
  <c r="M197" i="1"/>
  <c r="F197" i="2" s="1"/>
  <c r="M205" i="1"/>
  <c r="F205" i="2" s="1"/>
  <c r="L197" i="1"/>
  <c r="E197" i="2" s="1"/>
  <c r="L205" i="1"/>
  <c r="E205" i="2" s="1"/>
  <c r="C219" i="2"/>
  <c r="J195" i="1"/>
  <c r="D186" i="5"/>
  <c r="C187" i="2"/>
  <c r="C171" i="2"/>
  <c r="J163" i="1"/>
  <c r="J155" i="1"/>
  <c r="J147" i="1"/>
  <c r="C139" i="2"/>
  <c r="J139" i="2" s="1"/>
  <c r="C131" i="2"/>
  <c r="J131" i="2" s="1"/>
  <c r="C123" i="2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3" i="1"/>
  <c r="D3" i="2" s="1"/>
  <c r="K227" i="1"/>
  <c r="D227" i="2" s="1"/>
  <c r="K219" i="1"/>
  <c r="D219" i="2" s="1"/>
  <c r="K211" i="1"/>
  <c r="D211" i="2" s="1"/>
  <c r="K203" i="1"/>
  <c r="D203" i="2" s="1"/>
  <c r="K195" i="1"/>
  <c r="D195" i="2" s="1"/>
  <c r="K179" i="1"/>
  <c r="D179" i="2" s="1"/>
  <c r="K171" i="1"/>
  <c r="D171" i="2" s="1"/>
  <c r="K163" i="1"/>
  <c r="D163" i="2" s="1"/>
  <c r="K155" i="1"/>
  <c r="D155" i="2" s="1"/>
  <c r="K147" i="1"/>
  <c r="D147" i="2" s="1"/>
  <c r="K139" i="1"/>
  <c r="D139" i="2" s="1"/>
  <c r="K131" i="1"/>
  <c r="D131" i="2" s="1"/>
  <c r="K123" i="1"/>
  <c r="D123" i="2" s="1"/>
  <c r="K115" i="1"/>
  <c r="D115" i="2" s="1"/>
  <c r="K107" i="1"/>
  <c r="D107" i="2" s="1"/>
  <c r="K99" i="1"/>
  <c r="D99" i="2" s="1"/>
  <c r="K91" i="1"/>
  <c r="D91" i="2" s="1"/>
  <c r="K83" i="1"/>
  <c r="D83" i="2" s="1"/>
  <c r="K75" i="1"/>
  <c r="D75" i="2" s="1"/>
  <c r="K67" i="1"/>
  <c r="D67" i="2" s="1"/>
  <c r="K59" i="1"/>
  <c r="D59" i="2" s="1"/>
  <c r="K51" i="1"/>
  <c r="D51" i="2" s="1"/>
  <c r="K43" i="1"/>
  <c r="D43" i="2" s="1"/>
  <c r="K35" i="1"/>
  <c r="D35" i="2" s="1"/>
  <c r="K23" i="1"/>
  <c r="D23" i="2" s="1"/>
  <c r="L206" i="1"/>
  <c r="E206" i="2" s="1"/>
  <c r="L142" i="1"/>
  <c r="E142" i="2" s="1"/>
  <c r="L78" i="1"/>
  <c r="E78" i="2" s="1"/>
  <c r="L14" i="1"/>
  <c r="E14" i="2" s="1"/>
  <c r="M182" i="1"/>
  <c r="F182" i="2" s="1"/>
  <c r="M118" i="1"/>
  <c r="F118" i="2" s="1"/>
  <c r="M54" i="1"/>
  <c r="F54" i="2" s="1"/>
  <c r="N222" i="1"/>
  <c r="G222" i="2" s="1"/>
  <c r="N158" i="1"/>
  <c r="G158" i="2" s="1"/>
  <c r="N30" i="1"/>
  <c r="G30" i="2" s="1"/>
  <c r="O198" i="1"/>
  <c r="H198" i="2" s="1"/>
  <c r="O134" i="1"/>
  <c r="H134" i="2" s="1"/>
  <c r="O70" i="1"/>
  <c r="H70" i="2" s="1"/>
  <c r="O6" i="1"/>
  <c r="H6" i="2" s="1"/>
  <c r="P174" i="1"/>
  <c r="I174" i="2" s="1"/>
  <c r="P110" i="1"/>
  <c r="I110" i="2" s="1"/>
  <c r="P46" i="1"/>
  <c r="I46" i="2" s="1"/>
  <c r="C175" i="2"/>
  <c r="D110" i="5"/>
  <c r="C111" i="2"/>
  <c r="J55" i="1"/>
  <c r="D6" i="5"/>
  <c r="C7" i="2"/>
  <c r="D2" i="5"/>
  <c r="C3" i="2"/>
  <c r="J211" i="1"/>
  <c r="I230" i="2"/>
  <c r="P183" i="1"/>
  <c r="I183" i="2" s="1"/>
  <c r="P191" i="1"/>
  <c r="I191" i="2" s="1"/>
  <c r="O183" i="1"/>
  <c r="H183" i="2" s="1"/>
  <c r="O191" i="1"/>
  <c r="H191" i="2" s="1"/>
  <c r="N183" i="1"/>
  <c r="G183" i="2" s="1"/>
  <c r="N191" i="1"/>
  <c r="G191" i="2" s="1"/>
  <c r="M183" i="1"/>
  <c r="F183" i="2" s="1"/>
  <c r="M191" i="1"/>
  <c r="F191" i="2" s="1"/>
  <c r="L183" i="1"/>
  <c r="E183" i="2" s="1"/>
  <c r="L191" i="1"/>
  <c r="E191" i="2" s="1"/>
  <c r="P184" i="1"/>
  <c r="I184" i="2" s="1"/>
  <c r="P192" i="1"/>
  <c r="I192" i="2" s="1"/>
  <c r="O184" i="1"/>
  <c r="H184" i="2" s="1"/>
  <c r="O192" i="1"/>
  <c r="H192" i="2" s="1"/>
  <c r="N184" i="1"/>
  <c r="G184" i="2" s="1"/>
  <c r="N192" i="1"/>
  <c r="G192" i="2" s="1"/>
  <c r="M184" i="1"/>
  <c r="F184" i="2" s="1"/>
  <c r="M192" i="1"/>
  <c r="F192" i="2" s="1"/>
  <c r="L184" i="1"/>
  <c r="E184" i="2" s="1"/>
  <c r="L192" i="1"/>
  <c r="E192" i="2" s="1"/>
  <c r="P185" i="1"/>
  <c r="I185" i="2" s="1"/>
  <c r="P193" i="1"/>
  <c r="I193" i="2" s="1"/>
  <c r="O185" i="1"/>
  <c r="H185" i="2" s="1"/>
  <c r="O193" i="1"/>
  <c r="H193" i="2" s="1"/>
  <c r="N185" i="1"/>
  <c r="G185" i="2" s="1"/>
  <c r="N193" i="1"/>
  <c r="G193" i="2" s="1"/>
  <c r="M185" i="1"/>
  <c r="F185" i="2" s="1"/>
  <c r="M193" i="1"/>
  <c r="F193" i="2" s="1"/>
  <c r="L185" i="1"/>
  <c r="E185" i="2" s="1"/>
  <c r="L193" i="1"/>
  <c r="E193" i="2" s="1"/>
  <c r="P186" i="1"/>
  <c r="I186" i="2" s="1"/>
  <c r="P194" i="1"/>
  <c r="I194" i="2" s="1"/>
  <c r="O186" i="1"/>
  <c r="H186" i="2" s="1"/>
  <c r="O194" i="1"/>
  <c r="H194" i="2" s="1"/>
  <c r="N186" i="1"/>
  <c r="G186" i="2" s="1"/>
  <c r="N194" i="1"/>
  <c r="G194" i="2" s="1"/>
  <c r="M186" i="1"/>
  <c r="F186" i="2" s="1"/>
  <c r="M194" i="1"/>
  <c r="F194" i="2" s="1"/>
  <c r="L186" i="1"/>
  <c r="E186" i="2" s="1"/>
  <c r="L194" i="1"/>
  <c r="E194" i="2" s="1"/>
  <c r="P187" i="1"/>
  <c r="I187" i="2" s="1"/>
  <c r="O187" i="1"/>
  <c r="H187" i="2" s="1"/>
  <c r="N187" i="1"/>
  <c r="G187" i="2" s="1"/>
  <c r="M187" i="1"/>
  <c r="F187" i="2" s="1"/>
  <c r="L187" i="1"/>
  <c r="E187" i="2" s="1"/>
  <c r="P188" i="1"/>
  <c r="I188" i="2" s="1"/>
  <c r="O188" i="1"/>
  <c r="H188" i="2" s="1"/>
  <c r="N188" i="1"/>
  <c r="G188" i="2" s="1"/>
  <c r="M188" i="1"/>
  <c r="F188" i="2" s="1"/>
  <c r="L188" i="1"/>
  <c r="E188" i="2" s="1"/>
  <c r="P189" i="1"/>
  <c r="I189" i="2" s="1"/>
  <c r="O189" i="1"/>
  <c r="H189" i="2" s="1"/>
  <c r="N189" i="1"/>
  <c r="G189" i="2" s="1"/>
  <c r="M189" i="1"/>
  <c r="F189" i="2" s="1"/>
  <c r="L189" i="1"/>
  <c r="E189" i="2" s="1"/>
  <c r="P87" i="1"/>
  <c r="I87" i="2" s="1"/>
  <c r="P95" i="1"/>
  <c r="I95" i="2" s="1"/>
  <c r="O87" i="1"/>
  <c r="H87" i="2" s="1"/>
  <c r="O95" i="1"/>
  <c r="H95" i="2" s="1"/>
  <c r="N87" i="1"/>
  <c r="G87" i="2" s="1"/>
  <c r="N95" i="1"/>
  <c r="G95" i="2" s="1"/>
  <c r="M87" i="1"/>
  <c r="F87" i="2" s="1"/>
  <c r="M95" i="1"/>
  <c r="F95" i="2" s="1"/>
  <c r="L87" i="1"/>
  <c r="E87" i="2" s="1"/>
  <c r="L95" i="1"/>
  <c r="E95" i="2" s="1"/>
  <c r="P88" i="1"/>
  <c r="I88" i="2" s="1"/>
  <c r="P96" i="1"/>
  <c r="I96" i="2" s="1"/>
  <c r="O88" i="1"/>
  <c r="H88" i="2" s="1"/>
  <c r="O96" i="1"/>
  <c r="H96" i="2" s="1"/>
  <c r="N88" i="1"/>
  <c r="G88" i="2" s="1"/>
  <c r="N96" i="1"/>
  <c r="G96" i="2" s="1"/>
  <c r="M88" i="1"/>
  <c r="F88" i="2" s="1"/>
  <c r="M96" i="1"/>
  <c r="F96" i="2" s="1"/>
  <c r="L88" i="1"/>
  <c r="E88" i="2" s="1"/>
  <c r="L96" i="1"/>
  <c r="E96" i="2" s="1"/>
  <c r="P89" i="1"/>
  <c r="I89" i="2" s="1"/>
  <c r="P97" i="1"/>
  <c r="I97" i="2" s="1"/>
  <c r="O89" i="1"/>
  <c r="H89" i="2" s="1"/>
  <c r="O97" i="1"/>
  <c r="H97" i="2" s="1"/>
  <c r="N89" i="1"/>
  <c r="G89" i="2" s="1"/>
  <c r="N97" i="1"/>
  <c r="G97" i="2" s="1"/>
  <c r="M89" i="1"/>
  <c r="F89" i="2" s="1"/>
  <c r="M97" i="1"/>
  <c r="F97" i="2" s="1"/>
  <c r="L89" i="1"/>
  <c r="E89" i="2" s="1"/>
  <c r="L97" i="1"/>
  <c r="E97" i="2" s="1"/>
  <c r="P90" i="1"/>
  <c r="I90" i="2" s="1"/>
  <c r="P98" i="1"/>
  <c r="I98" i="2" s="1"/>
  <c r="O90" i="1"/>
  <c r="H90" i="2" s="1"/>
  <c r="O98" i="1"/>
  <c r="H98" i="2" s="1"/>
  <c r="N90" i="1"/>
  <c r="G90" i="2" s="1"/>
  <c r="N98" i="1"/>
  <c r="G98" i="2" s="1"/>
  <c r="M90" i="1"/>
  <c r="F90" i="2" s="1"/>
  <c r="M98" i="1"/>
  <c r="F98" i="2" s="1"/>
  <c r="L90" i="1"/>
  <c r="E90" i="2" s="1"/>
  <c r="L98" i="1"/>
  <c r="E98" i="2" s="1"/>
  <c r="P91" i="1"/>
  <c r="I91" i="2" s="1"/>
  <c r="O91" i="1"/>
  <c r="H91" i="2" s="1"/>
  <c r="N91" i="1"/>
  <c r="G91" i="2" s="1"/>
  <c r="M91" i="1"/>
  <c r="F91" i="2" s="1"/>
  <c r="L91" i="1"/>
  <c r="E91" i="2" s="1"/>
  <c r="P92" i="1"/>
  <c r="I92" i="2" s="1"/>
  <c r="O92" i="1"/>
  <c r="H92" i="2" s="1"/>
  <c r="N92" i="1"/>
  <c r="G92" i="2" s="1"/>
  <c r="M92" i="1"/>
  <c r="F92" i="2" s="1"/>
  <c r="L92" i="1"/>
  <c r="E92" i="2" s="1"/>
  <c r="P93" i="1"/>
  <c r="I93" i="2" s="1"/>
  <c r="O93" i="1"/>
  <c r="H93" i="2" s="1"/>
  <c r="N93" i="1"/>
  <c r="G93" i="2" s="1"/>
  <c r="M93" i="1"/>
  <c r="F93" i="2" s="1"/>
  <c r="L93" i="1"/>
  <c r="E93" i="2" s="1"/>
  <c r="P231" i="1"/>
  <c r="I231" i="2" s="1"/>
  <c r="P232" i="1"/>
  <c r="I232" i="2" s="1"/>
  <c r="P233" i="1"/>
  <c r="I233" i="2" s="1"/>
  <c r="P234" i="1"/>
  <c r="I234" i="2" s="1"/>
  <c r="J234" i="1"/>
  <c r="C226" i="2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234" i="1"/>
  <c r="D234" i="2" s="1"/>
  <c r="K226" i="1"/>
  <c r="D226" i="2" s="1"/>
  <c r="K218" i="1"/>
  <c r="D218" i="2" s="1"/>
  <c r="K210" i="1"/>
  <c r="D210" i="2" s="1"/>
  <c r="K202" i="1"/>
  <c r="D202" i="2" s="1"/>
  <c r="K194" i="1"/>
  <c r="D194" i="2" s="1"/>
  <c r="K186" i="1"/>
  <c r="D186" i="2" s="1"/>
  <c r="K178" i="1"/>
  <c r="D178" i="2" s="1"/>
  <c r="K170" i="1"/>
  <c r="D170" i="2" s="1"/>
  <c r="K162" i="1"/>
  <c r="D162" i="2" s="1"/>
  <c r="K154" i="1"/>
  <c r="D154" i="2" s="1"/>
  <c r="K146" i="1"/>
  <c r="D146" i="2" s="1"/>
  <c r="K138" i="1"/>
  <c r="D138" i="2" s="1"/>
  <c r="K130" i="1"/>
  <c r="D130" i="2" s="1"/>
  <c r="K122" i="1"/>
  <c r="D122" i="2" s="1"/>
  <c r="K114" i="1"/>
  <c r="D114" i="2" s="1"/>
  <c r="K106" i="1"/>
  <c r="D106" i="2" s="1"/>
  <c r="K98" i="1"/>
  <c r="D98" i="2" s="1"/>
  <c r="K90" i="1"/>
  <c r="D90" i="2" s="1"/>
  <c r="K82" i="1"/>
  <c r="D82" i="2" s="1"/>
  <c r="K74" i="1"/>
  <c r="D74" i="2" s="1"/>
  <c r="K66" i="1"/>
  <c r="D66" i="2" s="1"/>
  <c r="K58" i="1"/>
  <c r="D58" i="2" s="1"/>
  <c r="K50" i="1"/>
  <c r="D50" i="2" s="1"/>
  <c r="K42" i="1"/>
  <c r="D42" i="2" s="1"/>
  <c r="K34" i="1"/>
  <c r="D34" i="2" s="1"/>
  <c r="K22" i="1"/>
  <c r="D22" i="2" s="1"/>
  <c r="L198" i="1"/>
  <c r="E198" i="2" s="1"/>
  <c r="L134" i="1"/>
  <c r="E134" i="2" s="1"/>
  <c r="L70" i="1"/>
  <c r="E70" i="2" s="1"/>
  <c r="L6" i="1"/>
  <c r="E6" i="2" s="1"/>
  <c r="M110" i="1"/>
  <c r="F110" i="2" s="1"/>
  <c r="M46" i="1"/>
  <c r="F46" i="2" s="1"/>
  <c r="N214" i="1"/>
  <c r="G214" i="2" s="1"/>
  <c r="N150" i="1"/>
  <c r="G150" i="2" s="1"/>
  <c r="N22" i="1"/>
  <c r="G22" i="2" s="1"/>
  <c r="O190" i="1"/>
  <c r="H190" i="2" s="1"/>
  <c r="O126" i="1"/>
  <c r="H126" i="2" s="1"/>
  <c r="O62" i="1"/>
  <c r="H62" i="2" s="1"/>
  <c r="P230" i="1"/>
  <c r="P166" i="1"/>
  <c r="I166" i="2" s="1"/>
  <c r="P38" i="1"/>
  <c r="I38" i="2" s="1"/>
  <c r="I219" i="2"/>
  <c r="C207" i="2"/>
  <c r="J151" i="1"/>
  <c r="D94" i="5"/>
  <c r="C95" i="2"/>
  <c r="D46" i="5"/>
  <c r="C47" i="2"/>
  <c r="P103" i="1"/>
  <c r="I103" i="2" s="1"/>
  <c r="O103" i="1"/>
  <c r="H103" i="2" s="1"/>
  <c r="N103" i="1"/>
  <c r="G103" i="2" s="1"/>
  <c r="M103" i="1"/>
  <c r="F103" i="2" s="1"/>
  <c r="L103" i="1"/>
  <c r="E103" i="2" s="1"/>
  <c r="P104" i="1"/>
  <c r="I104" i="2" s="1"/>
  <c r="O104" i="1"/>
  <c r="H104" i="2" s="1"/>
  <c r="N104" i="1"/>
  <c r="G104" i="2" s="1"/>
  <c r="M104" i="1"/>
  <c r="F104" i="2" s="1"/>
  <c r="L104" i="1"/>
  <c r="E104" i="2" s="1"/>
  <c r="P105" i="1"/>
  <c r="I105" i="2" s="1"/>
  <c r="O105" i="1"/>
  <c r="H105" i="2" s="1"/>
  <c r="N105" i="1"/>
  <c r="G105" i="2" s="1"/>
  <c r="M105" i="1"/>
  <c r="F105" i="2" s="1"/>
  <c r="L105" i="1"/>
  <c r="E105" i="2" s="1"/>
  <c r="P106" i="1"/>
  <c r="I106" i="2" s="1"/>
  <c r="O106" i="1"/>
  <c r="H106" i="2" s="1"/>
  <c r="N106" i="1"/>
  <c r="G106" i="2" s="1"/>
  <c r="M106" i="1"/>
  <c r="F106" i="2" s="1"/>
  <c r="L106" i="1"/>
  <c r="E106" i="2" s="1"/>
  <c r="P99" i="1"/>
  <c r="I99" i="2" s="1"/>
  <c r="P107" i="1"/>
  <c r="I107" i="2" s="1"/>
  <c r="O99" i="1"/>
  <c r="H99" i="2" s="1"/>
  <c r="O107" i="1"/>
  <c r="H107" i="2" s="1"/>
  <c r="N99" i="1"/>
  <c r="G99" i="2" s="1"/>
  <c r="N107" i="1"/>
  <c r="G107" i="2" s="1"/>
  <c r="M99" i="1"/>
  <c r="F99" i="2" s="1"/>
  <c r="M107" i="1"/>
  <c r="F107" i="2" s="1"/>
  <c r="L99" i="1"/>
  <c r="E99" i="2" s="1"/>
  <c r="L107" i="1"/>
  <c r="E107" i="2" s="1"/>
  <c r="P100" i="1"/>
  <c r="I100" i="2" s="1"/>
  <c r="P108" i="1"/>
  <c r="I108" i="2" s="1"/>
  <c r="O100" i="1"/>
  <c r="H100" i="2" s="1"/>
  <c r="O108" i="1"/>
  <c r="H108" i="2" s="1"/>
  <c r="N100" i="1"/>
  <c r="G100" i="2" s="1"/>
  <c r="N108" i="1"/>
  <c r="G108" i="2" s="1"/>
  <c r="M100" i="1"/>
  <c r="F100" i="2" s="1"/>
  <c r="M108" i="1"/>
  <c r="F108" i="2" s="1"/>
  <c r="L100" i="1"/>
  <c r="E100" i="2" s="1"/>
  <c r="L108" i="1"/>
  <c r="E108" i="2" s="1"/>
  <c r="P101" i="1"/>
  <c r="I101" i="2" s="1"/>
  <c r="P109" i="1"/>
  <c r="I109" i="2" s="1"/>
  <c r="O101" i="1"/>
  <c r="H101" i="2" s="1"/>
  <c r="O109" i="1"/>
  <c r="H109" i="2" s="1"/>
  <c r="N101" i="1"/>
  <c r="G101" i="2" s="1"/>
  <c r="N109" i="1"/>
  <c r="G109" i="2" s="1"/>
  <c r="M101" i="1"/>
  <c r="F101" i="2" s="1"/>
  <c r="M109" i="1"/>
  <c r="F109" i="2" s="1"/>
  <c r="L101" i="1"/>
  <c r="E101" i="2" s="1"/>
  <c r="L109" i="1"/>
  <c r="E109" i="2" s="1"/>
  <c r="D226" i="5"/>
  <c r="C227" i="2"/>
  <c r="J227" i="2" s="1"/>
  <c r="J203" i="1"/>
  <c r="C179" i="2"/>
  <c r="I229" i="2"/>
  <c r="P175" i="1"/>
  <c r="I175" i="2" s="1"/>
  <c r="O175" i="1"/>
  <c r="H175" i="2" s="1"/>
  <c r="N175" i="1"/>
  <c r="G175" i="2" s="1"/>
  <c r="M175" i="1"/>
  <c r="F175" i="2" s="1"/>
  <c r="L175" i="1"/>
  <c r="E175" i="2" s="1"/>
  <c r="P176" i="1"/>
  <c r="I176" i="2" s="1"/>
  <c r="O176" i="1"/>
  <c r="H176" i="2" s="1"/>
  <c r="N176" i="1"/>
  <c r="G176" i="2" s="1"/>
  <c r="M176" i="1"/>
  <c r="F176" i="2" s="1"/>
  <c r="L176" i="1"/>
  <c r="E176" i="2" s="1"/>
  <c r="P177" i="1"/>
  <c r="I177" i="2" s="1"/>
  <c r="O177" i="1"/>
  <c r="H177" i="2" s="1"/>
  <c r="N177" i="1"/>
  <c r="G177" i="2" s="1"/>
  <c r="M177" i="1"/>
  <c r="F177" i="2" s="1"/>
  <c r="L177" i="1"/>
  <c r="E177" i="2" s="1"/>
  <c r="P178" i="1"/>
  <c r="I178" i="2" s="1"/>
  <c r="O178" i="1"/>
  <c r="H178" i="2" s="1"/>
  <c r="N178" i="1"/>
  <c r="G178" i="2" s="1"/>
  <c r="M178" i="1"/>
  <c r="F178" i="2" s="1"/>
  <c r="L178" i="1"/>
  <c r="E178" i="2" s="1"/>
  <c r="P171" i="1"/>
  <c r="I171" i="2" s="1"/>
  <c r="P179" i="1"/>
  <c r="I179" i="2" s="1"/>
  <c r="O171" i="1"/>
  <c r="H171" i="2" s="1"/>
  <c r="O179" i="1"/>
  <c r="H179" i="2" s="1"/>
  <c r="N171" i="1"/>
  <c r="G171" i="2" s="1"/>
  <c r="N179" i="1"/>
  <c r="G179" i="2" s="1"/>
  <c r="M171" i="1"/>
  <c r="F171" i="2" s="1"/>
  <c r="M179" i="1"/>
  <c r="F179" i="2" s="1"/>
  <c r="L171" i="1"/>
  <c r="E171" i="2" s="1"/>
  <c r="L179" i="1"/>
  <c r="E179" i="2" s="1"/>
  <c r="P172" i="1"/>
  <c r="I172" i="2" s="1"/>
  <c r="P180" i="1"/>
  <c r="I180" i="2" s="1"/>
  <c r="O172" i="1"/>
  <c r="H172" i="2" s="1"/>
  <c r="O180" i="1"/>
  <c r="H180" i="2" s="1"/>
  <c r="N172" i="1"/>
  <c r="G172" i="2" s="1"/>
  <c r="N180" i="1"/>
  <c r="G180" i="2" s="1"/>
  <c r="M172" i="1"/>
  <c r="F172" i="2" s="1"/>
  <c r="M180" i="1"/>
  <c r="F180" i="2" s="1"/>
  <c r="L172" i="1"/>
  <c r="E172" i="2" s="1"/>
  <c r="L180" i="1"/>
  <c r="E180" i="2" s="1"/>
  <c r="P173" i="1"/>
  <c r="I173" i="2" s="1"/>
  <c r="P181" i="1"/>
  <c r="I181" i="2" s="1"/>
  <c r="O173" i="1"/>
  <c r="H173" i="2" s="1"/>
  <c r="O181" i="1"/>
  <c r="H181" i="2" s="1"/>
  <c r="N173" i="1"/>
  <c r="G173" i="2" s="1"/>
  <c r="N181" i="1"/>
  <c r="G181" i="2" s="1"/>
  <c r="M173" i="1"/>
  <c r="F173" i="2" s="1"/>
  <c r="M181" i="1"/>
  <c r="F181" i="2" s="1"/>
  <c r="L173" i="1"/>
  <c r="E173" i="2" s="1"/>
  <c r="L181" i="1"/>
  <c r="E181" i="2" s="1"/>
  <c r="P79" i="1"/>
  <c r="I79" i="2" s="1"/>
  <c r="O79" i="1"/>
  <c r="H79" i="2" s="1"/>
  <c r="N79" i="1"/>
  <c r="G79" i="2" s="1"/>
  <c r="M79" i="1"/>
  <c r="F79" i="2" s="1"/>
  <c r="L79" i="1"/>
  <c r="E79" i="2" s="1"/>
  <c r="P80" i="1"/>
  <c r="I80" i="2" s="1"/>
  <c r="O80" i="1"/>
  <c r="H80" i="2" s="1"/>
  <c r="N80" i="1"/>
  <c r="G80" i="2" s="1"/>
  <c r="M80" i="1"/>
  <c r="F80" i="2" s="1"/>
  <c r="L80" i="1"/>
  <c r="E80" i="2" s="1"/>
  <c r="P81" i="1"/>
  <c r="I81" i="2" s="1"/>
  <c r="O81" i="1"/>
  <c r="H81" i="2" s="1"/>
  <c r="N81" i="1"/>
  <c r="G81" i="2" s="1"/>
  <c r="M81" i="1"/>
  <c r="F81" i="2" s="1"/>
  <c r="L81" i="1"/>
  <c r="E81" i="2" s="1"/>
  <c r="P82" i="1"/>
  <c r="I82" i="2" s="1"/>
  <c r="O82" i="1"/>
  <c r="H82" i="2" s="1"/>
  <c r="N82" i="1"/>
  <c r="G82" i="2" s="1"/>
  <c r="M82" i="1"/>
  <c r="F82" i="2" s="1"/>
  <c r="L82" i="1"/>
  <c r="E82" i="2" s="1"/>
  <c r="P75" i="1"/>
  <c r="I75" i="2" s="1"/>
  <c r="P83" i="1"/>
  <c r="I83" i="2" s="1"/>
  <c r="O75" i="1"/>
  <c r="H75" i="2" s="1"/>
  <c r="O83" i="1"/>
  <c r="H83" i="2" s="1"/>
  <c r="N75" i="1"/>
  <c r="G75" i="2" s="1"/>
  <c r="N83" i="1"/>
  <c r="G83" i="2" s="1"/>
  <c r="M75" i="1"/>
  <c r="F75" i="2" s="1"/>
  <c r="M83" i="1"/>
  <c r="F83" i="2" s="1"/>
  <c r="L75" i="1"/>
  <c r="E75" i="2" s="1"/>
  <c r="L83" i="1"/>
  <c r="E83" i="2" s="1"/>
  <c r="P76" i="1"/>
  <c r="I76" i="2" s="1"/>
  <c r="P84" i="1"/>
  <c r="I84" i="2" s="1"/>
  <c r="O76" i="1"/>
  <c r="H76" i="2" s="1"/>
  <c r="O84" i="1"/>
  <c r="H84" i="2" s="1"/>
  <c r="N76" i="1"/>
  <c r="G76" i="2" s="1"/>
  <c r="N84" i="1"/>
  <c r="G84" i="2" s="1"/>
  <c r="M76" i="1"/>
  <c r="F76" i="2" s="1"/>
  <c r="M84" i="1"/>
  <c r="F84" i="2" s="1"/>
  <c r="L76" i="1"/>
  <c r="E76" i="2" s="1"/>
  <c r="L84" i="1"/>
  <c r="E84" i="2" s="1"/>
  <c r="P77" i="1"/>
  <c r="I77" i="2" s="1"/>
  <c r="P85" i="1"/>
  <c r="I85" i="2" s="1"/>
  <c r="O77" i="1"/>
  <c r="H77" i="2" s="1"/>
  <c r="O85" i="1"/>
  <c r="H85" i="2" s="1"/>
  <c r="N77" i="1"/>
  <c r="G77" i="2" s="1"/>
  <c r="N85" i="1"/>
  <c r="G85" i="2" s="1"/>
  <c r="M77" i="1"/>
  <c r="F77" i="2" s="1"/>
  <c r="M85" i="1"/>
  <c r="F85" i="2" s="1"/>
  <c r="L77" i="1"/>
  <c r="E77" i="2" s="1"/>
  <c r="L85" i="1"/>
  <c r="E85" i="2" s="1"/>
  <c r="O231" i="1"/>
  <c r="H231" i="2" s="1"/>
  <c r="O232" i="1"/>
  <c r="H232" i="2" s="1"/>
  <c r="O233" i="1"/>
  <c r="H233" i="2" s="1"/>
  <c r="O234" i="1"/>
  <c r="H234" i="2" s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K233" i="1"/>
  <c r="D233" i="2" s="1"/>
  <c r="K225" i="1"/>
  <c r="D225" i="2" s="1"/>
  <c r="K217" i="1"/>
  <c r="D217" i="2" s="1"/>
  <c r="K209" i="1"/>
  <c r="D209" i="2" s="1"/>
  <c r="K201" i="1"/>
  <c r="D201" i="2" s="1"/>
  <c r="K193" i="1"/>
  <c r="D193" i="2" s="1"/>
  <c r="K185" i="1"/>
  <c r="D185" i="2" s="1"/>
  <c r="K177" i="1"/>
  <c r="D177" i="2" s="1"/>
  <c r="K169" i="1"/>
  <c r="D169" i="2" s="1"/>
  <c r="K161" i="1"/>
  <c r="D161" i="2" s="1"/>
  <c r="K153" i="1"/>
  <c r="D153" i="2" s="1"/>
  <c r="K145" i="1"/>
  <c r="D145" i="2" s="1"/>
  <c r="K137" i="1"/>
  <c r="D137" i="2" s="1"/>
  <c r="K129" i="1"/>
  <c r="D129" i="2" s="1"/>
  <c r="K121" i="1"/>
  <c r="D121" i="2" s="1"/>
  <c r="K113" i="1"/>
  <c r="D113" i="2" s="1"/>
  <c r="K105" i="1"/>
  <c r="D105" i="2" s="1"/>
  <c r="K97" i="1"/>
  <c r="D97" i="2" s="1"/>
  <c r="K89" i="1"/>
  <c r="D89" i="2" s="1"/>
  <c r="K81" i="1"/>
  <c r="D81" i="2" s="1"/>
  <c r="K73" i="1"/>
  <c r="D73" i="2" s="1"/>
  <c r="K57" i="1"/>
  <c r="D57" i="2" s="1"/>
  <c r="K49" i="1"/>
  <c r="D49" i="2" s="1"/>
  <c r="K41" i="1"/>
  <c r="D41" i="2" s="1"/>
  <c r="K33" i="1"/>
  <c r="D33" i="2" s="1"/>
  <c r="K19" i="1"/>
  <c r="D19" i="2" s="1"/>
  <c r="L190" i="1"/>
  <c r="E190" i="2" s="1"/>
  <c r="L126" i="1"/>
  <c r="E126" i="2" s="1"/>
  <c r="L62" i="1"/>
  <c r="E62" i="2" s="1"/>
  <c r="M230" i="1"/>
  <c r="F230" i="2" s="1"/>
  <c r="M102" i="1"/>
  <c r="F102" i="2" s="1"/>
  <c r="M38" i="1"/>
  <c r="F38" i="2" s="1"/>
  <c r="N206" i="1"/>
  <c r="G206" i="2" s="1"/>
  <c r="N142" i="1"/>
  <c r="G142" i="2" s="1"/>
  <c r="N78" i="1"/>
  <c r="G78" i="2" s="1"/>
  <c r="N14" i="1"/>
  <c r="G14" i="2" s="1"/>
  <c r="O182" i="1"/>
  <c r="H182" i="2" s="1"/>
  <c r="O118" i="1"/>
  <c r="H118" i="2" s="1"/>
  <c r="O54" i="1"/>
  <c r="H54" i="2" s="1"/>
  <c r="P222" i="1"/>
  <c r="I222" i="2" s="1"/>
  <c r="P158" i="1"/>
  <c r="I158" i="2" s="1"/>
  <c r="P94" i="1"/>
  <c r="I94" i="2" s="1"/>
  <c r="P30" i="1"/>
  <c r="I30" i="2" s="1"/>
  <c r="I227" i="2"/>
  <c r="M231" i="1"/>
  <c r="F231" i="2" s="1"/>
  <c r="M232" i="1"/>
  <c r="F232" i="2" s="1"/>
  <c r="M233" i="1"/>
  <c r="F233" i="2" s="1"/>
  <c r="M234" i="1"/>
  <c r="F234" i="2" s="1"/>
  <c r="C183" i="2"/>
  <c r="D134" i="5"/>
  <c r="C135" i="2"/>
  <c r="C79" i="2"/>
  <c r="D30" i="5"/>
  <c r="C31" i="2"/>
  <c r="M150" i="1"/>
  <c r="F150" i="2" s="1"/>
  <c r="N62" i="1"/>
  <c r="G62" i="2" s="1"/>
  <c r="I228" i="2"/>
  <c r="I220" i="2"/>
  <c r="P159" i="1"/>
  <c r="I159" i="2" s="1"/>
  <c r="P167" i="1"/>
  <c r="I167" i="2" s="1"/>
  <c r="O159" i="1"/>
  <c r="H159" i="2" s="1"/>
  <c r="O167" i="1"/>
  <c r="H167" i="2" s="1"/>
  <c r="N159" i="1"/>
  <c r="G159" i="2" s="1"/>
  <c r="N167" i="1"/>
  <c r="G167" i="2" s="1"/>
  <c r="M159" i="1"/>
  <c r="F159" i="2" s="1"/>
  <c r="M167" i="1"/>
  <c r="F167" i="2" s="1"/>
  <c r="L159" i="1"/>
  <c r="E159" i="2" s="1"/>
  <c r="L167" i="1"/>
  <c r="E167" i="2" s="1"/>
  <c r="P160" i="1"/>
  <c r="I160" i="2" s="1"/>
  <c r="P168" i="1"/>
  <c r="I168" i="2" s="1"/>
  <c r="O160" i="1"/>
  <c r="H160" i="2" s="1"/>
  <c r="O168" i="1"/>
  <c r="H168" i="2" s="1"/>
  <c r="N160" i="1"/>
  <c r="G160" i="2" s="1"/>
  <c r="N168" i="1"/>
  <c r="G168" i="2" s="1"/>
  <c r="M160" i="1"/>
  <c r="F160" i="2" s="1"/>
  <c r="M168" i="1"/>
  <c r="F168" i="2" s="1"/>
  <c r="L160" i="1"/>
  <c r="E160" i="2" s="1"/>
  <c r="L168" i="1"/>
  <c r="E168" i="2" s="1"/>
  <c r="P161" i="1"/>
  <c r="I161" i="2" s="1"/>
  <c r="P169" i="1"/>
  <c r="I169" i="2" s="1"/>
  <c r="O161" i="1"/>
  <c r="H161" i="2" s="1"/>
  <c r="O169" i="1"/>
  <c r="H169" i="2" s="1"/>
  <c r="N161" i="1"/>
  <c r="G161" i="2" s="1"/>
  <c r="N169" i="1"/>
  <c r="G169" i="2" s="1"/>
  <c r="M161" i="1"/>
  <c r="F161" i="2" s="1"/>
  <c r="M169" i="1"/>
  <c r="F169" i="2" s="1"/>
  <c r="L161" i="1"/>
  <c r="E161" i="2" s="1"/>
  <c r="L169" i="1"/>
  <c r="E169" i="2" s="1"/>
  <c r="P162" i="1"/>
  <c r="I162" i="2" s="1"/>
  <c r="P170" i="1"/>
  <c r="I170" i="2" s="1"/>
  <c r="O162" i="1"/>
  <c r="H162" i="2" s="1"/>
  <c r="O170" i="1"/>
  <c r="H170" i="2" s="1"/>
  <c r="N162" i="1"/>
  <c r="G162" i="2" s="1"/>
  <c r="N170" i="1"/>
  <c r="G170" i="2" s="1"/>
  <c r="M162" i="1"/>
  <c r="F162" i="2" s="1"/>
  <c r="M170" i="1"/>
  <c r="F170" i="2" s="1"/>
  <c r="L162" i="1"/>
  <c r="E162" i="2" s="1"/>
  <c r="L170" i="1"/>
  <c r="E170" i="2" s="1"/>
  <c r="P163" i="1"/>
  <c r="I163" i="2" s="1"/>
  <c r="O163" i="1"/>
  <c r="H163" i="2" s="1"/>
  <c r="N163" i="1"/>
  <c r="G163" i="2" s="1"/>
  <c r="M163" i="1"/>
  <c r="F163" i="2" s="1"/>
  <c r="L163" i="1"/>
  <c r="E163" i="2" s="1"/>
  <c r="P164" i="1"/>
  <c r="I164" i="2" s="1"/>
  <c r="O164" i="1"/>
  <c r="H164" i="2" s="1"/>
  <c r="N164" i="1"/>
  <c r="G164" i="2" s="1"/>
  <c r="M164" i="1"/>
  <c r="F164" i="2" s="1"/>
  <c r="L164" i="1"/>
  <c r="E164" i="2" s="1"/>
  <c r="P165" i="1"/>
  <c r="I165" i="2" s="1"/>
  <c r="O165" i="1"/>
  <c r="H165" i="2" s="1"/>
  <c r="N165" i="1"/>
  <c r="G165" i="2" s="1"/>
  <c r="M165" i="1"/>
  <c r="F165" i="2" s="1"/>
  <c r="L165" i="1"/>
  <c r="E165" i="2" s="1"/>
  <c r="P63" i="1"/>
  <c r="I63" i="2" s="1"/>
  <c r="P71" i="1"/>
  <c r="I71" i="2" s="1"/>
  <c r="O63" i="1"/>
  <c r="H63" i="2" s="1"/>
  <c r="O71" i="1"/>
  <c r="H71" i="2" s="1"/>
  <c r="N63" i="1"/>
  <c r="G63" i="2" s="1"/>
  <c r="N71" i="1"/>
  <c r="G71" i="2" s="1"/>
  <c r="M63" i="1"/>
  <c r="F63" i="2" s="1"/>
  <c r="M71" i="1"/>
  <c r="F71" i="2" s="1"/>
  <c r="L63" i="1"/>
  <c r="E63" i="2" s="1"/>
  <c r="L71" i="1"/>
  <c r="E71" i="2" s="1"/>
  <c r="P64" i="1"/>
  <c r="I64" i="2" s="1"/>
  <c r="P72" i="1"/>
  <c r="I72" i="2" s="1"/>
  <c r="O64" i="1"/>
  <c r="H64" i="2" s="1"/>
  <c r="O72" i="1"/>
  <c r="H72" i="2" s="1"/>
  <c r="N64" i="1"/>
  <c r="G64" i="2" s="1"/>
  <c r="N72" i="1"/>
  <c r="G72" i="2" s="1"/>
  <c r="M64" i="1"/>
  <c r="F64" i="2" s="1"/>
  <c r="M72" i="1"/>
  <c r="F72" i="2" s="1"/>
  <c r="L64" i="1"/>
  <c r="E64" i="2" s="1"/>
  <c r="L72" i="1"/>
  <c r="E72" i="2" s="1"/>
  <c r="P65" i="1"/>
  <c r="I65" i="2" s="1"/>
  <c r="P73" i="1"/>
  <c r="I73" i="2" s="1"/>
  <c r="O65" i="1"/>
  <c r="H65" i="2" s="1"/>
  <c r="O73" i="1"/>
  <c r="H73" i="2" s="1"/>
  <c r="N65" i="1"/>
  <c r="G65" i="2" s="1"/>
  <c r="N73" i="1"/>
  <c r="G73" i="2" s="1"/>
  <c r="M65" i="1"/>
  <c r="F65" i="2" s="1"/>
  <c r="M73" i="1"/>
  <c r="F73" i="2" s="1"/>
  <c r="L65" i="1"/>
  <c r="E65" i="2" s="1"/>
  <c r="L73" i="1"/>
  <c r="E73" i="2" s="1"/>
  <c r="P66" i="1"/>
  <c r="I66" i="2" s="1"/>
  <c r="P74" i="1"/>
  <c r="I74" i="2" s="1"/>
  <c r="O66" i="1"/>
  <c r="H66" i="2" s="1"/>
  <c r="O74" i="1"/>
  <c r="H74" i="2" s="1"/>
  <c r="N66" i="1"/>
  <c r="G66" i="2" s="1"/>
  <c r="N74" i="1"/>
  <c r="G74" i="2" s="1"/>
  <c r="M66" i="1"/>
  <c r="F66" i="2" s="1"/>
  <c r="M74" i="1"/>
  <c r="F74" i="2" s="1"/>
  <c r="L66" i="1"/>
  <c r="E66" i="2" s="1"/>
  <c r="L74" i="1"/>
  <c r="E74" i="2" s="1"/>
  <c r="P67" i="1"/>
  <c r="I67" i="2" s="1"/>
  <c r="O67" i="1"/>
  <c r="H67" i="2" s="1"/>
  <c r="N67" i="1"/>
  <c r="G67" i="2" s="1"/>
  <c r="M67" i="1"/>
  <c r="F67" i="2" s="1"/>
  <c r="L67" i="1"/>
  <c r="E67" i="2" s="1"/>
  <c r="P68" i="1"/>
  <c r="I68" i="2" s="1"/>
  <c r="O68" i="1"/>
  <c r="H68" i="2" s="1"/>
  <c r="N68" i="1"/>
  <c r="G68" i="2" s="1"/>
  <c r="M68" i="1"/>
  <c r="F68" i="2" s="1"/>
  <c r="L68" i="1"/>
  <c r="E68" i="2" s="1"/>
  <c r="P69" i="1"/>
  <c r="I69" i="2" s="1"/>
  <c r="O69" i="1"/>
  <c r="H69" i="2" s="1"/>
  <c r="N69" i="1"/>
  <c r="G69" i="2" s="1"/>
  <c r="M69" i="1"/>
  <c r="F69" i="2" s="1"/>
  <c r="L69" i="1"/>
  <c r="E69" i="2" s="1"/>
  <c r="N231" i="1"/>
  <c r="G231" i="2" s="1"/>
  <c r="N232" i="1"/>
  <c r="G232" i="2" s="1"/>
  <c r="N233" i="1"/>
  <c r="G233" i="2" s="1"/>
  <c r="N234" i="1"/>
  <c r="G234" i="2" s="1"/>
  <c r="D223" i="5"/>
  <c r="C224" i="2"/>
  <c r="C216" i="2"/>
  <c r="C208" i="2"/>
  <c r="J200" i="1"/>
  <c r="C192" i="2"/>
  <c r="C184" i="2"/>
  <c r="C176" i="2"/>
  <c r="J168" i="1"/>
  <c r="J160" i="1"/>
  <c r="J152" i="1"/>
  <c r="D143" i="5"/>
  <c r="C144" i="2"/>
  <c r="D135" i="5"/>
  <c r="C128" i="2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224" i="1"/>
  <c r="D224" i="2" s="1"/>
  <c r="K216" i="1"/>
  <c r="D216" i="2" s="1"/>
  <c r="K208" i="1"/>
  <c r="D208" i="2" s="1"/>
  <c r="K200" i="1"/>
  <c r="D200" i="2" s="1"/>
  <c r="K192" i="1"/>
  <c r="D192" i="2" s="1"/>
  <c r="K184" i="1"/>
  <c r="D184" i="2" s="1"/>
  <c r="K176" i="1"/>
  <c r="D176" i="2" s="1"/>
  <c r="K168" i="1"/>
  <c r="D168" i="2" s="1"/>
  <c r="K160" i="1"/>
  <c r="D160" i="2" s="1"/>
  <c r="K152" i="1"/>
  <c r="D152" i="2" s="1"/>
  <c r="K144" i="1"/>
  <c r="D144" i="2" s="1"/>
  <c r="K136" i="1"/>
  <c r="D136" i="2" s="1"/>
  <c r="J136" i="2" s="1"/>
  <c r="K128" i="1"/>
  <c r="D128" i="2" s="1"/>
  <c r="K120" i="1"/>
  <c r="D120" i="2" s="1"/>
  <c r="K112" i="1"/>
  <c r="D112" i="2" s="1"/>
  <c r="K104" i="1"/>
  <c r="D104" i="2" s="1"/>
  <c r="K96" i="1"/>
  <c r="D96" i="2" s="1"/>
  <c r="K88" i="1"/>
  <c r="D88" i="2" s="1"/>
  <c r="K80" i="1"/>
  <c r="D80" i="2" s="1"/>
  <c r="K72" i="1"/>
  <c r="D72" i="2" s="1"/>
  <c r="K64" i="1"/>
  <c r="D64" i="2" s="1"/>
  <c r="K56" i="1"/>
  <c r="D56" i="2" s="1"/>
  <c r="K48" i="1"/>
  <c r="D48" i="2" s="1"/>
  <c r="K40" i="1"/>
  <c r="D40" i="2" s="1"/>
  <c r="K32" i="1"/>
  <c r="D32" i="2" s="1"/>
  <c r="K14" i="1"/>
  <c r="D14" i="2" s="1"/>
  <c r="L182" i="1"/>
  <c r="E182" i="2" s="1"/>
  <c r="L118" i="1"/>
  <c r="E118" i="2" s="1"/>
  <c r="L54" i="1"/>
  <c r="E54" i="2" s="1"/>
  <c r="M222" i="1"/>
  <c r="F222" i="2" s="1"/>
  <c r="M158" i="1"/>
  <c r="F158" i="2" s="1"/>
  <c r="M94" i="1"/>
  <c r="F94" i="2" s="1"/>
  <c r="M30" i="1"/>
  <c r="F30" i="2" s="1"/>
  <c r="N198" i="1"/>
  <c r="G198" i="2" s="1"/>
  <c r="N134" i="1"/>
  <c r="G134" i="2" s="1"/>
  <c r="N70" i="1"/>
  <c r="G70" i="2" s="1"/>
  <c r="N6" i="1"/>
  <c r="G6" i="2" s="1"/>
  <c r="O174" i="1"/>
  <c r="H174" i="2" s="1"/>
  <c r="O110" i="1"/>
  <c r="H110" i="2" s="1"/>
  <c r="O46" i="1"/>
  <c r="H46" i="2" s="1"/>
  <c r="P214" i="1"/>
  <c r="I214" i="2" s="1"/>
  <c r="P150" i="1"/>
  <c r="I150" i="2" s="1"/>
  <c r="P86" i="1"/>
  <c r="I86" i="2" s="1"/>
  <c r="P22" i="1"/>
  <c r="I22" i="2" s="1"/>
  <c r="J111" i="2" l="1"/>
  <c r="J47" i="2"/>
  <c r="J176" i="2"/>
  <c r="J191" i="2"/>
  <c r="J215" i="2"/>
  <c r="J135" i="2"/>
  <c r="J3" i="2"/>
  <c r="J23" i="2"/>
  <c r="D30" i="6"/>
  <c r="F30" i="6" s="1"/>
  <c r="E30" i="5"/>
  <c r="N30" i="7" s="1"/>
  <c r="D16" i="5"/>
  <c r="C17" i="2"/>
  <c r="J17" i="2" s="1"/>
  <c r="D208" i="5"/>
  <c r="C209" i="2"/>
  <c r="J209" i="2" s="1"/>
  <c r="D17" i="5"/>
  <c r="C18" i="2"/>
  <c r="J18" i="2" s="1"/>
  <c r="D26" i="5"/>
  <c r="C27" i="2"/>
  <c r="J27" i="2" s="1"/>
  <c r="D195" i="5"/>
  <c r="C196" i="2"/>
  <c r="J196" i="2" s="1"/>
  <c r="D228" i="5"/>
  <c r="C229" i="2"/>
  <c r="J229" i="2" s="1"/>
  <c r="E142" i="5"/>
  <c r="N142" i="7" s="1"/>
  <c r="D142" i="6"/>
  <c r="F142" i="6" s="1"/>
  <c r="D21" i="5"/>
  <c r="C22" i="2"/>
  <c r="J22" i="2" s="1"/>
  <c r="D47" i="5"/>
  <c r="C48" i="2"/>
  <c r="J48" i="2" s="1"/>
  <c r="D111" i="5"/>
  <c r="C112" i="2"/>
  <c r="J112" i="2" s="1"/>
  <c r="D159" i="5"/>
  <c r="C160" i="2"/>
  <c r="J160" i="2" s="1"/>
  <c r="D199" i="5"/>
  <c r="C200" i="2"/>
  <c r="J200" i="2" s="1"/>
  <c r="D78" i="5"/>
  <c r="D32" i="5"/>
  <c r="C33" i="2"/>
  <c r="J33" i="2" s="1"/>
  <c r="D96" i="5"/>
  <c r="C97" i="2"/>
  <c r="J97" i="2" s="1"/>
  <c r="D160" i="5"/>
  <c r="C161" i="2"/>
  <c r="J161" i="2" s="1"/>
  <c r="D224" i="5"/>
  <c r="C225" i="2"/>
  <c r="J225" i="2" s="1"/>
  <c r="J207" i="2"/>
  <c r="D33" i="5"/>
  <c r="C34" i="2"/>
  <c r="J34" i="2" s="1"/>
  <c r="D97" i="5"/>
  <c r="C98" i="2"/>
  <c r="J98" i="2" s="1"/>
  <c r="D161" i="5"/>
  <c r="C162" i="2"/>
  <c r="J162" i="2" s="1"/>
  <c r="J226" i="2"/>
  <c r="D174" i="5"/>
  <c r="D42" i="5"/>
  <c r="C43" i="2"/>
  <c r="J43" i="2" s="1"/>
  <c r="D106" i="5"/>
  <c r="C107" i="2"/>
  <c r="J107" i="2" s="1"/>
  <c r="D146" i="5"/>
  <c r="C147" i="2"/>
  <c r="J147" i="2" s="1"/>
  <c r="J219" i="2"/>
  <c r="J71" i="2"/>
  <c r="D43" i="5"/>
  <c r="C44" i="2"/>
  <c r="J44" i="2" s="1"/>
  <c r="D107" i="5"/>
  <c r="C108" i="2"/>
  <c r="J108" i="2" s="1"/>
  <c r="J172" i="2"/>
  <c r="D211" i="5"/>
  <c r="C212" i="2"/>
  <c r="J212" i="2" s="1"/>
  <c r="D52" i="5"/>
  <c r="C53" i="2"/>
  <c r="J53" i="2" s="1"/>
  <c r="D116" i="5"/>
  <c r="C117" i="2"/>
  <c r="J117" i="2" s="1"/>
  <c r="D180" i="5"/>
  <c r="C181" i="2"/>
  <c r="J181" i="2" s="1"/>
  <c r="D198" i="5"/>
  <c r="D37" i="5"/>
  <c r="C38" i="2"/>
  <c r="J38" i="2" s="1"/>
  <c r="D101" i="5"/>
  <c r="C102" i="2"/>
  <c r="J102" i="2" s="1"/>
  <c r="D165" i="5"/>
  <c r="C166" i="2"/>
  <c r="J166" i="2" s="1"/>
  <c r="J230" i="2"/>
  <c r="D158" i="5"/>
  <c r="E223" i="5"/>
  <c r="N223" i="7" s="1"/>
  <c r="D223" i="6"/>
  <c r="F223" i="6" s="1"/>
  <c r="D144" i="5"/>
  <c r="C145" i="2"/>
  <c r="J145" i="2" s="1"/>
  <c r="E94" i="5"/>
  <c r="N94" i="7" s="1"/>
  <c r="D94" i="6"/>
  <c r="F94" i="6" s="1"/>
  <c r="D81" i="5"/>
  <c r="C82" i="2"/>
  <c r="J82" i="2" s="1"/>
  <c r="D27" i="5"/>
  <c r="C28" i="2"/>
  <c r="J28" i="2" s="1"/>
  <c r="D213" i="5"/>
  <c r="C214" i="2"/>
  <c r="J214" i="2" s="1"/>
  <c r="D55" i="5"/>
  <c r="C56" i="2"/>
  <c r="J56" i="2" s="1"/>
  <c r="D119" i="5"/>
  <c r="C120" i="2"/>
  <c r="J120" i="2" s="1"/>
  <c r="D167" i="5"/>
  <c r="C168" i="2"/>
  <c r="J168" i="2" s="1"/>
  <c r="J208" i="2"/>
  <c r="D40" i="5"/>
  <c r="C41" i="2"/>
  <c r="J41" i="2" s="1"/>
  <c r="D104" i="5"/>
  <c r="C105" i="2"/>
  <c r="J105" i="2" s="1"/>
  <c r="D168" i="5"/>
  <c r="C169" i="2"/>
  <c r="J169" i="2" s="1"/>
  <c r="D206" i="5"/>
  <c r="D41" i="5"/>
  <c r="C42" i="2"/>
  <c r="J42" i="2" s="1"/>
  <c r="D105" i="5"/>
  <c r="C106" i="2"/>
  <c r="J106" i="2" s="1"/>
  <c r="D169" i="5"/>
  <c r="C170" i="2"/>
  <c r="J170" i="2" s="1"/>
  <c r="D225" i="5"/>
  <c r="E2" i="5"/>
  <c r="N2" i="7" s="1"/>
  <c r="R2" i="7" s="1"/>
  <c r="D2" i="6"/>
  <c r="F2" i="6" s="1"/>
  <c r="D50" i="5"/>
  <c r="C51" i="2"/>
  <c r="J51" i="2" s="1"/>
  <c r="D114" i="5"/>
  <c r="C115" i="2"/>
  <c r="J115" i="2" s="1"/>
  <c r="D154" i="5"/>
  <c r="C155" i="2"/>
  <c r="J155" i="2" s="1"/>
  <c r="D218" i="5"/>
  <c r="D70" i="5"/>
  <c r="D51" i="5"/>
  <c r="C52" i="2"/>
  <c r="J52" i="2" s="1"/>
  <c r="D115" i="5"/>
  <c r="C116" i="2"/>
  <c r="J116" i="2" s="1"/>
  <c r="D171" i="5"/>
  <c r="J220" i="2"/>
  <c r="D60" i="5"/>
  <c r="C61" i="2"/>
  <c r="J61" i="2" s="1"/>
  <c r="D124" i="5"/>
  <c r="C125" i="2"/>
  <c r="J125" i="2" s="1"/>
  <c r="D188" i="5"/>
  <c r="C189" i="2"/>
  <c r="J189" i="2" s="1"/>
  <c r="J39" i="2"/>
  <c r="D45" i="5"/>
  <c r="C46" i="2"/>
  <c r="J46" i="2" s="1"/>
  <c r="D109" i="5"/>
  <c r="C110" i="2"/>
  <c r="J110" i="2" s="1"/>
  <c r="D173" i="5"/>
  <c r="C174" i="2"/>
  <c r="J174" i="2" s="1"/>
  <c r="D229" i="5"/>
  <c r="J15" i="2"/>
  <c r="J223" i="2"/>
  <c r="D209" i="5"/>
  <c r="C210" i="2"/>
  <c r="J210" i="2" s="1"/>
  <c r="E186" i="5"/>
  <c r="N186" i="7" s="1"/>
  <c r="D186" i="6"/>
  <c r="F186" i="6" s="1"/>
  <c r="D63" i="5"/>
  <c r="C64" i="2"/>
  <c r="J64" i="2" s="1"/>
  <c r="J128" i="2"/>
  <c r="D134" i="6"/>
  <c r="F134" i="6" s="1"/>
  <c r="E134" i="5"/>
  <c r="N134" i="7" s="1"/>
  <c r="D48" i="5"/>
  <c r="C49" i="2"/>
  <c r="J49" i="2" s="1"/>
  <c r="D112" i="5"/>
  <c r="C113" i="2"/>
  <c r="J113" i="2" s="1"/>
  <c r="D176" i="5"/>
  <c r="C177" i="2"/>
  <c r="J177" i="2" s="1"/>
  <c r="D49" i="5"/>
  <c r="C50" i="2"/>
  <c r="J50" i="2" s="1"/>
  <c r="D113" i="5"/>
  <c r="C114" i="2"/>
  <c r="J114" i="2" s="1"/>
  <c r="D177" i="5"/>
  <c r="C178" i="2"/>
  <c r="J178" i="2" s="1"/>
  <c r="C234" i="2"/>
  <c r="J7" i="2"/>
  <c r="D58" i="5"/>
  <c r="C59" i="2"/>
  <c r="J59" i="2" s="1"/>
  <c r="J123" i="2"/>
  <c r="D162" i="5"/>
  <c r="C163" i="2"/>
  <c r="J163" i="2" s="1"/>
  <c r="D59" i="5"/>
  <c r="C60" i="2"/>
  <c r="J60" i="2" s="1"/>
  <c r="D123" i="5"/>
  <c r="C124" i="2"/>
  <c r="J124" i="2" s="1"/>
  <c r="J180" i="2"/>
  <c r="D219" i="5"/>
  <c r="D4" i="5"/>
  <c r="C5" i="2"/>
  <c r="J5" i="2" s="1"/>
  <c r="D68" i="5"/>
  <c r="C69" i="2"/>
  <c r="J69" i="2" s="1"/>
  <c r="D132" i="5"/>
  <c r="C133" i="2"/>
  <c r="J133" i="2" s="1"/>
  <c r="D196" i="5"/>
  <c r="C197" i="2"/>
  <c r="J197" i="2" s="1"/>
  <c r="D38" i="5"/>
  <c r="D53" i="5"/>
  <c r="C54" i="2"/>
  <c r="J54" i="2" s="1"/>
  <c r="D117" i="5"/>
  <c r="C118" i="2"/>
  <c r="J118" i="2" s="1"/>
  <c r="D181" i="5"/>
  <c r="C182" i="2"/>
  <c r="J182" i="2" s="1"/>
  <c r="L234" i="1"/>
  <c r="E234" i="2" s="1"/>
  <c r="D14" i="5"/>
  <c r="D222" i="5"/>
  <c r="D95" i="5"/>
  <c r="C96" i="2"/>
  <c r="J96" i="2" s="1"/>
  <c r="D155" i="5"/>
  <c r="C156" i="2"/>
  <c r="J156" i="2" s="1"/>
  <c r="D100" i="5"/>
  <c r="C101" i="2"/>
  <c r="J101" i="2" s="1"/>
  <c r="D207" i="5"/>
  <c r="D7" i="5"/>
  <c r="C8" i="2"/>
  <c r="J8" i="2" s="1"/>
  <c r="D71" i="5"/>
  <c r="C72" i="2"/>
  <c r="J72" i="2" s="1"/>
  <c r="D127" i="5"/>
  <c r="D175" i="5"/>
  <c r="J216" i="2"/>
  <c r="J183" i="2"/>
  <c r="D56" i="5"/>
  <c r="C57" i="2"/>
  <c r="J57" i="2" s="1"/>
  <c r="D120" i="5"/>
  <c r="C121" i="2"/>
  <c r="J121" i="2" s="1"/>
  <c r="D184" i="5"/>
  <c r="C185" i="2"/>
  <c r="J185" i="2" s="1"/>
  <c r="J179" i="2"/>
  <c r="D57" i="5"/>
  <c r="C58" i="2"/>
  <c r="J58" i="2" s="1"/>
  <c r="D121" i="5"/>
  <c r="C122" i="2"/>
  <c r="J122" i="2" s="1"/>
  <c r="D185" i="5"/>
  <c r="C186" i="2"/>
  <c r="J186" i="2" s="1"/>
  <c r="E6" i="5"/>
  <c r="N6" i="7" s="1"/>
  <c r="D6" i="6"/>
  <c r="F6" i="6" s="1"/>
  <c r="D66" i="5"/>
  <c r="C67" i="2"/>
  <c r="J67" i="2" s="1"/>
  <c r="D122" i="5"/>
  <c r="J171" i="2"/>
  <c r="E126" i="5"/>
  <c r="N126" i="7" s="1"/>
  <c r="D126" i="6"/>
  <c r="F126" i="6" s="1"/>
  <c r="D3" i="5"/>
  <c r="C4" i="2"/>
  <c r="J4" i="2" s="1"/>
  <c r="D67" i="5"/>
  <c r="C68" i="2"/>
  <c r="J68" i="2" s="1"/>
  <c r="D131" i="5"/>
  <c r="C132" i="2"/>
  <c r="J132" i="2" s="1"/>
  <c r="D179" i="5"/>
  <c r="J228" i="2"/>
  <c r="D12" i="5"/>
  <c r="C13" i="2"/>
  <c r="J13" i="2" s="1"/>
  <c r="D76" i="5"/>
  <c r="C77" i="2"/>
  <c r="J77" i="2" s="1"/>
  <c r="D140" i="5"/>
  <c r="C141" i="2"/>
  <c r="J141" i="2" s="1"/>
  <c r="D204" i="5"/>
  <c r="C205" i="2"/>
  <c r="J205" i="2" s="1"/>
  <c r="J87" i="2"/>
  <c r="D61" i="5"/>
  <c r="C62" i="2"/>
  <c r="J62" i="2" s="1"/>
  <c r="D125" i="5"/>
  <c r="C126" i="2"/>
  <c r="J126" i="2" s="1"/>
  <c r="D189" i="5"/>
  <c r="C190" i="2"/>
  <c r="J190" i="2" s="1"/>
  <c r="L233" i="1"/>
  <c r="E233" i="2" s="1"/>
  <c r="J63" i="2"/>
  <c r="J233" i="1"/>
  <c r="D31" i="5"/>
  <c r="C32" i="2"/>
  <c r="J32" i="2" s="1"/>
  <c r="E110" i="5"/>
  <c r="N110" i="7" s="1"/>
  <c r="D110" i="6"/>
  <c r="F110" i="6" s="1"/>
  <c r="D90" i="5"/>
  <c r="C91" i="2"/>
  <c r="J91" i="2" s="1"/>
  <c r="D36" i="5"/>
  <c r="C37" i="2"/>
  <c r="J37" i="2" s="1"/>
  <c r="D149" i="5"/>
  <c r="C150" i="2"/>
  <c r="J150" i="2" s="1"/>
  <c r="D15" i="5"/>
  <c r="C16" i="2"/>
  <c r="J16" i="2" s="1"/>
  <c r="D79" i="5"/>
  <c r="C80" i="2"/>
  <c r="J80" i="2" s="1"/>
  <c r="E135" i="5"/>
  <c r="N135" i="7" s="1"/>
  <c r="D135" i="6"/>
  <c r="F135" i="6" s="1"/>
  <c r="J184" i="2"/>
  <c r="D215" i="5"/>
  <c r="D182" i="5"/>
  <c r="D64" i="5"/>
  <c r="C65" i="2"/>
  <c r="J65" i="2" s="1"/>
  <c r="D128" i="5"/>
  <c r="C129" i="2"/>
  <c r="J129" i="2" s="1"/>
  <c r="D192" i="5"/>
  <c r="C193" i="2"/>
  <c r="J193" i="2" s="1"/>
  <c r="D178" i="5"/>
  <c r="E46" i="5"/>
  <c r="N46" i="7" s="1"/>
  <c r="D46" i="6"/>
  <c r="F46" i="6" s="1"/>
  <c r="D65" i="5"/>
  <c r="C66" i="2"/>
  <c r="J66" i="2" s="1"/>
  <c r="D129" i="5"/>
  <c r="C130" i="2"/>
  <c r="J130" i="2" s="1"/>
  <c r="D193" i="5"/>
  <c r="C194" i="2"/>
  <c r="J194" i="2" s="1"/>
  <c r="D54" i="5"/>
  <c r="C55" i="2"/>
  <c r="J55" i="2" s="1"/>
  <c r="D10" i="5"/>
  <c r="C11" i="2"/>
  <c r="J11" i="2" s="1"/>
  <c r="D74" i="5"/>
  <c r="C75" i="2"/>
  <c r="J75" i="2" s="1"/>
  <c r="D170" i="5"/>
  <c r="J167" i="2"/>
  <c r="D11" i="5"/>
  <c r="C12" i="2"/>
  <c r="J12" i="2" s="1"/>
  <c r="D75" i="5"/>
  <c r="C76" i="2"/>
  <c r="J76" i="2" s="1"/>
  <c r="D139" i="5"/>
  <c r="C140" i="2"/>
  <c r="J140" i="2" s="1"/>
  <c r="J188" i="2"/>
  <c r="D227" i="5"/>
  <c r="J103" i="2"/>
  <c r="D20" i="5"/>
  <c r="C21" i="2"/>
  <c r="J21" i="2" s="1"/>
  <c r="D84" i="5"/>
  <c r="C85" i="2"/>
  <c r="J85" i="2" s="1"/>
  <c r="D148" i="5"/>
  <c r="C149" i="2"/>
  <c r="J149" i="2" s="1"/>
  <c r="D212" i="5"/>
  <c r="C213" i="2"/>
  <c r="J213" i="2" s="1"/>
  <c r="D86" i="5"/>
  <c r="D5" i="5"/>
  <c r="C6" i="2"/>
  <c r="J6" i="2" s="1"/>
  <c r="D69" i="5"/>
  <c r="C70" i="2"/>
  <c r="J70" i="2" s="1"/>
  <c r="D133" i="5"/>
  <c r="C134" i="2"/>
  <c r="J134" i="2" s="1"/>
  <c r="D197" i="5"/>
  <c r="C198" i="2"/>
  <c r="J198" i="2" s="1"/>
  <c r="D62" i="5"/>
  <c r="J192" i="2"/>
  <c r="D80" i="5"/>
  <c r="C81" i="2"/>
  <c r="J81" i="2" s="1"/>
  <c r="D164" i="5"/>
  <c r="C165" i="2"/>
  <c r="J165" i="2" s="1"/>
  <c r="D85" i="5"/>
  <c r="C86" i="2"/>
  <c r="J86" i="2" s="1"/>
  <c r="D23" i="5"/>
  <c r="C24" i="2"/>
  <c r="J24" i="2" s="1"/>
  <c r="D87" i="5"/>
  <c r="C88" i="2"/>
  <c r="J88" i="2" s="1"/>
  <c r="J144" i="2"/>
  <c r="D183" i="5"/>
  <c r="J224" i="2"/>
  <c r="J31" i="2"/>
  <c r="D8" i="5"/>
  <c r="C9" i="2"/>
  <c r="J9" i="2" s="1"/>
  <c r="D72" i="5"/>
  <c r="C73" i="2"/>
  <c r="J73" i="2" s="1"/>
  <c r="D136" i="5"/>
  <c r="C137" i="2"/>
  <c r="J137" i="2" s="1"/>
  <c r="D200" i="5"/>
  <c r="C201" i="2"/>
  <c r="J201" i="2" s="1"/>
  <c r="D202" i="5"/>
  <c r="C203" i="2"/>
  <c r="J203" i="2" s="1"/>
  <c r="J95" i="2"/>
  <c r="D9" i="5"/>
  <c r="C10" i="2"/>
  <c r="J10" i="2" s="1"/>
  <c r="D73" i="5"/>
  <c r="C74" i="2"/>
  <c r="J74" i="2" s="1"/>
  <c r="D137" i="5"/>
  <c r="C138" i="2"/>
  <c r="J138" i="2" s="1"/>
  <c r="D201" i="5"/>
  <c r="C202" i="2"/>
  <c r="J202" i="2" s="1"/>
  <c r="D18" i="5"/>
  <c r="C19" i="2"/>
  <c r="J19" i="2" s="1"/>
  <c r="D82" i="5"/>
  <c r="C83" i="2"/>
  <c r="J83" i="2" s="1"/>
  <c r="D130" i="5"/>
  <c r="J187" i="2"/>
  <c r="D166" i="5"/>
  <c r="D19" i="5"/>
  <c r="C20" i="2"/>
  <c r="J20" i="2" s="1"/>
  <c r="D83" i="5"/>
  <c r="C84" i="2"/>
  <c r="J84" i="2" s="1"/>
  <c r="D147" i="5"/>
  <c r="C148" i="2"/>
  <c r="J148" i="2" s="1"/>
  <c r="D187" i="5"/>
  <c r="J232" i="1"/>
  <c r="J231" i="1"/>
  <c r="K231" i="1"/>
  <c r="D231" i="2" s="1"/>
  <c r="D102" i="5"/>
  <c r="D28" i="5"/>
  <c r="C29" i="2"/>
  <c r="J29" i="2" s="1"/>
  <c r="D92" i="5"/>
  <c r="C93" i="2"/>
  <c r="J93" i="2" s="1"/>
  <c r="D156" i="5"/>
  <c r="C157" i="2"/>
  <c r="J157" i="2" s="1"/>
  <c r="D220" i="5"/>
  <c r="C221" i="2"/>
  <c r="J221" i="2" s="1"/>
  <c r="J143" i="2"/>
  <c r="D13" i="5"/>
  <c r="C14" i="2"/>
  <c r="J14" i="2" s="1"/>
  <c r="D77" i="5"/>
  <c r="C78" i="2"/>
  <c r="J78" i="2" s="1"/>
  <c r="D141" i="5"/>
  <c r="C142" i="2"/>
  <c r="J142" i="2" s="1"/>
  <c r="D205" i="5"/>
  <c r="C206" i="2"/>
  <c r="J206" i="2" s="1"/>
  <c r="L231" i="1"/>
  <c r="E231" i="2" s="1"/>
  <c r="J119" i="2"/>
  <c r="D118" i="5"/>
  <c r="K232" i="1"/>
  <c r="D232" i="2" s="1"/>
  <c r="D143" i="6"/>
  <c r="F143" i="6" s="1"/>
  <c r="E143" i="5"/>
  <c r="N143" i="7" s="1"/>
  <c r="D145" i="5"/>
  <c r="C146" i="2"/>
  <c r="J146" i="2" s="1"/>
  <c r="D91" i="5"/>
  <c r="C92" i="2"/>
  <c r="J92" i="2" s="1"/>
  <c r="D39" i="5"/>
  <c r="C40" i="2"/>
  <c r="J40" i="2" s="1"/>
  <c r="D103" i="5"/>
  <c r="C104" i="2"/>
  <c r="J104" i="2" s="1"/>
  <c r="D151" i="5"/>
  <c r="C152" i="2"/>
  <c r="J152" i="2" s="1"/>
  <c r="D191" i="5"/>
  <c r="J79" i="2"/>
  <c r="D24" i="5"/>
  <c r="C25" i="2"/>
  <c r="J25" i="2" s="1"/>
  <c r="D88" i="5"/>
  <c r="C89" i="2"/>
  <c r="J89" i="2" s="1"/>
  <c r="D152" i="5"/>
  <c r="C153" i="2"/>
  <c r="J153" i="2" s="1"/>
  <c r="D216" i="5"/>
  <c r="C217" i="2"/>
  <c r="J217" i="2" s="1"/>
  <c r="E226" i="5"/>
  <c r="N226" i="7" s="1"/>
  <c r="D226" i="6"/>
  <c r="F226" i="6" s="1"/>
  <c r="D150" i="5"/>
  <c r="C151" i="2"/>
  <c r="J151" i="2" s="1"/>
  <c r="D25" i="5"/>
  <c r="C26" i="2"/>
  <c r="J26" i="2" s="1"/>
  <c r="D89" i="5"/>
  <c r="C90" i="2"/>
  <c r="J90" i="2" s="1"/>
  <c r="D153" i="5"/>
  <c r="C154" i="2"/>
  <c r="J154" i="2" s="1"/>
  <c r="D217" i="5"/>
  <c r="C218" i="2"/>
  <c r="J218" i="2" s="1"/>
  <c r="D210" i="5"/>
  <c r="C211" i="2"/>
  <c r="J211" i="2" s="1"/>
  <c r="J175" i="2"/>
  <c r="D34" i="5"/>
  <c r="C35" i="2"/>
  <c r="J35" i="2" s="1"/>
  <c r="D98" i="5"/>
  <c r="C99" i="2"/>
  <c r="J99" i="2" s="1"/>
  <c r="D138" i="5"/>
  <c r="D194" i="5"/>
  <c r="C195" i="2"/>
  <c r="J195" i="2" s="1"/>
  <c r="D22" i="5"/>
  <c r="E214" i="5"/>
  <c r="N214" i="7" s="1"/>
  <c r="D214" i="6"/>
  <c r="F214" i="6" s="1"/>
  <c r="D35" i="5"/>
  <c r="C36" i="2"/>
  <c r="J36" i="2" s="1"/>
  <c r="D99" i="5"/>
  <c r="C100" i="2"/>
  <c r="J100" i="2" s="1"/>
  <c r="D163" i="5"/>
  <c r="C164" i="2"/>
  <c r="J164" i="2" s="1"/>
  <c r="D203" i="5"/>
  <c r="C204" i="2"/>
  <c r="J204" i="2" s="1"/>
  <c r="D190" i="5"/>
  <c r="D44" i="5"/>
  <c r="C45" i="2"/>
  <c r="J45" i="2" s="1"/>
  <c r="D108" i="5"/>
  <c r="C109" i="2"/>
  <c r="J109" i="2" s="1"/>
  <c r="D172" i="5"/>
  <c r="C173" i="2"/>
  <c r="J173" i="2" s="1"/>
  <c r="J199" i="2"/>
  <c r="D29" i="5"/>
  <c r="C30" i="2"/>
  <c r="J30" i="2" s="1"/>
  <c r="D93" i="5"/>
  <c r="C94" i="2"/>
  <c r="J94" i="2" s="1"/>
  <c r="D157" i="5"/>
  <c r="C158" i="2"/>
  <c r="J158" i="2" s="1"/>
  <c r="D221" i="5"/>
  <c r="C222" i="2"/>
  <c r="J222" i="2" s="1"/>
  <c r="J159" i="2"/>
  <c r="E163" i="5" l="1"/>
  <c r="N163" i="7" s="1"/>
  <c r="D163" i="6"/>
  <c r="F163" i="6" s="1"/>
  <c r="E82" i="5"/>
  <c r="N82" i="7" s="1"/>
  <c r="D82" i="6"/>
  <c r="F82" i="6" s="1"/>
  <c r="E227" i="5"/>
  <c r="N227" i="7" s="1"/>
  <c r="D227" i="6"/>
  <c r="F227" i="6" s="1"/>
  <c r="D63" i="6"/>
  <c r="F63" i="6" s="1"/>
  <c r="E63" i="5"/>
  <c r="N63" i="7" s="1"/>
  <c r="E108" i="5"/>
  <c r="N108" i="7" s="1"/>
  <c r="D108" i="6"/>
  <c r="F108" i="6" s="1"/>
  <c r="E194" i="5"/>
  <c r="N194" i="7" s="1"/>
  <c r="D194" i="6"/>
  <c r="F194" i="6" s="1"/>
  <c r="E25" i="5"/>
  <c r="N25" i="7" s="1"/>
  <c r="D25" i="6"/>
  <c r="F25" i="6" s="1"/>
  <c r="D152" i="6"/>
  <c r="F152" i="6" s="1"/>
  <c r="E152" i="5"/>
  <c r="N152" i="7" s="1"/>
  <c r="E151" i="5"/>
  <c r="N151" i="7" s="1"/>
  <c r="D151" i="6"/>
  <c r="F151" i="6" s="1"/>
  <c r="E145" i="5"/>
  <c r="N145" i="7" s="1"/>
  <c r="D145" i="6"/>
  <c r="F145" i="6" s="1"/>
  <c r="E205" i="5"/>
  <c r="N205" i="7" s="1"/>
  <c r="D205" i="6"/>
  <c r="F205" i="6" s="1"/>
  <c r="D102" i="6"/>
  <c r="F102" i="6" s="1"/>
  <c r="E102" i="5"/>
  <c r="N102" i="7" s="1"/>
  <c r="D83" i="6"/>
  <c r="F83" i="6" s="1"/>
  <c r="E83" i="5"/>
  <c r="N83" i="7" s="1"/>
  <c r="E136" i="5"/>
  <c r="N136" i="7" s="1"/>
  <c r="D136" i="6"/>
  <c r="F136" i="6" s="1"/>
  <c r="E164" i="5"/>
  <c r="N164" i="7" s="1"/>
  <c r="D164" i="6"/>
  <c r="F164" i="6" s="1"/>
  <c r="E133" i="5"/>
  <c r="N133" i="7" s="1"/>
  <c r="D133" i="6"/>
  <c r="F133" i="6" s="1"/>
  <c r="E170" i="5"/>
  <c r="N170" i="7" s="1"/>
  <c r="D170" i="6"/>
  <c r="F170" i="6" s="1"/>
  <c r="E193" i="5"/>
  <c r="N193" i="7" s="1"/>
  <c r="D193" i="6"/>
  <c r="F193" i="6" s="1"/>
  <c r="D149" i="6"/>
  <c r="F149" i="6" s="1"/>
  <c r="E149" i="5"/>
  <c r="N149" i="7" s="1"/>
  <c r="D31" i="6"/>
  <c r="F31" i="6" s="1"/>
  <c r="E31" i="5"/>
  <c r="N31" i="7" s="1"/>
  <c r="E76" i="5"/>
  <c r="N76" i="7" s="1"/>
  <c r="D76" i="6"/>
  <c r="F76" i="6" s="1"/>
  <c r="E67" i="5"/>
  <c r="N67" i="7" s="1"/>
  <c r="D67" i="6"/>
  <c r="F67" i="6" s="1"/>
  <c r="E66" i="5"/>
  <c r="N66" i="7" s="1"/>
  <c r="D66" i="6"/>
  <c r="F66" i="6" s="1"/>
  <c r="E57" i="5"/>
  <c r="N57" i="7" s="1"/>
  <c r="D57" i="6"/>
  <c r="F57" i="6" s="1"/>
  <c r="D207" i="6"/>
  <c r="F207" i="6" s="1"/>
  <c r="E207" i="5"/>
  <c r="N207" i="7" s="1"/>
  <c r="D14" i="6"/>
  <c r="F14" i="6" s="1"/>
  <c r="E14" i="5"/>
  <c r="N14" i="7" s="1"/>
  <c r="E38" i="5"/>
  <c r="N38" i="7" s="1"/>
  <c r="D38" i="6"/>
  <c r="F38" i="6" s="1"/>
  <c r="D4" i="6"/>
  <c r="F4" i="6" s="1"/>
  <c r="E4" i="5"/>
  <c r="N4" i="7" s="1"/>
  <c r="E162" i="5"/>
  <c r="N162" i="7" s="1"/>
  <c r="D162" i="6"/>
  <c r="F162" i="6" s="1"/>
  <c r="E177" i="5"/>
  <c r="N177" i="7" s="1"/>
  <c r="D177" i="6"/>
  <c r="F177" i="6" s="1"/>
  <c r="D112" i="6"/>
  <c r="F112" i="6" s="1"/>
  <c r="E112" i="5"/>
  <c r="N112" i="7" s="1"/>
  <c r="E173" i="5"/>
  <c r="N173" i="7" s="1"/>
  <c r="D173" i="6"/>
  <c r="F173" i="6" s="1"/>
  <c r="D105" i="6"/>
  <c r="F105" i="6" s="1"/>
  <c r="E105" i="5"/>
  <c r="N105" i="7" s="1"/>
  <c r="E55" i="5"/>
  <c r="N55" i="7" s="1"/>
  <c r="D55" i="6"/>
  <c r="F55" i="6" s="1"/>
  <c r="E165" i="5"/>
  <c r="N165" i="7" s="1"/>
  <c r="D165" i="6"/>
  <c r="F165" i="6" s="1"/>
  <c r="E107" i="5"/>
  <c r="N107" i="7" s="1"/>
  <c r="D107" i="6"/>
  <c r="F107" i="6" s="1"/>
  <c r="E106" i="5"/>
  <c r="N106" i="7" s="1"/>
  <c r="D106" i="6"/>
  <c r="F106" i="6" s="1"/>
  <c r="E97" i="5"/>
  <c r="N97" i="7" s="1"/>
  <c r="D97" i="6"/>
  <c r="F97" i="6" s="1"/>
  <c r="E159" i="5"/>
  <c r="N159" i="7" s="1"/>
  <c r="D159" i="6"/>
  <c r="F159" i="6" s="1"/>
  <c r="E17" i="5"/>
  <c r="N17" i="7" s="1"/>
  <c r="D17" i="6"/>
  <c r="F17" i="6" s="1"/>
  <c r="E178" i="5"/>
  <c r="N178" i="7" s="1"/>
  <c r="D178" i="6"/>
  <c r="F178" i="6" s="1"/>
  <c r="E114" i="5"/>
  <c r="N114" i="7" s="1"/>
  <c r="D114" i="6"/>
  <c r="F114" i="6" s="1"/>
  <c r="E210" i="5"/>
  <c r="N210" i="7" s="1"/>
  <c r="D210" i="6"/>
  <c r="F210" i="6" s="1"/>
  <c r="E93" i="5"/>
  <c r="N93" i="7" s="1"/>
  <c r="D93" i="6"/>
  <c r="F93" i="6" s="1"/>
  <c r="E99" i="5"/>
  <c r="N99" i="7" s="1"/>
  <c r="D99" i="6"/>
  <c r="F99" i="6" s="1"/>
  <c r="E138" i="5"/>
  <c r="N138" i="7" s="1"/>
  <c r="D138" i="6"/>
  <c r="F138" i="6" s="1"/>
  <c r="E220" i="5"/>
  <c r="N220" i="7" s="1"/>
  <c r="D220" i="6"/>
  <c r="F220" i="6" s="1"/>
  <c r="D18" i="6"/>
  <c r="F18" i="6" s="1"/>
  <c r="E18" i="5"/>
  <c r="N18" i="7" s="1"/>
  <c r="E9" i="5"/>
  <c r="N9" i="7" s="1"/>
  <c r="D9" i="6"/>
  <c r="F9" i="6" s="1"/>
  <c r="E148" i="5"/>
  <c r="N148" i="7" s="1"/>
  <c r="D148" i="6"/>
  <c r="F148" i="6" s="1"/>
  <c r="E192" i="5"/>
  <c r="N192" i="7" s="1"/>
  <c r="D192" i="6"/>
  <c r="F192" i="6" s="1"/>
  <c r="D232" i="5"/>
  <c r="C233" i="2"/>
  <c r="J233" i="2" s="1"/>
  <c r="E61" i="5"/>
  <c r="N61" i="7" s="1"/>
  <c r="D61" i="6"/>
  <c r="F61" i="6" s="1"/>
  <c r="E219" i="5"/>
  <c r="N219" i="7" s="1"/>
  <c r="D219" i="6"/>
  <c r="F219" i="6" s="1"/>
  <c r="E124" i="5"/>
  <c r="N124" i="7" s="1"/>
  <c r="D124" i="6"/>
  <c r="F124" i="6" s="1"/>
  <c r="D51" i="6"/>
  <c r="F51" i="6" s="1"/>
  <c r="E51" i="5"/>
  <c r="N51" i="7" s="1"/>
  <c r="E50" i="5"/>
  <c r="N50" i="7" s="1"/>
  <c r="D50" i="6"/>
  <c r="F50" i="6" s="1"/>
  <c r="E40" i="5"/>
  <c r="N40" i="7" s="1"/>
  <c r="D40" i="6"/>
  <c r="F40" i="6" s="1"/>
  <c r="E116" i="5"/>
  <c r="N116" i="7" s="1"/>
  <c r="D116" i="6"/>
  <c r="F116" i="6" s="1"/>
  <c r="D96" i="6"/>
  <c r="F96" i="6" s="1"/>
  <c r="E96" i="5"/>
  <c r="N96" i="7" s="1"/>
  <c r="E183" i="5"/>
  <c r="N183" i="7" s="1"/>
  <c r="D183" i="6"/>
  <c r="F183" i="6" s="1"/>
  <c r="D7" i="6"/>
  <c r="F7" i="6" s="1"/>
  <c r="E7" i="5"/>
  <c r="N7" i="7" s="1"/>
  <c r="D160" i="6"/>
  <c r="F160" i="6" s="1"/>
  <c r="E160" i="5"/>
  <c r="N160" i="7" s="1"/>
  <c r="E150" i="5"/>
  <c r="N150" i="7" s="1"/>
  <c r="D150" i="6"/>
  <c r="F150" i="6" s="1"/>
  <c r="D103" i="6"/>
  <c r="F103" i="6" s="1"/>
  <c r="E103" i="5"/>
  <c r="N103" i="7" s="1"/>
  <c r="E141" i="5"/>
  <c r="N141" i="7" s="1"/>
  <c r="D141" i="6"/>
  <c r="F141" i="6" s="1"/>
  <c r="D230" i="5"/>
  <c r="C231" i="2"/>
  <c r="J231" i="2" s="1"/>
  <c r="D19" i="6"/>
  <c r="F19" i="6" s="1"/>
  <c r="E19" i="5"/>
  <c r="N19" i="7" s="1"/>
  <c r="E72" i="5"/>
  <c r="N72" i="7" s="1"/>
  <c r="D72" i="6"/>
  <c r="F72" i="6" s="1"/>
  <c r="E87" i="5"/>
  <c r="N87" i="7" s="1"/>
  <c r="D87" i="6"/>
  <c r="F87" i="6" s="1"/>
  <c r="D80" i="6"/>
  <c r="F80" i="6" s="1"/>
  <c r="E80" i="5"/>
  <c r="N80" i="7" s="1"/>
  <c r="E69" i="5"/>
  <c r="N69" i="7" s="1"/>
  <c r="D69" i="6"/>
  <c r="F69" i="6" s="1"/>
  <c r="E139" i="5"/>
  <c r="N139" i="7" s="1"/>
  <c r="D139" i="6"/>
  <c r="F139" i="6" s="1"/>
  <c r="E74" i="5"/>
  <c r="N74" i="7" s="1"/>
  <c r="D74" i="6"/>
  <c r="F74" i="6" s="1"/>
  <c r="E129" i="5"/>
  <c r="N129" i="7" s="1"/>
  <c r="D129" i="6"/>
  <c r="F129" i="6" s="1"/>
  <c r="D36" i="6"/>
  <c r="F36" i="6" s="1"/>
  <c r="E36" i="5"/>
  <c r="N36" i="7" s="1"/>
  <c r="E12" i="5"/>
  <c r="N12" i="7" s="1"/>
  <c r="D12" i="6"/>
  <c r="F12" i="6" s="1"/>
  <c r="E3" i="5"/>
  <c r="N3" i="7" s="1"/>
  <c r="D3" i="6"/>
  <c r="F3" i="6" s="1"/>
  <c r="E175" i="5"/>
  <c r="N175" i="7" s="1"/>
  <c r="D175" i="6"/>
  <c r="F175" i="6" s="1"/>
  <c r="D100" i="6"/>
  <c r="F100" i="6" s="1"/>
  <c r="E100" i="5"/>
  <c r="N100" i="7" s="1"/>
  <c r="E196" i="5"/>
  <c r="N196" i="7" s="1"/>
  <c r="D196" i="6"/>
  <c r="F196" i="6" s="1"/>
  <c r="E113" i="5"/>
  <c r="N113" i="7" s="1"/>
  <c r="D113" i="6"/>
  <c r="F113" i="6" s="1"/>
  <c r="D48" i="6"/>
  <c r="F48" i="6" s="1"/>
  <c r="E48" i="5"/>
  <c r="N48" i="7" s="1"/>
  <c r="E109" i="5"/>
  <c r="N109" i="7" s="1"/>
  <c r="D109" i="6"/>
  <c r="F109" i="6" s="1"/>
  <c r="D70" i="6"/>
  <c r="F70" i="6" s="1"/>
  <c r="E70" i="5"/>
  <c r="N70" i="7" s="1"/>
  <c r="D41" i="6"/>
  <c r="F41" i="6" s="1"/>
  <c r="E41" i="5"/>
  <c r="N41" i="7" s="1"/>
  <c r="E213" i="5"/>
  <c r="N213" i="7" s="1"/>
  <c r="D213" i="6"/>
  <c r="F213" i="6" s="1"/>
  <c r="D144" i="6"/>
  <c r="F144" i="6" s="1"/>
  <c r="E144" i="5"/>
  <c r="N144" i="7" s="1"/>
  <c r="E101" i="5"/>
  <c r="N101" i="7" s="1"/>
  <c r="D101" i="6"/>
  <c r="F101" i="6" s="1"/>
  <c r="E43" i="5"/>
  <c r="N43" i="7" s="1"/>
  <c r="D43" i="6"/>
  <c r="F43" i="6" s="1"/>
  <c r="D42" i="6"/>
  <c r="F42" i="6" s="1"/>
  <c r="E42" i="5"/>
  <c r="N42" i="7" s="1"/>
  <c r="E33" i="5"/>
  <c r="N33" i="7" s="1"/>
  <c r="D33" i="6"/>
  <c r="F33" i="6" s="1"/>
  <c r="E111" i="5"/>
  <c r="N111" i="7" s="1"/>
  <c r="D111" i="6"/>
  <c r="F111" i="6" s="1"/>
  <c r="E228" i="5"/>
  <c r="N228" i="7" s="1"/>
  <c r="D228" i="6"/>
  <c r="F228" i="6" s="1"/>
  <c r="E208" i="5"/>
  <c r="N208" i="7" s="1"/>
  <c r="D208" i="6"/>
  <c r="F208" i="6" s="1"/>
  <c r="E125" i="5"/>
  <c r="N125" i="7" s="1"/>
  <c r="D125" i="6"/>
  <c r="F125" i="6" s="1"/>
  <c r="E222" i="5"/>
  <c r="N222" i="7" s="1"/>
  <c r="D222" i="6"/>
  <c r="F222" i="6" s="1"/>
  <c r="D188" i="6"/>
  <c r="F188" i="6" s="1"/>
  <c r="E188" i="5"/>
  <c r="N188" i="7" s="1"/>
  <c r="E217" i="5"/>
  <c r="N217" i="7" s="1"/>
  <c r="D217" i="6"/>
  <c r="F217" i="6" s="1"/>
  <c r="D88" i="6"/>
  <c r="F88" i="6" s="1"/>
  <c r="E88" i="5"/>
  <c r="N88" i="7" s="1"/>
  <c r="E29" i="5"/>
  <c r="N29" i="7" s="1"/>
  <c r="D29" i="6"/>
  <c r="F29" i="6" s="1"/>
  <c r="E190" i="5"/>
  <c r="N190" i="7" s="1"/>
  <c r="D190" i="6"/>
  <c r="F190" i="6" s="1"/>
  <c r="E35" i="5"/>
  <c r="N35" i="7" s="1"/>
  <c r="D35" i="6"/>
  <c r="F35" i="6" s="1"/>
  <c r="E98" i="5"/>
  <c r="N98" i="7" s="1"/>
  <c r="D98" i="6"/>
  <c r="F98" i="6" s="1"/>
  <c r="E156" i="5"/>
  <c r="N156" i="7" s="1"/>
  <c r="D156" i="6"/>
  <c r="F156" i="6" s="1"/>
  <c r="D231" i="5"/>
  <c r="C232" i="2"/>
  <c r="J232" i="2" s="1"/>
  <c r="E166" i="5"/>
  <c r="N166" i="7" s="1"/>
  <c r="D166" i="6"/>
  <c r="F166" i="6" s="1"/>
  <c r="E201" i="5"/>
  <c r="N201" i="7" s="1"/>
  <c r="D201" i="6"/>
  <c r="F201" i="6" s="1"/>
  <c r="E84" i="5"/>
  <c r="N84" i="7" s="1"/>
  <c r="D84" i="6"/>
  <c r="F84" i="6" s="1"/>
  <c r="D128" i="6"/>
  <c r="F128" i="6" s="1"/>
  <c r="E128" i="5"/>
  <c r="N128" i="7" s="1"/>
  <c r="E184" i="5"/>
  <c r="N184" i="7" s="1"/>
  <c r="D184" i="6"/>
  <c r="F184" i="6" s="1"/>
  <c r="E127" i="5"/>
  <c r="N127" i="7" s="1"/>
  <c r="D127" i="6"/>
  <c r="F127" i="6" s="1"/>
  <c r="E181" i="5"/>
  <c r="N181" i="7" s="1"/>
  <c r="D181" i="6"/>
  <c r="F181" i="6" s="1"/>
  <c r="D58" i="6"/>
  <c r="F58" i="6" s="1"/>
  <c r="E58" i="5"/>
  <c r="N58" i="7" s="1"/>
  <c r="E209" i="5"/>
  <c r="N209" i="7" s="1"/>
  <c r="D209" i="6"/>
  <c r="F209" i="6" s="1"/>
  <c r="E60" i="5"/>
  <c r="N60" i="7" s="1"/>
  <c r="D60" i="6"/>
  <c r="F60" i="6" s="1"/>
  <c r="E218" i="5"/>
  <c r="N218" i="7" s="1"/>
  <c r="D218" i="6"/>
  <c r="F218" i="6" s="1"/>
  <c r="E206" i="5"/>
  <c r="N206" i="7" s="1"/>
  <c r="D206" i="6"/>
  <c r="F206" i="6" s="1"/>
  <c r="E52" i="5"/>
  <c r="N52" i="7" s="1"/>
  <c r="D52" i="6"/>
  <c r="F52" i="6" s="1"/>
  <c r="E174" i="5"/>
  <c r="N174" i="7" s="1"/>
  <c r="D174" i="6"/>
  <c r="F174" i="6" s="1"/>
  <c r="E32" i="5"/>
  <c r="N32" i="7" s="1"/>
  <c r="D32" i="6"/>
  <c r="F32" i="6" s="1"/>
  <c r="E157" i="5"/>
  <c r="N157" i="7" s="1"/>
  <c r="D157" i="6"/>
  <c r="F157" i="6" s="1"/>
  <c r="E73" i="5"/>
  <c r="N73" i="7" s="1"/>
  <c r="D73" i="6"/>
  <c r="F73" i="6" s="1"/>
  <c r="E215" i="5"/>
  <c r="N215" i="7" s="1"/>
  <c r="D215" i="6"/>
  <c r="F215" i="6" s="1"/>
  <c r="E115" i="5"/>
  <c r="N115" i="7" s="1"/>
  <c r="D115" i="6"/>
  <c r="F115" i="6" s="1"/>
  <c r="D44" i="6"/>
  <c r="F44" i="6" s="1"/>
  <c r="E44" i="5"/>
  <c r="N44" i="7" s="1"/>
  <c r="D24" i="6"/>
  <c r="F24" i="6" s="1"/>
  <c r="E24" i="5"/>
  <c r="N24" i="7" s="1"/>
  <c r="D39" i="6"/>
  <c r="F39" i="6" s="1"/>
  <c r="E39" i="5"/>
  <c r="N39" i="7" s="1"/>
  <c r="E118" i="5"/>
  <c r="N118" i="7" s="1"/>
  <c r="D118" i="6"/>
  <c r="F118" i="6" s="1"/>
  <c r="E77" i="5"/>
  <c r="N77" i="7" s="1"/>
  <c r="D77" i="6"/>
  <c r="F77" i="6" s="1"/>
  <c r="E187" i="5"/>
  <c r="N187" i="7" s="1"/>
  <c r="D187" i="6"/>
  <c r="F187" i="6" s="1"/>
  <c r="E202" i="5"/>
  <c r="N202" i="7" s="1"/>
  <c r="D202" i="6"/>
  <c r="F202" i="6" s="1"/>
  <c r="D8" i="6"/>
  <c r="F8" i="6" s="1"/>
  <c r="E8" i="5"/>
  <c r="N8" i="7" s="1"/>
  <c r="E23" i="5"/>
  <c r="N23" i="7" s="1"/>
  <c r="D23" i="6"/>
  <c r="F23" i="6" s="1"/>
  <c r="E62" i="5"/>
  <c r="N62" i="7" s="1"/>
  <c r="D62" i="6"/>
  <c r="F62" i="6" s="1"/>
  <c r="E5" i="5"/>
  <c r="N5" i="7" s="1"/>
  <c r="D5" i="6"/>
  <c r="F5" i="6" s="1"/>
  <c r="E75" i="5"/>
  <c r="N75" i="7" s="1"/>
  <c r="D75" i="6"/>
  <c r="F75" i="6" s="1"/>
  <c r="D10" i="6"/>
  <c r="F10" i="6" s="1"/>
  <c r="E10" i="5"/>
  <c r="N10" i="7" s="1"/>
  <c r="E65" i="5"/>
  <c r="N65" i="7" s="1"/>
  <c r="D65" i="6"/>
  <c r="F65" i="6" s="1"/>
  <c r="E79" i="5"/>
  <c r="N79" i="7" s="1"/>
  <c r="D79" i="6"/>
  <c r="F79" i="6" s="1"/>
  <c r="D90" i="6"/>
  <c r="F90" i="6" s="1"/>
  <c r="E90" i="5"/>
  <c r="N90" i="7" s="1"/>
  <c r="E204" i="5"/>
  <c r="N204" i="7" s="1"/>
  <c r="D204" i="6"/>
  <c r="F204" i="6" s="1"/>
  <c r="E179" i="5"/>
  <c r="N179" i="7" s="1"/>
  <c r="D179" i="6"/>
  <c r="F179" i="6" s="1"/>
  <c r="E185" i="5"/>
  <c r="N185" i="7" s="1"/>
  <c r="D185" i="6"/>
  <c r="F185" i="6" s="1"/>
  <c r="E155" i="5"/>
  <c r="N155" i="7" s="1"/>
  <c r="D155" i="6"/>
  <c r="F155" i="6" s="1"/>
  <c r="E132" i="5"/>
  <c r="N132" i="7" s="1"/>
  <c r="D132" i="6"/>
  <c r="F132" i="6" s="1"/>
  <c r="E123" i="5"/>
  <c r="N123" i="7" s="1"/>
  <c r="D123" i="6"/>
  <c r="F123" i="6" s="1"/>
  <c r="E49" i="5"/>
  <c r="N49" i="7" s="1"/>
  <c r="D49" i="6"/>
  <c r="F49" i="6" s="1"/>
  <c r="E45" i="5"/>
  <c r="N45" i="7" s="1"/>
  <c r="D45" i="6"/>
  <c r="F45" i="6" s="1"/>
  <c r="E225" i="5"/>
  <c r="N225" i="7" s="1"/>
  <c r="D225" i="6"/>
  <c r="F225" i="6" s="1"/>
  <c r="D167" i="6"/>
  <c r="F167" i="6" s="1"/>
  <c r="E167" i="5"/>
  <c r="N167" i="7" s="1"/>
  <c r="E27" i="5"/>
  <c r="N27" i="7" s="1"/>
  <c r="D27" i="6"/>
  <c r="F27" i="6" s="1"/>
  <c r="E37" i="5"/>
  <c r="N37" i="7" s="1"/>
  <c r="D37" i="6"/>
  <c r="F37" i="6" s="1"/>
  <c r="E78" i="5"/>
  <c r="N78" i="7" s="1"/>
  <c r="D78" i="6"/>
  <c r="F78" i="6" s="1"/>
  <c r="E47" i="5"/>
  <c r="N47" i="7" s="1"/>
  <c r="D47" i="6"/>
  <c r="F47" i="6" s="1"/>
  <c r="E195" i="5"/>
  <c r="N195" i="7" s="1"/>
  <c r="D195" i="6"/>
  <c r="F195" i="6" s="1"/>
  <c r="D16" i="6"/>
  <c r="F16" i="6" s="1"/>
  <c r="E16" i="5"/>
  <c r="N16" i="7" s="1"/>
  <c r="E212" i="5"/>
  <c r="N212" i="7" s="1"/>
  <c r="D212" i="6"/>
  <c r="F212" i="6" s="1"/>
  <c r="D53" i="6"/>
  <c r="F53" i="6" s="1"/>
  <c r="E53" i="5"/>
  <c r="N53" i="7" s="1"/>
  <c r="D180" i="6"/>
  <c r="F180" i="6" s="1"/>
  <c r="E180" i="5"/>
  <c r="N180" i="7" s="1"/>
  <c r="E153" i="5"/>
  <c r="N153" i="7" s="1"/>
  <c r="D153" i="6"/>
  <c r="F153" i="6" s="1"/>
  <c r="E221" i="5"/>
  <c r="N221" i="7" s="1"/>
  <c r="D221" i="6"/>
  <c r="F221" i="6" s="1"/>
  <c r="E203" i="5"/>
  <c r="N203" i="7" s="1"/>
  <c r="D203" i="6"/>
  <c r="F203" i="6" s="1"/>
  <c r="D34" i="6"/>
  <c r="F34" i="6" s="1"/>
  <c r="E34" i="5"/>
  <c r="N34" i="7" s="1"/>
  <c r="D92" i="6"/>
  <c r="F92" i="6" s="1"/>
  <c r="E92" i="5"/>
  <c r="N92" i="7" s="1"/>
  <c r="E130" i="5"/>
  <c r="N130" i="7" s="1"/>
  <c r="D130" i="6"/>
  <c r="F130" i="6" s="1"/>
  <c r="D137" i="6"/>
  <c r="F137" i="6" s="1"/>
  <c r="E137" i="5"/>
  <c r="N137" i="7" s="1"/>
  <c r="E86" i="5"/>
  <c r="N86" i="7" s="1"/>
  <c r="D86" i="6"/>
  <c r="F86" i="6" s="1"/>
  <c r="D20" i="6"/>
  <c r="F20" i="6" s="1"/>
  <c r="E20" i="5"/>
  <c r="N20" i="7" s="1"/>
  <c r="D64" i="6"/>
  <c r="F64" i="6" s="1"/>
  <c r="E64" i="5"/>
  <c r="N64" i="7" s="1"/>
  <c r="E189" i="5"/>
  <c r="N189" i="7" s="1"/>
  <c r="D189" i="6"/>
  <c r="F189" i="6" s="1"/>
  <c r="D120" i="6"/>
  <c r="F120" i="6" s="1"/>
  <c r="E120" i="5"/>
  <c r="N120" i="7" s="1"/>
  <c r="D71" i="6"/>
  <c r="F71" i="6" s="1"/>
  <c r="E71" i="5"/>
  <c r="N71" i="7" s="1"/>
  <c r="D117" i="6"/>
  <c r="F117" i="6" s="1"/>
  <c r="E117" i="5"/>
  <c r="N117" i="7" s="1"/>
  <c r="J234" i="2"/>
  <c r="E171" i="5"/>
  <c r="N171" i="7" s="1"/>
  <c r="D171" i="6"/>
  <c r="F171" i="6" s="1"/>
  <c r="D154" i="6"/>
  <c r="F154" i="6" s="1"/>
  <c r="E154" i="5"/>
  <c r="N154" i="7" s="1"/>
  <c r="E168" i="5"/>
  <c r="N168" i="7" s="1"/>
  <c r="D168" i="6"/>
  <c r="F168" i="6" s="1"/>
  <c r="E158" i="5"/>
  <c r="N158" i="7" s="1"/>
  <c r="D158" i="6"/>
  <c r="F158" i="6" s="1"/>
  <c r="E198" i="5"/>
  <c r="N198" i="7" s="1"/>
  <c r="D198" i="6"/>
  <c r="F198" i="6" s="1"/>
  <c r="E211" i="5"/>
  <c r="N211" i="7" s="1"/>
  <c r="D211" i="6"/>
  <c r="F211" i="6" s="1"/>
  <c r="E224" i="5"/>
  <c r="N224" i="7" s="1"/>
  <c r="D224" i="6"/>
  <c r="F224" i="6" s="1"/>
  <c r="D28" i="6"/>
  <c r="F28" i="6" s="1"/>
  <c r="E28" i="5"/>
  <c r="N28" i="7" s="1"/>
  <c r="D56" i="6"/>
  <c r="F56" i="6" s="1"/>
  <c r="E56" i="5"/>
  <c r="N56" i="7" s="1"/>
  <c r="E104" i="5"/>
  <c r="N104" i="7" s="1"/>
  <c r="D104" i="6"/>
  <c r="F104" i="6" s="1"/>
  <c r="E172" i="5"/>
  <c r="N172" i="7" s="1"/>
  <c r="D172" i="6"/>
  <c r="F172" i="6" s="1"/>
  <c r="D22" i="6"/>
  <c r="F22" i="6" s="1"/>
  <c r="E22" i="5"/>
  <c r="N22" i="7" s="1"/>
  <c r="E89" i="5"/>
  <c r="N89" i="7" s="1"/>
  <c r="D89" i="6"/>
  <c r="F89" i="6" s="1"/>
  <c r="E216" i="5"/>
  <c r="N216" i="7" s="1"/>
  <c r="D216" i="6"/>
  <c r="F216" i="6" s="1"/>
  <c r="E191" i="5"/>
  <c r="N191" i="7" s="1"/>
  <c r="D191" i="6"/>
  <c r="F191" i="6" s="1"/>
  <c r="E91" i="5"/>
  <c r="N91" i="7" s="1"/>
  <c r="D91" i="6"/>
  <c r="F91" i="6" s="1"/>
  <c r="E13" i="5"/>
  <c r="N13" i="7" s="1"/>
  <c r="D13" i="6"/>
  <c r="F13" i="6" s="1"/>
  <c r="E147" i="5"/>
  <c r="N147" i="7" s="1"/>
  <c r="D147" i="6"/>
  <c r="F147" i="6" s="1"/>
  <c r="E200" i="5"/>
  <c r="N200" i="7" s="1"/>
  <c r="D200" i="6"/>
  <c r="F200" i="6" s="1"/>
  <c r="D85" i="6"/>
  <c r="F85" i="6" s="1"/>
  <c r="E85" i="5"/>
  <c r="N85" i="7" s="1"/>
  <c r="E197" i="5"/>
  <c r="N197" i="7" s="1"/>
  <c r="D197" i="6"/>
  <c r="F197" i="6" s="1"/>
  <c r="E11" i="5"/>
  <c r="N11" i="7" s="1"/>
  <c r="D11" i="6"/>
  <c r="F11" i="6" s="1"/>
  <c r="E54" i="5"/>
  <c r="N54" i="7" s="1"/>
  <c r="D54" i="6"/>
  <c r="F54" i="6" s="1"/>
  <c r="E182" i="5"/>
  <c r="N182" i="7" s="1"/>
  <c r="D182" i="6"/>
  <c r="F182" i="6" s="1"/>
  <c r="D15" i="6"/>
  <c r="F15" i="6" s="1"/>
  <c r="E15" i="5"/>
  <c r="N15" i="7" s="1"/>
  <c r="E140" i="5"/>
  <c r="N140" i="7" s="1"/>
  <c r="D140" i="6"/>
  <c r="F140" i="6" s="1"/>
  <c r="E131" i="5"/>
  <c r="N131" i="7" s="1"/>
  <c r="D131" i="6"/>
  <c r="F131" i="6" s="1"/>
  <c r="D122" i="6"/>
  <c r="F122" i="6" s="1"/>
  <c r="E122" i="5"/>
  <c r="N122" i="7" s="1"/>
  <c r="E121" i="5"/>
  <c r="N121" i="7" s="1"/>
  <c r="D121" i="6"/>
  <c r="F121" i="6" s="1"/>
  <c r="D95" i="6"/>
  <c r="F95" i="6" s="1"/>
  <c r="E95" i="5"/>
  <c r="N95" i="7" s="1"/>
  <c r="E68" i="5"/>
  <c r="N68" i="7" s="1"/>
  <c r="D68" i="6"/>
  <c r="F68" i="6" s="1"/>
  <c r="E59" i="5"/>
  <c r="N59" i="7" s="1"/>
  <c r="D59" i="6"/>
  <c r="F59" i="6" s="1"/>
  <c r="D233" i="5"/>
  <c r="E176" i="5"/>
  <c r="N176" i="7" s="1"/>
  <c r="D176" i="6"/>
  <c r="F176" i="6" s="1"/>
  <c r="E229" i="5"/>
  <c r="N229" i="7" s="1"/>
  <c r="D229" i="6"/>
  <c r="F229" i="6" s="1"/>
  <c r="E169" i="5"/>
  <c r="N169" i="7" s="1"/>
  <c r="D169" i="6"/>
  <c r="F169" i="6" s="1"/>
  <c r="E119" i="5"/>
  <c r="N119" i="7" s="1"/>
  <c r="D119" i="6"/>
  <c r="F119" i="6" s="1"/>
  <c r="E81" i="5"/>
  <c r="N81" i="7" s="1"/>
  <c r="D81" i="6"/>
  <c r="F81" i="6" s="1"/>
  <c r="E146" i="5"/>
  <c r="N146" i="7" s="1"/>
  <c r="D146" i="6"/>
  <c r="F146" i="6" s="1"/>
  <c r="E161" i="5"/>
  <c r="N161" i="7" s="1"/>
  <c r="D161" i="6"/>
  <c r="F161" i="6" s="1"/>
  <c r="D199" i="6"/>
  <c r="F199" i="6" s="1"/>
  <c r="E199" i="5"/>
  <c r="N199" i="7" s="1"/>
  <c r="D21" i="6"/>
  <c r="F21" i="6" s="1"/>
  <c r="E21" i="5"/>
  <c r="N21" i="7" s="1"/>
  <c r="E26" i="5"/>
  <c r="N26" i="7" s="1"/>
  <c r="D26" i="6"/>
  <c r="F26" i="6" s="1"/>
  <c r="E232" i="5" l="1"/>
  <c r="N232" i="7" s="1"/>
  <c r="D232" i="6"/>
  <c r="F232" i="6" s="1"/>
  <c r="E230" i="5"/>
  <c r="N230" i="7" s="1"/>
  <c r="D230" i="6"/>
  <c r="F230" i="6" s="1"/>
  <c r="E233" i="5"/>
  <c r="N233" i="7" s="1"/>
  <c r="D233" i="6"/>
  <c r="F233" i="6" s="1"/>
  <c r="E231" i="5"/>
  <c r="N231" i="7" s="1"/>
  <c r="D231" i="6"/>
  <c r="F231" i="6" s="1"/>
  <c r="J52" i="3"/>
  <c r="J54" i="3"/>
  <c r="J53" i="3"/>
  <c r="M53" i="3"/>
  <c r="M54" i="3"/>
  <c r="M52" i="3"/>
  <c r="O54" i="3"/>
  <c r="O52" i="3"/>
  <c r="O53" i="3"/>
  <c r="L53" i="3"/>
  <c r="L52" i="3"/>
  <c r="L54" i="3"/>
  <c r="R52" i="3"/>
  <c r="R54" i="3"/>
  <c r="R53" i="3"/>
  <c r="K54" i="3"/>
  <c r="K53" i="3"/>
  <c r="K52" i="3"/>
  <c r="U54" i="3"/>
  <c r="U53" i="3"/>
  <c r="U52" i="3"/>
  <c r="N54" i="3"/>
  <c r="N53" i="3"/>
  <c r="N52" i="3"/>
  <c r="S53" i="3"/>
  <c r="S54" i="3"/>
  <c r="S52" i="3"/>
  <c r="T54" i="3"/>
  <c r="T52" i="3"/>
  <c r="T53" i="3"/>
  <c r="P52" i="3"/>
  <c r="P54" i="3"/>
  <c r="P53" i="3"/>
  <c r="Q52" i="3"/>
  <c r="Q54" i="3"/>
  <c r="Q53" i="3"/>
  <c r="J35" i="5"/>
  <c r="J37" i="5"/>
  <c r="J36" i="5"/>
  <c r="M35" i="5"/>
  <c r="M37" i="5"/>
  <c r="M36" i="5"/>
  <c r="L37" i="5"/>
  <c r="L35" i="5"/>
  <c r="L36" i="5"/>
  <c r="K36" i="5"/>
  <c r="K37" i="5"/>
  <c r="K35" i="5"/>
  <c r="U37" i="5"/>
  <c r="U36" i="5"/>
  <c r="U35" i="5"/>
  <c r="O36" i="5"/>
  <c r="O35" i="5"/>
  <c r="O37" i="5"/>
  <c r="P36" i="5"/>
  <c r="P37" i="5"/>
  <c r="P35" i="5"/>
  <c r="R35" i="5"/>
  <c r="R37" i="5"/>
  <c r="R36" i="5"/>
  <c r="S37" i="5"/>
  <c r="S36" i="5"/>
  <c r="S35" i="5"/>
  <c r="T36" i="5"/>
  <c r="T35" i="5"/>
  <c r="T37" i="5"/>
  <c r="Q37" i="5"/>
  <c r="Q36" i="5"/>
  <c r="Q35" i="5"/>
  <c r="N36" i="5"/>
  <c r="N35" i="5"/>
  <c r="N37" i="5"/>
</calcChain>
</file>

<file path=xl/comments1.xml><?xml version="1.0" encoding="utf-8"?>
<comments xmlns="http://schemas.openxmlformats.org/spreadsheetml/2006/main">
  <authors>
    <author>Author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  <charset val="162"/>
          </rPr>
          <t>Author:</t>
        </r>
        <r>
          <rPr>
            <sz val="9"/>
            <color indexed="81"/>
            <rFont val="Tahoma"/>
            <family val="2"/>
            <charset val="162"/>
          </rPr>
          <t xml:space="preserve">
2000 - 2007 arası nüfus sayımı yok linear interpole
edildi
</t>
        </r>
      </text>
    </comment>
    <comment ref="C219" authorId="0" shapeId="0">
      <text>
        <r>
          <rPr>
            <b/>
            <sz val="9"/>
            <color indexed="81"/>
            <rFont val="Tahoma"/>
            <family val="2"/>
            <charset val="162"/>
          </rPr>
          <t>Author:</t>
        </r>
        <r>
          <rPr>
            <sz val="9"/>
            <color indexed="81"/>
            <rFont val="Tahoma"/>
            <family val="2"/>
            <charset val="162"/>
          </rPr>
          <t xml:space="preserve">
İstanbul Atatürk Havalimanı aylık ortalama sıcaklık verilerinde 2018 yılı 13 ay görünüyor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  <charset val="162"/>
          </rPr>
          <t>Author:</t>
        </r>
        <r>
          <rPr>
            <sz val="9"/>
            <color indexed="81"/>
            <rFont val="Tahoma"/>
            <family val="2"/>
            <charset val="162"/>
          </rPr>
          <t xml:space="preserve">
Adana Bölge Ortalama Sıcaklıklarda 2018 yılında 13 ay görünüyor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  <charset val="162"/>
          </rPr>
          <t>Author:</t>
        </r>
        <r>
          <rPr>
            <sz val="9"/>
            <color indexed="81"/>
            <rFont val="Tahoma"/>
            <family val="2"/>
            <charset val="162"/>
          </rPr>
          <t xml:space="preserve">
Trabzon Ortalama ile oluşturuldu</t>
        </r>
      </text>
    </comment>
  </commentList>
</comments>
</file>

<file path=xl/sharedStrings.xml><?xml version="1.0" encoding="utf-8"?>
<sst xmlns="http://schemas.openxmlformats.org/spreadsheetml/2006/main" count="116" uniqueCount="83">
  <si>
    <t>Istanbul</t>
  </si>
  <si>
    <t>Adana</t>
  </si>
  <si>
    <t>Ankara</t>
  </si>
  <si>
    <t>Izmir</t>
  </si>
  <si>
    <t>Diyarbakir</t>
  </si>
  <si>
    <t>Erzurum</t>
  </si>
  <si>
    <t>Trabzon</t>
  </si>
  <si>
    <t>Ortalama Sicakliklar</t>
  </si>
  <si>
    <t>Nüfus Yoğunluklari</t>
  </si>
  <si>
    <t>Tarih</t>
  </si>
  <si>
    <t>Tarih Yıl</t>
  </si>
  <si>
    <t>Tarih Ay</t>
  </si>
  <si>
    <t>Diyarbakır</t>
  </si>
  <si>
    <t>İstanbul</t>
  </si>
  <si>
    <t>İzmir</t>
  </si>
  <si>
    <t>Toplam</t>
  </si>
  <si>
    <t>Nüfus Ağırlıklı Ortalama Sıcaklıklar</t>
  </si>
  <si>
    <t xml:space="preserve">Türkiye </t>
  </si>
  <si>
    <t>Enerji Talebi</t>
  </si>
  <si>
    <t>yil</t>
  </si>
  <si>
    <t>ay</t>
  </si>
  <si>
    <t>sicaklik</t>
  </si>
  <si>
    <t>twh100</t>
  </si>
  <si>
    <t>Year</t>
  </si>
  <si>
    <t>Month</t>
  </si>
  <si>
    <t>Count</t>
  </si>
  <si>
    <t>EnergyDemandGwh</t>
  </si>
  <si>
    <t>EnergyDemandPwh</t>
  </si>
  <si>
    <t>weigthedAverageTemp</t>
  </si>
  <si>
    <t>energyDemand</t>
  </si>
  <si>
    <t>energyDemandPwh</t>
  </si>
  <si>
    <t>bptdiff2</t>
  </si>
  <si>
    <t>Y</t>
  </si>
  <si>
    <t>M</t>
  </si>
  <si>
    <t>C</t>
  </si>
  <si>
    <t>T</t>
  </si>
  <si>
    <t>ED</t>
  </si>
  <si>
    <t>FO</t>
  </si>
  <si>
    <t>x1</t>
  </si>
  <si>
    <t>x2</t>
  </si>
  <si>
    <t>x3</t>
  </si>
  <si>
    <t>x4</t>
  </si>
  <si>
    <t>x5</t>
  </si>
  <si>
    <t>energyDemandTwh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</si>
  <si>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</si>
  <si>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</si>
  <si>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</si>
  <si>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</si>
  <si>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</si>
  <si>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</si>
  <si>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</si>
  <si>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</si>
  <si>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</si>
  <si>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</si>
  <si>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</si>
  <si>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</si>
  <si>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EnergyDemandTwh</t>
  </si>
  <si>
    <t>YılwAy</t>
  </si>
  <si>
    <t>Ortalama Sıcaklık Yıl / Ay</t>
  </si>
  <si>
    <t>Min</t>
  </si>
  <si>
    <t>Mean</t>
  </si>
  <si>
    <t>Max</t>
  </si>
  <si>
    <t>Train Real</t>
  </si>
  <si>
    <t>Validation Real</t>
  </si>
  <si>
    <t>Test Real</t>
  </si>
  <si>
    <t>MAPETRAINMEAN</t>
  </si>
  <si>
    <t>MAPETRAINMAX</t>
  </si>
  <si>
    <t>MAPEVALMAX</t>
  </si>
  <si>
    <t>MAPETESTMEAN</t>
  </si>
  <si>
    <t>MAPETESTMAX</t>
  </si>
  <si>
    <t>Train Predicted</t>
  </si>
  <si>
    <t>Test Predicted</t>
  </si>
  <si>
    <t>Validation Predicted</t>
  </si>
  <si>
    <t xml:space="preserve">EnergyDemandSeedTestV5 </t>
  </si>
  <si>
    <t>TrainRealTwh</t>
  </si>
  <si>
    <t>TrainPredictedTwh</t>
  </si>
  <si>
    <t>Error</t>
  </si>
  <si>
    <t>Balance</t>
  </si>
  <si>
    <t>Squared Mean</t>
  </si>
  <si>
    <t>ed2</t>
  </si>
  <si>
    <t>real ed</t>
  </si>
  <si>
    <t>fitted ed</t>
  </si>
  <si>
    <t>MeanTWH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</si>
</sst>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"/>
      <family val="2"/>
      <charset val="162"/>
    </font>
    <font>
      <sz val="10"/>
      <name val="Arial Tur"/>
      <charset val="16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12"/>
      <color rgb="FF000000"/>
      <name val="SansSerif"/>
    </font>
    <font>
      <sz val="12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0" fillId="0" borderId="4" xfId="0" applyBorder="1"/>
    <xf numFmtId="0" fontId="0" fillId="0" borderId="5" xfId="0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 wrapText="1"/>
    </xf>
    <xf numFmtId="16" fontId="9" fillId="2" borderId="2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164" fontId="0" fillId="0" borderId="6" xfId="0" applyNumberFormat="1" applyBorder="1"/>
    <xf numFmtId="164" fontId="0" fillId="0" borderId="0" xfId="0" applyNumberFormat="1"/>
    <xf numFmtId="2" fontId="9" fillId="2" borderId="2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2" fillId="0" borderId="12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3" xfId="0" applyFont="1" applyBorder="1"/>
    <xf numFmtId="0" fontId="10" fillId="0" borderId="13" xfId="0" applyFont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" fontId="8" fillId="0" borderId="0" xfId="0" applyNumberFormat="1" applyFont="1"/>
    <xf numFmtId="164" fontId="8" fillId="0" borderId="0" xfId="0" applyNumberFormat="1" applyFont="1"/>
    <xf numFmtId="2" fontId="0" fillId="0" borderId="0" xfId="0" applyNumberFormat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6">
    <cellStyle name="Normal" xfId="0" builtinId="0"/>
    <cellStyle name="Normal 2" xfId="4"/>
    <cellStyle name="Normal 3" xfId="5"/>
    <cellStyle name="Normal 4" xfId="3"/>
    <cellStyle name="Normal 5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015873015873"/>
          <c:y val="3.2558333333333335E-2"/>
          <c:w val="0.72987857142857138"/>
          <c:h val="0.80340694444444449"/>
        </c:manualLayout>
      </c:layout>
      <c:scatterChart>
        <c:scatterStyle val="smoothMarker"/>
        <c:varyColors val="0"/>
        <c:ser>
          <c:idx val="0"/>
          <c:order val="0"/>
          <c:tx>
            <c:v>Demand variations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AylaraGoreEnerjiTalebimiz!$J$32:$U$32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AylaraGoreEnerjiTalebimiz!$J$53:$U$53</c:f>
              <c:numCache>
                <c:formatCode>General</c:formatCode>
                <c:ptCount val="12"/>
                <c:pt idx="0">
                  <c:v>17.352656189720619</c:v>
                </c:pt>
                <c:pt idx="1">
                  <c:v>15.711568754604521</c:v>
                </c:pt>
                <c:pt idx="2">
                  <c:v>16.635254240650706</c:v>
                </c:pt>
                <c:pt idx="3">
                  <c:v>15.582071556677269</c:v>
                </c:pt>
                <c:pt idx="4">
                  <c:v>15.92652545050821</c:v>
                </c:pt>
                <c:pt idx="5">
                  <c:v>16.205853381944483</c:v>
                </c:pt>
                <c:pt idx="6">
                  <c:v>18.290976673820015</c:v>
                </c:pt>
                <c:pt idx="7">
                  <c:v>18.515863342230116</c:v>
                </c:pt>
                <c:pt idx="8">
                  <c:v>16.430158017920199</c:v>
                </c:pt>
                <c:pt idx="9">
                  <c:v>16.085918573076881</c:v>
                </c:pt>
                <c:pt idx="10">
                  <c:v>16.561342057039973</c:v>
                </c:pt>
                <c:pt idx="11">
                  <c:v>18.083117453802025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2728"/>
        <c:axId val="308896256"/>
      </c:scatterChart>
      <c:scatterChart>
        <c:scatterStyle val="smoothMarker"/>
        <c:varyColors val="0"/>
        <c:ser>
          <c:idx val="2"/>
          <c:order val="1"/>
          <c:tx>
            <c:v>Temperature variations</c:v>
          </c:tx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NufusAgirlikliOrtalamaSicaklik!$M$37:$X$37</c:f>
              <c:numCache>
                <c:formatCode>General</c:formatCode>
                <c:ptCount val="12"/>
                <c:pt idx="0">
                  <c:v>5.2853852631483242</c:v>
                </c:pt>
                <c:pt idx="1">
                  <c:v>6.4154379407747033</c:v>
                </c:pt>
                <c:pt idx="2">
                  <c:v>9.3287953356871238</c:v>
                </c:pt>
                <c:pt idx="3">
                  <c:v>13.33216584252547</c:v>
                </c:pt>
                <c:pt idx="4">
                  <c:v>18.18903305675439</c:v>
                </c:pt>
                <c:pt idx="5">
                  <c:v>23.0117709400165</c:v>
                </c:pt>
                <c:pt idx="6">
                  <c:v>26.243753077222809</c:v>
                </c:pt>
                <c:pt idx="7">
                  <c:v>26.35817567064931</c:v>
                </c:pt>
                <c:pt idx="8">
                  <c:v>22.158430152761664</c:v>
                </c:pt>
                <c:pt idx="9">
                  <c:v>16.870716125496774</c:v>
                </c:pt>
                <c:pt idx="10">
                  <c:v>11.711800916645311</c:v>
                </c:pt>
                <c:pt idx="11">
                  <c:v>7.1854285213589453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0DF-4C60-A1DF-9EF26BA04BD8}"/>
            </c:ext>
          </c:extLst>
        </c:ser>
        <c:ser>
          <c:idx val="3"/>
          <c:order val="2"/>
          <c:tx>
            <c:v>Balance point</c:v>
          </c:tx>
          <c:spPr>
            <a:ln w="127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NufusAgirlikliOrtalamaSicaklik!$M$41:$X$41</c:f>
              <c:numCache>
                <c:formatCode>General</c:formatCode>
                <c:ptCount val="12"/>
                <c:pt idx="0">
                  <c:v>15.22780640975</c:v>
                </c:pt>
                <c:pt idx="1">
                  <c:v>15.22780640975</c:v>
                </c:pt>
                <c:pt idx="2">
                  <c:v>15.22780640975</c:v>
                </c:pt>
                <c:pt idx="3">
                  <c:v>15.22780640975</c:v>
                </c:pt>
                <c:pt idx="4">
                  <c:v>15.22780640975</c:v>
                </c:pt>
                <c:pt idx="5">
                  <c:v>15.22780640975</c:v>
                </c:pt>
                <c:pt idx="6">
                  <c:v>15.22780640975</c:v>
                </c:pt>
                <c:pt idx="7">
                  <c:v>15.22780640975</c:v>
                </c:pt>
                <c:pt idx="8">
                  <c:v>15.22780640975</c:v>
                </c:pt>
                <c:pt idx="9">
                  <c:v>15.22780640975</c:v>
                </c:pt>
                <c:pt idx="10">
                  <c:v>15.22780640975</c:v>
                </c:pt>
                <c:pt idx="11">
                  <c:v>15.22780640975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0DF-4C60-A1DF-9EF26BA04BD8}"/>
            </c:ext>
          </c:extLst>
        </c:ser>
        <c:ser>
          <c:idx val="1"/>
          <c:order val="3"/>
          <c:tx>
            <c:v>Root squared difference BPT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appliedEnergy2019!$J$15:$U$15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appliedEnergy2019!$J$40:$U$40</c:f>
              <c:numCache>
                <c:formatCode>General</c:formatCode>
                <c:ptCount val="12"/>
                <c:pt idx="0">
                  <c:v>10.087683203098329</c:v>
                </c:pt>
                <c:pt idx="1">
                  <c:v>9.005341571309982</c:v>
                </c:pt>
                <c:pt idx="2">
                  <c:v>6.1575248520499937</c:v>
                </c:pt>
                <c:pt idx="3">
                  <c:v>2.3866185669578908</c:v>
                </c:pt>
                <c:pt idx="4">
                  <c:v>3.1315598196508843</c:v>
                </c:pt>
                <c:pt idx="5">
                  <c:v>7.8555145647349995</c:v>
                </c:pt>
                <c:pt idx="6">
                  <c:v>11.040176966270595</c:v>
                </c:pt>
                <c:pt idx="7">
                  <c:v>11.177691139831078</c:v>
                </c:pt>
                <c:pt idx="8">
                  <c:v>7.0092505610397753</c:v>
                </c:pt>
                <c:pt idx="9">
                  <c:v>2.0525054184012719</c:v>
                </c:pt>
                <c:pt idx="10">
                  <c:v>3.8340260868024325</c:v>
                </c:pt>
                <c:pt idx="11">
                  <c:v>8.2080497707487066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3120"/>
        <c:axId val="308893512"/>
      </c:scatterChart>
      <c:valAx>
        <c:axId val="308892728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50050611465339"/>
              <c:y val="0.92650462962962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8896256"/>
        <c:crossesAt val="-5"/>
        <c:crossBetween val="midCat"/>
        <c:majorUnit val="1"/>
        <c:minorUnit val="0.4"/>
      </c:valAx>
      <c:valAx>
        <c:axId val="308896256"/>
        <c:scaling>
          <c:orientation val="minMax"/>
          <c:max val="2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Electricity Demand (TWh)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8892728"/>
        <c:crosses val="autoZero"/>
        <c:crossBetween val="midCat"/>
      </c:valAx>
      <c:valAx>
        <c:axId val="308893512"/>
        <c:scaling>
          <c:orientation val="minMax"/>
          <c:min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Temperature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8893120"/>
        <c:crosses val="max"/>
        <c:crossBetween val="midCat"/>
      </c:valAx>
      <c:valAx>
        <c:axId val="3088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93512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17483074074074073"/>
          <c:y val="0.59733629629629625"/>
          <c:w val="0.73184222222222217"/>
          <c:h val="0.22440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015873015873"/>
          <c:y val="3.2558333333333335E-2"/>
          <c:w val="0.72987857142857138"/>
          <c:h val="0.80340694444444449"/>
        </c:manualLayout>
      </c:layout>
      <c:scatterChart>
        <c:scatterStyle val="smoothMarker"/>
        <c:varyColors val="0"/>
        <c:ser>
          <c:idx val="0"/>
          <c:order val="0"/>
          <c:tx>
            <c:v>Demand variations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AylaraGoreEnerjiTalebimiz!$J$32:$U$32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AylaraGoreEnerjiTalebimiz!$J$53:$U$53</c:f>
              <c:numCache>
                <c:formatCode>General</c:formatCode>
                <c:ptCount val="12"/>
                <c:pt idx="0">
                  <c:v>17.352656189720619</c:v>
                </c:pt>
                <c:pt idx="1">
                  <c:v>15.711568754604521</c:v>
                </c:pt>
                <c:pt idx="2">
                  <c:v>16.635254240650706</c:v>
                </c:pt>
                <c:pt idx="3">
                  <c:v>15.582071556677269</c:v>
                </c:pt>
                <c:pt idx="4">
                  <c:v>15.92652545050821</c:v>
                </c:pt>
                <c:pt idx="5">
                  <c:v>16.205853381944483</c:v>
                </c:pt>
                <c:pt idx="6">
                  <c:v>18.290976673820015</c:v>
                </c:pt>
                <c:pt idx="7">
                  <c:v>18.515863342230116</c:v>
                </c:pt>
                <c:pt idx="8">
                  <c:v>16.430158017920199</c:v>
                </c:pt>
                <c:pt idx="9">
                  <c:v>16.085918573076881</c:v>
                </c:pt>
                <c:pt idx="10">
                  <c:v>16.561342057039973</c:v>
                </c:pt>
                <c:pt idx="11">
                  <c:v>18.083117453802025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5176"/>
        <c:axId val="170920272"/>
      </c:scatterChart>
      <c:scatterChart>
        <c:scatterStyle val="smoothMarker"/>
        <c:varyColors val="0"/>
        <c:ser>
          <c:idx val="2"/>
          <c:order val="1"/>
          <c:tx>
            <c:v>Temperature variations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NufusAgirlikliOrtalamaSicaklik!$M$37:$X$37</c:f>
              <c:numCache>
                <c:formatCode>General</c:formatCode>
                <c:ptCount val="12"/>
                <c:pt idx="0">
                  <c:v>5.2853852631483242</c:v>
                </c:pt>
                <c:pt idx="1">
                  <c:v>6.4154379407747033</c:v>
                </c:pt>
                <c:pt idx="2">
                  <c:v>9.3287953356871238</c:v>
                </c:pt>
                <c:pt idx="3">
                  <c:v>13.33216584252547</c:v>
                </c:pt>
                <c:pt idx="4">
                  <c:v>18.18903305675439</c:v>
                </c:pt>
                <c:pt idx="5">
                  <c:v>23.0117709400165</c:v>
                </c:pt>
                <c:pt idx="6">
                  <c:v>26.243753077222809</c:v>
                </c:pt>
                <c:pt idx="7">
                  <c:v>26.35817567064931</c:v>
                </c:pt>
                <c:pt idx="8">
                  <c:v>22.158430152761664</c:v>
                </c:pt>
                <c:pt idx="9">
                  <c:v>16.870716125496774</c:v>
                </c:pt>
                <c:pt idx="10">
                  <c:v>11.711800916645311</c:v>
                </c:pt>
                <c:pt idx="11">
                  <c:v>7.1854285213589453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0DF-4C60-A1DF-9EF26BA04BD8}"/>
            </c:ext>
          </c:extLst>
        </c:ser>
        <c:ser>
          <c:idx val="3"/>
          <c:order val="2"/>
          <c:tx>
            <c:v>Balance point</c:v>
          </c:tx>
          <c:spPr>
            <a:ln w="127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NufusAgirlikliOrtalamaSicaklik!$M$41:$X$41</c:f>
              <c:numCache>
                <c:formatCode>General</c:formatCode>
                <c:ptCount val="12"/>
                <c:pt idx="0">
                  <c:v>15.22780640975</c:v>
                </c:pt>
                <c:pt idx="1">
                  <c:v>15.22780640975</c:v>
                </c:pt>
                <c:pt idx="2">
                  <c:v>15.22780640975</c:v>
                </c:pt>
                <c:pt idx="3">
                  <c:v>15.22780640975</c:v>
                </c:pt>
                <c:pt idx="4">
                  <c:v>15.22780640975</c:v>
                </c:pt>
                <c:pt idx="5">
                  <c:v>15.22780640975</c:v>
                </c:pt>
                <c:pt idx="6">
                  <c:v>15.22780640975</c:v>
                </c:pt>
                <c:pt idx="7">
                  <c:v>15.22780640975</c:v>
                </c:pt>
                <c:pt idx="8">
                  <c:v>15.22780640975</c:v>
                </c:pt>
                <c:pt idx="9">
                  <c:v>15.22780640975</c:v>
                </c:pt>
                <c:pt idx="10">
                  <c:v>15.22780640975</c:v>
                </c:pt>
                <c:pt idx="11">
                  <c:v>15.22780640975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7920"/>
        <c:axId val="170917136"/>
      </c:scatterChart>
      <c:valAx>
        <c:axId val="170915176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50050611465339"/>
              <c:y val="0.92650462962962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20272"/>
        <c:crossesAt val="-5"/>
        <c:crossBetween val="midCat"/>
        <c:majorUnit val="1"/>
        <c:minorUnit val="0.4"/>
      </c:valAx>
      <c:valAx>
        <c:axId val="170920272"/>
        <c:scaling>
          <c:orientation val="minMax"/>
          <c:max val="2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Electricity Demand (TWh)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15176"/>
        <c:crosses val="autoZero"/>
        <c:crossBetween val="midCat"/>
      </c:valAx>
      <c:valAx>
        <c:axId val="170917136"/>
        <c:scaling>
          <c:orientation val="minMax"/>
          <c:min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Temperature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17920"/>
        <c:crosses val="max"/>
        <c:crossBetween val="midCat"/>
      </c:valAx>
      <c:valAx>
        <c:axId val="1709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7136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2064555555555557"/>
          <c:y val="0.59733611111111118"/>
          <c:w val="0.52958296296296292"/>
          <c:h val="0.22440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015873015873"/>
          <c:y val="3.2558333333333335E-2"/>
          <c:w val="0.75810074074074074"/>
          <c:h val="0.80340694444444449"/>
        </c:manualLayout>
      </c:layout>
      <c:scatterChart>
        <c:scatterStyle val="smoothMarker"/>
        <c:varyColors val="0"/>
        <c:ser>
          <c:idx val="0"/>
          <c:order val="0"/>
          <c:tx>
            <c:v>Demand variations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AylaraGoreEnerjiTalebimiz!$J$32:$U$32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AylaraGoreEnerjiTalebimiz!$J$53:$U$53</c:f>
              <c:numCache>
                <c:formatCode>General</c:formatCode>
                <c:ptCount val="12"/>
                <c:pt idx="0">
                  <c:v>17.352656189720619</c:v>
                </c:pt>
                <c:pt idx="1">
                  <c:v>15.711568754604521</c:v>
                </c:pt>
                <c:pt idx="2">
                  <c:v>16.635254240650706</c:v>
                </c:pt>
                <c:pt idx="3">
                  <c:v>15.582071556677269</c:v>
                </c:pt>
                <c:pt idx="4">
                  <c:v>15.92652545050821</c:v>
                </c:pt>
                <c:pt idx="5">
                  <c:v>16.205853381944483</c:v>
                </c:pt>
                <c:pt idx="6">
                  <c:v>18.290976673820015</c:v>
                </c:pt>
                <c:pt idx="7">
                  <c:v>18.515863342230116</c:v>
                </c:pt>
                <c:pt idx="8">
                  <c:v>16.430158017920199</c:v>
                </c:pt>
                <c:pt idx="9">
                  <c:v>16.085918573076881</c:v>
                </c:pt>
                <c:pt idx="10">
                  <c:v>16.561342057039973</c:v>
                </c:pt>
                <c:pt idx="11">
                  <c:v>18.083117453802025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5568"/>
        <c:axId val="170919096"/>
      </c:scatterChart>
      <c:scatterChart>
        <c:scatterStyle val="smoothMarker"/>
        <c:varyColors val="0"/>
        <c:ser>
          <c:idx val="1"/>
          <c:order val="1"/>
          <c:tx>
            <c:v>Squared difference BPT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4"/>
            <c:spPr>
              <a:noFill/>
              <a:ln w="9525">
                <a:noFill/>
              </a:ln>
              <a:effectLst/>
            </c:spPr>
          </c:marker>
          <c:xVal>
            <c:numRef>
              <c:f>appliedEnergy2019!$J$15:$U$15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appliedEnergy2019!$J$36:$U$36</c:f>
              <c:numCache>
                <c:formatCode>General</c:formatCode>
                <c:ptCount val="12"/>
                <c:pt idx="0">
                  <c:v>101.76135240607218</c:v>
                </c:pt>
                <c:pt idx="1">
                  <c:v>81.09617681596373</c:v>
                </c:pt>
                <c:pt idx="2">
                  <c:v>37.915112303613299</c:v>
                </c:pt>
                <c:pt idx="3">
                  <c:v>5.6959481841481363</c:v>
                </c:pt>
                <c:pt idx="4">
                  <c:v>9.8066669040518786</c:v>
                </c:pt>
                <c:pt idx="5">
                  <c:v>61.709109076763703</c:v>
                </c:pt>
                <c:pt idx="6">
                  <c:v>121.88550744657181</c:v>
                </c:pt>
                <c:pt idx="7">
                  <c:v>124.94077921745819</c:v>
                </c:pt>
                <c:pt idx="8">
                  <c:v>49.129593427436404</c:v>
                </c:pt>
                <c:pt idx="9">
                  <c:v>4.2127784925665797</c:v>
                </c:pt>
                <c:pt idx="10">
                  <c:v>14.699756034281572</c:v>
                </c:pt>
                <c:pt idx="11">
                  <c:v>67.372081039087902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DF-4C60-A1DF-9EF26BA0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3608"/>
        <c:axId val="170919488"/>
      </c:scatterChart>
      <c:valAx>
        <c:axId val="170915568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50050611465339"/>
              <c:y val="0.92650462962962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19096"/>
        <c:crossesAt val="-5"/>
        <c:crossBetween val="midCat"/>
        <c:majorUnit val="1"/>
        <c:minorUnit val="0.4"/>
      </c:valAx>
      <c:valAx>
        <c:axId val="170919096"/>
        <c:scaling>
          <c:orientation val="minMax"/>
          <c:max val="2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Electricity Demand (TWh)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15568"/>
        <c:crosses val="autoZero"/>
        <c:crossBetween val="midCat"/>
      </c:valAx>
      <c:valAx>
        <c:axId val="170919488"/>
        <c:scaling>
          <c:orientation val="minMax"/>
          <c:max val="2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70913608"/>
        <c:crosses val="max"/>
        <c:crossBetween val="midCat"/>
      </c:valAx>
      <c:valAx>
        <c:axId val="17091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9488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3005296296296294"/>
          <c:y val="0.59145648148148156"/>
          <c:w val="0.55310148148148153"/>
          <c:h val="0.22440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Gross Energy Demand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028433945756787E-2"/>
                  <c:y val="-9.5953266258384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numRef>
              <c:f>AylaraGoreEnerjiTalebimiz!$A$3:$A$234</c:f>
              <c:numCache>
                <c:formatCode>General</c:formatCode>
                <c:ptCount val="23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</c:numCache>
            </c:numRef>
          </c:cat>
          <c:val>
            <c:numRef>
              <c:f>AylaraGoreEnerjiTalebimiz!$F$3:$F$231</c:f>
              <c:numCache>
                <c:formatCode>General</c:formatCode>
                <c:ptCount val="229"/>
                <c:pt idx="0">
                  <c:v>11.179500000000001</c:v>
                </c:pt>
                <c:pt idx="1">
                  <c:v>10.8917</c:v>
                </c:pt>
                <c:pt idx="2">
                  <c:v>10.9016</c:v>
                </c:pt>
                <c:pt idx="3">
                  <c:v>9.7226999999999997</c:v>
                </c:pt>
                <c:pt idx="4">
                  <c:v>9.9285999999999994</c:v>
                </c:pt>
                <c:pt idx="5">
                  <c:v>9.988999999999999</c:v>
                </c:pt>
                <c:pt idx="6">
                  <c:v>11.186399999999999</c:v>
                </c:pt>
                <c:pt idx="7">
                  <c:v>11.189800000000002</c:v>
                </c:pt>
                <c:pt idx="8">
                  <c:v>10.405799999999999</c:v>
                </c:pt>
                <c:pt idx="9">
                  <c:v>10.644</c:v>
                </c:pt>
                <c:pt idx="10">
                  <c:v>10.850199999999999</c:v>
                </c:pt>
                <c:pt idx="11">
                  <c:v>11.3863</c:v>
                </c:pt>
                <c:pt idx="12">
                  <c:v>11.687899999999999</c:v>
                </c:pt>
                <c:pt idx="13">
                  <c:v>10.532799999999998</c:v>
                </c:pt>
                <c:pt idx="14">
                  <c:v>9.8159999999999989</c:v>
                </c:pt>
                <c:pt idx="15">
                  <c:v>9.6884999999999977</c:v>
                </c:pt>
                <c:pt idx="16">
                  <c:v>9.7428999999999988</c:v>
                </c:pt>
                <c:pt idx="17">
                  <c:v>9.9135000000000026</c:v>
                </c:pt>
                <c:pt idx="18">
                  <c:v>11.076600000000001</c:v>
                </c:pt>
                <c:pt idx="19">
                  <c:v>11.271799999999999</c:v>
                </c:pt>
                <c:pt idx="20">
                  <c:v>10.234700000000002</c:v>
                </c:pt>
                <c:pt idx="21">
                  <c:v>10.424699999999998</c:v>
                </c:pt>
                <c:pt idx="22">
                  <c:v>10.9742</c:v>
                </c:pt>
                <c:pt idx="23">
                  <c:v>11.507700000000002</c:v>
                </c:pt>
                <c:pt idx="24">
                  <c:v>11.964</c:v>
                </c:pt>
                <c:pt idx="25">
                  <c:v>9.9510000000000005</c:v>
                </c:pt>
                <c:pt idx="26">
                  <c:v>11.2149</c:v>
                </c:pt>
                <c:pt idx="27">
                  <c:v>10.606100000000001</c:v>
                </c:pt>
                <c:pt idx="28">
                  <c:v>10.385999999999999</c:v>
                </c:pt>
                <c:pt idx="29">
                  <c:v>10.4351</c:v>
                </c:pt>
                <c:pt idx="30">
                  <c:v>11.728499999999999</c:v>
                </c:pt>
                <c:pt idx="31">
                  <c:v>11.646799999999999</c:v>
                </c:pt>
                <c:pt idx="32">
                  <c:v>10.5055</c:v>
                </c:pt>
                <c:pt idx="33">
                  <c:v>10.770200000000001</c:v>
                </c:pt>
                <c:pt idx="34">
                  <c:v>11.222300000000001</c:v>
                </c:pt>
                <c:pt idx="35">
                  <c:v>12.122200000000001</c:v>
                </c:pt>
                <c:pt idx="36">
                  <c:v>12.386100000000001</c:v>
                </c:pt>
                <c:pt idx="37">
                  <c:v>10.859200000000001</c:v>
                </c:pt>
                <c:pt idx="38">
                  <c:v>12.391400000000001</c:v>
                </c:pt>
                <c:pt idx="39">
                  <c:v>11.045400000000003</c:v>
                </c:pt>
                <c:pt idx="40">
                  <c:v>10.9176</c:v>
                </c:pt>
                <c:pt idx="41">
                  <c:v>11.085100000000001</c:v>
                </c:pt>
                <c:pt idx="42">
                  <c:v>12.4154</c:v>
                </c:pt>
                <c:pt idx="43">
                  <c:v>12.561300000000001</c:v>
                </c:pt>
                <c:pt idx="44">
                  <c:v>11.414300000000001</c:v>
                </c:pt>
                <c:pt idx="45">
                  <c:v>11.578899999999999</c:v>
                </c:pt>
                <c:pt idx="46">
                  <c:v>11.439399999999999</c:v>
                </c:pt>
                <c:pt idx="47">
                  <c:v>13.056800000000001</c:v>
                </c:pt>
                <c:pt idx="48">
                  <c:v>12.941600000000001</c:v>
                </c:pt>
                <c:pt idx="49">
                  <c:v>11.507900000000001</c:v>
                </c:pt>
                <c:pt idx="50">
                  <c:v>12.539399999999999</c:v>
                </c:pt>
                <c:pt idx="51">
                  <c:v>11.782300000000001</c:v>
                </c:pt>
                <c:pt idx="52">
                  <c:v>11.822200000000002</c:v>
                </c:pt>
                <c:pt idx="53">
                  <c:v>11.925799999999999</c:v>
                </c:pt>
                <c:pt idx="54">
                  <c:v>13.242800000000001</c:v>
                </c:pt>
                <c:pt idx="55">
                  <c:v>13.304600000000001</c:v>
                </c:pt>
                <c:pt idx="56">
                  <c:v>12.5251</c:v>
                </c:pt>
                <c:pt idx="57">
                  <c:v>12.3262</c:v>
                </c:pt>
                <c:pt idx="58">
                  <c:v>12.150300000000001</c:v>
                </c:pt>
                <c:pt idx="59">
                  <c:v>13.949300000000001</c:v>
                </c:pt>
                <c:pt idx="60">
                  <c:v>13.212399999999999</c:v>
                </c:pt>
                <c:pt idx="61">
                  <c:v>12.523899999999999</c:v>
                </c:pt>
                <c:pt idx="62">
                  <c:v>13.4657</c:v>
                </c:pt>
                <c:pt idx="63">
                  <c:v>12.533899999999999</c:v>
                </c:pt>
                <c:pt idx="64">
                  <c:v>12.7599</c:v>
                </c:pt>
                <c:pt idx="65">
                  <c:v>12.6029</c:v>
                </c:pt>
                <c:pt idx="66">
                  <c:v>14.2544</c:v>
                </c:pt>
                <c:pt idx="67">
                  <c:v>14.693999999999999</c:v>
                </c:pt>
                <c:pt idx="68">
                  <c:v>13.2834</c:v>
                </c:pt>
                <c:pt idx="69">
                  <c:v>13.406999999999998</c:v>
                </c:pt>
                <c:pt idx="70">
                  <c:v>13.322100000000001</c:v>
                </c:pt>
                <c:pt idx="71">
                  <c:v>14.734399999999999</c:v>
                </c:pt>
                <c:pt idx="72">
                  <c:v>14.1721</c:v>
                </c:pt>
                <c:pt idx="73">
                  <c:v>13.540300000000002</c:v>
                </c:pt>
                <c:pt idx="74">
                  <c:v>14.471399999999997</c:v>
                </c:pt>
                <c:pt idx="75">
                  <c:v>13.277500000000002</c:v>
                </c:pt>
                <c:pt idx="76">
                  <c:v>13.8757</c:v>
                </c:pt>
                <c:pt idx="77">
                  <c:v>14.3361</c:v>
                </c:pt>
                <c:pt idx="78">
                  <c:v>15.4528</c:v>
                </c:pt>
                <c:pt idx="79">
                  <c:v>16.267199999999999</c:v>
                </c:pt>
                <c:pt idx="80">
                  <c:v>14.395100000000001</c:v>
                </c:pt>
                <c:pt idx="81">
                  <c:v>13.735300000000001</c:v>
                </c:pt>
                <c:pt idx="82">
                  <c:v>15.067900000000002</c:v>
                </c:pt>
                <c:pt idx="83">
                  <c:v>16.0459</c:v>
                </c:pt>
                <c:pt idx="84">
                  <c:v>15.685678920999999</c:v>
                </c:pt>
                <c:pt idx="85">
                  <c:v>14.547954260000001</c:v>
                </c:pt>
                <c:pt idx="86">
                  <c:v>15.622648487000001</c:v>
                </c:pt>
                <c:pt idx="87">
                  <c:v>14.785827123999999</c:v>
                </c:pt>
                <c:pt idx="88">
                  <c:v>15.112533102</c:v>
                </c:pt>
                <c:pt idx="89">
                  <c:v>15.560417805</c:v>
                </c:pt>
                <c:pt idx="90">
                  <c:v>17.491562056000003</c:v>
                </c:pt>
                <c:pt idx="91">
                  <c:v>17.579500958999997</c:v>
                </c:pt>
                <c:pt idx="92">
                  <c:v>15.636286736000001</c:v>
                </c:pt>
                <c:pt idx="93">
                  <c:v>15.071155827</c:v>
                </c:pt>
                <c:pt idx="94">
                  <c:v>16.103412526000003</c:v>
                </c:pt>
                <c:pt idx="95">
                  <c:v>16.803235814000001</c:v>
                </c:pt>
                <c:pt idx="96">
                  <c:v>17.9483</c:v>
                </c:pt>
                <c:pt idx="97">
                  <c:v>16.504099999999998</c:v>
                </c:pt>
                <c:pt idx="98">
                  <c:v>16.244500000000002</c:v>
                </c:pt>
                <c:pt idx="99">
                  <c:v>15.6523</c:v>
                </c:pt>
                <c:pt idx="100">
                  <c:v>16.283999999999999</c:v>
                </c:pt>
                <c:pt idx="101">
                  <c:v>16.527100000000001</c:v>
                </c:pt>
                <c:pt idx="102">
                  <c:v>18.308499999999999</c:v>
                </c:pt>
                <c:pt idx="103">
                  <c:v>18.3918</c:v>
                </c:pt>
                <c:pt idx="104">
                  <c:v>16.045099999999998</c:v>
                </c:pt>
                <c:pt idx="105">
                  <c:v>14.917</c:v>
                </c:pt>
                <c:pt idx="106">
                  <c:v>15.446040000000002</c:v>
                </c:pt>
                <c:pt idx="107">
                  <c:v>15.816439999999998</c:v>
                </c:pt>
                <c:pt idx="108">
                  <c:v>16.851415999999997</c:v>
                </c:pt>
                <c:pt idx="109">
                  <c:v>15.010029000000001</c:v>
                </c:pt>
                <c:pt idx="110">
                  <c:v>15.983710999999998</c:v>
                </c:pt>
                <c:pt idx="111">
                  <c:v>14.849102999999998</c:v>
                </c:pt>
                <c:pt idx="112">
                  <c:v>15.297715000000002</c:v>
                </c:pt>
                <c:pt idx="113">
                  <c:v>15.899615999999998</c:v>
                </c:pt>
                <c:pt idx="114">
                  <c:v>17.743508000000002</c:v>
                </c:pt>
                <c:pt idx="115">
                  <c:v>17.704556000000004</c:v>
                </c:pt>
                <c:pt idx="116">
                  <c:v>15.379300999999998</c:v>
                </c:pt>
                <c:pt idx="117">
                  <c:v>15.989903999999999</c:v>
                </c:pt>
                <c:pt idx="118">
                  <c:v>15.779290999999997</c:v>
                </c:pt>
                <c:pt idx="119">
                  <c:v>17.590910000000001</c:v>
                </c:pt>
                <c:pt idx="120">
                  <c:v>17.421708000000002</c:v>
                </c:pt>
                <c:pt idx="121">
                  <c:v>15.745016</c:v>
                </c:pt>
                <c:pt idx="122">
                  <c:v>17.078834000000001</c:v>
                </c:pt>
                <c:pt idx="123">
                  <c:v>16.313735999999999</c:v>
                </c:pt>
                <c:pt idx="124">
                  <c:v>16.711661999999997</c:v>
                </c:pt>
                <c:pt idx="125">
                  <c:v>17.143073000000005</c:v>
                </c:pt>
                <c:pt idx="126">
                  <c:v>19.427951000000004</c:v>
                </c:pt>
                <c:pt idx="127">
                  <c:v>20.453132000000004</c:v>
                </c:pt>
                <c:pt idx="128">
                  <c:v>17.094002</c:v>
                </c:pt>
                <c:pt idx="129">
                  <c:v>17.318095</c:v>
                </c:pt>
                <c:pt idx="130">
                  <c:v>16.494855999999999</c:v>
                </c:pt>
                <c:pt idx="131">
                  <c:v>19.231894999999998</c:v>
                </c:pt>
                <c:pt idx="132">
                  <c:v>19.724373</c:v>
                </c:pt>
                <c:pt idx="133">
                  <c:v>17.790305</c:v>
                </c:pt>
                <c:pt idx="134">
                  <c:v>19.278116999999998</c:v>
                </c:pt>
                <c:pt idx="135">
                  <c:v>17.923318000000002</c:v>
                </c:pt>
                <c:pt idx="136">
                  <c:v>17.686346</c:v>
                </c:pt>
                <c:pt idx="137">
                  <c:v>18.002761</c:v>
                </c:pt>
                <c:pt idx="138">
                  <c:v>21.070041999999997</c:v>
                </c:pt>
                <c:pt idx="139">
                  <c:v>20.673509000000003</c:v>
                </c:pt>
                <c:pt idx="140">
                  <c:v>18.986104000000001</c:v>
                </c:pt>
                <c:pt idx="141">
                  <c:v>18.934785999999999</c:v>
                </c:pt>
                <c:pt idx="142">
                  <c:v>19.146615000000001</c:v>
                </c:pt>
                <c:pt idx="143">
                  <c:v>21.090026000000002</c:v>
                </c:pt>
                <c:pt idx="144">
                  <c:v>21.406127999999995</c:v>
                </c:pt>
                <c:pt idx="145">
                  <c:v>19.994766000000006</c:v>
                </c:pt>
                <c:pt idx="146">
                  <c:v>20.757882000000002</c:v>
                </c:pt>
                <c:pt idx="147">
                  <c:v>18.254835</c:v>
                </c:pt>
                <c:pt idx="148">
                  <c:v>18.953659000000002</c:v>
                </c:pt>
                <c:pt idx="149">
                  <c:v>20.100591000000001</c:v>
                </c:pt>
                <c:pt idx="150">
                  <c:v>22.879950999999995</c:v>
                </c:pt>
                <c:pt idx="151">
                  <c:v>21.539312999999996</c:v>
                </c:pt>
                <c:pt idx="152">
                  <c:v>19.863007000000003</c:v>
                </c:pt>
                <c:pt idx="153">
                  <c:v>18.217447</c:v>
                </c:pt>
                <c:pt idx="154">
                  <c:v>19.243717</c:v>
                </c:pt>
                <c:pt idx="155">
                  <c:v>21.158566999999998</c:v>
                </c:pt>
                <c:pt idx="156">
                  <c:v>21.399407999999998</c:v>
                </c:pt>
                <c:pt idx="157">
                  <c:v>18.873926999999998</c:v>
                </c:pt>
                <c:pt idx="158">
                  <c:v>20.446656000000001</c:v>
                </c:pt>
                <c:pt idx="159">
                  <c:v>19.110384</c:v>
                </c:pt>
                <c:pt idx="160">
                  <c:v>19.581571999999998</c:v>
                </c:pt>
                <c:pt idx="161">
                  <c:v>20.097462</c:v>
                </c:pt>
                <c:pt idx="162">
                  <c:v>22.691837</c:v>
                </c:pt>
                <c:pt idx="163">
                  <c:v>21.767143000000001</c:v>
                </c:pt>
                <c:pt idx="164">
                  <c:v>20.419871999999994</c:v>
                </c:pt>
                <c:pt idx="165">
                  <c:v>19.120623999999999</c:v>
                </c:pt>
                <c:pt idx="166">
                  <c:v>20.258220999999999</c:v>
                </c:pt>
                <c:pt idx="167">
                  <c:v>22.589523</c:v>
                </c:pt>
                <c:pt idx="168">
                  <c:v>22.039100000000001</c:v>
                </c:pt>
                <c:pt idx="169">
                  <c:v>19.749300000000002</c:v>
                </c:pt>
                <c:pt idx="170">
                  <c:v>21.0425</c:v>
                </c:pt>
                <c:pt idx="171">
                  <c:v>20.317999999999998</c:v>
                </c:pt>
                <c:pt idx="172">
                  <c:v>20.640800000000002</c:v>
                </c:pt>
                <c:pt idx="173">
                  <c:v>20.721599999999999</c:v>
                </c:pt>
                <c:pt idx="174">
                  <c:v>23.377400000000002</c:v>
                </c:pt>
                <c:pt idx="175">
                  <c:v>24.308299999999996</c:v>
                </c:pt>
                <c:pt idx="176">
                  <c:v>21.6462</c:v>
                </c:pt>
                <c:pt idx="177">
                  <c:v>19.581499999999995</c:v>
                </c:pt>
                <c:pt idx="178">
                  <c:v>21.288799999999998</c:v>
                </c:pt>
                <c:pt idx="179">
                  <c:v>22.506700000000002</c:v>
                </c:pt>
                <c:pt idx="180">
                  <c:v>22.781569753100001</c:v>
                </c:pt>
                <c:pt idx="181">
                  <c:v>20.496216382499998</c:v>
                </c:pt>
                <c:pt idx="182">
                  <c:v>21.700017448600001</c:v>
                </c:pt>
                <c:pt idx="183">
                  <c:v>20.564889367600003</c:v>
                </c:pt>
                <c:pt idx="184">
                  <c:v>21.375101018300004</c:v>
                </c:pt>
                <c:pt idx="185">
                  <c:v>21.093241374600002</c:v>
                </c:pt>
                <c:pt idx="186">
                  <c:v>23.756078756600001</c:v>
                </c:pt>
                <c:pt idx="187">
                  <c:v>25.142969044400001</c:v>
                </c:pt>
                <c:pt idx="188">
                  <c:v>21.794540509099999</c:v>
                </c:pt>
                <c:pt idx="189">
                  <c:v>21.258610039299999</c:v>
                </c:pt>
                <c:pt idx="190">
                  <c:v>21.569207283799997</c:v>
                </c:pt>
                <c:pt idx="191">
                  <c:v>24.191949679000004</c:v>
                </c:pt>
                <c:pt idx="192">
                  <c:v>23.960537853440524</c:v>
                </c:pt>
                <c:pt idx="193">
                  <c:v>21.406006284807081</c:v>
                </c:pt>
                <c:pt idx="194">
                  <c:v>22.42293604248912</c:v>
                </c:pt>
                <c:pt idx="195">
                  <c:v>21.616639007174786</c:v>
                </c:pt>
                <c:pt idx="196">
                  <c:v>22.259972870092021</c:v>
                </c:pt>
                <c:pt idx="197">
                  <c:v>23.411761993845083</c:v>
                </c:pt>
                <c:pt idx="198">
                  <c:v>24.749519874055796</c:v>
                </c:pt>
                <c:pt idx="199">
                  <c:v>26.689093253678813</c:v>
                </c:pt>
                <c:pt idx="200">
                  <c:v>21.641882805035277</c:v>
                </c:pt>
                <c:pt idx="201">
                  <c:v>22.364736615353216</c:v>
                </c:pt>
                <c:pt idx="202">
                  <c:v>23.182516796594214</c:v>
                </c:pt>
                <c:pt idx="203">
                  <c:v>25.580782115206855</c:v>
                </c:pt>
                <c:pt idx="204">
                  <c:v>25.585991887430612</c:v>
                </c:pt>
                <c:pt idx="205">
                  <c:v>22.883817655574251</c:v>
                </c:pt>
                <c:pt idx="206">
                  <c:v>24.05637435362361</c:v>
                </c:pt>
                <c:pt idx="207">
                  <c:v>22.431856521416051</c:v>
                </c:pt>
                <c:pt idx="208">
                  <c:v>23.341197118755733</c:v>
                </c:pt>
                <c:pt idx="209">
                  <c:v>22.860236701555543</c:v>
                </c:pt>
                <c:pt idx="210">
                  <c:v>28.384330442104485</c:v>
                </c:pt>
                <c:pt idx="211">
                  <c:v>28.100723903063255</c:v>
                </c:pt>
                <c:pt idx="212">
                  <c:v>24.472648272428355</c:v>
                </c:pt>
                <c:pt idx="213">
                  <c:v>23.886375833730703</c:v>
                </c:pt>
                <c:pt idx="214">
                  <c:v>24.565080420325312</c:v>
                </c:pt>
                <c:pt idx="215">
                  <c:v>26.133485560229651</c:v>
                </c:pt>
                <c:pt idx="216">
                  <c:v>26.211733068225342</c:v>
                </c:pt>
                <c:pt idx="217">
                  <c:v>23.230872352208195</c:v>
                </c:pt>
                <c:pt idx="218">
                  <c:v>24.729132828416038</c:v>
                </c:pt>
                <c:pt idx="219">
                  <c:v>23.586542395021699</c:v>
                </c:pt>
                <c:pt idx="220">
                  <c:v>23.96468090851204</c:v>
                </c:pt>
                <c:pt idx="221">
                  <c:v>23.855663703659129</c:v>
                </c:pt>
                <c:pt idx="222">
                  <c:v>29.215711380579449</c:v>
                </c:pt>
                <c:pt idx="223">
                  <c:v>27.559473674996607</c:v>
                </c:pt>
                <c:pt idx="224">
                  <c:v>25.051959467021614</c:v>
                </c:pt>
                <c:pt idx="225">
                  <c:v>23.375800128885235</c:v>
                </c:pt>
                <c:pt idx="226">
                  <c:v>23.848663918869086</c:v>
                </c:pt>
                <c:pt idx="227">
                  <c:v>25.478934064820251</c:v>
                </c:pt>
                <c:pt idx="228">
                  <c:v>25.735800000000001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6-47F1-9A8C-D806313C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93904"/>
        <c:axId val="308894296"/>
      </c:lineChart>
      <c:catAx>
        <c:axId val="3088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8894296"/>
        <c:crosses val="autoZero"/>
        <c:auto val="0"/>
        <c:lblAlgn val="ctr"/>
        <c:lblOffset val="100"/>
        <c:tickLblSkip val="12"/>
        <c:noMultiLvlLbl val="0"/>
      </c:catAx>
      <c:valAx>
        <c:axId val="3088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889390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4222222222224"/>
          <c:y val="3.2558333333333335E-2"/>
          <c:w val="0.79629851851851852"/>
          <c:h val="0.80488379629629625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spPr>
            <a:ln w="12700" cap="flat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80814814814815E-2"/>
                  <c:y val="0.44804305555555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r-TR"/>
                </a:p>
              </c:txPr>
            </c:trendlineLbl>
          </c:trendline>
          <c:xVal>
            <c:numRef>
              <c:f>AylaraGoreEnerjiTalebimiz!$G$3:$G$230</c:f>
              <c:numCache>
                <c:formatCode>0.0</c:formatCode>
                <c:ptCount val="228"/>
                <c:pt idx="0">
                  <c:v>2000.0769230769231</c:v>
                </c:pt>
                <c:pt idx="1">
                  <c:v>2000.1538461538462</c:v>
                </c:pt>
                <c:pt idx="2">
                  <c:v>2000.2307692307693</c:v>
                </c:pt>
                <c:pt idx="3">
                  <c:v>2000.3076923076924</c:v>
                </c:pt>
                <c:pt idx="4">
                  <c:v>2000.3846153846155</c:v>
                </c:pt>
                <c:pt idx="5">
                  <c:v>2000.4615384615386</c:v>
                </c:pt>
                <c:pt idx="6">
                  <c:v>2000.5384615384614</c:v>
                </c:pt>
                <c:pt idx="7">
                  <c:v>2000.6153846153845</c:v>
                </c:pt>
                <c:pt idx="8">
                  <c:v>2000.6923076923076</c:v>
                </c:pt>
                <c:pt idx="9">
                  <c:v>2000.7692307692307</c:v>
                </c:pt>
                <c:pt idx="10">
                  <c:v>2000.8461538461538</c:v>
                </c:pt>
                <c:pt idx="11">
                  <c:v>2000.9230769230769</c:v>
                </c:pt>
                <c:pt idx="12">
                  <c:v>2001.0769230769231</c:v>
                </c:pt>
                <c:pt idx="13">
                  <c:v>2001.1538461538462</c:v>
                </c:pt>
                <c:pt idx="14">
                  <c:v>2001.2307692307693</c:v>
                </c:pt>
                <c:pt idx="15">
                  <c:v>2001.3076923076924</c:v>
                </c:pt>
                <c:pt idx="16">
                  <c:v>2001.3846153846155</c:v>
                </c:pt>
                <c:pt idx="17">
                  <c:v>2001.4615384615386</c:v>
                </c:pt>
                <c:pt idx="18">
                  <c:v>2001.5384615384614</c:v>
                </c:pt>
                <c:pt idx="19">
                  <c:v>2001.6153846153845</c:v>
                </c:pt>
                <c:pt idx="20">
                  <c:v>2001.6923076923076</c:v>
                </c:pt>
                <c:pt idx="21">
                  <c:v>2001.7692307692307</c:v>
                </c:pt>
                <c:pt idx="22">
                  <c:v>2001.8461538461538</c:v>
                </c:pt>
                <c:pt idx="23">
                  <c:v>2001.9230769230769</c:v>
                </c:pt>
                <c:pt idx="24">
                  <c:v>2002.0769230769231</c:v>
                </c:pt>
                <c:pt idx="25">
                  <c:v>2002.1538461538462</c:v>
                </c:pt>
                <c:pt idx="26">
                  <c:v>2002.2307692307693</c:v>
                </c:pt>
                <c:pt idx="27">
                  <c:v>2002.3076923076924</c:v>
                </c:pt>
                <c:pt idx="28">
                  <c:v>2002.3846153846155</c:v>
                </c:pt>
                <c:pt idx="29">
                  <c:v>2002.4615384615386</c:v>
                </c:pt>
                <c:pt idx="30">
                  <c:v>2002.5384615384614</c:v>
                </c:pt>
                <c:pt idx="31">
                  <c:v>2002.6153846153845</c:v>
                </c:pt>
                <c:pt idx="32">
                  <c:v>2002.6923076923076</c:v>
                </c:pt>
                <c:pt idx="33">
                  <c:v>2002.7692307692307</c:v>
                </c:pt>
                <c:pt idx="34">
                  <c:v>2002.8461538461538</c:v>
                </c:pt>
                <c:pt idx="35">
                  <c:v>2002.9230769230769</c:v>
                </c:pt>
                <c:pt idx="36">
                  <c:v>2003.0769230769231</c:v>
                </c:pt>
                <c:pt idx="37">
                  <c:v>2003.1538461538462</c:v>
                </c:pt>
                <c:pt idx="38">
                  <c:v>2003.2307692307693</c:v>
                </c:pt>
                <c:pt idx="39">
                  <c:v>2003.3076923076924</c:v>
                </c:pt>
                <c:pt idx="40">
                  <c:v>2003.3846153846155</c:v>
                </c:pt>
                <c:pt idx="41">
                  <c:v>2003.4615384615386</c:v>
                </c:pt>
                <c:pt idx="42">
                  <c:v>2003.5384615384614</c:v>
                </c:pt>
                <c:pt idx="43">
                  <c:v>2003.6153846153845</c:v>
                </c:pt>
                <c:pt idx="44">
                  <c:v>2003.6923076923076</c:v>
                </c:pt>
                <c:pt idx="45">
                  <c:v>2003.7692307692307</c:v>
                </c:pt>
                <c:pt idx="46">
                  <c:v>2003.8461538461538</c:v>
                </c:pt>
                <c:pt idx="47">
                  <c:v>2003.9230769230769</c:v>
                </c:pt>
                <c:pt idx="48">
                  <c:v>2004.0769230769231</c:v>
                </c:pt>
                <c:pt idx="49">
                  <c:v>2004.1538461538462</c:v>
                </c:pt>
                <c:pt idx="50">
                  <c:v>2004.2307692307693</c:v>
                </c:pt>
                <c:pt idx="51">
                  <c:v>2004.3076923076924</c:v>
                </c:pt>
                <c:pt idx="52">
                  <c:v>2004.3846153846155</c:v>
                </c:pt>
                <c:pt idx="53">
                  <c:v>2004.4615384615386</c:v>
                </c:pt>
                <c:pt idx="54">
                  <c:v>2004.5384615384614</c:v>
                </c:pt>
                <c:pt idx="55">
                  <c:v>2004.6153846153845</c:v>
                </c:pt>
                <c:pt idx="56">
                  <c:v>2004.6923076923076</c:v>
                </c:pt>
                <c:pt idx="57">
                  <c:v>2004.7692307692307</c:v>
                </c:pt>
                <c:pt idx="58">
                  <c:v>2004.8461538461538</c:v>
                </c:pt>
                <c:pt idx="59">
                  <c:v>2004.9230769230769</c:v>
                </c:pt>
                <c:pt idx="60">
                  <c:v>2005.0769230769231</c:v>
                </c:pt>
                <c:pt idx="61">
                  <c:v>2005.1538461538462</c:v>
                </c:pt>
                <c:pt idx="62">
                  <c:v>2005.2307692307693</c:v>
                </c:pt>
                <c:pt idx="63">
                  <c:v>2005.3076923076924</c:v>
                </c:pt>
                <c:pt idx="64">
                  <c:v>2005.3846153846155</c:v>
                </c:pt>
                <c:pt idx="65">
                  <c:v>2005.4615384615386</c:v>
                </c:pt>
                <c:pt idx="66">
                  <c:v>2005.5384615384614</c:v>
                </c:pt>
                <c:pt idx="67">
                  <c:v>2005.6153846153845</c:v>
                </c:pt>
                <c:pt idx="68">
                  <c:v>2005.6923076923076</c:v>
                </c:pt>
                <c:pt idx="69">
                  <c:v>2005.7692307692307</c:v>
                </c:pt>
                <c:pt idx="70">
                  <c:v>2005.8461538461538</c:v>
                </c:pt>
                <c:pt idx="71">
                  <c:v>2005.9230769230769</c:v>
                </c:pt>
                <c:pt idx="72">
                  <c:v>2006.0769230769231</c:v>
                </c:pt>
                <c:pt idx="73">
                  <c:v>2006.1538461538462</c:v>
                </c:pt>
                <c:pt idx="74">
                  <c:v>2006.2307692307693</c:v>
                </c:pt>
                <c:pt idx="75">
                  <c:v>2006.3076923076924</c:v>
                </c:pt>
                <c:pt idx="76">
                  <c:v>2006.3846153846155</c:v>
                </c:pt>
                <c:pt idx="77">
                  <c:v>2006.4615384615386</c:v>
                </c:pt>
                <c:pt idx="78">
                  <c:v>2006.5384615384614</c:v>
                </c:pt>
                <c:pt idx="79">
                  <c:v>2006.6153846153845</c:v>
                </c:pt>
                <c:pt idx="80">
                  <c:v>2006.6923076923076</c:v>
                </c:pt>
                <c:pt idx="81">
                  <c:v>2006.7692307692307</c:v>
                </c:pt>
                <c:pt idx="82">
                  <c:v>2006.8461538461538</c:v>
                </c:pt>
                <c:pt idx="83">
                  <c:v>2006.9230769230769</c:v>
                </c:pt>
                <c:pt idx="84">
                  <c:v>2007.0769230769231</c:v>
                </c:pt>
                <c:pt idx="85">
                  <c:v>2007.1538461538462</c:v>
                </c:pt>
                <c:pt idx="86">
                  <c:v>2007.2307692307693</c:v>
                </c:pt>
                <c:pt idx="87">
                  <c:v>2007.3076923076924</c:v>
                </c:pt>
                <c:pt idx="88">
                  <c:v>2007.3846153846155</c:v>
                </c:pt>
                <c:pt idx="89">
                  <c:v>2007.4615384615386</c:v>
                </c:pt>
                <c:pt idx="90">
                  <c:v>2007.5384615384614</c:v>
                </c:pt>
                <c:pt idx="91">
                  <c:v>2007.6153846153845</c:v>
                </c:pt>
                <c:pt idx="92">
                  <c:v>2007.6923076923076</c:v>
                </c:pt>
                <c:pt idx="93">
                  <c:v>2007.7692307692307</c:v>
                </c:pt>
                <c:pt idx="94">
                  <c:v>2007.8461538461538</c:v>
                </c:pt>
                <c:pt idx="95">
                  <c:v>2007.9230769230769</c:v>
                </c:pt>
                <c:pt idx="96">
                  <c:v>2008.0769230769231</c:v>
                </c:pt>
                <c:pt idx="97">
                  <c:v>2008.1538461538462</c:v>
                </c:pt>
                <c:pt idx="98">
                  <c:v>2008.2307692307693</c:v>
                </c:pt>
                <c:pt idx="99">
                  <c:v>2008.3076923076924</c:v>
                </c:pt>
                <c:pt idx="100">
                  <c:v>2008.3846153846155</c:v>
                </c:pt>
                <c:pt idx="101">
                  <c:v>2008.4615384615386</c:v>
                </c:pt>
                <c:pt idx="102">
                  <c:v>2008.5384615384614</c:v>
                </c:pt>
                <c:pt idx="103">
                  <c:v>2008.6153846153845</c:v>
                </c:pt>
                <c:pt idx="104">
                  <c:v>2008.6923076923076</c:v>
                </c:pt>
                <c:pt idx="105">
                  <c:v>2008.7692307692307</c:v>
                </c:pt>
                <c:pt idx="106">
                  <c:v>2008.8461538461538</c:v>
                </c:pt>
                <c:pt idx="107">
                  <c:v>2008.9230769230769</c:v>
                </c:pt>
                <c:pt idx="108">
                  <c:v>2009.0769230769231</c:v>
                </c:pt>
                <c:pt idx="109">
                  <c:v>2009.1538461538462</c:v>
                </c:pt>
                <c:pt idx="110">
                  <c:v>2009.2307692307693</c:v>
                </c:pt>
                <c:pt idx="111">
                  <c:v>2009.3076923076924</c:v>
                </c:pt>
                <c:pt idx="112">
                  <c:v>2009.3846153846155</c:v>
                </c:pt>
                <c:pt idx="113">
                  <c:v>2009.4615384615386</c:v>
                </c:pt>
                <c:pt idx="114">
                  <c:v>2009.5384615384614</c:v>
                </c:pt>
                <c:pt idx="115">
                  <c:v>2009.6153846153845</c:v>
                </c:pt>
                <c:pt idx="116">
                  <c:v>2009.6923076923076</c:v>
                </c:pt>
                <c:pt idx="117">
                  <c:v>2009.7692307692307</c:v>
                </c:pt>
                <c:pt idx="118">
                  <c:v>2009.8461538461538</c:v>
                </c:pt>
                <c:pt idx="119">
                  <c:v>2009.9230769230769</c:v>
                </c:pt>
                <c:pt idx="120">
                  <c:v>2010.0769230769231</c:v>
                </c:pt>
                <c:pt idx="121">
                  <c:v>2010.1538461538462</c:v>
                </c:pt>
                <c:pt idx="122">
                  <c:v>2010.2307692307693</c:v>
                </c:pt>
                <c:pt idx="123">
                  <c:v>2010.3076923076924</c:v>
                </c:pt>
                <c:pt idx="124">
                  <c:v>2010.3846153846155</c:v>
                </c:pt>
                <c:pt idx="125">
                  <c:v>2010.4615384615386</c:v>
                </c:pt>
                <c:pt idx="126">
                  <c:v>2010.5384615384614</c:v>
                </c:pt>
                <c:pt idx="127">
                  <c:v>2010.6153846153845</c:v>
                </c:pt>
                <c:pt idx="128">
                  <c:v>2010.6923076923076</c:v>
                </c:pt>
                <c:pt idx="129">
                  <c:v>2010.7692307692307</c:v>
                </c:pt>
                <c:pt idx="130">
                  <c:v>2010.8461538461538</c:v>
                </c:pt>
                <c:pt idx="131">
                  <c:v>2010.9230769230769</c:v>
                </c:pt>
                <c:pt idx="132">
                  <c:v>2011.0769230769231</c:v>
                </c:pt>
                <c:pt idx="133">
                  <c:v>2011.1538461538462</c:v>
                </c:pt>
                <c:pt idx="134">
                  <c:v>2011.2307692307693</c:v>
                </c:pt>
                <c:pt idx="135">
                  <c:v>2011.3076923076924</c:v>
                </c:pt>
                <c:pt idx="136">
                  <c:v>2011.3846153846155</c:v>
                </c:pt>
                <c:pt idx="137">
                  <c:v>2011.4615384615386</c:v>
                </c:pt>
                <c:pt idx="138">
                  <c:v>2011.5384615384614</c:v>
                </c:pt>
                <c:pt idx="139">
                  <c:v>2011.6153846153845</c:v>
                </c:pt>
                <c:pt idx="140">
                  <c:v>2011.6923076923076</c:v>
                </c:pt>
                <c:pt idx="141">
                  <c:v>2011.7692307692307</c:v>
                </c:pt>
                <c:pt idx="142">
                  <c:v>2011.8461538461538</c:v>
                </c:pt>
                <c:pt idx="143">
                  <c:v>2011.9230769230769</c:v>
                </c:pt>
                <c:pt idx="144">
                  <c:v>2012.0769230769231</c:v>
                </c:pt>
                <c:pt idx="145">
                  <c:v>2012.1538461538462</c:v>
                </c:pt>
                <c:pt idx="146">
                  <c:v>2012.2307692307693</c:v>
                </c:pt>
                <c:pt idx="147">
                  <c:v>2012.3076923076924</c:v>
                </c:pt>
                <c:pt idx="148">
                  <c:v>2012.3846153846155</c:v>
                </c:pt>
                <c:pt idx="149">
                  <c:v>2012.4615384615386</c:v>
                </c:pt>
                <c:pt idx="150">
                  <c:v>2012.5384615384614</c:v>
                </c:pt>
                <c:pt idx="151">
                  <c:v>2012.6153846153845</c:v>
                </c:pt>
                <c:pt idx="152">
                  <c:v>2012.6923076923076</c:v>
                </c:pt>
                <c:pt idx="153">
                  <c:v>2012.7692307692307</c:v>
                </c:pt>
                <c:pt idx="154">
                  <c:v>2012.8461538461538</c:v>
                </c:pt>
                <c:pt idx="155">
                  <c:v>2012.9230769230769</c:v>
                </c:pt>
                <c:pt idx="156">
                  <c:v>2013.0769230769231</c:v>
                </c:pt>
                <c:pt idx="157">
                  <c:v>2013.1538461538462</c:v>
                </c:pt>
                <c:pt idx="158">
                  <c:v>2013.2307692307693</c:v>
                </c:pt>
                <c:pt idx="159">
                  <c:v>2013.3076923076924</c:v>
                </c:pt>
                <c:pt idx="160">
                  <c:v>2013.3846153846155</c:v>
                </c:pt>
                <c:pt idx="161">
                  <c:v>2013.4615384615386</c:v>
                </c:pt>
                <c:pt idx="162">
                  <c:v>2013.5384615384614</c:v>
                </c:pt>
                <c:pt idx="163">
                  <c:v>2013.6153846153845</c:v>
                </c:pt>
                <c:pt idx="164">
                  <c:v>2013.6923076923076</c:v>
                </c:pt>
                <c:pt idx="165">
                  <c:v>2013.7692307692307</c:v>
                </c:pt>
                <c:pt idx="166">
                  <c:v>2013.8461538461538</c:v>
                </c:pt>
                <c:pt idx="167">
                  <c:v>2013.9230769230769</c:v>
                </c:pt>
                <c:pt idx="168">
                  <c:v>2014.0769230769231</c:v>
                </c:pt>
                <c:pt idx="169">
                  <c:v>2014.1538461538462</c:v>
                </c:pt>
                <c:pt idx="170">
                  <c:v>2014.2307692307693</c:v>
                </c:pt>
                <c:pt idx="171">
                  <c:v>2014.3076923076924</c:v>
                </c:pt>
                <c:pt idx="172">
                  <c:v>2014.3846153846155</c:v>
                </c:pt>
                <c:pt idx="173">
                  <c:v>2014.4615384615386</c:v>
                </c:pt>
                <c:pt idx="174">
                  <c:v>2014.5384615384614</c:v>
                </c:pt>
                <c:pt idx="175">
                  <c:v>2014.6153846153845</c:v>
                </c:pt>
                <c:pt idx="176">
                  <c:v>2014.6923076923076</c:v>
                </c:pt>
                <c:pt idx="177">
                  <c:v>2014.7692307692307</c:v>
                </c:pt>
                <c:pt idx="178">
                  <c:v>2014.8461538461538</c:v>
                </c:pt>
                <c:pt idx="179">
                  <c:v>2014.9230769230769</c:v>
                </c:pt>
                <c:pt idx="180">
                  <c:v>2015.0769230769231</c:v>
                </c:pt>
                <c:pt idx="181">
                  <c:v>2015.1538461538462</c:v>
                </c:pt>
                <c:pt idx="182">
                  <c:v>2015.2307692307693</c:v>
                </c:pt>
                <c:pt idx="183">
                  <c:v>2015.3076923076924</c:v>
                </c:pt>
                <c:pt idx="184">
                  <c:v>2015.3846153846155</c:v>
                </c:pt>
                <c:pt idx="185">
                  <c:v>2015.4615384615386</c:v>
                </c:pt>
                <c:pt idx="186">
                  <c:v>2015.5384615384614</c:v>
                </c:pt>
                <c:pt idx="187">
                  <c:v>2015.6153846153845</c:v>
                </c:pt>
                <c:pt idx="188">
                  <c:v>2015.6923076923076</c:v>
                </c:pt>
                <c:pt idx="189">
                  <c:v>2015.7692307692307</c:v>
                </c:pt>
                <c:pt idx="190">
                  <c:v>2015.8461538461538</c:v>
                </c:pt>
                <c:pt idx="191">
                  <c:v>2015.9230769230769</c:v>
                </c:pt>
                <c:pt idx="192">
                  <c:v>2016.0769230769231</c:v>
                </c:pt>
                <c:pt idx="193">
                  <c:v>2016.1538461538462</c:v>
                </c:pt>
                <c:pt idx="194">
                  <c:v>2016.2307692307693</c:v>
                </c:pt>
                <c:pt idx="195">
                  <c:v>2016.3076923076924</c:v>
                </c:pt>
                <c:pt idx="196">
                  <c:v>2016.3846153846155</c:v>
                </c:pt>
                <c:pt idx="197">
                  <c:v>2016.4615384615386</c:v>
                </c:pt>
                <c:pt idx="198">
                  <c:v>2016.5384615384614</c:v>
                </c:pt>
                <c:pt idx="199">
                  <c:v>2016.6153846153845</c:v>
                </c:pt>
                <c:pt idx="200">
                  <c:v>2016.6923076923076</c:v>
                </c:pt>
                <c:pt idx="201">
                  <c:v>2016.7692307692307</c:v>
                </c:pt>
                <c:pt idx="202">
                  <c:v>2016.8461538461538</c:v>
                </c:pt>
                <c:pt idx="203">
                  <c:v>2016.9230769230769</c:v>
                </c:pt>
                <c:pt idx="204">
                  <c:v>2017.0769230769231</c:v>
                </c:pt>
                <c:pt idx="205">
                  <c:v>2017.1538461538462</c:v>
                </c:pt>
                <c:pt idx="206">
                  <c:v>2017.2307692307693</c:v>
                </c:pt>
                <c:pt idx="207">
                  <c:v>2017.3076923076924</c:v>
                </c:pt>
                <c:pt idx="208">
                  <c:v>2017.3846153846155</c:v>
                </c:pt>
                <c:pt idx="209">
                  <c:v>2017.4615384615386</c:v>
                </c:pt>
                <c:pt idx="210">
                  <c:v>2017.5384615384614</c:v>
                </c:pt>
                <c:pt idx="211">
                  <c:v>2017.6153846153845</c:v>
                </c:pt>
                <c:pt idx="212">
                  <c:v>2017.6923076923076</c:v>
                </c:pt>
                <c:pt idx="213">
                  <c:v>2017.7692307692307</c:v>
                </c:pt>
                <c:pt idx="214">
                  <c:v>2017.8461538461538</c:v>
                </c:pt>
                <c:pt idx="215">
                  <c:v>2017.9230769230769</c:v>
                </c:pt>
                <c:pt idx="216">
                  <c:v>2018.0769230769231</c:v>
                </c:pt>
                <c:pt idx="217">
                  <c:v>2018.1538461538462</c:v>
                </c:pt>
                <c:pt idx="218">
                  <c:v>2018.2307692307693</c:v>
                </c:pt>
                <c:pt idx="219">
                  <c:v>2018.3076923076924</c:v>
                </c:pt>
                <c:pt idx="220">
                  <c:v>2018.3846153846155</c:v>
                </c:pt>
                <c:pt idx="221">
                  <c:v>2018.4615384615386</c:v>
                </c:pt>
                <c:pt idx="222">
                  <c:v>2018.5384615384614</c:v>
                </c:pt>
                <c:pt idx="223">
                  <c:v>2018.6153846153845</c:v>
                </c:pt>
                <c:pt idx="224">
                  <c:v>2018.6923076923076</c:v>
                </c:pt>
                <c:pt idx="225">
                  <c:v>2018.7692307692307</c:v>
                </c:pt>
                <c:pt idx="226">
                  <c:v>2018.8461538461538</c:v>
                </c:pt>
                <c:pt idx="227">
                  <c:v>2018.9230769230769</c:v>
                </c:pt>
              </c:numCache>
            </c:numRef>
          </c:xVal>
          <c:yVal>
            <c:numRef>
              <c:f>AylaraGoreEnerjiTalebimiz!$F$3:$F$230</c:f>
              <c:numCache>
                <c:formatCode>General</c:formatCode>
                <c:ptCount val="228"/>
                <c:pt idx="0">
                  <c:v>11.179500000000001</c:v>
                </c:pt>
                <c:pt idx="1">
                  <c:v>10.8917</c:v>
                </c:pt>
                <c:pt idx="2">
                  <c:v>10.9016</c:v>
                </c:pt>
                <c:pt idx="3">
                  <c:v>9.7226999999999997</c:v>
                </c:pt>
                <c:pt idx="4">
                  <c:v>9.9285999999999994</c:v>
                </c:pt>
                <c:pt idx="5">
                  <c:v>9.988999999999999</c:v>
                </c:pt>
                <c:pt idx="6">
                  <c:v>11.186399999999999</c:v>
                </c:pt>
                <c:pt idx="7">
                  <c:v>11.189800000000002</c:v>
                </c:pt>
                <c:pt idx="8">
                  <c:v>10.405799999999999</c:v>
                </c:pt>
                <c:pt idx="9">
                  <c:v>10.644</c:v>
                </c:pt>
                <c:pt idx="10">
                  <c:v>10.850199999999999</c:v>
                </c:pt>
                <c:pt idx="11">
                  <c:v>11.3863</c:v>
                </c:pt>
                <c:pt idx="12">
                  <c:v>11.687899999999999</c:v>
                </c:pt>
                <c:pt idx="13">
                  <c:v>10.532799999999998</c:v>
                </c:pt>
                <c:pt idx="14">
                  <c:v>9.8159999999999989</c:v>
                </c:pt>
                <c:pt idx="15">
                  <c:v>9.6884999999999977</c:v>
                </c:pt>
                <c:pt idx="16">
                  <c:v>9.7428999999999988</c:v>
                </c:pt>
                <c:pt idx="17">
                  <c:v>9.9135000000000026</c:v>
                </c:pt>
                <c:pt idx="18">
                  <c:v>11.076600000000001</c:v>
                </c:pt>
                <c:pt idx="19">
                  <c:v>11.271799999999999</c:v>
                </c:pt>
                <c:pt idx="20">
                  <c:v>10.234700000000002</c:v>
                </c:pt>
                <c:pt idx="21">
                  <c:v>10.424699999999998</c:v>
                </c:pt>
                <c:pt idx="22">
                  <c:v>10.9742</c:v>
                </c:pt>
                <c:pt idx="23">
                  <c:v>11.507700000000002</c:v>
                </c:pt>
                <c:pt idx="24">
                  <c:v>11.964</c:v>
                </c:pt>
                <c:pt idx="25">
                  <c:v>9.9510000000000005</c:v>
                </c:pt>
                <c:pt idx="26">
                  <c:v>11.2149</c:v>
                </c:pt>
                <c:pt idx="27">
                  <c:v>10.606100000000001</c:v>
                </c:pt>
                <c:pt idx="28">
                  <c:v>10.385999999999999</c:v>
                </c:pt>
                <c:pt idx="29">
                  <c:v>10.4351</c:v>
                </c:pt>
                <c:pt idx="30">
                  <c:v>11.728499999999999</c:v>
                </c:pt>
                <c:pt idx="31">
                  <c:v>11.646799999999999</c:v>
                </c:pt>
                <c:pt idx="32">
                  <c:v>10.5055</c:v>
                </c:pt>
                <c:pt idx="33">
                  <c:v>10.770200000000001</c:v>
                </c:pt>
                <c:pt idx="34">
                  <c:v>11.222300000000001</c:v>
                </c:pt>
                <c:pt idx="35">
                  <c:v>12.122200000000001</c:v>
                </c:pt>
                <c:pt idx="36">
                  <c:v>12.386100000000001</c:v>
                </c:pt>
                <c:pt idx="37">
                  <c:v>10.859200000000001</c:v>
                </c:pt>
                <c:pt idx="38">
                  <c:v>12.391400000000001</c:v>
                </c:pt>
                <c:pt idx="39">
                  <c:v>11.045400000000003</c:v>
                </c:pt>
                <c:pt idx="40">
                  <c:v>10.9176</c:v>
                </c:pt>
                <c:pt idx="41">
                  <c:v>11.085100000000001</c:v>
                </c:pt>
                <c:pt idx="42">
                  <c:v>12.4154</c:v>
                </c:pt>
                <c:pt idx="43">
                  <c:v>12.561300000000001</c:v>
                </c:pt>
                <c:pt idx="44">
                  <c:v>11.414300000000001</c:v>
                </c:pt>
                <c:pt idx="45">
                  <c:v>11.578899999999999</c:v>
                </c:pt>
                <c:pt idx="46">
                  <c:v>11.439399999999999</c:v>
                </c:pt>
                <c:pt idx="47">
                  <c:v>13.056800000000001</c:v>
                </c:pt>
                <c:pt idx="48">
                  <c:v>12.941600000000001</c:v>
                </c:pt>
                <c:pt idx="49">
                  <c:v>11.507900000000001</c:v>
                </c:pt>
                <c:pt idx="50">
                  <c:v>12.539399999999999</c:v>
                </c:pt>
                <c:pt idx="51">
                  <c:v>11.782300000000001</c:v>
                </c:pt>
                <c:pt idx="52">
                  <c:v>11.822200000000002</c:v>
                </c:pt>
                <c:pt idx="53">
                  <c:v>11.925799999999999</c:v>
                </c:pt>
                <c:pt idx="54">
                  <c:v>13.242800000000001</c:v>
                </c:pt>
                <c:pt idx="55">
                  <c:v>13.304600000000001</c:v>
                </c:pt>
                <c:pt idx="56">
                  <c:v>12.5251</c:v>
                </c:pt>
                <c:pt idx="57">
                  <c:v>12.3262</c:v>
                </c:pt>
                <c:pt idx="58">
                  <c:v>12.150300000000001</c:v>
                </c:pt>
                <c:pt idx="59">
                  <c:v>13.949300000000001</c:v>
                </c:pt>
                <c:pt idx="60">
                  <c:v>13.212399999999999</c:v>
                </c:pt>
                <c:pt idx="61">
                  <c:v>12.523899999999999</c:v>
                </c:pt>
                <c:pt idx="62">
                  <c:v>13.4657</c:v>
                </c:pt>
                <c:pt idx="63">
                  <c:v>12.533899999999999</c:v>
                </c:pt>
                <c:pt idx="64">
                  <c:v>12.7599</c:v>
                </c:pt>
                <c:pt idx="65">
                  <c:v>12.6029</c:v>
                </c:pt>
                <c:pt idx="66">
                  <c:v>14.2544</c:v>
                </c:pt>
                <c:pt idx="67">
                  <c:v>14.693999999999999</c:v>
                </c:pt>
                <c:pt idx="68">
                  <c:v>13.2834</c:v>
                </c:pt>
                <c:pt idx="69">
                  <c:v>13.406999999999998</c:v>
                </c:pt>
                <c:pt idx="70">
                  <c:v>13.322100000000001</c:v>
                </c:pt>
                <c:pt idx="71">
                  <c:v>14.734399999999999</c:v>
                </c:pt>
                <c:pt idx="72">
                  <c:v>14.1721</c:v>
                </c:pt>
                <c:pt idx="73">
                  <c:v>13.540300000000002</c:v>
                </c:pt>
                <c:pt idx="74">
                  <c:v>14.471399999999997</c:v>
                </c:pt>
                <c:pt idx="75">
                  <c:v>13.277500000000002</c:v>
                </c:pt>
                <c:pt idx="76">
                  <c:v>13.8757</c:v>
                </c:pt>
                <c:pt idx="77">
                  <c:v>14.3361</c:v>
                </c:pt>
                <c:pt idx="78">
                  <c:v>15.4528</c:v>
                </c:pt>
                <c:pt idx="79">
                  <c:v>16.267199999999999</c:v>
                </c:pt>
                <c:pt idx="80">
                  <c:v>14.395100000000001</c:v>
                </c:pt>
                <c:pt idx="81">
                  <c:v>13.735300000000001</c:v>
                </c:pt>
                <c:pt idx="82">
                  <c:v>15.067900000000002</c:v>
                </c:pt>
                <c:pt idx="83">
                  <c:v>16.0459</c:v>
                </c:pt>
                <c:pt idx="84">
                  <c:v>15.685678920999999</c:v>
                </c:pt>
                <c:pt idx="85">
                  <c:v>14.547954260000001</c:v>
                </c:pt>
                <c:pt idx="86">
                  <c:v>15.622648487000001</c:v>
                </c:pt>
                <c:pt idx="87">
                  <c:v>14.785827123999999</c:v>
                </c:pt>
                <c:pt idx="88">
                  <c:v>15.112533102</c:v>
                </c:pt>
                <c:pt idx="89">
                  <c:v>15.560417805</c:v>
                </c:pt>
                <c:pt idx="90">
                  <c:v>17.491562056000003</c:v>
                </c:pt>
                <c:pt idx="91">
                  <c:v>17.579500958999997</c:v>
                </c:pt>
                <c:pt idx="92">
                  <c:v>15.636286736000001</c:v>
                </c:pt>
                <c:pt idx="93">
                  <c:v>15.071155827</c:v>
                </c:pt>
                <c:pt idx="94">
                  <c:v>16.103412526000003</c:v>
                </c:pt>
                <c:pt idx="95">
                  <c:v>16.803235814000001</c:v>
                </c:pt>
                <c:pt idx="96">
                  <c:v>17.9483</c:v>
                </c:pt>
                <c:pt idx="97">
                  <c:v>16.504099999999998</c:v>
                </c:pt>
                <c:pt idx="98">
                  <c:v>16.244500000000002</c:v>
                </c:pt>
                <c:pt idx="99">
                  <c:v>15.6523</c:v>
                </c:pt>
                <c:pt idx="100">
                  <c:v>16.283999999999999</c:v>
                </c:pt>
                <c:pt idx="101">
                  <c:v>16.527100000000001</c:v>
                </c:pt>
                <c:pt idx="102">
                  <c:v>18.308499999999999</c:v>
                </c:pt>
                <c:pt idx="103">
                  <c:v>18.3918</c:v>
                </c:pt>
                <c:pt idx="104">
                  <c:v>16.045099999999998</c:v>
                </c:pt>
                <c:pt idx="105">
                  <c:v>14.917</c:v>
                </c:pt>
                <c:pt idx="106">
                  <c:v>15.446040000000002</c:v>
                </c:pt>
                <c:pt idx="107">
                  <c:v>15.816439999999998</c:v>
                </c:pt>
                <c:pt idx="108">
                  <c:v>16.851415999999997</c:v>
                </c:pt>
                <c:pt idx="109">
                  <c:v>15.010029000000001</c:v>
                </c:pt>
                <c:pt idx="110">
                  <c:v>15.983710999999998</c:v>
                </c:pt>
                <c:pt idx="111">
                  <c:v>14.849102999999998</c:v>
                </c:pt>
                <c:pt idx="112">
                  <c:v>15.297715000000002</c:v>
                </c:pt>
                <c:pt idx="113">
                  <c:v>15.899615999999998</c:v>
                </c:pt>
                <c:pt idx="114">
                  <c:v>17.743508000000002</c:v>
                </c:pt>
                <c:pt idx="115">
                  <c:v>17.704556000000004</c:v>
                </c:pt>
                <c:pt idx="116">
                  <c:v>15.379300999999998</c:v>
                </c:pt>
                <c:pt idx="117">
                  <c:v>15.989903999999999</c:v>
                </c:pt>
                <c:pt idx="118">
                  <c:v>15.779290999999997</c:v>
                </c:pt>
                <c:pt idx="119">
                  <c:v>17.590910000000001</c:v>
                </c:pt>
                <c:pt idx="120">
                  <c:v>17.421708000000002</c:v>
                </c:pt>
                <c:pt idx="121">
                  <c:v>15.745016</c:v>
                </c:pt>
                <c:pt idx="122">
                  <c:v>17.078834000000001</c:v>
                </c:pt>
                <c:pt idx="123">
                  <c:v>16.313735999999999</c:v>
                </c:pt>
                <c:pt idx="124">
                  <c:v>16.711661999999997</c:v>
                </c:pt>
                <c:pt idx="125">
                  <c:v>17.143073000000005</c:v>
                </c:pt>
                <c:pt idx="126">
                  <c:v>19.427951000000004</c:v>
                </c:pt>
                <c:pt idx="127">
                  <c:v>20.453132000000004</c:v>
                </c:pt>
                <c:pt idx="128">
                  <c:v>17.094002</c:v>
                </c:pt>
                <c:pt idx="129">
                  <c:v>17.318095</c:v>
                </c:pt>
                <c:pt idx="130">
                  <c:v>16.494855999999999</c:v>
                </c:pt>
                <c:pt idx="131">
                  <c:v>19.231894999999998</c:v>
                </c:pt>
                <c:pt idx="132">
                  <c:v>19.724373</c:v>
                </c:pt>
                <c:pt idx="133">
                  <c:v>17.790305</c:v>
                </c:pt>
                <c:pt idx="134">
                  <c:v>19.278116999999998</c:v>
                </c:pt>
                <c:pt idx="135">
                  <c:v>17.923318000000002</c:v>
                </c:pt>
                <c:pt idx="136">
                  <c:v>17.686346</c:v>
                </c:pt>
                <c:pt idx="137">
                  <c:v>18.002761</c:v>
                </c:pt>
                <c:pt idx="138">
                  <c:v>21.070041999999997</c:v>
                </c:pt>
                <c:pt idx="139">
                  <c:v>20.673509000000003</c:v>
                </c:pt>
                <c:pt idx="140">
                  <c:v>18.986104000000001</c:v>
                </c:pt>
                <c:pt idx="141">
                  <c:v>18.934785999999999</c:v>
                </c:pt>
                <c:pt idx="142">
                  <c:v>19.146615000000001</c:v>
                </c:pt>
                <c:pt idx="143">
                  <c:v>21.090026000000002</c:v>
                </c:pt>
                <c:pt idx="144">
                  <c:v>21.406127999999995</c:v>
                </c:pt>
                <c:pt idx="145">
                  <c:v>19.994766000000006</c:v>
                </c:pt>
                <c:pt idx="146">
                  <c:v>20.757882000000002</c:v>
                </c:pt>
                <c:pt idx="147">
                  <c:v>18.254835</c:v>
                </c:pt>
                <c:pt idx="148">
                  <c:v>18.953659000000002</c:v>
                </c:pt>
                <c:pt idx="149">
                  <c:v>20.100591000000001</c:v>
                </c:pt>
                <c:pt idx="150">
                  <c:v>22.879950999999995</c:v>
                </c:pt>
                <c:pt idx="151">
                  <c:v>21.539312999999996</c:v>
                </c:pt>
                <c:pt idx="152">
                  <c:v>19.863007000000003</c:v>
                </c:pt>
                <c:pt idx="153">
                  <c:v>18.217447</c:v>
                </c:pt>
                <c:pt idx="154">
                  <c:v>19.243717</c:v>
                </c:pt>
                <c:pt idx="155">
                  <c:v>21.158566999999998</c:v>
                </c:pt>
                <c:pt idx="156">
                  <c:v>21.399407999999998</c:v>
                </c:pt>
                <c:pt idx="157">
                  <c:v>18.873926999999998</c:v>
                </c:pt>
                <c:pt idx="158">
                  <c:v>20.446656000000001</c:v>
                </c:pt>
                <c:pt idx="159">
                  <c:v>19.110384</c:v>
                </c:pt>
                <c:pt idx="160">
                  <c:v>19.581571999999998</c:v>
                </c:pt>
                <c:pt idx="161">
                  <c:v>20.097462</c:v>
                </c:pt>
                <c:pt idx="162">
                  <c:v>22.691837</c:v>
                </c:pt>
                <c:pt idx="163">
                  <c:v>21.767143000000001</c:v>
                </c:pt>
                <c:pt idx="164">
                  <c:v>20.419871999999994</c:v>
                </c:pt>
                <c:pt idx="165">
                  <c:v>19.120623999999999</c:v>
                </c:pt>
                <c:pt idx="166">
                  <c:v>20.258220999999999</c:v>
                </c:pt>
                <c:pt idx="167">
                  <c:v>22.589523</c:v>
                </c:pt>
                <c:pt idx="168">
                  <c:v>22.039100000000001</c:v>
                </c:pt>
                <c:pt idx="169">
                  <c:v>19.749300000000002</c:v>
                </c:pt>
                <c:pt idx="170">
                  <c:v>21.0425</c:v>
                </c:pt>
                <c:pt idx="171">
                  <c:v>20.317999999999998</c:v>
                </c:pt>
                <c:pt idx="172">
                  <c:v>20.640800000000002</c:v>
                </c:pt>
                <c:pt idx="173">
                  <c:v>20.721599999999999</c:v>
                </c:pt>
                <c:pt idx="174">
                  <c:v>23.377400000000002</c:v>
                </c:pt>
                <c:pt idx="175">
                  <c:v>24.308299999999996</c:v>
                </c:pt>
                <c:pt idx="176">
                  <c:v>21.6462</c:v>
                </c:pt>
                <c:pt idx="177">
                  <c:v>19.581499999999995</c:v>
                </c:pt>
                <c:pt idx="178">
                  <c:v>21.288799999999998</c:v>
                </c:pt>
                <c:pt idx="179">
                  <c:v>22.506700000000002</c:v>
                </c:pt>
                <c:pt idx="180">
                  <c:v>22.781569753100001</c:v>
                </c:pt>
                <c:pt idx="181">
                  <c:v>20.496216382499998</c:v>
                </c:pt>
                <c:pt idx="182">
                  <c:v>21.700017448600001</c:v>
                </c:pt>
                <c:pt idx="183">
                  <c:v>20.564889367600003</c:v>
                </c:pt>
                <c:pt idx="184">
                  <c:v>21.375101018300004</c:v>
                </c:pt>
                <c:pt idx="185">
                  <c:v>21.093241374600002</c:v>
                </c:pt>
                <c:pt idx="186">
                  <c:v>23.756078756600001</c:v>
                </c:pt>
                <c:pt idx="187">
                  <c:v>25.142969044400001</c:v>
                </c:pt>
                <c:pt idx="188">
                  <c:v>21.794540509099999</c:v>
                </c:pt>
                <c:pt idx="189">
                  <c:v>21.258610039299999</c:v>
                </c:pt>
                <c:pt idx="190">
                  <c:v>21.569207283799997</c:v>
                </c:pt>
                <c:pt idx="191">
                  <c:v>24.191949679000004</c:v>
                </c:pt>
                <c:pt idx="192">
                  <c:v>23.960537853440524</c:v>
                </c:pt>
                <c:pt idx="193">
                  <c:v>21.406006284807081</c:v>
                </c:pt>
                <c:pt idx="194">
                  <c:v>22.42293604248912</c:v>
                </c:pt>
                <c:pt idx="195">
                  <c:v>21.616639007174786</c:v>
                </c:pt>
                <c:pt idx="196">
                  <c:v>22.259972870092021</c:v>
                </c:pt>
                <c:pt idx="197">
                  <c:v>23.411761993845083</c:v>
                </c:pt>
                <c:pt idx="198">
                  <c:v>24.749519874055796</c:v>
                </c:pt>
                <c:pt idx="199">
                  <c:v>26.689093253678813</c:v>
                </c:pt>
                <c:pt idx="200">
                  <c:v>21.641882805035277</c:v>
                </c:pt>
                <c:pt idx="201">
                  <c:v>22.364736615353216</c:v>
                </c:pt>
                <c:pt idx="202">
                  <c:v>23.182516796594214</c:v>
                </c:pt>
                <c:pt idx="203">
                  <c:v>25.580782115206855</c:v>
                </c:pt>
                <c:pt idx="204">
                  <c:v>25.585991887430612</c:v>
                </c:pt>
                <c:pt idx="205">
                  <c:v>22.883817655574251</c:v>
                </c:pt>
                <c:pt idx="206">
                  <c:v>24.05637435362361</c:v>
                </c:pt>
                <c:pt idx="207">
                  <c:v>22.431856521416051</c:v>
                </c:pt>
                <c:pt idx="208">
                  <c:v>23.341197118755733</c:v>
                </c:pt>
                <c:pt idx="209">
                  <c:v>22.860236701555543</c:v>
                </c:pt>
                <c:pt idx="210">
                  <c:v>28.384330442104485</c:v>
                </c:pt>
                <c:pt idx="211">
                  <c:v>28.100723903063255</c:v>
                </c:pt>
                <c:pt idx="212">
                  <c:v>24.472648272428355</c:v>
                </c:pt>
                <c:pt idx="213">
                  <c:v>23.886375833730703</c:v>
                </c:pt>
                <c:pt idx="214">
                  <c:v>24.565080420325312</c:v>
                </c:pt>
                <c:pt idx="215">
                  <c:v>26.133485560229651</c:v>
                </c:pt>
                <c:pt idx="216">
                  <c:v>26.211733068225342</c:v>
                </c:pt>
                <c:pt idx="217">
                  <c:v>23.230872352208195</c:v>
                </c:pt>
                <c:pt idx="218">
                  <c:v>24.729132828416038</c:v>
                </c:pt>
                <c:pt idx="219">
                  <c:v>23.586542395021699</c:v>
                </c:pt>
                <c:pt idx="220">
                  <c:v>23.96468090851204</c:v>
                </c:pt>
                <c:pt idx="221">
                  <c:v>23.855663703659129</c:v>
                </c:pt>
                <c:pt idx="222">
                  <c:v>29.215711380579449</c:v>
                </c:pt>
                <c:pt idx="223">
                  <c:v>27.559473674996607</c:v>
                </c:pt>
                <c:pt idx="224">
                  <c:v>25.051959467021614</c:v>
                </c:pt>
                <c:pt idx="225">
                  <c:v>23.375800128885235</c:v>
                </c:pt>
                <c:pt idx="226">
                  <c:v>23.848663918869086</c:v>
                </c:pt>
                <c:pt idx="227">
                  <c:v>25.478934064820251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67F-40ED-BC97-CBF637BD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5472"/>
        <c:axId val="309120312"/>
      </c:scatterChart>
      <c:valAx>
        <c:axId val="308895472"/>
        <c:scaling>
          <c:orientation val="minMax"/>
          <c:max val="2018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Years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171185185185193"/>
              <c:y val="0.92062500000000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20312"/>
        <c:crosses val="autoZero"/>
        <c:crossBetween val="midCat"/>
        <c:majorUnit val="6"/>
        <c:minorUnit val="1.2"/>
      </c:valAx>
      <c:valAx>
        <c:axId val="309120312"/>
        <c:scaling>
          <c:orientation val="minMax"/>
          <c:max val="30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Electricity Demand (TWh)</a:t>
                </a:r>
              </a:p>
            </c:rich>
          </c:tx>
          <c:layout>
            <c:manualLayout>
              <c:xMode val="edge"/>
              <c:yMode val="edge"/>
              <c:x val="1.6425925925925926E-3"/>
              <c:y val="0.17252962962962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8895472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015873015873"/>
          <c:y val="3.2558333333333335E-2"/>
          <c:w val="0.71979920634920636"/>
          <c:h val="0.80340694444444449"/>
        </c:manualLayout>
      </c:layout>
      <c:stockChart>
        <c:ser>
          <c:idx val="3"/>
          <c:order val="3"/>
          <c:tx>
            <c:v>Demand Variations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AylaraGoreEnerjiTalebimiz!$J$53:$U$53</c:f>
              <c:numCache>
                <c:formatCode>General</c:formatCode>
                <c:ptCount val="12"/>
                <c:pt idx="0">
                  <c:v>17.352656189720619</c:v>
                </c:pt>
                <c:pt idx="1">
                  <c:v>15.711568754604521</c:v>
                </c:pt>
                <c:pt idx="2">
                  <c:v>16.635254240650706</c:v>
                </c:pt>
                <c:pt idx="3">
                  <c:v>15.582071556677269</c:v>
                </c:pt>
                <c:pt idx="4">
                  <c:v>15.92652545050821</c:v>
                </c:pt>
                <c:pt idx="5">
                  <c:v>16.205853381944483</c:v>
                </c:pt>
                <c:pt idx="6">
                  <c:v>18.290976673820015</c:v>
                </c:pt>
                <c:pt idx="7">
                  <c:v>18.515863342230116</c:v>
                </c:pt>
                <c:pt idx="8">
                  <c:v>16.430158017920199</c:v>
                </c:pt>
                <c:pt idx="9">
                  <c:v>16.085918573076881</c:v>
                </c:pt>
                <c:pt idx="10">
                  <c:v>16.561342057039973</c:v>
                </c:pt>
                <c:pt idx="11">
                  <c:v>18.083117453802025</c:v>
                </c:pt>
              </c:numCache>
            </c:numRef>
          </c: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AylaraGoreEnerjiTalebimiz!$J$52:$U$52</c:f>
              <c:numCache>
                <c:formatCode>General</c:formatCode>
                <c:ptCount val="12"/>
                <c:pt idx="0">
                  <c:v>11.179500000000001</c:v>
                </c:pt>
                <c:pt idx="1">
                  <c:v>9.9510000000000005</c:v>
                </c:pt>
                <c:pt idx="2">
                  <c:v>9.8159999999999989</c:v>
                </c:pt>
                <c:pt idx="3">
                  <c:v>9.6884999999999977</c:v>
                </c:pt>
                <c:pt idx="4">
                  <c:v>9.7428999999999988</c:v>
                </c:pt>
                <c:pt idx="5">
                  <c:v>9.9135000000000026</c:v>
                </c:pt>
                <c:pt idx="6">
                  <c:v>11.076600000000001</c:v>
                </c:pt>
                <c:pt idx="7">
                  <c:v>11.189800000000002</c:v>
                </c:pt>
                <c:pt idx="8">
                  <c:v>10.234700000000002</c:v>
                </c:pt>
                <c:pt idx="9">
                  <c:v>10.424699999999998</c:v>
                </c:pt>
                <c:pt idx="10">
                  <c:v>10.850199999999999</c:v>
                </c:pt>
                <c:pt idx="11">
                  <c:v>11.3863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AylaraGoreEnerjiTalebimiz!$J$54:$U$54</c:f>
              <c:numCache>
                <c:formatCode>General</c:formatCode>
                <c:ptCount val="12"/>
                <c:pt idx="0">
                  <c:v>25.585991887430612</c:v>
                </c:pt>
                <c:pt idx="1">
                  <c:v>22.883817655574251</c:v>
                </c:pt>
                <c:pt idx="2">
                  <c:v>24.05637435362361</c:v>
                </c:pt>
                <c:pt idx="3">
                  <c:v>22.431856521416051</c:v>
                </c:pt>
                <c:pt idx="4">
                  <c:v>23.341197118755733</c:v>
                </c:pt>
                <c:pt idx="5">
                  <c:v>23.411761993845083</c:v>
                </c:pt>
                <c:pt idx="6">
                  <c:v>28.384330442104485</c:v>
                </c:pt>
                <c:pt idx="7">
                  <c:v>28.100723903063255</c:v>
                </c:pt>
                <c:pt idx="8">
                  <c:v>24.472648272428355</c:v>
                </c:pt>
                <c:pt idx="9">
                  <c:v>23.886375833730703</c:v>
                </c:pt>
                <c:pt idx="10">
                  <c:v>24.565080420325312</c:v>
                </c:pt>
                <c:pt idx="11">
                  <c:v>26.133485560229651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</c:hiLowLines>
        <c:axId val="309121880"/>
        <c:axId val="309119528"/>
      </c:stockChart>
      <c:stockChart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appliedEnergy2019!$J$35:$U$35</c:f>
              <c:numCache>
                <c:formatCode>General</c:formatCode>
                <c:ptCount val="12"/>
                <c:pt idx="0">
                  <c:v>55.206971019442214</c:v>
                </c:pt>
                <c:pt idx="1">
                  <c:v>28.237553389378313</c:v>
                </c:pt>
                <c:pt idx="2">
                  <c:v>5.6386140377614336</c:v>
                </c:pt>
                <c:pt idx="3">
                  <c:v>6.4378558620623687E-3</c:v>
                </c:pt>
                <c:pt idx="4">
                  <c:v>1.2041443759467274</c:v>
                </c:pt>
                <c:pt idx="5">
                  <c:v>32.103106223079642</c:v>
                </c:pt>
                <c:pt idx="6">
                  <c:v>93.980670589339979</c:v>
                </c:pt>
                <c:pt idx="7">
                  <c:v>80.499496813749971</c:v>
                </c:pt>
                <c:pt idx="8">
                  <c:v>27.296661496733456</c:v>
                </c:pt>
                <c:pt idx="9">
                  <c:v>3.7731752581226384E-3</c:v>
                </c:pt>
                <c:pt idx="10">
                  <c:v>8.739108939748029E-2</c:v>
                </c:pt>
                <c:pt idx="11">
                  <c:v>28.656169613137081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0DF-4C60-A1DF-9EF26BA04BD8}"/>
            </c:ext>
          </c:extLst>
        </c:ser>
        <c:ser>
          <c:idx val="0"/>
          <c:order val="1"/>
          <c:spPr>
            <a:ln w="19050" cap="rnd">
              <a:noFill/>
              <a:prstDash val="solid"/>
              <a:round/>
            </a:ln>
            <a:effectLst/>
          </c:spPr>
          <c:marker>
            <c:symbol val="none"/>
          </c:marker>
          <c:cat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appliedEnergy2019!$J$37:$U$37</c:f>
              <c:numCache>
                <c:formatCode>General</c:formatCode>
                <c:ptCount val="12"/>
                <c:pt idx="0">
                  <c:v>169.34637117977539</c:v>
                </c:pt>
                <c:pt idx="1">
                  <c:v>156.48034178964016</c:v>
                </c:pt>
                <c:pt idx="2">
                  <c:v>92.978852519471047</c:v>
                </c:pt>
                <c:pt idx="3">
                  <c:v>20.423306599401077</c:v>
                </c:pt>
                <c:pt idx="4">
                  <c:v>25.36266084814412</c:v>
                </c:pt>
                <c:pt idx="5">
                  <c:v>92.675234692145651</c:v>
                </c:pt>
                <c:pt idx="6">
                  <c:v>156.2355502132985</c:v>
                </c:pt>
                <c:pt idx="7">
                  <c:v>175.94475419387376</c:v>
                </c:pt>
                <c:pt idx="8">
                  <c:v>84.123379489410866</c:v>
                </c:pt>
                <c:pt idx="9">
                  <c:v>19.905478004385913</c:v>
                </c:pt>
                <c:pt idx="10">
                  <c:v>45.624933266978061</c:v>
                </c:pt>
                <c:pt idx="11">
                  <c:v>117.84443938649659</c:v>
                </c:pt>
              </c:numCache>
            </c:numRef>
          </c:val>
          <c:smooth val="0"/>
        </c:ser>
        <c:ser>
          <c:idx val="1"/>
          <c:order val="2"/>
          <c:tx>
            <c:v>Balance Point Difference Square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NufusAgirlikliOrtalamaSicaklik!$M$16:$X$16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appliedEnergy2019!$J$36:$U$36</c:f>
              <c:numCache>
                <c:formatCode>General</c:formatCode>
                <c:ptCount val="12"/>
                <c:pt idx="0">
                  <c:v>101.76135240607218</c:v>
                </c:pt>
                <c:pt idx="1">
                  <c:v>81.09617681596373</c:v>
                </c:pt>
                <c:pt idx="2">
                  <c:v>37.915112303613299</c:v>
                </c:pt>
                <c:pt idx="3">
                  <c:v>5.6959481841481363</c:v>
                </c:pt>
                <c:pt idx="4">
                  <c:v>9.8066669040518786</c:v>
                </c:pt>
                <c:pt idx="5">
                  <c:v>61.709109076763703</c:v>
                </c:pt>
                <c:pt idx="6">
                  <c:v>121.88550744657181</c:v>
                </c:pt>
                <c:pt idx="7">
                  <c:v>124.94077921745819</c:v>
                </c:pt>
                <c:pt idx="8">
                  <c:v>49.129593427436404</c:v>
                </c:pt>
                <c:pt idx="9">
                  <c:v>4.2127784925665797</c:v>
                </c:pt>
                <c:pt idx="10">
                  <c:v>14.699756034281572</c:v>
                </c:pt>
                <c:pt idx="11">
                  <c:v>67.372081039087902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rgbClr val="0070C0">
                  <a:alpha val="58000"/>
                </a:srgbClr>
              </a:solidFill>
              <a:prstDash val="solid"/>
              <a:round/>
            </a:ln>
            <a:effectLst/>
          </c:spPr>
        </c:hiLowLines>
        <c:axId val="309117960"/>
        <c:axId val="309121096"/>
      </c:stockChart>
      <c:valAx>
        <c:axId val="309119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 b="0" i="0" baseline="0">
                    <a:effectLst/>
                  </a:rPr>
                  <a:t>Electricity Demand (TWh)</a:t>
                </a:r>
                <a:endParaRPr lang="tr-TR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21880"/>
        <c:crosses val="autoZero"/>
        <c:crossBetween val="between"/>
      </c:valAx>
      <c:catAx>
        <c:axId val="30912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19528"/>
        <c:crosses val="autoZero"/>
        <c:auto val="1"/>
        <c:lblAlgn val="ctr"/>
        <c:lblOffset val="100"/>
        <c:noMultiLvlLbl val="0"/>
      </c:catAx>
      <c:valAx>
        <c:axId val="309121096"/>
        <c:scaling>
          <c:orientation val="minMax"/>
          <c:max val="300"/>
          <c:min val="-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 b="0" i="0" baseline="0">
                    <a:effectLst/>
                  </a:rPr>
                  <a:t>Temperature °C</a:t>
                </a:r>
                <a:endParaRPr lang="tr-TR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17960"/>
        <c:crosses val="max"/>
        <c:crossBetween val="between"/>
      </c:valAx>
      <c:catAx>
        <c:axId val="309117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210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7048888888888888"/>
          <c:y val="0.66584164292497638"/>
          <c:w val="0.68611111111111112"/>
          <c:h val="0.15471438746438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3798013350275"/>
          <c:y val="3.4907407407407408E-2"/>
          <c:w val="0.79783337065970106"/>
          <c:h val="0.80664768518518526"/>
        </c:manualLayout>
      </c:layout>
      <c:scatterChart>
        <c:scatterStyle val="smoothMarker"/>
        <c:varyColors val="0"/>
        <c:ser>
          <c:idx val="0"/>
          <c:order val="0"/>
          <c:tx>
            <c:v>Demand variations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appliedEnergy2019function!$L$56:$W$56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appliedEnergy2019function!$L$79:$W$79</c:f>
              <c:numCache>
                <c:formatCode>General</c:formatCode>
                <c:ptCount val="12"/>
                <c:pt idx="0">
                  <c:v>17.352656189720619</c:v>
                </c:pt>
                <c:pt idx="1">
                  <c:v>15.711568754604517</c:v>
                </c:pt>
                <c:pt idx="2">
                  <c:v>16.635254240650706</c:v>
                </c:pt>
                <c:pt idx="3">
                  <c:v>15.582071556677271</c:v>
                </c:pt>
                <c:pt idx="4">
                  <c:v>15.926525450508208</c:v>
                </c:pt>
                <c:pt idx="5">
                  <c:v>16.205853381944483</c:v>
                </c:pt>
                <c:pt idx="6">
                  <c:v>18.290976673820019</c:v>
                </c:pt>
                <c:pt idx="7">
                  <c:v>18.515863342230112</c:v>
                </c:pt>
                <c:pt idx="8">
                  <c:v>16.430158017920199</c:v>
                </c:pt>
                <c:pt idx="9">
                  <c:v>16.085918573076885</c:v>
                </c:pt>
                <c:pt idx="10">
                  <c:v>16.561342057039973</c:v>
                </c:pt>
                <c:pt idx="11">
                  <c:v>18.083117453802025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FA-44C7-99D3-8E1773BB0512}"/>
            </c:ext>
          </c:extLst>
        </c:ser>
        <c:ser>
          <c:idx val="1"/>
          <c:order val="1"/>
          <c:tx>
            <c:v>Fitted outputs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appliedEnergy2019function!$L$31:$W$31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appliedEnergy2019function!$L$54:$W$54</c:f>
              <c:numCache>
                <c:formatCode>General</c:formatCode>
                <c:ptCount val="12"/>
                <c:pt idx="0">
                  <c:v>17.133888888888894</c:v>
                </c:pt>
                <c:pt idx="1">
                  <c:v>16.801455555555552</c:v>
                </c:pt>
                <c:pt idx="2">
                  <c:v>16.157494444444445</c:v>
                </c:pt>
                <c:pt idx="3">
                  <c:v>15.696861111111113</c:v>
                </c:pt>
                <c:pt idx="4">
                  <c:v>15.856327777777777</c:v>
                </c:pt>
                <c:pt idx="5">
                  <c:v>16.866677777777781</c:v>
                </c:pt>
                <c:pt idx="6">
                  <c:v>18.018872222222218</c:v>
                </c:pt>
                <c:pt idx="7">
                  <c:v>18.190527777777781</c:v>
                </c:pt>
                <c:pt idx="8">
                  <c:v>16.888133333333332</c:v>
                </c:pt>
                <c:pt idx="9">
                  <c:v>16.075105555555552</c:v>
                </c:pt>
                <c:pt idx="10">
                  <c:v>16.313877777777776</c:v>
                </c:pt>
                <c:pt idx="11">
                  <c:v>17.331205555555556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FA-44C7-99D3-8E1773BB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23840"/>
        <c:axId val="309125016"/>
      </c:scatterChart>
      <c:valAx>
        <c:axId val="309123840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Months</a:t>
                </a:r>
              </a:p>
            </c:rich>
          </c:tx>
          <c:layout>
            <c:manualLayout>
              <c:xMode val="edge"/>
              <c:yMode val="edge"/>
              <c:x val="0.43225375129995541"/>
              <c:y val="0.9223888888888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25016"/>
        <c:crossesAt val="-2"/>
        <c:crossBetween val="midCat"/>
        <c:majorUnit val="1"/>
        <c:minorUnit val="0.4"/>
      </c:valAx>
      <c:valAx>
        <c:axId val="309125016"/>
        <c:scaling>
          <c:orientation val="minMax"/>
          <c:max val="20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Electricity Demand (TWh)</a:t>
                </a:r>
              </a:p>
            </c:rich>
          </c:tx>
          <c:layout>
            <c:manualLayout>
              <c:xMode val="edge"/>
              <c:yMode val="edge"/>
              <c:x val="6.7819423163487276E-3"/>
              <c:y val="0.1850226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09123840"/>
        <c:crosses val="autoZero"/>
        <c:crossBetween val="midCat"/>
        <c:majorUnit val="1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47028971428254218"/>
          <c:y val="0.70009629629629633"/>
          <c:w val="0.49970967509145503"/>
          <c:h val="0.1261012685914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152400</xdr:rowOff>
    </xdr:from>
    <xdr:to>
      <xdr:col>16</xdr:col>
      <xdr:colOff>166350</xdr:colOff>
      <xdr:row>11</xdr:row>
      <xdr:rowOff>112125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333375</xdr:colOff>
      <xdr:row>1</xdr:row>
      <xdr:rowOff>85725</xdr:rowOff>
    </xdr:from>
    <xdr:to>
      <xdr:col>22</xdr:col>
      <xdr:colOff>107294</xdr:colOff>
      <xdr:row>12</xdr:row>
      <xdr:rowOff>49718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1675" y="285750"/>
          <a:ext cx="2688569" cy="2164268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28</xdr:col>
      <xdr:colOff>261600</xdr:colOff>
      <xdr:row>12</xdr:row>
      <xdr:rowOff>159750</xdr:rowOff>
    </xdr:to>
    <xdr:graphicFrame macro="">
      <xdr:nvGraphicFramePr>
        <xdr:cNvPr id="4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29</xdr:col>
      <xdr:colOff>261600</xdr:colOff>
      <xdr:row>25</xdr:row>
      <xdr:rowOff>159750</xdr:rowOff>
    </xdr:to>
    <xdr:graphicFrame macro="">
      <xdr:nvGraphicFramePr>
        <xdr:cNvPr id="5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57150</xdr:rowOff>
    </xdr:from>
    <xdr:to>
      <xdr:col>15</xdr:col>
      <xdr:colOff>114300</xdr:colOff>
      <xdr:row>14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12</xdr:col>
      <xdr:colOff>414000</xdr:colOff>
      <xdr:row>28</xdr:row>
      <xdr:rowOff>64500</xdr:rowOff>
    </xdr:to>
    <xdr:graphicFrame macro="">
      <xdr:nvGraphicFramePr>
        <xdr:cNvPr id="4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11</xdr:col>
      <xdr:colOff>443550</xdr:colOff>
      <xdr:row>12</xdr:row>
      <xdr:rowOff>54000</xdr:rowOff>
    </xdr:to>
    <xdr:graphicFrame macro="">
      <xdr:nvGraphicFramePr>
        <xdr:cNvPr id="4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142875</xdr:colOff>
      <xdr:row>0</xdr:row>
      <xdr:rowOff>47625</xdr:rowOff>
    </xdr:from>
    <xdr:ext cx="2724150" cy="5086905"/>
    <xdr:sp macro="" textlink="">
      <xdr:nvSpPr>
        <xdr:cNvPr id="2" name="TextBox 1"/>
        <xdr:cNvSpPr txBox="1"/>
      </xdr:nvSpPr>
      <xdr:spPr>
        <a:xfrm>
          <a:off x="8067675" y="47625"/>
          <a:ext cx="2724150" cy="5086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fun = @(x,xdata) x(1).*((xdata(:,1)-x(2)).*12+xdata(:,2))+x(3).*((xdata(:,1)-x(2)).*12+xdata(:,2)).*(xdata(:,4)-x(4)).^2+x(5);</a:t>
          </a:r>
        </a:p>
        <a:p>
          <a:endParaRPr lang="tr-TR" sz="1100"/>
        </a:p>
        <a:p>
          <a:r>
            <a:rPr lang="tr-TR" sz="1100"/>
            <a:t>Y=xdata(:,1);</a:t>
          </a:r>
        </a:p>
        <a:p>
          <a:r>
            <a:rPr lang="tr-TR" sz="1100"/>
            <a:t>M=xdata(:,2);</a:t>
          </a:r>
        </a:p>
        <a:p>
          <a:r>
            <a:rPr lang="tr-TR" sz="1100"/>
            <a:t>C=xdata(:,3);</a:t>
          </a:r>
        </a:p>
        <a:p>
          <a:r>
            <a:rPr lang="tr-TR" sz="1100"/>
            <a:t>T=xdata(:,4);</a:t>
          </a:r>
        </a:p>
        <a:p>
          <a:r>
            <a:rPr lang="tr-TR" sz="1100"/>
            <a:t>ED=xdata(:,5);</a:t>
          </a:r>
        </a:p>
        <a:p>
          <a:endParaRPr lang="tr-TR" sz="1100"/>
        </a:p>
        <a:p>
          <a:r>
            <a:rPr lang="tr-TR" sz="1100"/>
            <a:t>mustafa:</a:t>
          </a:r>
        </a:p>
        <a:p>
          <a:r>
            <a:rPr lang="tr-TR" sz="1100"/>
            <a:t>options =</a:t>
          </a:r>
        </a:p>
        <a:p>
          <a:endParaRPr lang="tr-TR" sz="1100"/>
        </a:p>
        <a:p>
          <a:r>
            <a:rPr lang="tr-TR" sz="1100"/>
            <a:t>  scalar structure containing the fields:</a:t>
          </a:r>
        </a:p>
        <a:p>
          <a:endParaRPr lang="tr-TR" sz="1100"/>
        </a:p>
        <a:p>
          <a:r>
            <a:rPr lang="tr-TR" sz="1100"/>
            <a:t>    Algorithm = levenberg-marquardt</a:t>
          </a:r>
        </a:p>
        <a:p>
          <a:r>
            <a:rPr lang="tr-TR" sz="1100"/>
            <a:t>    MaxIter =  10000</a:t>
          </a:r>
        </a:p>
        <a:p>
          <a:r>
            <a:rPr lang="tr-TR" sz="1100"/>
            <a:t>    MaxFunEvals =  10000</a:t>
          </a:r>
        </a:p>
        <a:p>
          <a:r>
            <a:rPr lang="tr-TR" sz="1100"/>
            <a:t>    TolFun =    1.0000e-12</a:t>
          </a:r>
        </a:p>
        <a:p>
          <a:r>
            <a:rPr lang="tr-TR" sz="1100"/>
            <a:t>    TolX =    1.0000e-12</a:t>
          </a:r>
        </a:p>
        <a:p>
          <a:endParaRPr lang="tr-TR" sz="1100"/>
        </a:p>
        <a:p>
          <a:r>
            <a:rPr lang="tr-TR" sz="1100"/>
            <a:t>      0.00006515510</a:t>
          </a:r>
        </a:p>
        <a:p>
          <a:r>
            <a:rPr lang="tr-TR" sz="1100"/>
            <a:t>   1994.93727717214</a:t>
          </a:r>
        </a:p>
        <a:p>
          <a:r>
            <a:rPr lang="tr-TR" sz="1100"/>
            <a:t>      0.00000010555</a:t>
          </a:r>
        </a:p>
        <a:p>
          <a:r>
            <a:rPr lang="tr-TR" sz="1100"/>
            <a:t>     15.22780640975</a:t>
          </a:r>
        </a:p>
        <a:p>
          <a:r>
            <a:rPr lang="tr-TR" sz="1100"/>
            <a:t>      0.00473972482</a:t>
          </a:r>
        </a:p>
        <a:p>
          <a:r>
            <a:rPr lang="tr-TR" sz="1100"/>
            <a:t>mape =  3.9596</a:t>
          </a:r>
        </a:p>
        <a:p>
          <a:r>
            <a:rPr lang="tr-TR" sz="1100"/>
            <a:t>rmse =  0.00082638</a:t>
          </a:r>
        </a:p>
      </xdr:txBody>
    </xdr:sp>
    <xdr:clientData/>
  </xdr:oneCellAnchor>
  <xdr:twoCellAnchor editAs="oneCell">
    <xdr:from>
      <xdr:col>7</xdr:col>
      <xdr:colOff>476250</xdr:colOff>
      <xdr:row>3</xdr:row>
      <xdr:rowOff>19050</xdr:rowOff>
    </xdr:from>
    <xdr:to>
      <xdr:col>11</xdr:col>
      <xdr:colOff>39859</xdr:colOff>
      <xdr:row>14</xdr:row>
      <xdr:rowOff>87818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590550"/>
          <a:ext cx="2706859" cy="2164268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15</xdr:row>
      <xdr:rowOff>85725</xdr:rowOff>
    </xdr:from>
    <xdr:to>
      <xdr:col>10</xdr:col>
      <xdr:colOff>749300</xdr:colOff>
      <xdr:row>26</xdr:row>
      <xdr:rowOff>149860</xdr:rowOff>
    </xdr:to>
    <xdr:graphicFrame macro="">
      <xdr:nvGraphicFramePr>
        <xdr:cNvPr id="8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34"/>
  <sheetViews>
    <sheetView topLeftCell="A211" workbookViewId="0">
      <selection activeCell="J227" sqref="J227:P227"/>
    </sheetView>
  </sheetViews>
  <sheetFormatPr defaultRowHeight="15.75"/>
  <cols>
    <col min="1" max="2" width="9.28515625" style="6" bestFit="1" customWidth="1"/>
    <col min="3" max="3" width="8.42578125" style="6" bestFit="1" customWidth="1"/>
    <col min="4" max="4" width="7" style="6" bestFit="1" customWidth="1"/>
    <col min="5" max="5" width="7.42578125" style="6" bestFit="1" customWidth="1"/>
    <col min="6" max="6" width="5.85546875" style="6" bestFit="1" customWidth="1"/>
    <col min="7" max="7" width="10.28515625" style="6" bestFit="1" customWidth="1"/>
    <col min="8" max="8" width="8.5703125" style="6" bestFit="1" customWidth="1"/>
    <col min="9" max="9" width="8.28515625" style="6" bestFit="1" customWidth="1"/>
    <col min="10" max="10" width="9" style="6" bestFit="1" customWidth="1"/>
    <col min="11" max="11" width="6.5703125" style="6" bestFit="1" customWidth="1"/>
    <col min="12" max="12" width="7.140625" style="6" bestFit="1" customWidth="1"/>
    <col min="13" max="13" width="5.42578125" style="6" bestFit="1" customWidth="1"/>
    <col min="14" max="14" width="10" style="6" bestFit="1" customWidth="1"/>
    <col min="15" max="15" width="8.28515625" style="6" bestFit="1" customWidth="1"/>
    <col min="16" max="16" width="8" style="6" bestFit="1" customWidth="1"/>
    <col min="17" max="17" width="9.28515625" style="6" bestFit="1" customWidth="1"/>
    <col min="18" max="18" width="10.140625" style="6" bestFit="1" customWidth="1"/>
    <col min="19" max="21" width="9.28515625" style="6" bestFit="1" customWidth="1"/>
    <col min="22" max="22" width="10.140625" style="6" bestFit="1" customWidth="1"/>
    <col min="23" max="24" width="9.28515625" style="6" bestFit="1" customWidth="1"/>
    <col min="25" max="25" width="10.140625" style="6" bestFit="1" customWidth="1"/>
    <col min="26" max="16384" width="9.140625" style="6"/>
  </cols>
  <sheetData>
    <row r="1" spans="1:26" ht="16.5" thickBot="1">
      <c r="A1" s="57" t="s">
        <v>9</v>
      </c>
      <c r="B1" s="59"/>
      <c r="C1" s="57" t="s">
        <v>7</v>
      </c>
      <c r="D1" s="58"/>
      <c r="E1" s="58"/>
      <c r="F1" s="58"/>
      <c r="G1" s="58"/>
      <c r="H1" s="58"/>
      <c r="I1" s="59"/>
      <c r="J1" s="60" t="s">
        <v>8</v>
      </c>
      <c r="K1" s="61"/>
      <c r="L1" s="61"/>
      <c r="M1" s="61"/>
      <c r="N1" s="61"/>
      <c r="O1" s="61"/>
      <c r="P1" s="62"/>
      <c r="Q1" s="4"/>
      <c r="R1" s="4" t="s">
        <v>13</v>
      </c>
      <c r="S1" s="4" t="s">
        <v>1</v>
      </c>
      <c r="T1" s="4" t="s">
        <v>2</v>
      </c>
      <c r="U1" s="4" t="s">
        <v>14</v>
      </c>
      <c r="V1" s="4" t="s">
        <v>12</v>
      </c>
      <c r="W1" s="4" t="s">
        <v>5</v>
      </c>
      <c r="X1" s="5" t="s">
        <v>6</v>
      </c>
      <c r="Y1" s="6" t="s">
        <v>15</v>
      </c>
    </row>
    <row r="2" spans="1:26" ht="16.5" thickBot="1">
      <c r="A2" s="3" t="s">
        <v>10</v>
      </c>
      <c r="B2" s="5" t="s">
        <v>11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6</v>
      </c>
      <c r="J2" s="25" t="s">
        <v>0</v>
      </c>
      <c r="K2" s="26" t="s">
        <v>1</v>
      </c>
      <c r="L2" s="26" t="s">
        <v>2</v>
      </c>
      <c r="M2" s="26" t="s">
        <v>3</v>
      </c>
      <c r="N2" s="26" t="s">
        <v>4</v>
      </c>
      <c r="O2" s="26" t="s">
        <v>5</v>
      </c>
      <c r="P2" s="27" t="s">
        <v>6</v>
      </c>
      <c r="Q2" s="24">
        <v>2000</v>
      </c>
      <c r="R2" s="8">
        <v>9085599</v>
      </c>
      <c r="S2" s="8">
        <v>1397853</v>
      </c>
      <c r="T2" s="8">
        <v>3540522</v>
      </c>
      <c r="U2" s="8">
        <v>2732669</v>
      </c>
      <c r="V2" s="8">
        <v>817692</v>
      </c>
      <c r="W2" s="8">
        <v>560551</v>
      </c>
      <c r="X2" s="9">
        <v>478954</v>
      </c>
      <c r="Y2" s="6">
        <f>SUM(R2:X2)</f>
        <v>18613840</v>
      </c>
      <c r="Z2" s="10"/>
    </row>
    <row r="3" spans="1:26">
      <c r="A3" s="7">
        <v>2000</v>
      </c>
      <c r="B3" s="9">
        <v>1</v>
      </c>
      <c r="C3" s="11">
        <v>3.3</v>
      </c>
      <c r="D3" s="8">
        <v>6.8</v>
      </c>
      <c r="E3" s="8">
        <v>-3.6</v>
      </c>
      <c r="F3" s="8">
        <v>6.2</v>
      </c>
      <c r="G3" s="8">
        <v>1</v>
      </c>
      <c r="H3" s="8">
        <v>-9.6999999999999993</v>
      </c>
      <c r="I3" s="9">
        <v>4.5</v>
      </c>
      <c r="J3" s="28">
        <f t="shared" ref="J3:P3" si="0">INDEX(R$2:R$21,$A3-1999,1)/INDEX($Y$2:$Y$21,$A3-1999,1)</f>
        <v>0.4881098687858067</v>
      </c>
      <c r="K3" s="28">
        <f t="shared" si="0"/>
        <v>7.5097508090753981E-2</v>
      </c>
      <c r="L3" s="28">
        <f t="shared" si="0"/>
        <v>0.19020911321898115</v>
      </c>
      <c r="M3" s="28">
        <f t="shared" si="0"/>
        <v>0.14680845005651708</v>
      </c>
      <c r="N3" s="28">
        <f t="shared" si="0"/>
        <v>4.3929248344242777E-2</v>
      </c>
      <c r="O3" s="28">
        <f t="shared" si="0"/>
        <v>3.011474257864041E-2</v>
      </c>
      <c r="P3" s="29">
        <f t="shared" si="0"/>
        <v>2.5731068925057915E-2</v>
      </c>
      <c r="Q3" s="9">
        <v>2001</v>
      </c>
      <c r="R3" s="8">
        <v>9383978.7142857146</v>
      </c>
      <c r="S3" s="8">
        <v>1428340</v>
      </c>
      <c r="T3" s="8">
        <v>3626288.8571428573</v>
      </c>
      <c r="U3" s="8">
        <v>2795878.1428571427</v>
      </c>
      <c r="V3" s="8">
        <v>823077.28571428568</v>
      </c>
      <c r="W3" s="8">
        <v>549838.42857142852</v>
      </c>
      <c r="X3" s="9">
        <v>467195.71428571426</v>
      </c>
      <c r="Y3" s="6">
        <f t="shared" ref="Y3:Y20" si="1">SUM(R3:X3)</f>
        <v>19074597.142857142</v>
      </c>
      <c r="Z3" s="10"/>
    </row>
    <row r="4" spans="1:26">
      <c r="A4" s="12">
        <v>2000</v>
      </c>
      <c r="B4" s="9">
        <v>2</v>
      </c>
      <c r="C4" s="11">
        <v>5.5</v>
      </c>
      <c r="D4" s="8">
        <v>9.4</v>
      </c>
      <c r="E4" s="8">
        <v>-1.2</v>
      </c>
      <c r="F4" s="8">
        <v>9.1</v>
      </c>
      <c r="G4" s="8">
        <v>2.8</v>
      </c>
      <c r="H4" s="8">
        <v>-11.4</v>
      </c>
      <c r="I4" s="9">
        <v>5.2</v>
      </c>
      <c r="J4" s="28">
        <f t="shared" ref="J4:J67" si="2">INDEX(R$2:R$21,$A4-1999,1)/INDEX($Y$2:$Y$21,$A4-1999,1)</f>
        <v>0.4881098687858067</v>
      </c>
      <c r="K4" s="28">
        <f t="shared" ref="K4:K67" si="3">INDEX(S$2:S$21,$A4-1999,1)/INDEX($Y$2:$Y$21,$A4-1999,1)</f>
        <v>7.5097508090753981E-2</v>
      </c>
      <c r="L4" s="28">
        <f t="shared" ref="L4:L67" si="4">INDEX(T$2:T$21,$A4-1999,1)/INDEX($Y$2:$Y$21,$A4-1999,1)</f>
        <v>0.19020911321898115</v>
      </c>
      <c r="M4" s="28">
        <f t="shared" ref="M4:M67" si="5">INDEX(U$2:U$21,$A4-1999,1)/INDEX($Y$2:$Y$21,$A4-1999,1)</f>
        <v>0.14680845005651708</v>
      </c>
      <c r="N4" s="28">
        <f t="shared" ref="N4:N67" si="6">INDEX(V$2:V$21,$A4-1999,1)/INDEX($Y$2:$Y$21,$A4-1999,1)</f>
        <v>4.3929248344242777E-2</v>
      </c>
      <c r="O4" s="28">
        <f t="shared" ref="O4:O67" si="7">INDEX(W$2:W$21,$A4-1999,1)/INDEX($Y$2:$Y$21,$A4-1999,1)</f>
        <v>3.011474257864041E-2</v>
      </c>
      <c r="P4" s="29">
        <f t="shared" ref="P4:P67" si="8">INDEX(X$2:X$21,$A4-1999,1)/INDEX($Y$2:$Y$21,$A4-1999,1)</f>
        <v>2.5731068925057915E-2</v>
      </c>
      <c r="Q4" s="9">
        <v>2002</v>
      </c>
      <c r="R4" s="8">
        <v>9682358.4285714291</v>
      </c>
      <c r="S4" s="8">
        <v>1458827</v>
      </c>
      <c r="T4" s="8">
        <v>3712055.7142857146</v>
      </c>
      <c r="U4" s="8">
        <v>2859087.2857142854</v>
      </c>
      <c r="V4" s="8">
        <v>828462.57142857136</v>
      </c>
      <c r="W4" s="8">
        <v>539125.85714285704</v>
      </c>
      <c r="X4" s="9">
        <v>455437.42857142852</v>
      </c>
      <c r="Y4" s="6">
        <f t="shared" si="1"/>
        <v>19535354.285714287</v>
      </c>
      <c r="Z4" s="10"/>
    </row>
    <row r="5" spans="1:26">
      <c r="A5" s="12">
        <v>2000</v>
      </c>
      <c r="B5" s="9">
        <v>3</v>
      </c>
      <c r="C5" s="11">
        <v>6.1</v>
      </c>
      <c r="D5" s="8">
        <v>11.6</v>
      </c>
      <c r="E5" s="8">
        <v>4.0999999999999996</v>
      </c>
      <c r="F5" s="8">
        <v>10.9</v>
      </c>
      <c r="G5" s="8">
        <v>6.8</v>
      </c>
      <c r="H5" s="8">
        <v>-7.9</v>
      </c>
      <c r="I5" s="9">
        <v>7.1</v>
      </c>
      <c r="J5" s="28">
        <f t="shared" si="2"/>
        <v>0.4881098687858067</v>
      </c>
      <c r="K5" s="28">
        <f t="shared" si="3"/>
        <v>7.5097508090753981E-2</v>
      </c>
      <c r="L5" s="28">
        <f t="shared" si="4"/>
        <v>0.19020911321898115</v>
      </c>
      <c r="M5" s="28">
        <f t="shared" si="5"/>
        <v>0.14680845005651708</v>
      </c>
      <c r="N5" s="28">
        <f t="shared" si="6"/>
        <v>4.3929248344242777E-2</v>
      </c>
      <c r="O5" s="28">
        <f t="shared" si="7"/>
        <v>3.011474257864041E-2</v>
      </c>
      <c r="P5" s="29">
        <f t="shared" si="8"/>
        <v>2.5731068925057915E-2</v>
      </c>
      <c r="Q5" s="9">
        <v>2003</v>
      </c>
      <c r="R5" s="8">
        <v>9980738.1428571437</v>
      </c>
      <c r="S5" s="8">
        <v>1489314</v>
      </c>
      <c r="T5" s="8">
        <v>3797822.5714285718</v>
      </c>
      <c r="U5" s="8">
        <v>2922296.4285714282</v>
      </c>
      <c r="V5" s="8">
        <v>833847.85714285704</v>
      </c>
      <c r="W5" s="8">
        <v>528413.28571428556</v>
      </c>
      <c r="X5" s="9">
        <v>443679.14285714278</v>
      </c>
      <c r="Y5" s="6">
        <f t="shared" si="1"/>
        <v>19996111.428571433</v>
      </c>
      <c r="Z5" s="10"/>
    </row>
    <row r="6" spans="1:26">
      <c r="A6" s="12">
        <v>2000</v>
      </c>
      <c r="B6" s="9">
        <v>4</v>
      </c>
      <c r="C6" s="11">
        <v>12.5</v>
      </c>
      <c r="D6" s="8">
        <v>18.100000000000001</v>
      </c>
      <c r="E6" s="8">
        <v>12.7</v>
      </c>
      <c r="F6" s="8">
        <v>17.399999999999999</v>
      </c>
      <c r="G6" s="8">
        <v>15.2</v>
      </c>
      <c r="H6" s="8">
        <v>7.2</v>
      </c>
      <c r="I6" s="9">
        <v>13.5</v>
      </c>
      <c r="J6" s="28">
        <f t="shared" si="2"/>
        <v>0.4881098687858067</v>
      </c>
      <c r="K6" s="28">
        <f t="shared" si="3"/>
        <v>7.5097508090753981E-2</v>
      </c>
      <c r="L6" s="28">
        <f t="shared" si="4"/>
        <v>0.19020911321898115</v>
      </c>
      <c r="M6" s="28">
        <f t="shared" si="5"/>
        <v>0.14680845005651708</v>
      </c>
      <c r="N6" s="28">
        <f t="shared" si="6"/>
        <v>4.3929248344242777E-2</v>
      </c>
      <c r="O6" s="28">
        <f t="shared" si="7"/>
        <v>3.011474257864041E-2</v>
      </c>
      <c r="P6" s="29">
        <f t="shared" si="8"/>
        <v>2.5731068925057915E-2</v>
      </c>
      <c r="Q6" s="9">
        <v>2004</v>
      </c>
      <c r="R6" s="8">
        <v>10279117.857142858</v>
      </c>
      <c r="S6" s="8">
        <v>1519801</v>
      </c>
      <c r="T6" s="8">
        <v>3883589.4285714291</v>
      </c>
      <c r="U6" s="8">
        <v>2985505.5714285709</v>
      </c>
      <c r="V6" s="8">
        <v>839233.14285714272</v>
      </c>
      <c r="W6" s="8">
        <v>517700.71428571414</v>
      </c>
      <c r="X6" s="9">
        <v>431920.85714285704</v>
      </c>
      <c r="Y6" s="6">
        <f t="shared" si="1"/>
        <v>20456868.571428571</v>
      </c>
      <c r="Z6" s="10"/>
    </row>
    <row r="7" spans="1:26">
      <c r="A7" s="12">
        <v>2000</v>
      </c>
      <c r="B7" s="9">
        <v>5</v>
      </c>
      <c r="C7" s="11">
        <v>14.8</v>
      </c>
      <c r="D7" s="8">
        <v>21.1</v>
      </c>
      <c r="E7" s="8">
        <v>15.1</v>
      </c>
      <c r="F7" s="8">
        <v>21.3</v>
      </c>
      <c r="G7" s="8">
        <v>20.2</v>
      </c>
      <c r="H7" s="8">
        <v>9.3000000000000007</v>
      </c>
      <c r="I7" s="9">
        <v>13.6</v>
      </c>
      <c r="J7" s="28">
        <f t="shared" si="2"/>
        <v>0.4881098687858067</v>
      </c>
      <c r="K7" s="28">
        <f t="shared" si="3"/>
        <v>7.5097508090753981E-2</v>
      </c>
      <c r="L7" s="28">
        <f t="shared" si="4"/>
        <v>0.19020911321898115</v>
      </c>
      <c r="M7" s="28">
        <f t="shared" si="5"/>
        <v>0.14680845005651708</v>
      </c>
      <c r="N7" s="28">
        <f t="shared" si="6"/>
        <v>4.3929248344242777E-2</v>
      </c>
      <c r="O7" s="28">
        <f t="shared" si="7"/>
        <v>3.011474257864041E-2</v>
      </c>
      <c r="P7" s="29">
        <f t="shared" si="8"/>
        <v>2.5731068925057915E-2</v>
      </c>
      <c r="Q7" s="9">
        <v>2005</v>
      </c>
      <c r="R7" s="8">
        <v>10577497.571428573</v>
      </c>
      <c r="S7" s="8">
        <v>1550288</v>
      </c>
      <c r="T7" s="8">
        <v>3969356.2857142864</v>
      </c>
      <c r="U7" s="8">
        <v>3048714.7142857136</v>
      </c>
      <c r="V7" s="8">
        <v>844618.42857142841</v>
      </c>
      <c r="W7" s="8">
        <v>506988.14285714272</v>
      </c>
      <c r="X7" s="9">
        <v>420162.5714285713</v>
      </c>
      <c r="Y7" s="6">
        <f t="shared" si="1"/>
        <v>20917625.714285713</v>
      </c>
      <c r="Z7" s="10"/>
    </row>
    <row r="8" spans="1:26">
      <c r="A8" s="12">
        <v>2000</v>
      </c>
      <c r="B8" s="9">
        <v>6</v>
      </c>
      <c r="C8" s="11">
        <v>19</v>
      </c>
      <c r="D8" s="8">
        <v>26.9</v>
      </c>
      <c r="E8" s="8">
        <v>19.2</v>
      </c>
      <c r="F8" s="8">
        <v>26.2</v>
      </c>
      <c r="G8" s="8">
        <v>27.2</v>
      </c>
      <c r="H8" s="8">
        <v>14.8</v>
      </c>
      <c r="I8" s="9">
        <v>17.899999999999999</v>
      </c>
      <c r="J8" s="28">
        <f t="shared" si="2"/>
        <v>0.4881098687858067</v>
      </c>
      <c r="K8" s="28">
        <f t="shared" si="3"/>
        <v>7.5097508090753981E-2</v>
      </c>
      <c r="L8" s="28">
        <f t="shared" si="4"/>
        <v>0.19020911321898115</v>
      </c>
      <c r="M8" s="28">
        <f t="shared" si="5"/>
        <v>0.14680845005651708</v>
      </c>
      <c r="N8" s="28">
        <f t="shared" si="6"/>
        <v>4.3929248344242777E-2</v>
      </c>
      <c r="O8" s="28">
        <f t="shared" si="7"/>
        <v>3.011474257864041E-2</v>
      </c>
      <c r="P8" s="29">
        <f t="shared" si="8"/>
        <v>2.5731068925057915E-2</v>
      </c>
      <c r="Q8" s="9">
        <v>2006</v>
      </c>
      <c r="R8" s="8">
        <v>10875877.285714287</v>
      </c>
      <c r="S8" s="8">
        <v>1580775</v>
      </c>
      <c r="T8" s="8">
        <v>4055123.1428571437</v>
      </c>
      <c r="U8" s="8">
        <v>3111923.8571428563</v>
      </c>
      <c r="V8" s="8">
        <v>850003.71428571409</v>
      </c>
      <c r="W8" s="8">
        <v>496275.5714285713</v>
      </c>
      <c r="X8" s="9">
        <v>408404.28571428556</v>
      </c>
      <c r="Y8" s="6">
        <f t="shared" si="1"/>
        <v>21378382.857142858</v>
      </c>
      <c r="Z8" s="10"/>
    </row>
    <row r="9" spans="1:26">
      <c r="A9" s="12">
        <v>2000</v>
      </c>
      <c r="B9" s="9">
        <v>7</v>
      </c>
      <c r="C9" s="11">
        <v>23</v>
      </c>
      <c r="D9" s="8">
        <v>29.5</v>
      </c>
      <c r="E9" s="8">
        <v>26</v>
      </c>
      <c r="F9" s="8">
        <v>29.5</v>
      </c>
      <c r="G9" s="8">
        <v>33.299999999999997</v>
      </c>
      <c r="H9" s="8">
        <v>21.6</v>
      </c>
      <c r="I9" s="9">
        <v>22</v>
      </c>
      <c r="J9" s="28">
        <f t="shared" si="2"/>
        <v>0.4881098687858067</v>
      </c>
      <c r="K9" s="28">
        <f t="shared" si="3"/>
        <v>7.5097508090753981E-2</v>
      </c>
      <c r="L9" s="28">
        <f t="shared" si="4"/>
        <v>0.19020911321898115</v>
      </c>
      <c r="M9" s="28">
        <f t="shared" si="5"/>
        <v>0.14680845005651708</v>
      </c>
      <c r="N9" s="28">
        <f t="shared" si="6"/>
        <v>4.3929248344242777E-2</v>
      </c>
      <c r="O9" s="28">
        <f t="shared" si="7"/>
        <v>3.011474257864041E-2</v>
      </c>
      <c r="P9" s="29">
        <f t="shared" si="8"/>
        <v>2.5731068925057915E-2</v>
      </c>
      <c r="Q9" s="9">
        <v>2007</v>
      </c>
      <c r="R9" s="8">
        <v>11174257</v>
      </c>
      <c r="S9" s="8">
        <v>1611262</v>
      </c>
      <c r="T9" s="8">
        <v>4140890</v>
      </c>
      <c r="U9" s="8">
        <v>3175133</v>
      </c>
      <c r="V9" s="8">
        <v>855389</v>
      </c>
      <c r="W9" s="8">
        <v>485563</v>
      </c>
      <c r="X9" s="9">
        <v>396646</v>
      </c>
      <c r="Y9" s="6">
        <f t="shared" si="1"/>
        <v>21839140</v>
      </c>
      <c r="Z9" s="10"/>
    </row>
    <row r="10" spans="1:26">
      <c r="A10" s="12">
        <v>2000</v>
      </c>
      <c r="B10" s="9">
        <v>8</v>
      </c>
      <c r="C10" s="11">
        <v>22.6</v>
      </c>
      <c r="D10" s="8">
        <v>29.4</v>
      </c>
      <c r="E10" s="8">
        <v>22.6</v>
      </c>
      <c r="F10" s="8">
        <v>28.5</v>
      </c>
      <c r="G10" s="8">
        <v>30</v>
      </c>
      <c r="H10" s="8">
        <v>19.3</v>
      </c>
      <c r="I10" s="9">
        <v>22.5</v>
      </c>
      <c r="J10" s="28">
        <f t="shared" si="2"/>
        <v>0.4881098687858067</v>
      </c>
      <c r="K10" s="28">
        <f t="shared" si="3"/>
        <v>7.5097508090753981E-2</v>
      </c>
      <c r="L10" s="28">
        <f t="shared" si="4"/>
        <v>0.19020911321898115</v>
      </c>
      <c r="M10" s="28">
        <f t="shared" si="5"/>
        <v>0.14680845005651708</v>
      </c>
      <c r="N10" s="28">
        <f t="shared" si="6"/>
        <v>4.3929248344242777E-2</v>
      </c>
      <c r="O10" s="28">
        <f t="shared" si="7"/>
        <v>3.011474257864041E-2</v>
      </c>
      <c r="P10" s="29">
        <f t="shared" si="8"/>
        <v>2.5731068925057915E-2</v>
      </c>
      <c r="Q10" s="9">
        <v>2008</v>
      </c>
      <c r="R10" s="8">
        <v>12569041</v>
      </c>
      <c r="S10" s="8">
        <v>1763351</v>
      </c>
      <c r="T10" s="8">
        <v>4395888</v>
      </c>
      <c r="U10" s="8">
        <v>3450537</v>
      </c>
      <c r="V10" s="8">
        <v>1051511</v>
      </c>
      <c r="W10" s="8">
        <v>485107</v>
      </c>
      <c r="X10" s="9">
        <v>390797</v>
      </c>
      <c r="Y10" s="6">
        <f t="shared" si="1"/>
        <v>24106232</v>
      </c>
      <c r="Z10" s="10"/>
    </row>
    <row r="11" spans="1:26">
      <c r="A11" s="12">
        <v>2000</v>
      </c>
      <c r="B11" s="9">
        <v>9</v>
      </c>
      <c r="C11" s="11">
        <v>19.100000000000001</v>
      </c>
      <c r="D11" s="8">
        <v>26.1</v>
      </c>
      <c r="E11" s="8">
        <v>18.8</v>
      </c>
      <c r="F11" s="8">
        <v>24.4</v>
      </c>
      <c r="G11" s="8">
        <v>24.7</v>
      </c>
      <c r="H11" s="8">
        <v>14.1</v>
      </c>
      <c r="I11" s="9">
        <v>19.5</v>
      </c>
      <c r="J11" s="28">
        <f t="shared" si="2"/>
        <v>0.4881098687858067</v>
      </c>
      <c r="K11" s="28">
        <f t="shared" si="3"/>
        <v>7.5097508090753981E-2</v>
      </c>
      <c r="L11" s="28">
        <f t="shared" si="4"/>
        <v>0.19020911321898115</v>
      </c>
      <c r="M11" s="28">
        <f t="shared" si="5"/>
        <v>0.14680845005651708</v>
      </c>
      <c r="N11" s="28">
        <f t="shared" si="6"/>
        <v>4.3929248344242777E-2</v>
      </c>
      <c r="O11" s="28">
        <f t="shared" si="7"/>
        <v>3.011474257864041E-2</v>
      </c>
      <c r="P11" s="29">
        <f t="shared" si="8"/>
        <v>2.5731068925057915E-2</v>
      </c>
      <c r="Q11" s="9">
        <v>2009</v>
      </c>
      <c r="R11" s="8">
        <v>12782960</v>
      </c>
      <c r="S11" s="8">
        <v>1805145</v>
      </c>
      <c r="T11" s="8">
        <v>4513921</v>
      </c>
      <c r="U11" s="8">
        <v>3525202</v>
      </c>
      <c r="V11" s="8">
        <v>1079160</v>
      </c>
      <c r="W11" s="8">
        <v>491038</v>
      </c>
      <c r="X11" s="9">
        <v>408103</v>
      </c>
      <c r="Y11" s="6">
        <f t="shared" si="1"/>
        <v>24605529</v>
      </c>
      <c r="Z11" s="10"/>
    </row>
    <row r="12" spans="1:26">
      <c r="A12" s="12">
        <v>2000</v>
      </c>
      <c r="B12" s="9">
        <v>10</v>
      </c>
      <c r="C12" s="11">
        <v>14.7</v>
      </c>
      <c r="D12" s="8">
        <v>20.399999999999999</v>
      </c>
      <c r="E12" s="8">
        <v>12.2</v>
      </c>
      <c r="F12" s="8">
        <v>18.3</v>
      </c>
      <c r="G12" s="8">
        <v>16.7</v>
      </c>
      <c r="H12" s="8">
        <v>7.1</v>
      </c>
      <c r="I12" s="9">
        <v>15.2</v>
      </c>
      <c r="J12" s="28">
        <f t="shared" si="2"/>
        <v>0.4881098687858067</v>
      </c>
      <c r="K12" s="28">
        <f t="shared" si="3"/>
        <v>7.5097508090753981E-2</v>
      </c>
      <c r="L12" s="28">
        <f t="shared" si="4"/>
        <v>0.19020911321898115</v>
      </c>
      <c r="M12" s="28">
        <f t="shared" si="5"/>
        <v>0.14680845005651708</v>
      </c>
      <c r="N12" s="28">
        <f t="shared" si="6"/>
        <v>4.3929248344242777E-2</v>
      </c>
      <c r="O12" s="28">
        <f t="shared" si="7"/>
        <v>3.011474257864041E-2</v>
      </c>
      <c r="P12" s="29">
        <f t="shared" si="8"/>
        <v>2.5731068925057915E-2</v>
      </c>
      <c r="Q12" s="9">
        <v>2010</v>
      </c>
      <c r="R12" s="8">
        <v>13120596</v>
      </c>
      <c r="S12" s="8">
        <v>1836432</v>
      </c>
      <c r="T12" s="8">
        <v>4641256</v>
      </c>
      <c r="U12" s="8">
        <v>3606326</v>
      </c>
      <c r="V12" s="8">
        <v>1090172</v>
      </c>
      <c r="W12" s="8">
        <v>489486</v>
      </c>
      <c r="X12" s="9">
        <v>415652</v>
      </c>
      <c r="Y12" s="6">
        <f t="shared" si="1"/>
        <v>25199920</v>
      </c>
      <c r="Z12" s="10"/>
    </row>
    <row r="13" spans="1:26">
      <c r="A13" s="12">
        <v>2000</v>
      </c>
      <c r="B13" s="9">
        <v>11</v>
      </c>
      <c r="C13" s="11">
        <v>12.5</v>
      </c>
      <c r="D13" s="8">
        <v>15.8</v>
      </c>
      <c r="E13" s="8">
        <v>8.5</v>
      </c>
      <c r="F13" s="8">
        <v>16</v>
      </c>
      <c r="G13" s="8">
        <v>9.6</v>
      </c>
      <c r="H13" s="8">
        <v>1.2</v>
      </c>
      <c r="I13" s="9">
        <v>11.9</v>
      </c>
      <c r="J13" s="28">
        <f t="shared" si="2"/>
        <v>0.4881098687858067</v>
      </c>
      <c r="K13" s="28">
        <f t="shared" si="3"/>
        <v>7.5097508090753981E-2</v>
      </c>
      <c r="L13" s="28">
        <f t="shared" si="4"/>
        <v>0.19020911321898115</v>
      </c>
      <c r="M13" s="28">
        <f t="shared" si="5"/>
        <v>0.14680845005651708</v>
      </c>
      <c r="N13" s="28">
        <f t="shared" si="6"/>
        <v>4.3929248344242777E-2</v>
      </c>
      <c r="O13" s="28">
        <f t="shared" si="7"/>
        <v>3.011474257864041E-2</v>
      </c>
      <c r="P13" s="29">
        <f t="shared" si="8"/>
        <v>2.5731068925057915E-2</v>
      </c>
      <c r="Q13" s="9">
        <v>2011</v>
      </c>
      <c r="R13" s="8">
        <v>13483052</v>
      </c>
      <c r="S13" s="8">
        <v>1864591</v>
      </c>
      <c r="T13" s="8">
        <v>4762116</v>
      </c>
      <c r="U13" s="8">
        <v>3623540</v>
      </c>
      <c r="V13" s="8">
        <v>1132351</v>
      </c>
      <c r="W13" s="8">
        <v>505254</v>
      </c>
      <c r="X13" s="9">
        <v>421504</v>
      </c>
      <c r="Y13" s="6">
        <f t="shared" si="1"/>
        <v>25792408</v>
      </c>
      <c r="Z13" s="10"/>
    </row>
    <row r="14" spans="1:26">
      <c r="A14" s="12">
        <v>2000</v>
      </c>
      <c r="B14" s="9">
        <v>12</v>
      </c>
      <c r="C14" s="11">
        <v>8.6</v>
      </c>
      <c r="D14" s="8">
        <v>11</v>
      </c>
      <c r="E14" s="8">
        <v>2</v>
      </c>
      <c r="F14" s="8">
        <v>10.8</v>
      </c>
      <c r="G14" s="8">
        <v>4.2</v>
      </c>
      <c r="H14" s="8">
        <v>-5.8</v>
      </c>
      <c r="I14" s="9">
        <v>9.4</v>
      </c>
      <c r="J14" s="28">
        <f t="shared" si="2"/>
        <v>0.4881098687858067</v>
      </c>
      <c r="K14" s="28">
        <f t="shared" si="3"/>
        <v>7.5097508090753981E-2</v>
      </c>
      <c r="L14" s="28">
        <f t="shared" si="4"/>
        <v>0.19020911321898115</v>
      </c>
      <c r="M14" s="28">
        <f t="shared" si="5"/>
        <v>0.14680845005651708</v>
      </c>
      <c r="N14" s="28">
        <f t="shared" si="6"/>
        <v>4.3929248344242777E-2</v>
      </c>
      <c r="O14" s="28">
        <f t="shared" si="7"/>
        <v>3.011474257864041E-2</v>
      </c>
      <c r="P14" s="29">
        <f t="shared" si="8"/>
        <v>2.5731068925057915E-2</v>
      </c>
      <c r="Q14" s="9">
        <v>2012</v>
      </c>
      <c r="R14" s="8">
        <v>13710512</v>
      </c>
      <c r="S14" s="8">
        <v>1886624</v>
      </c>
      <c r="T14" s="8">
        <v>4842136</v>
      </c>
      <c r="U14" s="8">
        <v>3661930</v>
      </c>
      <c r="V14" s="8">
        <v>1155258</v>
      </c>
      <c r="W14" s="8">
        <v>509474</v>
      </c>
      <c r="X14" s="9">
        <v>426882</v>
      </c>
      <c r="Y14" s="6">
        <f t="shared" si="1"/>
        <v>26192816</v>
      </c>
      <c r="Z14" s="10"/>
    </row>
    <row r="15" spans="1:26">
      <c r="A15" s="12">
        <v>2001</v>
      </c>
      <c r="B15" s="9">
        <v>1</v>
      </c>
      <c r="C15" s="11">
        <v>8.6</v>
      </c>
      <c r="D15" s="8">
        <v>10.7</v>
      </c>
      <c r="E15" s="8">
        <v>2.8</v>
      </c>
      <c r="F15" s="8">
        <v>10.8</v>
      </c>
      <c r="G15" s="8">
        <v>3.9</v>
      </c>
      <c r="H15" s="8">
        <v>-12.4</v>
      </c>
      <c r="I15" s="9">
        <v>8.3000000000000007</v>
      </c>
      <c r="J15" s="28">
        <f t="shared" si="2"/>
        <v>0.4919620919910086</v>
      </c>
      <c r="K15" s="28">
        <f t="shared" si="3"/>
        <v>7.4881791175069198E-2</v>
      </c>
      <c r="L15" s="28">
        <f t="shared" si="4"/>
        <v>0.19011090142476705</v>
      </c>
      <c r="M15" s="28">
        <f t="shared" si="5"/>
        <v>0.14657599958299064</v>
      </c>
      <c r="N15" s="28">
        <f t="shared" si="6"/>
        <v>4.3150441372362257E-2</v>
      </c>
      <c r="O15" s="28">
        <f t="shared" si="7"/>
        <v>2.8825690233637586E-2</v>
      </c>
      <c r="P15" s="29">
        <f t="shared" si="8"/>
        <v>2.449308422016477E-2</v>
      </c>
      <c r="Q15" s="9">
        <v>2013</v>
      </c>
      <c r="R15" s="8">
        <v>14160467</v>
      </c>
      <c r="S15" s="8">
        <v>2149260</v>
      </c>
      <c r="T15" s="8">
        <v>5045083</v>
      </c>
      <c r="U15" s="8">
        <v>4061074</v>
      </c>
      <c r="V15" s="8">
        <v>1607437</v>
      </c>
      <c r="W15" s="8">
        <v>766729</v>
      </c>
      <c r="X15" s="9">
        <v>758237</v>
      </c>
      <c r="Y15" s="6">
        <f t="shared" si="1"/>
        <v>28548287</v>
      </c>
      <c r="Z15" s="10"/>
    </row>
    <row r="16" spans="1:26">
      <c r="A16" s="12">
        <v>2001</v>
      </c>
      <c r="B16" s="9">
        <v>2</v>
      </c>
      <c r="C16" s="11">
        <v>8.1</v>
      </c>
      <c r="D16" s="8">
        <v>11</v>
      </c>
      <c r="E16" s="8">
        <v>4</v>
      </c>
      <c r="F16" s="8">
        <v>10.5</v>
      </c>
      <c r="G16" s="8">
        <v>5</v>
      </c>
      <c r="H16" s="8">
        <v>-6.2</v>
      </c>
      <c r="I16" s="9">
        <v>9.1999999999999993</v>
      </c>
      <c r="J16" s="28">
        <f t="shared" si="2"/>
        <v>0.4919620919910086</v>
      </c>
      <c r="K16" s="28">
        <f t="shared" si="3"/>
        <v>7.4881791175069198E-2</v>
      </c>
      <c r="L16" s="28">
        <f t="shared" si="4"/>
        <v>0.19011090142476705</v>
      </c>
      <c r="M16" s="28">
        <f t="shared" si="5"/>
        <v>0.14657599958299064</v>
      </c>
      <c r="N16" s="28">
        <f t="shared" si="6"/>
        <v>4.3150441372362257E-2</v>
      </c>
      <c r="O16" s="28">
        <f t="shared" si="7"/>
        <v>2.8825690233637586E-2</v>
      </c>
      <c r="P16" s="29">
        <f t="shared" si="8"/>
        <v>2.449308422016477E-2</v>
      </c>
      <c r="Q16" s="9">
        <v>2014</v>
      </c>
      <c r="R16" s="8">
        <v>14377018</v>
      </c>
      <c r="S16" s="8">
        <v>2165595</v>
      </c>
      <c r="T16" s="8">
        <v>5150072</v>
      </c>
      <c r="U16" s="8">
        <v>4113072</v>
      </c>
      <c r="V16" s="8">
        <v>1635048</v>
      </c>
      <c r="W16" s="8">
        <v>763320</v>
      </c>
      <c r="X16" s="9">
        <v>766782</v>
      </c>
      <c r="Y16" s="6">
        <f t="shared" si="1"/>
        <v>28970907</v>
      </c>
      <c r="Z16" s="10"/>
    </row>
    <row r="17" spans="1:26">
      <c r="A17" s="12">
        <v>2001</v>
      </c>
      <c r="B17" s="9">
        <v>3</v>
      </c>
      <c r="C17" s="11">
        <v>12.5</v>
      </c>
      <c r="D17" s="8">
        <v>16.5</v>
      </c>
      <c r="E17" s="8">
        <v>11.2</v>
      </c>
      <c r="F17" s="8">
        <v>16.600000000000001</v>
      </c>
      <c r="G17" s="8">
        <v>11.4</v>
      </c>
      <c r="H17" s="8">
        <v>4.5</v>
      </c>
      <c r="I17" s="9">
        <v>11.6</v>
      </c>
      <c r="J17" s="28">
        <f t="shared" si="2"/>
        <v>0.4919620919910086</v>
      </c>
      <c r="K17" s="28">
        <f t="shared" si="3"/>
        <v>7.4881791175069198E-2</v>
      </c>
      <c r="L17" s="28">
        <f t="shared" si="4"/>
        <v>0.19011090142476705</v>
      </c>
      <c r="M17" s="28">
        <f t="shared" si="5"/>
        <v>0.14657599958299064</v>
      </c>
      <c r="N17" s="28">
        <f t="shared" si="6"/>
        <v>4.3150441372362257E-2</v>
      </c>
      <c r="O17" s="28">
        <f t="shared" si="7"/>
        <v>2.8825690233637586E-2</v>
      </c>
      <c r="P17" s="29">
        <f t="shared" si="8"/>
        <v>2.449308422016477E-2</v>
      </c>
      <c r="Q17" s="9">
        <v>2015</v>
      </c>
      <c r="R17" s="8">
        <v>14657434</v>
      </c>
      <c r="S17" s="8">
        <v>2183167</v>
      </c>
      <c r="T17" s="8">
        <v>5270575</v>
      </c>
      <c r="U17" s="8">
        <v>4168415</v>
      </c>
      <c r="V17" s="8">
        <v>1654196</v>
      </c>
      <c r="W17" s="8">
        <v>762321</v>
      </c>
      <c r="X17" s="9">
        <v>768417</v>
      </c>
      <c r="Y17" s="6">
        <f t="shared" si="1"/>
        <v>29464525</v>
      </c>
      <c r="Z17" s="10"/>
    </row>
    <row r="18" spans="1:26">
      <c r="A18" s="12">
        <v>2001</v>
      </c>
      <c r="B18" s="9">
        <v>4</v>
      </c>
      <c r="C18" s="11">
        <v>13.7</v>
      </c>
      <c r="D18" s="8">
        <v>18.5</v>
      </c>
      <c r="E18" s="8">
        <v>12.4</v>
      </c>
      <c r="F18" s="8">
        <v>16.7</v>
      </c>
      <c r="G18" s="8">
        <v>14.2</v>
      </c>
      <c r="H18" s="8">
        <v>7.2</v>
      </c>
      <c r="I18" s="9">
        <v>11.6</v>
      </c>
      <c r="J18" s="28">
        <f t="shared" si="2"/>
        <v>0.4919620919910086</v>
      </c>
      <c r="K18" s="28">
        <f t="shared" si="3"/>
        <v>7.4881791175069198E-2</v>
      </c>
      <c r="L18" s="28">
        <f t="shared" si="4"/>
        <v>0.19011090142476705</v>
      </c>
      <c r="M18" s="28">
        <f t="shared" si="5"/>
        <v>0.14657599958299064</v>
      </c>
      <c r="N18" s="28">
        <f t="shared" si="6"/>
        <v>4.3150441372362257E-2</v>
      </c>
      <c r="O18" s="28">
        <f t="shared" si="7"/>
        <v>2.8825690233637586E-2</v>
      </c>
      <c r="P18" s="29">
        <f t="shared" si="8"/>
        <v>2.449308422016477E-2</v>
      </c>
      <c r="Q18" s="9">
        <v>2016</v>
      </c>
      <c r="R18" s="8">
        <v>14804116</v>
      </c>
      <c r="S18" s="8">
        <v>2201670</v>
      </c>
      <c r="T18" s="8">
        <v>5346518</v>
      </c>
      <c r="U18" s="8">
        <v>4223545</v>
      </c>
      <c r="V18" s="8">
        <v>1673119</v>
      </c>
      <c r="W18" s="8">
        <v>762021</v>
      </c>
      <c r="X18" s="9">
        <v>779379</v>
      </c>
      <c r="Y18" s="6">
        <f t="shared" si="1"/>
        <v>29790368</v>
      </c>
      <c r="Z18" s="10"/>
    </row>
    <row r="19" spans="1:26">
      <c r="A19" s="12">
        <v>2001</v>
      </c>
      <c r="B19" s="9">
        <v>5</v>
      </c>
      <c r="C19" s="11">
        <v>17.2</v>
      </c>
      <c r="D19" s="8">
        <v>21.4</v>
      </c>
      <c r="E19" s="8">
        <v>14.6</v>
      </c>
      <c r="F19" s="8">
        <v>21</v>
      </c>
      <c r="G19" s="8">
        <v>16.7</v>
      </c>
      <c r="H19" s="8">
        <v>9</v>
      </c>
      <c r="I19" s="9">
        <v>14.9</v>
      </c>
      <c r="J19" s="28">
        <f t="shared" si="2"/>
        <v>0.4919620919910086</v>
      </c>
      <c r="K19" s="28">
        <f t="shared" si="3"/>
        <v>7.4881791175069198E-2</v>
      </c>
      <c r="L19" s="28">
        <f t="shared" si="4"/>
        <v>0.19011090142476705</v>
      </c>
      <c r="M19" s="28">
        <f t="shared" si="5"/>
        <v>0.14657599958299064</v>
      </c>
      <c r="N19" s="28">
        <f t="shared" si="6"/>
        <v>4.3150441372362257E-2</v>
      </c>
      <c r="O19" s="28">
        <f t="shared" si="7"/>
        <v>2.8825690233637586E-2</v>
      </c>
      <c r="P19" s="29">
        <f t="shared" si="8"/>
        <v>2.449308422016477E-2</v>
      </c>
      <c r="Q19" s="9">
        <v>2017</v>
      </c>
      <c r="R19" s="8">
        <v>15029231</v>
      </c>
      <c r="S19" s="8">
        <v>2216475</v>
      </c>
      <c r="T19" s="8">
        <v>5445026</v>
      </c>
      <c r="U19" s="8">
        <v>4279677</v>
      </c>
      <c r="V19" s="8">
        <v>1699901</v>
      </c>
      <c r="W19" s="8">
        <v>760476</v>
      </c>
      <c r="X19" s="9">
        <v>786326</v>
      </c>
      <c r="Y19" s="6">
        <f t="shared" si="1"/>
        <v>30217112</v>
      </c>
      <c r="Z19" s="10"/>
    </row>
    <row r="20" spans="1:26" ht="16.5" thickBot="1">
      <c r="A20" s="12">
        <v>2001</v>
      </c>
      <c r="B20" s="9">
        <v>6</v>
      </c>
      <c r="C20" s="11">
        <v>22.2</v>
      </c>
      <c r="D20" s="8">
        <v>26.2</v>
      </c>
      <c r="E20" s="8">
        <v>21.4</v>
      </c>
      <c r="F20" s="8">
        <v>25.8</v>
      </c>
      <c r="G20" s="8">
        <v>26.3</v>
      </c>
      <c r="H20" s="8">
        <v>14.6</v>
      </c>
      <c r="I20" s="9">
        <v>19.600000000000001</v>
      </c>
      <c r="J20" s="28">
        <f t="shared" si="2"/>
        <v>0.4919620919910086</v>
      </c>
      <c r="K20" s="28">
        <f t="shared" si="3"/>
        <v>7.4881791175069198E-2</v>
      </c>
      <c r="L20" s="28">
        <f t="shared" si="4"/>
        <v>0.19011090142476705</v>
      </c>
      <c r="M20" s="28">
        <f t="shared" si="5"/>
        <v>0.14657599958299064</v>
      </c>
      <c r="N20" s="28">
        <f t="shared" si="6"/>
        <v>4.3150441372362257E-2</v>
      </c>
      <c r="O20" s="28">
        <f t="shared" si="7"/>
        <v>2.8825690233637586E-2</v>
      </c>
      <c r="P20" s="29">
        <f t="shared" si="8"/>
        <v>2.449308422016477E-2</v>
      </c>
      <c r="Q20" s="15">
        <v>2018</v>
      </c>
      <c r="R20" s="14">
        <v>15067724</v>
      </c>
      <c r="S20" s="14">
        <v>2220125</v>
      </c>
      <c r="T20" s="14">
        <v>5503985</v>
      </c>
      <c r="U20" s="14">
        <v>4320519</v>
      </c>
      <c r="V20" s="14">
        <v>1732396</v>
      </c>
      <c r="W20" s="14">
        <v>767848</v>
      </c>
      <c r="X20" s="15">
        <v>807903</v>
      </c>
      <c r="Y20" s="6">
        <f t="shared" si="1"/>
        <v>30420500</v>
      </c>
      <c r="Z20" s="10"/>
    </row>
    <row r="21" spans="1:26">
      <c r="A21" s="12">
        <v>2001</v>
      </c>
      <c r="B21" s="9">
        <v>7</v>
      </c>
      <c r="C21" s="11">
        <v>26.8</v>
      </c>
      <c r="D21" s="8">
        <v>28.5</v>
      </c>
      <c r="E21" s="8">
        <v>25.8</v>
      </c>
      <c r="F21" s="8">
        <v>29.3</v>
      </c>
      <c r="G21" s="8">
        <v>31.2</v>
      </c>
      <c r="H21" s="8">
        <v>20.2</v>
      </c>
      <c r="I21" s="9">
        <v>24.7</v>
      </c>
      <c r="J21" s="28">
        <f t="shared" si="2"/>
        <v>0.4919620919910086</v>
      </c>
      <c r="K21" s="28">
        <f t="shared" si="3"/>
        <v>7.4881791175069198E-2</v>
      </c>
      <c r="L21" s="28">
        <f t="shared" si="4"/>
        <v>0.19011090142476705</v>
      </c>
      <c r="M21" s="28">
        <f t="shared" si="5"/>
        <v>0.14657599958299064</v>
      </c>
      <c r="N21" s="28">
        <f t="shared" si="6"/>
        <v>4.3150441372362257E-2</v>
      </c>
      <c r="O21" s="28">
        <f t="shared" si="7"/>
        <v>2.8825690233637586E-2</v>
      </c>
      <c r="P21" s="29">
        <f t="shared" si="8"/>
        <v>2.449308422016477E-2</v>
      </c>
      <c r="Q21" s="6">
        <v>2019</v>
      </c>
      <c r="R21" s="6">
        <f>R20+R20-R19</f>
        <v>15106217</v>
      </c>
      <c r="S21" s="6">
        <f t="shared" ref="S21:X21" si="9">S20+S20-S19</f>
        <v>2223775</v>
      </c>
      <c r="T21" s="6">
        <f t="shared" si="9"/>
        <v>5562944</v>
      </c>
      <c r="U21" s="6">
        <f t="shared" si="9"/>
        <v>4361361</v>
      </c>
      <c r="V21" s="6">
        <f t="shared" si="9"/>
        <v>1764891</v>
      </c>
      <c r="W21" s="6">
        <f t="shared" si="9"/>
        <v>775220</v>
      </c>
      <c r="X21" s="6">
        <f t="shared" si="9"/>
        <v>829480</v>
      </c>
      <c r="Y21" s="6">
        <f>Y20+Y20-Y19</f>
        <v>30623888</v>
      </c>
      <c r="Z21" s="10"/>
    </row>
    <row r="22" spans="1:26">
      <c r="A22" s="12">
        <v>2001</v>
      </c>
      <c r="B22" s="9">
        <v>8</v>
      </c>
      <c r="C22" s="11">
        <v>25.9</v>
      </c>
      <c r="D22" s="8">
        <v>29.2</v>
      </c>
      <c r="E22" s="8">
        <v>24.5</v>
      </c>
      <c r="F22" s="8">
        <v>29.1</v>
      </c>
      <c r="G22" s="8">
        <v>30.1</v>
      </c>
      <c r="H22" s="8">
        <v>19.600000000000001</v>
      </c>
      <c r="I22" s="9">
        <v>26.1</v>
      </c>
      <c r="J22" s="28">
        <f t="shared" si="2"/>
        <v>0.4919620919910086</v>
      </c>
      <c r="K22" s="28">
        <f t="shared" si="3"/>
        <v>7.4881791175069198E-2</v>
      </c>
      <c r="L22" s="28">
        <f t="shared" si="4"/>
        <v>0.19011090142476705</v>
      </c>
      <c r="M22" s="28">
        <f t="shared" si="5"/>
        <v>0.14657599958299064</v>
      </c>
      <c r="N22" s="28">
        <f t="shared" si="6"/>
        <v>4.3150441372362257E-2</v>
      </c>
      <c r="O22" s="28">
        <f t="shared" si="7"/>
        <v>2.8825690233637586E-2</v>
      </c>
      <c r="P22" s="29">
        <f t="shared" si="8"/>
        <v>2.449308422016477E-2</v>
      </c>
      <c r="Z22" s="10"/>
    </row>
    <row r="23" spans="1:26">
      <c r="A23" s="12">
        <v>2001</v>
      </c>
      <c r="B23" s="9">
        <v>9</v>
      </c>
      <c r="C23" s="11">
        <v>22.3</v>
      </c>
      <c r="D23" s="8">
        <v>26.5</v>
      </c>
      <c r="E23" s="8">
        <v>20.8</v>
      </c>
      <c r="F23" s="8">
        <v>24.5</v>
      </c>
      <c r="G23" s="8">
        <v>24.9</v>
      </c>
      <c r="H23" s="8">
        <v>13.9</v>
      </c>
      <c r="I23" s="9">
        <v>22.4</v>
      </c>
      <c r="J23" s="28">
        <f t="shared" si="2"/>
        <v>0.4919620919910086</v>
      </c>
      <c r="K23" s="28">
        <f t="shared" si="3"/>
        <v>7.4881791175069198E-2</v>
      </c>
      <c r="L23" s="28">
        <f t="shared" si="4"/>
        <v>0.19011090142476705</v>
      </c>
      <c r="M23" s="28">
        <f t="shared" si="5"/>
        <v>0.14657599958299064</v>
      </c>
      <c r="N23" s="28">
        <f t="shared" si="6"/>
        <v>4.3150441372362257E-2</v>
      </c>
      <c r="O23" s="28">
        <f t="shared" si="7"/>
        <v>2.8825690233637586E-2</v>
      </c>
      <c r="P23" s="29">
        <f t="shared" si="8"/>
        <v>2.449308422016477E-2</v>
      </c>
      <c r="Z23" s="10"/>
    </row>
    <row r="24" spans="1:26">
      <c r="A24" s="12">
        <v>2001</v>
      </c>
      <c r="B24" s="9">
        <v>10</v>
      </c>
      <c r="C24" s="11">
        <v>17.7</v>
      </c>
      <c r="D24" s="8">
        <v>22.1</v>
      </c>
      <c r="E24" s="8">
        <v>13.3</v>
      </c>
      <c r="F24" s="8">
        <v>20.100000000000001</v>
      </c>
      <c r="G24" s="8">
        <v>16.399999999999999</v>
      </c>
      <c r="H24" s="8">
        <v>6.2</v>
      </c>
      <c r="I24" s="9">
        <v>16.899999999999999</v>
      </c>
      <c r="J24" s="28">
        <f t="shared" si="2"/>
        <v>0.4919620919910086</v>
      </c>
      <c r="K24" s="28">
        <f t="shared" si="3"/>
        <v>7.4881791175069198E-2</v>
      </c>
      <c r="L24" s="28">
        <f t="shared" si="4"/>
        <v>0.19011090142476705</v>
      </c>
      <c r="M24" s="28">
        <f t="shared" si="5"/>
        <v>0.14657599958299064</v>
      </c>
      <c r="N24" s="28">
        <f t="shared" si="6"/>
        <v>4.3150441372362257E-2</v>
      </c>
      <c r="O24" s="28">
        <f t="shared" si="7"/>
        <v>2.8825690233637586E-2</v>
      </c>
      <c r="P24" s="29">
        <f t="shared" si="8"/>
        <v>2.449308422016477E-2</v>
      </c>
      <c r="Z24" s="10"/>
    </row>
    <row r="25" spans="1:26">
      <c r="A25" s="12">
        <v>2001</v>
      </c>
      <c r="B25" s="9">
        <v>11</v>
      </c>
      <c r="C25" s="11">
        <v>11.3</v>
      </c>
      <c r="D25" s="8">
        <v>14.1</v>
      </c>
      <c r="E25" s="8">
        <v>6.7</v>
      </c>
      <c r="F25" s="8">
        <v>13.5</v>
      </c>
      <c r="G25" s="8">
        <v>7.2</v>
      </c>
      <c r="H25" s="8">
        <v>-2.6</v>
      </c>
      <c r="I25" s="9">
        <v>13.1</v>
      </c>
      <c r="J25" s="28">
        <f t="shared" si="2"/>
        <v>0.4919620919910086</v>
      </c>
      <c r="K25" s="28">
        <f t="shared" si="3"/>
        <v>7.4881791175069198E-2</v>
      </c>
      <c r="L25" s="28">
        <f t="shared" si="4"/>
        <v>0.19011090142476705</v>
      </c>
      <c r="M25" s="28">
        <f t="shared" si="5"/>
        <v>0.14657599958299064</v>
      </c>
      <c r="N25" s="28">
        <f t="shared" si="6"/>
        <v>4.3150441372362257E-2</v>
      </c>
      <c r="O25" s="28">
        <f t="shared" si="7"/>
        <v>2.8825690233637586E-2</v>
      </c>
      <c r="P25" s="29">
        <f t="shared" si="8"/>
        <v>2.449308422016477E-2</v>
      </c>
      <c r="Z25" s="10"/>
    </row>
    <row r="26" spans="1:26">
      <c r="A26" s="12">
        <v>2001</v>
      </c>
      <c r="B26" s="9">
        <v>12</v>
      </c>
      <c r="C26" s="11">
        <v>4.9000000000000004</v>
      </c>
      <c r="D26" s="8">
        <v>10.5</v>
      </c>
      <c r="E26" s="8">
        <v>2.5</v>
      </c>
      <c r="F26" s="8">
        <v>8.5</v>
      </c>
      <c r="G26" s="8">
        <v>5.0999999999999996</v>
      </c>
      <c r="H26" s="8">
        <v>-5.0999999999999996</v>
      </c>
      <c r="I26" s="9">
        <v>10.1</v>
      </c>
      <c r="J26" s="28">
        <f t="shared" si="2"/>
        <v>0.4919620919910086</v>
      </c>
      <c r="K26" s="28">
        <f t="shared" si="3"/>
        <v>7.4881791175069198E-2</v>
      </c>
      <c r="L26" s="28">
        <f t="shared" si="4"/>
        <v>0.19011090142476705</v>
      </c>
      <c r="M26" s="28">
        <f t="shared" si="5"/>
        <v>0.14657599958299064</v>
      </c>
      <c r="N26" s="28">
        <f t="shared" si="6"/>
        <v>4.3150441372362257E-2</v>
      </c>
      <c r="O26" s="28">
        <f t="shared" si="7"/>
        <v>2.8825690233637586E-2</v>
      </c>
      <c r="P26" s="29">
        <f t="shared" si="8"/>
        <v>2.449308422016477E-2</v>
      </c>
      <c r="Z26" s="10"/>
    </row>
    <row r="27" spans="1:26">
      <c r="A27" s="12">
        <v>2002</v>
      </c>
      <c r="B27" s="9">
        <v>1</v>
      </c>
      <c r="C27" s="11">
        <v>4.7</v>
      </c>
      <c r="D27" s="8">
        <v>7.9</v>
      </c>
      <c r="E27" s="8">
        <v>-3.9</v>
      </c>
      <c r="F27" s="8">
        <v>7.8</v>
      </c>
      <c r="G27" s="8">
        <v>0.8</v>
      </c>
      <c r="H27" s="8">
        <v>-16.3</v>
      </c>
      <c r="I27" s="9">
        <v>5.8</v>
      </c>
      <c r="J27" s="28">
        <f t="shared" si="2"/>
        <v>0.49563259959159756</v>
      </c>
      <c r="K27" s="28">
        <f t="shared" si="3"/>
        <v>7.467624997550229E-2</v>
      </c>
      <c r="L27" s="28">
        <f t="shared" si="4"/>
        <v>0.19001732243987238</v>
      </c>
      <c r="M27" s="28">
        <f t="shared" si="5"/>
        <v>0.14635451417459391</v>
      </c>
      <c r="N27" s="28">
        <f t="shared" si="6"/>
        <v>4.2408371986087053E-2</v>
      </c>
      <c r="O27" s="28">
        <f t="shared" si="7"/>
        <v>2.7597444574481364E-2</v>
      </c>
      <c r="P27" s="29">
        <f t="shared" si="8"/>
        <v>2.331349725786537E-2</v>
      </c>
      <c r="Z27" s="10"/>
    </row>
    <row r="28" spans="1:26">
      <c r="A28" s="12">
        <v>2002</v>
      </c>
      <c r="B28" s="9">
        <v>2</v>
      </c>
      <c r="C28" s="11">
        <v>8.8000000000000007</v>
      </c>
      <c r="D28" s="8">
        <v>12.5</v>
      </c>
      <c r="E28" s="8">
        <v>4.8</v>
      </c>
      <c r="F28" s="8">
        <v>12.5</v>
      </c>
      <c r="G28" s="8">
        <v>5.9</v>
      </c>
      <c r="H28" s="8">
        <v>-8.5</v>
      </c>
      <c r="I28" s="9">
        <v>8.6999999999999993</v>
      </c>
      <c r="J28" s="28">
        <f t="shared" si="2"/>
        <v>0.49563259959159756</v>
      </c>
      <c r="K28" s="28">
        <f t="shared" si="3"/>
        <v>7.467624997550229E-2</v>
      </c>
      <c r="L28" s="28">
        <f t="shared" si="4"/>
        <v>0.19001732243987238</v>
      </c>
      <c r="M28" s="28">
        <f t="shared" si="5"/>
        <v>0.14635451417459391</v>
      </c>
      <c r="N28" s="28">
        <f t="shared" si="6"/>
        <v>4.2408371986087053E-2</v>
      </c>
      <c r="O28" s="28">
        <f t="shared" si="7"/>
        <v>2.7597444574481364E-2</v>
      </c>
      <c r="P28" s="29">
        <f t="shared" si="8"/>
        <v>2.331349725786537E-2</v>
      </c>
      <c r="Z28" s="10"/>
    </row>
    <row r="29" spans="1:26">
      <c r="A29" s="12">
        <v>2002</v>
      </c>
      <c r="B29" s="9">
        <v>3</v>
      </c>
      <c r="C29" s="11">
        <v>9.6</v>
      </c>
      <c r="D29" s="8">
        <v>14.7</v>
      </c>
      <c r="E29" s="8">
        <v>8.6</v>
      </c>
      <c r="F29" s="8">
        <v>13.5</v>
      </c>
      <c r="G29" s="8">
        <v>9.3000000000000007</v>
      </c>
      <c r="H29" s="8">
        <v>-1</v>
      </c>
      <c r="I29" s="9">
        <v>10.1</v>
      </c>
      <c r="J29" s="28">
        <f t="shared" si="2"/>
        <v>0.49563259959159756</v>
      </c>
      <c r="K29" s="28">
        <f t="shared" si="3"/>
        <v>7.467624997550229E-2</v>
      </c>
      <c r="L29" s="28">
        <f t="shared" si="4"/>
        <v>0.19001732243987238</v>
      </c>
      <c r="M29" s="28">
        <f t="shared" si="5"/>
        <v>0.14635451417459391</v>
      </c>
      <c r="N29" s="28">
        <f t="shared" si="6"/>
        <v>4.2408371986087053E-2</v>
      </c>
      <c r="O29" s="28">
        <f t="shared" si="7"/>
        <v>2.7597444574481364E-2</v>
      </c>
      <c r="P29" s="29">
        <f t="shared" si="8"/>
        <v>2.331349725786537E-2</v>
      </c>
      <c r="Z29" s="10"/>
    </row>
    <row r="30" spans="1:26">
      <c r="A30" s="12">
        <v>2002</v>
      </c>
      <c r="B30" s="9">
        <v>4</v>
      </c>
      <c r="C30" s="11">
        <v>11.2</v>
      </c>
      <c r="D30" s="8">
        <v>16.399999999999999</v>
      </c>
      <c r="E30" s="8">
        <v>10.3</v>
      </c>
      <c r="F30" s="8">
        <v>15.3</v>
      </c>
      <c r="G30" s="8">
        <v>12</v>
      </c>
      <c r="H30" s="8">
        <v>4.2</v>
      </c>
      <c r="I30" s="9">
        <v>10.1</v>
      </c>
      <c r="J30" s="28">
        <f t="shared" si="2"/>
        <v>0.49563259959159756</v>
      </c>
      <c r="K30" s="28">
        <f t="shared" si="3"/>
        <v>7.467624997550229E-2</v>
      </c>
      <c r="L30" s="28">
        <f t="shared" si="4"/>
        <v>0.19001732243987238</v>
      </c>
      <c r="M30" s="28">
        <f t="shared" si="5"/>
        <v>0.14635451417459391</v>
      </c>
      <c r="N30" s="28">
        <f t="shared" si="6"/>
        <v>4.2408371986087053E-2</v>
      </c>
      <c r="O30" s="28">
        <f t="shared" si="7"/>
        <v>2.7597444574481364E-2</v>
      </c>
      <c r="P30" s="29">
        <f t="shared" si="8"/>
        <v>2.331349725786537E-2</v>
      </c>
      <c r="Z30" s="10"/>
    </row>
    <row r="31" spans="1:26">
      <c r="A31" s="12">
        <v>2002</v>
      </c>
      <c r="B31" s="9">
        <v>5</v>
      </c>
      <c r="C31" s="11">
        <v>17.5</v>
      </c>
      <c r="D31" s="8">
        <v>21.1</v>
      </c>
      <c r="E31" s="8">
        <v>16.399999999999999</v>
      </c>
      <c r="F31" s="8">
        <v>20.8</v>
      </c>
      <c r="G31" s="8">
        <v>17.600000000000001</v>
      </c>
      <c r="H31" s="8">
        <v>9.6</v>
      </c>
      <c r="I31" s="9">
        <v>15.8</v>
      </c>
      <c r="J31" s="28">
        <f t="shared" si="2"/>
        <v>0.49563259959159756</v>
      </c>
      <c r="K31" s="28">
        <f t="shared" si="3"/>
        <v>7.467624997550229E-2</v>
      </c>
      <c r="L31" s="28">
        <f t="shared" si="4"/>
        <v>0.19001732243987238</v>
      </c>
      <c r="M31" s="28">
        <f t="shared" si="5"/>
        <v>0.14635451417459391</v>
      </c>
      <c r="N31" s="28">
        <f t="shared" si="6"/>
        <v>4.2408371986087053E-2</v>
      </c>
      <c r="O31" s="28">
        <f t="shared" si="7"/>
        <v>2.7597444574481364E-2</v>
      </c>
      <c r="P31" s="29">
        <f t="shared" si="8"/>
        <v>2.331349725786537E-2</v>
      </c>
      <c r="Z31" s="10"/>
    </row>
    <row r="32" spans="1:26">
      <c r="A32" s="12">
        <v>2002</v>
      </c>
      <c r="B32" s="9">
        <v>6</v>
      </c>
      <c r="C32" s="11">
        <v>23</v>
      </c>
      <c r="D32" s="8">
        <v>26.3</v>
      </c>
      <c r="E32" s="8">
        <v>20.2</v>
      </c>
      <c r="F32" s="8">
        <v>26.9</v>
      </c>
      <c r="G32" s="8">
        <v>25.8</v>
      </c>
      <c r="H32" s="8">
        <v>14.1</v>
      </c>
      <c r="I32" s="9">
        <v>20.3</v>
      </c>
      <c r="J32" s="28">
        <f t="shared" si="2"/>
        <v>0.49563259959159756</v>
      </c>
      <c r="K32" s="28">
        <f t="shared" si="3"/>
        <v>7.467624997550229E-2</v>
      </c>
      <c r="L32" s="28">
        <f t="shared" si="4"/>
        <v>0.19001732243987238</v>
      </c>
      <c r="M32" s="28">
        <f t="shared" si="5"/>
        <v>0.14635451417459391</v>
      </c>
      <c r="N32" s="28">
        <f t="shared" si="6"/>
        <v>4.2408371986087053E-2</v>
      </c>
      <c r="O32" s="28">
        <f t="shared" si="7"/>
        <v>2.7597444574481364E-2</v>
      </c>
      <c r="P32" s="29">
        <f t="shared" si="8"/>
        <v>2.331349725786537E-2</v>
      </c>
      <c r="Z32" s="10"/>
    </row>
    <row r="33" spans="1:26">
      <c r="A33" s="12">
        <v>2002</v>
      </c>
      <c r="B33" s="9">
        <v>7</v>
      </c>
      <c r="C33" s="11">
        <v>27</v>
      </c>
      <c r="D33" s="8">
        <v>29</v>
      </c>
      <c r="E33" s="8">
        <v>24.5</v>
      </c>
      <c r="F33" s="8">
        <v>28.8</v>
      </c>
      <c r="G33" s="8">
        <v>30.9</v>
      </c>
      <c r="H33" s="8">
        <v>18</v>
      </c>
      <c r="I33" s="9">
        <v>25.1</v>
      </c>
      <c r="J33" s="28">
        <f t="shared" si="2"/>
        <v>0.49563259959159756</v>
      </c>
      <c r="K33" s="28">
        <f t="shared" si="3"/>
        <v>7.467624997550229E-2</v>
      </c>
      <c r="L33" s="28">
        <f t="shared" si="4"/>
        <v>0.19001732243987238</v>
      </c>
      <c r="M33" s="28">
        <f t="shared" si="5"/>
        <v>0.14635451417459391</v>
      </c>
      <c r="N33" s="28">
        <f t="shared" si="6"/>
        <v>4.2408371986087053E-2</v>
      </c>
      <c r="O33" s="28">
        <f t="shared" si="7"/>
        <v>2.7597444574481364E-2</v>
      </c>
      <c r="P33" s="29">
        <f t="shared" si="8"/>
        <v>2.331349725786537E-2</v>
      </c>
      <c r="Z33" s="10"/>
    </row>
    <row r="34" spans="1:26">
      <c r="A34" s="12">
        <v>2002</v>
      </c>
      <c r="B34" s="9">
        <v>8</v>
      </c>
      <c r="C34" s="11">
        <v>25</v>
      </c>
      <c r="D34" s="8">
        <v>28.2</v>
      </c>
      <c r="E34" s="8">
        <v>22.3</v>
      </c>
      <c r="F34" s="8">
        <v>28</v>
      </c>
      <c r="G34" s="8">
        <v>29.4</v>
      </c>
      <c r="H34" s="8">
        <v>16.600000000000001</v>
      </c>
      <c r="I34" s="9">
        <v>24.5</v>
      </c>
      <c r="J34" s="28">
        <f t="shared" si="2"/>
        <v>0.49563259959159756</v>
      </c>
      <c r="K34" s="28">
        <f t="shared" si="3"/>
        <v>7.467624997550229E-2</v>
      </c>
      <c r="L34" s="28">
        <f t="shared" si="4"/>
        <v>0.19001732243987238</v>
      </c>
      <c r="M34" s="28">
        <f t="shared" si="5"/>
        <v>0.14635451417459391</v>
      </c>
      <c r="N34" s="28">
        <f t="shared" si="6"/>
        <v>4.2408371986087053E-2</v>
      </c>
      <c r="O34" s="28">
        <f t="shared" si="7"/>
        <v>2.7597444574481364E-2</v>
      </c>
      <c r="P34" s="29">
        <f t="shared" si="8"/>
        <v>2.331349725786537E-2</v>
      </c>
      <c r="Z34" s="10"/>
    </row>
    <row r="35" spans="1:26">
      <c r="A35" s="12">
        <v>2002</v>
      </c>
      <c r="B35" s="9">
        <v>9</v>
      </c>
      <c r="C35" s="11">
        <v>21.2</v>
      </c>
      <c r="D35" s="8">
        <v>26.1</v>
      </c>
      <c r="E35" s="8">
        <v>18.5</v>
      </c>
      <c r="F35" s="8">
        <v>23.4</v>
      </c>
      <c r="G35" s="8">
        <v>24.8</v>
      </c>
      <c r="H35" s="8">
        <v>13.6</v>
      </c>
      <c r="I35" s="9">
        <v>22.2</v>
      </c>
      <c r="J35" s="28">
        <f t="shared" si="2"/>
        <v>0.49563259959159756</v>
      </c>
      <c r="K35" s="28">
        <f t="shared" si="3"/>
        <v>7.467624997550229E-2</v>
      </c>
      <c r="L35" s="28">
        <f t="shared" si="4"/>
        <v>0.19001732243987238</v>
      </c>
      <c r="M35" s="28">
        <f t="shared" si="5"/>
        <v>0.14635451417459391</v>
      </c>
      <c r="N35" s="28">
        <f t="shared" si="6"/>
        <v>4.2408371986087053E-2</v>
      </c>
      <c r="O35" s="28">
        <f t="shared" si="7"/>
        <v>2.7597444574481364E-2</v>
      </c>
      <c r="P35" s="29">
        <f t="shared" si="8"/>
        <v>2.331349725786537E-2</v>
      </c>
      <c r="Z35" s="10"/>
    </row>
    <row r="36" spans="1:26">
      <c r="A36" s="12">
        <v>2002</v>
      </c>
      <c r="B36" s="9">
        <v>10</v>
      </c>
      <c r="C36" s="11">
        <v>17.100000000000001</v>
      </c>
      <c r="D36" s="8">
        <v>22.7</v>
      </c>
      <c r="E36" s="8">
        <v>13.6</v>
      </c>
      <c r="F36" s="8">
        <v>19.3</v>
      </c>
      <c r="G36" s="8">
        <v>19</v>
      </c>
      <c r="H36" s="8">
        <v>9</v>
      </c>
      <c r="I36" s="9">
        <v>18.399999999999999</v>
      </c>
      <c r="J36" s="28">
        <f t="shared" si="2"/>
        <v>0.49563259959159756</v>
      </c>
      <c r="K36" s="28">
        <f t="shared" si="3"/>
        <v>7.467624997550229E-2</v>
      </c>
      <c r="L36" s="28">
        <f t="shared" si="4"/>
        <v>0.19001732243987238</v>
      </c>
      <c r="M36" s="28">
        <f t="shared" si="5"/>
        <v>0.14635451417459391</v>
      </c>
      <c r="N36" s="28">
        <f t="shared" si="6"/>
        <v>4.2408371986087053E-2</v>
      </c>
      <c r="O36" s="28">
        <f t="shared" si="7"/>
        <v>2.7597444574481364E-2</v>
      </c>
      <c r="P36" s="29">
        <f t="shared" si="8"/>
        <v>2.331349725786537E-2</v>
      </c>
      <c r="Z36" s="10"/>
    </row>
    <row r="37" spans="1:26">
      <c r="A37" s="12">
        <v>2002</v>
      </c>
      <c r="B37" s="9">
        <v>11</v>
      </c>
      <c r="C37" s="11">
        <v>13.7</v>
      </c>
      <c r="D37" s="8">
        <v>16.7</v>
      </c>
      <c r="E37" s="8">
        <v>7.8</v>
      </c>
      <c r="F37" s="8">
        <v>14.7</v>
      </c>
      <c r="G37" s="8">
        <v>10.6</v>
      </c>
      <c r="H37" s="8">
        <v>1.2</v>
      </c>
      <c r="I37" s="9">
        <v>14.3</v>
      </c>
      <c r="J37" s="28">
        <f t="shared" si="2"/>
        <v>0.49563259959159756</v>
      </c>
      <c r="K37" s="28">
        <f t="shared" si="3"/>
        <v>7.467624997550229E-2</v>
      </c>
      <c r="L37" s="28">
        <f t="shared" si="4"/>
        <v>0.19001732243987238</v>
      </c>
      <c r="M37" s="28">
        <f t="shared" si="5"/>
        <v>0.14635451417459391</v>
      </c>
      <c r="N37" s="28">
        <f t="shared" si="6"/>
        <v>4.2408371986087053E-2</v>
      </c>
      <c r="O37" s="28">
        <f t="shared" si="7"/>
        <v>2.7597444574481364E-2</v>
      </c>
      <c r="P37" s="29">
        <f t="shared" si="8"/>
        <v>2.331349725786537E-2</v>
      </c>
      <c r="Z37" s="10"/>
    </row>
    <row r="38" spans="1:26">
      <c r="A38" s="12">
        <v>2002</v>
      </c>
      <c r="B38" s="9">
        <v>12</v>
      </c>
      <c r="C38" s="11">
        <v>6.8</v>
      </c>
      <c r="D38" s="8">
        <v>8.8000000000000007</v>
      </c>
      <c r="E38" s="8">
        <v>-0.9</v>
      </c>
      <c r="F38" s="8">
        <v>8.6999999999999993</v>
      </c>
      <c r="G38" s="8">
        <v>0</v>
      </c>
      <c r="H38" s="8">
        <v>-12</v>
      </c>
      <c r="I38" s="9">
        <v>7.3</v>
      </c>
      <c r="J38" s="28">
        <f t="shared" si="2"/>
        <v>0.49563259959159756</v>
      </c>
      <c r="K38" s="28">
        <f t="shared" si="3"/>
        <v>7.467624997550229E-2</v>
      </c>
      <c r="L38" s="28">
        <f t="shared" si="4"/>
        <v>0.19001732243987238</v>
      </c>
      <c r="M38" s="28">
        <f t="shared" si="5"/>
        <v>0.14635451417459391</v>
      </c>
      <c r="N38" s="28">
        <f t="shared" si="6"/>
        <v>4.2408371986087053E-2</v>
      </c>
      <c r="O38" s="28">
        <f t="shared" si="7"/>
        <v>2.7597444574481364E-2</v>
      </c>
      <c r="P38" s="29">
        <f t="shared" si="8"/>
        <v>2.331349725786537E-2</v>
      </c>
      <c r="Z38" s="10"/>
    </row>
    <row r="39" spans="1:26">
      <c r="A39" s="12">
        <v>2003</v>
      </c>
      <c r="B39" s="9">
        <v>1</v>
      </c>
      <c r="C39" s="11">
        <v>8</v>
      </c>
      <c r="D39" s="8">
        <v>11.1</v>
      </c>
      <c r="E39" s="8">
        <v>5.0999999999999996</v>
      </c>
      <c r="F39" s="8">
        <v>12</v>
      </c>
      <c r="G39" s="8">
        <v>3.9</v>
      </c>
      <c r="H39" s="8">
        <v>-7.6</v>
      </c>
      <c r="I39" s="9">
        <v>10</v>
      </c>
      <c r="J39" s="28">
        <f t="shared" si="2"/>
        <v>0.49913395304429897</v>
      </c>
      <c r="K39" s="28">
        <f t="shared" si="3"/>
        <v>7.4480181075206181E-2</v>
      </c>
      <c r="L39" s="28">
        <f t="shared" si="4"/>
        <v>0.18992805601203316</v>
      </c>
      <c r="M39" s="28">
        <f t="shared" si="5"/>
        <v>0.14614323584914146</v>
      </c>
      <c r="N39" s="28">
        <f t="shared" si="6"/>
        <v>4.1700500625907397E-2</v>
      </c>
      <c r="O39" s="28">
        <f t="shared" si="7"/>
        <v>2.6425802216688117E-2</v>
      </c>
      <c r="P39" s="29">
        <f t="shared" si="8"/>
        <v>2.2188271176724495E-2</v>
      </c>
      <c r="Z39" s="10"/>
    </row>
    <row r="40" spans="1:26">
      <c r="A40" s="12">
        <v>2003</v>
      </c>
      <c r="B40" s="9">
        <v>2</v>
      </c>
      <c r="C40" s="11">
        <v>2.6</v>
      </c>
      <c r="D40" s="8">
        <v>8.3000000000000007</v>
      </c>
      <c r="E40" s="8">
        <v>-0.3</v>
      </c>
      <c r="F40" s="8">
        <v>5.6</v>
      </c>
      <c r="G40" s="8">
        <v>2.6</v>
      </c>
      <c r="H40" s="8">
        <v>-8</v>
      </c>
      <c r="I40" s="9">
        <v>6.5</v>
      </c>
      <c r="J40" s="28">
        <f t="shared" si="2"/>
        <v>0.49913395304429897</v>
      </c>
      <c r="K40" s="28">
        <f t="shared" si="3"/>
        <v>7.4480181075206181E-2</v>
      </c>
      <c r="L40" s="28">
        <f t="shared" si="4"/>
        <v>0.18992805601203316</v>
      </c>
      <c r="M40" s="28">
        <f t="shared" si="5"/>
        <v>0.14614323584914146</v>
      </c>
      <c r="N40" s="28">
        <f t="shared" si="6"/>
        <v>4.1700500625907397E-2</v>
      </c>
      <c r="O40" s="28">
        <f t="shared" si="7"/>
        <v>2.6425802216688117E-2</v>
      </c>
      <c r="P40" s="29">
        <f t="shared" si="8"/>
        <v>2.2188271176724495E-2</v>
      </c>
      <c r="Z40" s="10"/>
    </row>
    <row r="41" spans="1:26">
      <c r="A41" s="12">
        <v>2003</v>
      </c>
      <c r="B41" s="9">
        <v>3</v>
      </c>
      <c r="C41" s="11">
        <v>5.2</v>
      </c>
      <c r="D41" s="8">
        <v>11.6</v>
      </c>
      <c r="E41" s="8">
        <v>3</v>
      </c>
      <c r="F41" s="8">
        <v>9.3000000000000007</v>
      </c>
      <c r="G41" s="8">
        <v>6.2</v>
      </c>
      <c r="H41" s="8">
        <v>-6.7</v>
      </c>
      <c r="I41" s="9">
        <v>5.2</v>
      </c>
      <c r="J41" s="28">
        <f t="shared" si="2"/>
        <v>0.49913395304429897</v>
      </c>
      <c r="K41" s="28">
        <f t="shared" si="3"/>
        <v>7.4480181075206181E-2</v>
      </c>
      <c r="L41" s="28">
        <f t="shared" si="4"/>
        <v>0.18992805601203316</v>
      </c>
      <c r="M41" s="28">
        <f t="shared" si="5"/>
        <v>0.14614323584914146</v>
      </c>
      <c r="N41" s="28">
        <f t="shared" si="6"/>
        <v>4.1700500625907397E-2</v>
      </c>
      <c r="O41" s="28">
        <f t="shared" si="7"/>
        <v>2.6425802216688117E-2</v>
      </c>
      <c r="P41" s="29">
        <f t="shared" si="8"/>
        <v>2.2188271176724495E-2</v>
      </c>
      <c r="Z41" s="10"/>
    </row>
    <row r="42" spans="1:26">
      <c r="A42" s="12">
        <v>2003</v>
      </c>
      <c r="B42" s="9">
        <v>4</v>
      </c>
      <c r="C42" s="11">
        <v>9.5</v>
      </c>
      <c r="D42" s="8">
        <v>16.8</v>
      </c>
      <c r="E42" s="8">
        <v>10</v>
      </c>
      <c r="F42" s="8">
        <v>13.4</v>
      </c>
      <c r="G42" s="8">
        <v>13.4</v>
      </c>
      <c r="H42" s="8">
        <v>4.0999999999999996</v>
      </c>
      <c r="I42" s="9">
        <v>8.6</v>
      </c>
      <c r="J42" s="28">
        <f t="shared" si="2"/>
        <v>0.49913395304429897</v>
      </c>
      <c r="K42" s="28">
        <f t="shared" si="3"/>
        <v>7.4480181075206181E-2</v>
      </c>
      <c r="L42" s="28">
        <f t="shared" si="4"/>
        <v>0.18992805601203316</v>
      </c>
      <c r="M42" s="28">
        <f t="shared" si="5"/>
        <v>0.14614323584914146</v>
      </c>
      <c r="N42" s="28">
        <f t="shared" si="6"/>
        <v>4.1700500625907397E-2</v>
      </c>
      <c r="O42" s="28">
        <f t="shared" si="7"/>
        <v>2.6425802216688117E-2</v>
      </c>
      <c r="P42" s="29">
        <f t="shared" si="8"/>
        <v>2.2188271176724495E-2</v>
      </c>
      <c r="Z42" s="10"/>
    </row>
    <row r="43" spans="1:26">
      <c r="A43" s="12">
        <v>2003</v>
      </c>
      <c r="B43" s="9">
        <v>5</v>
      </c>
      <c r="C43" s="11">
        <v>18.399999999999999</v>
      </c>
      <c r="D43" s="8">
        <v>24.6</v>
      </c>
      <c r="E43" s="8">
        <v>18.7</v>
      </c>
      <c r="F43" s="8">
        <v>22</v>
      </c>
      <c r="G43" s="8">
        <v>20.2</v>
      </c>
      <c r="H43" s="8">
        <v>11.2</v>
      </c>
      <c r="I43" s="9">
        <v>16.600000000000001</v>
      </c>
      <c r="J43" s="28">
        <f t="shared" si="2"/>
        <v>0.49913395304429897</v>
      </c>
      <c r="K43" s="28">
        <f t="shared" si="3"/>
        <v>7.4480181075206181E-2</v>
      </c>
      <c r="L43" s="28">
        <f t="shared" si="4"/>
        <v>0.18992805601203316</v>
      </c>
      <c r="M43" s="28">
        <f t="shared" si="5"/>
        <v>0.14614323584914146</v>
      </c>
      <c r="N43" s="28">
        <f t="shared" si="6"/>
        <v>4.1700500625907397E-2</v>
      </c>
      <c r="O43" s="28">
        <f t="shared" si="7"/>
        <v>2.6425802216688117E-2</v>
      </c>
      <c r="P43" s="29">
        <f t="shared" si="8"/>
        <v>2.2188271176724495E-2</v>
      </c>
      <c r="Z43" s="10"/>
    </row>
    <row r="44" spans="1:26">
      <c r="A44" s="12">
        <v>2003</v>
      </c>
      <c r="B44" s="9">
        <v>6</v>
      </c>
      <c r="C44" s="11">
        <v>23.4</v>
      </c>
      <c r="D44" s="8">
        <v>26.2</v>
      </c>
      <c r="E44" s="8">
        <v>21.8</v>
      </c>
      <c r="F44" s="8">
        <v>27.1</v>
      </c>
      <c r="G44" s="8">
        <v>26.1</v>
      </c>
      <c r="H44" s="8">
        <v>14.1</v>
      </c>
      <c r="I44" s="9">
        <v>20.100000000000001</v>
      </c>
      <c r="J44" s="28">
        <f t="shared" si="2"/>
        <v>0.49913395304429897</v>
      </c>
      <c r="K44" s="28">
        <f t="shared" si="3"/>
        <v>7.4480181075206181E-2</v>
      </c>
      <c r="L44" s="28">
        <f t="shared" si="4"/>
        <v>0.18992805601203316</v>
      </c>
      <c r="M44" s="28">
        <f t="shared" si="5"/>
        <v>0.14614323584914146</v>
      </c>
      <c r="N44" s="28">
        <f t="shared" si="6"/>
        <v>4.1700500625907397E-2</v>
      </c>
      <c r="O44" s="28">
        <f t="shared" si="7"/>
        <v>2.6425802216688117E-2</v>
      </c>
      <c r="P44" s="29">
        <f t="shared" si="8"/>
        <v>2.2188271176724495E-2</v>
      </c>
      <c r="Z44" s="10"/>
    </row>
    <row r="45" spans="1:26">
      <c r="A45" s="12">
        <v>2003</v>
      </c>
      <c r="B45" s="9">
        <v>7</v>
      </c>
      <c r="C45" s="11">
        <v>25.2</v>
      </c>
      <c r="D45" s="8">
        <v>28.6</v>
      </c>
      <c r="E45" s="8">
        <v>23</v>
      </c>
      <c r="F45" s="8">
        <v>28.5</v>
      </c>
      <c r="G45" s="8">
        <v>31.1</v>
      </c>
      <c r="H45" s="8">
        <v>18.600000000000001</v>
      </c>
      <c r="I45" s="9">
        <v>23.2</v>
      </c>
      <c r="J45" s="28">
        <f t="shared" si="2"/>
        <v>0.49913395304429897</v>
      </c>
      <c r="K45" s="28">
        <f t="shared" si="3"/>
        <v>7.4480181075206181E-2</v>
      </c>
      <c r="L45" s="28">
        <f t="shared" si="4"/>
        <v>0.18992805601203316</v>
      </c>
      <c r="M45" s="28">
        <f t="shared" si="5"/>
        <v>0.14614323584914146</v>
      </c>
      <c r="N45" s="28">
        <f t="shared" si="6"/>
        <v>4.1700500625907397E-2</v>
      </c>
      <c r="O45" s="28">
        <f t="shared" si="7"/>
        <v>2.6425802216688117E-2</v>
      </c>
      <c r="P45" s="29">
        <f t="shared" si="8"/>
        <v>2.2188271176724495E-2</v>
      </c>
      <c r="Z45" s="10"/>
    </row>
    <row r="46" spans="1:26">
      <c r="A46" s="12">
        <v>2003</v>
      </c>
      <c r="B46" s="9">
        <v>8</v>
      </c>
      <c r="C46" s="11">
        <v>25.8</v>
      </c>
      <c r="D46" s="8">
        <v>29.2</v>
      </c>
      <c r="E46" s="8">
        <v>24</v>
      </c>
      <c r="F46" s="8">
        <v>28.7</v>
      </c>
      <c r="G46" s="8">
        <v>31.2</v>
      </c>
      <c r="H46" s="8">
        <v>19.7</v>
      </c>
      <c r="I46" s="9">
        <v>23.7</v>
      </c>
      <c r="J46" s="28">
        <f t="shared" si="2"/>
        <v>0.49913395304429897</v>
      </c>
      <c r="K46" s="28">
        <f t="shared" si="3"/>
        <v>7.4480181075206181E-2</v>
      </c>
      <c r="L46" s="28">
        <f t="shared" si="4"/>
        <v>0.18992805601203316</v>
      </c>
      <c r="M46" s="28">
        <f t="shared" si="5"/>
        <v>0.14614323584914146</v>
      </c>
      <c r="N46" s="28">
        <f t="shared" si="6"/>
        <v>4.1700500625907397E-2</v>
      </c>
      <c r="O46" s="28">
        <f t="shared" si="7"/>
        <v>2.6425802216688117E-2</v>
      </c>
      <c r="P46" s="29">
        <f t="shared" si="8"/>
        <v>2.2188271176724495E-2</v>
      </c>
      <c r="Z46" s="10"/>
    </row>
    <row r="47" spans="1:26">
      <c r="A47" s="12">
        <v>2003</v>
      </c>
      <c r="B47" s="9">
        <v>9</v>
      </c>
      <c r="C47" s="11">
        <v>20.3</v>
      </c>
      <c r="D47" s="8">
        <v>25.8</v>
      </c>
      <c r="E47" s="8">
        <v>18</v>
      </c>
      <c r="F47" s="8">
        <v>23.4</v>
      </c>
      <c r="G47" s="8">
        <v>25</v>
      </c>
      <c r="H47" s="8">
        <v>14.1</v>
      </c>
      <c r="I47" s="9">
        <v>20.3</v>
      </c>
      <c r="J47" s="28">
        <f t="shared" si="2"/>
        <v>0.49913395304429897</v>
      </c>
      <c r="K47" s="28">
        <f t="shared" si="3"/>
        <v>7.4480181075206181E-2</v>
      </c>
      <c r="L47" s="28">
        <f t="shared" si="4"/>
        <v>0.18992805601203316</v>
      </c>
      <c r="M47" s="28">
        <f t="shared" si="5"/>
        <v>0.14614323584914146</v>
      </c>
      <c r="N47" s="28">
        <f t="shared" si="6"/>
        <v>4.1700500625907397E-2</v>
      </c>
      <c r="O47" s="28">
        <f t="shared" si="7"/>
        <v>2.6425802216688117E-2</v>
      </c>
      <c r="P47" s="29">
        <f t="shared" si="8"/>
        <v>2.2188271176724495E-2</v>
      </c>
      <c r="Z47" s="10"/>
    </row>
    <row r="48" spans="1:26">
      <c r="A48" s="12">
        <v>2003</v>
      </c>
      <c r="B48" s="9">
        <v>10</v>
      </c>
      <c r="C48" s="11">
        <v>16.7</v>
      </c>
      <c r="D48" s="8">
        <v>22.4</v>
      </c>
      <c r="E48" s="8">
        <v>14.4</v>
      </c>
      <c r="F48" s="8">
        <v>20.399999999999999</v>
      </c>
      <c r="G48" s="8">
        <v>19.3</v>
      </c>
      <c r="H48" s="8">
        <v>9</v>
      </c>
      <c r="I48" s="9">
        <v>17.899999999999999</v>
      </c>
      <c r="J48" s="28">
        <f t="shared" si="2"/>
        <v>0.49913395304429897</v>
      </c>
      <c r="K48" s="28">
        <f t="shared" si="3"/>
        <v>7.4480181075206181E-2</v>
      </c>
      <c r="L48" s="28">
        <f t="shared" si="4"/>
        <v>0.18992805601203316</v>
      </c>
      <c r="M48" s="28">
        <f t="shared" si="5"/>
        <v>0.14614323584914146</v>
      </c>
      <c r="N48" s="28">
        <f t="shared" si="6"/>
        <v>4.1700500625907397E-2</v>
      </c>
      <c r="O48" s="28">
        <f t="shared" si="7"/>
        <v>2.6425802216688117E-2</v>
      </c>
      <c r="P48" s="29">
        <f t="shared" si="8"/>
        <v>2.2188271176724495E-2</v>
      </c>
      <c r="Z48" s="10"/>
    </row>
    <row r="49" spans="1:26">
      <c r="A49" s="12">
        <v>2003</v>
      </c>
      <c r="B49" s="9">
        <v>11</v>
      </c>
      <c r="C49" s="11">
        <v>11.3</v>
      </c>
      <c r="D49" s="8">
        <v>15.6</v>
      </c>
      <c r="E49" s="8">
        <v>7.9</v>
      </c>
      <c r="F49" s="8">
        <v>14.3</v>
      </c>
      <c r="G49" s="8">
        <v>8.9</v>
      </c>
      <c r="H49" s="8">
        <v>-0.8</v>
      </c>
      <c r="I49" s="9">
        <v>11.9</v>
      </c>
      <c r="J49" s="28">
        <f t="shared" si="2"/>
        <v>0.49913395304429897</v>
      </c>
      <c r="K49" s="28">
        <f t="shared" si="3"/>
        <v>7.4480181075206181E-2</v>
      </c>
      <c r="L49" s="28">
        <f t="shared" si="4"/>
        <v>0.18992805601203316</v>
      </c>
      <c r="M49" s="28">
        <f t="shared" si="5"/>
        <v>0.14614323584914146</v>
      </c>
      <c r="N49" s="28">
        <f t="shared" si="6"/>
        <v>4.1700500625907397E-2</v>
      </c>
      <c r="O49" s="28">
        <f t="shared" si="7"/>
        <v>2.6425802216688117E-2</v>
      </c>
      <c r="P49" s="29">
        <f t="shared" si="8"/>
        <v>2.2188271176724495E-2</v>
      </c>
      <c r="Z49" s="10"/>
    </row>
    <row r="50" spans="1:26">
      <c r="A50" s="12">
        <v>2003</v>
      </c>
      <c r="B50" s="9">
        <v>12</v>
      </c>
      <c r="C50" s="11">
        <v>7.7</v>
      </c>
      <c r="D50" s="8">
        <v>11.1</v>
      </c>
      <c r="E50" s="8">
        <v>1.9</v>
      </c>
      <c r="F50" s="8">
        <v>10.199999999999999</v>
      </c>
      <c r="G50" s="8">
        <v>3.9</v>
      </c>
      <c r="H50" s="8">
        <v>-6.5</v>
      </c>
      <c r="I50" s="9">
        <v>9.4</v>
      </c>
      <c r="J50" s="28">
        <f t="shared" si="2"/>
        <v>0.49913395304429897</v>
      </c>
      <c r="K50" s="28">
        <f t="shared" si="3"/>
        <v>7.4480181075206181E-2</v>
      </c>
      <c r="L50" s="28">
        <f t="shared" si="4"/>
        <v>0.18992805601203316</v>
      </c>
      <c r="M50" s="28">
        <f t="shared" si="5"/>
        <v>0.14614323584914146</v>
      </c>
      <c r="N50" s="28">
        <f t="shared" si="6"/>
        <v>4.1700500625907397E-2</v>
      </c>
      <c r="O50" s="28">
        <f t="shared" si="7"/>
        <v>2.6425802216688117E-2</v>
      </c>
      <c r="P50" s="29">
        <f t="shared" si="8"/>
        <v>2.2188271176724495E-2</v>
      </c>
      <c r="Z50" s="10"/>
    </row>
    <row r="51" spans="1:26">
      <c r="A51" s="12">
        <v>2004</v>
      </c>
      <c r="B51" s="9">
        <v>1</v>
      </c>
      <c r="C51" s="11">
        <v>5.2</v>
      </c>
      <c r="D51" s="8">
        <v>8.9</v>
      </c>
      <c r="E51" s="8">
        <v>0</v>
      </c>
      <c r="F51" s="8">
        <v>8.1999999999999993</v>
      </c>
      <c r="G51" s="8">
        <v>3.1</v>
      </c>
      <c r="H51" s="8">
        <v>-9.1999999999999993</v>
      </c>
      <c r="I51" s="9">
        <v>8.9</v>
      </c>
      <c r="J51" s="28">
        <f t="shared" si="2"/>
        <v>0.50247758210165949</v>
      </c>
      <c r="K51" s="28">
        <f t="shared" si="3"/>
        <v>7.4292944430539853E-2</v>
      </c>
      <c r="L51" s="28">
        <f t="shared" si="4"/>
        <v>0.18984281074159656</v>
      </c>
      <c r="M51" s="28">
        <f t="shared" si="5"/>
        <v>0.1459414749136301</v>
      </c>
      <c r="N51" s="28">
        <f t="shared" si="6"/>
        <v>4.1024516529830565E-2</v>
      </c>
      <c r="O51" s="28">
        <f t="shared" si="7"/>
        <v>2.5306938472918067E-2</v>
      </c>
      <c r="P51" s="29">
        <f t="shared" si="8"/>
        <v>2.111373280982538E-2</v>
      </c>
      <c r="Z51" s="10"/>
    </row>
    <row r="52" spans="1:26">
      <c r="A52" s="12">
        <v>2004</v>
      </c>
      <c r="B52" s="9">
        <v>2</v>
      </c>
      <c r="C52" s="11">
        <v>5.8</v>
      </c>
      <c r="D52" s="8">
        <v>9.6</v>
      </c>
      <c r="E52" s="8">
        <v>2.1</v>
      </c>
      <c r="F52" s="8">
        <v>9.1999999999999993</v>
      </c>
      <c r="G52" s="8">
        <v>2.8</v>
      </c>
      <c r="H52" s="8">
        <v>-8.8000000000000007</v>
      </c>
      <c r="I52" s="9">
        <v>7.6</v>
      </c>
      <c r="J52" s="28">
        <f t="shared" si="2"/>
        <v>0.50247758210165949</v>
      </c>
      <c r="K52" s="28">
        <f t="shared" si="3"/>
        <v>7.4292944430539853E-2</v>
      </c>
      <c r="L52" s="28">
        <f t="shared" si="4"/>
        <v>0.18984281074159656</v>
      </c>
      <c r="M52" s="28">
        <f t="shared" si="5"/>
        <v>0.1459414749136301</v>
      </c>
      <c r="N52" s="28">
        <f t="shared" si="6"/>
        <v>4.1024516529830565E-2</v>
      </c>
      <c r="O52" s="28">
        <f t="shared" si="7"/>
        <v>2.5306938472918067E-2</v>
      </c>
      <c r="P52" s="29">
        <f t="shared" si="8"/>
        <v>2.111373280982538E-2</v>
      </c>
      <c r="Z52" s="10"/>
    </row>
    <row r="53" spans="1:26">
      <c r="A53" s="12">
        <v>2004</v>
      </c>
      <c r="B53" s="9">
        <v>3</v>
      </c>
      <c r="C53" s="11">
        <v>8.6999999999999993</v>
      </c>
      <c r="D53" s="8">
        <v>14.9</v>
      </c>
      <c r="E53" s="8">
        <v>7</v>
      </c>
      <c r="F53" s="8">
        <v>12.9</v>
      </c>
      <c r="G53" s="8">
        <v>9.8000000000000007</v>
      </c>
      <c r="H53" s="8">
        <v>-1.7</v>
      </c>
      <c r="I53" s="9">
        <v>9.1</v>
      </c>
      <c r="J53" s="28">
        <f t="shared" si="2"/>
        <v>0.50247758210165949</v>
      </c>
      <c r="K53" s="28">
        <f t="shared" si="3"/>
        <v>7.4292944430539853E-2</v>
      </c>
      <c r="L53" s="28">
        <f t="shared" si="4"/>
        <v>0.18984281074159656</v>
      </c>
      <c r="M53" s="28">
        <f t="shared" si="5"/>
        <v>0.1459414749136301</v>
      </c>
      <c r="N53" s="28">
        <f t="shared" si="6"/>
        <v>4.1024516529830565E-2</v>
      </c>
      <c r="O53" s="28">
        <f t="shared" si="7"/>
        <v>2.5306938472918067E-2</v>
      </c>
      <c r="P53" s="29">
        <f t="shared" si="8"/>
        <v>2.111373280982538E-2</v>
      </c>
      <c r="Z53" s="10"/>
    </row>
    <row r="54" spans="1:26">
      <c r="A54" s="12">
        <v>2004</v>
      </c>
      <c r="B54" s="9">
        <v>4</v>
      </c>
      <c r="C54" s="11">
        <v>12.4</v>
      </c>
      <c r="D54" s="8">
        <v>17.600000000000001</v>
      </c>
      <c r="E54" s="8">
        <v>11.2</v>
      </c>
      <c r="F54" s="8">
        <v>16.5</v>
      </c>
      <c r="G54" s="8">
        <v>12.8</v>
      </c>
      <c r="H54" s="8">
        <v>3.7</v>
      </c>
      <c r="I54" s="9">
        <v>11.6</v>
      </c>
      <c r="J54" s="28">
        <f t="shared" si="2"/>
        <v>0.50247758210165949</v>
      </c>
      <c r="K54" s="28">
        <f t="shared" si="3"/>
        <v>7.4292944430539853E-2</v>
      </c>
      <c r="L54" s="28">
        <f t="shared" si="4"/>
        <v>0.18984281074159656</v>
      </c>
      <c r="M54" s="28">
        <f t="shared" si="5"/>
        <v>0.1459414749136301</v>
      </c>
      <c r="N54" s="28">
        <f t="shared" si="6"/>
        <v>4.1024516529830565E-2</v>
      </c>
      <c r="O54" s="28">
        <f t="shared" si="7"/>
        <v>2.5306938472918067E-2</v>
      </c>
      <c r="P54" s="29">
        <f t="shared" si="8"/>
        <v>2.111373280982538E-2</v>
      </c>
      <c r="Z54" s="10"/>
    </row>
    <row r="55" spans="1:26">
      <c r="A55" s="12">
        <v>2004</v>
      </c>
      <c r="B55" s="9">
        <v>5</v>
      </c>
      <c r="C55" s="11">
        <v>16.5</v>
      </c>
      <c r="D55" s="8">
        <v>20.9</v>
      </c>
      <c r="E55" s="8">
        <v>15.4</v>
      </c>
      <c r="F55" s="8">
        <v>20.2</v>
      </c>
      <c r="G55" s="8">
        <v>17.600000000000001</v>
      </c>
      <c r="H55" s="8">
        <v>9.4</v>
      </c>
      <c r="I55" s="9">
        <v>14.9</v>
      </c>
      <c r="J55" s="28">
        <f t="shared" si="2"/>
        <v>0.50247758210165949</v>
      </c>
      <c r="K55" s="28">
        <f t="shared" si="3"/>
        <v>7.4292944430539853E-2</v>
      </c>
      <c r="L55" s="28">
        <f t="shared" si="4"/>
        <v>0.18984281074159656</v>
      </c>
      <c r="M55" s="28">
        <f t="shared" si="5"/>
        <v>0.1459414749136301</v>
      </c>
      <c r="N55" s="28">
        <f t="shared" si="6"/>
        <v>4.1024516529830565E-2</v>
      </c>
      <c r="O55" s="28">
        <f t="shared" si="7"/>
        <v>2.5306938472918067E-2</v>
      </c>
      <c r="P55" s="29">
        <f t="shared" si="8"/>
        <v>2.111373280982538E-2</v>
      </c>
      <c r="Z55" s="10"/>
    </row>
    <row r="56" spans="1:26">
      <c r="A56" s="12">
        <v>2004</v>
      </c>
      <c r="B56" s="9">
        <v>6</v>
      </c>
      <c r="C56" s="11">
        <v>21.4</v>
      </c>
      <c r="D56" s="8">
        <v>25.4</v>
      </c>
      <c r="E56" s="8">
        <v>19.399999999999999</v>
      </c>
      <c r="F56" s="8">
        <v>25.7</v>
      </c>
      <c r="G56" s="8">
        <v>26</v>
      </c>
      <c r="H56" s="8">
        <v>14.1</v>
      </c>
      <c r="I56" s="9">
        <v>19.600000000000001</v>
      </c>
      <c r="J56" s="28">
        <f t="shared" si="2"/>
        <v>0.50247758210165949</v>
      </c>
      <c r="K56" s="28">
        <f t="shared" si="3"/>
        <v>7.4292944430539853E-2</v>
      </c>
      <c r="L56" s="28">
        <f t="shared" si="4"/>
        <v>0.18984281074159656</v>
      </c>
      <c r="M56" s="28">
        <f t="shared" si="5"/>
        <v>0.1459414749136301</v>
      </c>
      <c r="N56" s="28">
        <f t="shared" si="6"/>
        <v>4.1024516529830565E-2</v>
      </c>
      <c r="O56" s="28">
        <f t="shared" si="7"/>
        <v>2.5306938472918067E-2</v>
      </c>
      <c r="P56" s="29">
        <f t="shared" si="8"/>
        <v>2.111373280982538E-2</v>
      </c>
      <c r="Z56" s="10"/>
    </row>
    <row r="57" spans="1:26">
      <c r="A57" s="12">
        <v>2004</v>
      </c>
      <c r="B57" s="9">
        <v>7</v>
      </c>
      <c r="C57" s="11">
        <v>24.2</v>
      </c>
      <c r="D57" s="8">
        <v>28.5</v>
      </c>
      <c r="E57" s="8">
        <v>22.8</v>
      </c>
      <c r="F57" s="8">
        <v>28.4</v>
      </c>
      <c r="G57" s="8">
        <v>30.5</v>
      </c>
      <c r="H57" s="8">
        <v>17.600000000000001</v>
      </c>
      <c r="I57" s="9">
        <v>22.5</v>
      </c>
      <c r="J57" s="28">
        <f t="shared" si="2"/>
        <v>0.50247758210165949</v>
      </c>
      <c r="K57" s="28">
        <f t="shared" si="3"/>
        <v>7.4292944430539853E-2</v>
      </c>
      <c r="L57" s="28">
        <f t="shared" si="4"/>
        <v>0.18984281074159656</v>
      </c>
      <c r="M57" s="28">
        <f t="shared" si="5"/>
        <v>0.1459414749136301</v>
      </c>
      <c r="N57" s="28">
        <f t="shared" si="6"/>
        <v>4.1024516529830565E-2</v>
      </c>
      <c r="O57" s="28">
        <f t="shared" si="7"/>
        <v>2.5306938472918067E-2</v>
      </c>
      <c r="P57" s="29">
        <f t="shared" si="8"/>
        <v>2.111373280982538E-2</v>
      </c>
      <c r="Z57" s="10"/>
    </row>
    <row r="58" spans="1:26">
      <c r="A58" s="12">
        <v>2004</v>
      </c>
      <c r="B58" s="9">
        <v>8</v>
      </c>
      <c r="C58" s="11">
        <v>23.9</v>
      </c>
      <c r="D58" s="8">
        <v>28.5</v>
      </c>
      <c r="E58" s="8">
        <v>22.8</v>
      </c>
      <c r="F58" s="8">
        <v>27.3</v>
      </c>
      <c r="G58" s="8">
        <v>29.7</v>
      </c>
      <c r="H58" s="8">
        <v>19.3</v>
      </c>
      <c r="I58" s="9">
        <v>24.1</v>
      </c>
      <c r="J58" s="28">
        <f t="shared" si="2"/>
        <v>0.50247758210165949</v>
      </c>
      <c r="K58" s="28">
        <f t="shared" si="3"/>
        <v>7.4292944430539853E-2</v>
      </c>
      <c r="L58" s="28">
        <f t="shared" si="4"/>
        <v>0.18984281074159656</v>
      </c>
      <c r="M58" s="28">
        <f t="shared" si="5"/>
        <v>0.1459414749136301</v>
      </c>
      <c r="N58" s="28">
        <f t="shared" si="6"/>
        <v>4.1024516529830565E-2</v>
      </c>
      <c r="O58" s="28">
        <f t="shared" si="7"/>
        <v>2.5306938472918067E-2</v>
      </c>
      <c r="P58" s="29">
        <f t="shared" si="8"/>
        <v>2.111373280982538E-2</v>
      </c>
      <c r="Z58" s="10"/>
    </row>
    <row r="59" spans="1:26">
      <c r="A59" s="12">
        <v>2004</v>
      </c>
      <c r="B59" s="9">
        <v>9</v>
      </c>
      <c r="C59" s="11">
        <v>21.4</v>
      </c>
      <c r="D59" s="8">
        <v>26.2</v>
      </c>
      <c r="E59" s="8">
        <v>19.100000000000001</v>
      </c>
      <c r="F59" s="8">
        <v>24.1</v>
      </c>
      <c r="G59" s="8">
        <v>24.9</v>
      </c>
      <c r="H59" s="8">
        <v>14</v>
      </c>
      <c r="I59" s="9">
        <v>20.8</v>
      </c>
      <c r="J59" s="28">
        <f t="shared" si="2"/>
        <v>0.50247758210165949</v>
      </c>
      <c r="K59" s="28">
        <f t="shared" si="3"/>
        <v>7.4292944430539853E-2</v>
      </c>
      <c r="L59" s="28">
        <f t="shared" si="4"/>
        <v>0.18984281074159656</v>
      </c>
      <c r="M59" s="28">
        <f t="shared" si="5"/>
        <v>0.1459414749136301</v>
      </c>
      <c r="N59" s="28">
        <f t="shared" si="6"/>
        <v>4.1024516529830565E-2</v>
      </c>
      <c r="O59" s="28">
        <f t="shared" si="7"/>
        <v>2.5306938472918067E-2</v>
      </c>
      <c r="P59" s="29">
        <f t="shared" si="8"/>
        <v>2.111373280982538E-2</v>
      </c>
      <c r="Z59" s="10"/>
    </row>
    <row r="60" spans="1:26">
      <c r="A60" s="12">
        <v>2004</v>
      </c>
      <c r="B60" s="9">
        <v>10</v>
      </c>
      <c r="C60" s="11">
        <v>17.7</v>
      </c>
      <c r="D60" s="8">
        <v>23.8</v>
      </c>
      <c r="E60" s="8">
        <v>14.2</v>
      </c>
      <c r="F60" s="8">
        <v>21</v>
      </c>
      <c r="G60" s="8">
        <v>18.600000000000001</v>
      </c>
      <c r="H60" s="8">
        <v>8</v>
      </c>
      <c r="I60" s="9">
        <v>17.8</v>
      </c>
      <c r="J60" s="28">
        <f t="shared" si="2"/>
        <v>0.50247758210165949</v>
      </c>
      <c r="K60" s="28">
        <f t="shared" si="3"/>
        <v>7.4292944430539853E-2</v>
      </c>
      <c r="L60" s="28">
        <f t="shared" si="4"/>
        <v>0.18984281074159656</v>
      </c>
      <c r="M60" s="28">
        <f t="shared" si="5"/>
        <v>0.1459414749136301</v>
      </c>
      <c r="N60" s="28">
        <f t="shared" si="6"/>
        <v>4.1024516529830565E-2</v>
      </c>
      <c r="O60" s="28">
        <f t="shared" si="7"/>
        <v>2.5306938472918067E-2</v>
      </c>
      <c r="P60" s="29">
        <f t="shared" si="8"/>
        <v>2.111373280982538E-2</v>
      </c>
      <c r="Z60" s="10"/>
    </row>
    <row r="61" spans="1:26">
      <c r="A61" s="12">
        <v>2004</v>
      </c>
      <c r="B61" s="9">
        <v>11</v>
      </c>
      <c r="C61" s="11">
        <v>12.4</v>
      </c>
      <c r="D61" s="8">
        <v>16</v>
      </c>
      <c r="E61" s="8">
        <v>7.1</v>
      </c>
      <c r="F61" s="8">
        <v>14.3</v>
      </c>
      <c r="G61" s="8">
        <v>8.3000000000000007</v>
      </c>
      <c r="H61" s="8">
        <v>-0.7</v>
      </c>
      <c r="I61" s="9">
        <v>12.8</v>
      </c>
      <c r="J61" s="28">
        <f t="shared" si="2"/>
        <v>0.50247758210165949</v>
      </c>
      <c r="K61" s="28">
        <f t="shared" si="3"/>
        <v>7.4292944430539853E-2</v>
      </c>
      <c r="L61" s="28">
        <f t="shared" si="4"/>
        <v>0.18984281074159656</v>
      </c>
      <c r="M61" s="28">
        <f t="shared" si="5"/>
        <v>0.1459414749136301</v>
      </c>
      <c r="N61" s="28">
        <f t="shared" si="6"/>
        <v>4.1024516529830565E-2</v>
      </c>
      <c r="O61" s="28">
        <f t="shared" si="7"/>
        <v>2.5306938472918067E-2</v>
      </c>
      <c r="P61" s="29">
        <f t="shared" si="8"/>
        <v>2.111373280982538E-2</v>
      </c>
      <c r="Z61" s="10"/>
    </row>
    <row r="62" spans="1:26">
      <c r="A62" s="12">
        <v>2004</v>
      </c>
      <c r="B62" s="9">
        <v>12</v>
      </c>
      <c r="C62" s="11">
        <v>9</v>
      </c>
      <c r="D62" s="8">
        <v>9.5</v>
      </c>
      <c r="E62" s="8">
        <v>1.9</v>
      </c>
      <c r="F62" s="8">
        <v>11</v>
      </c>
      <c r="G62" s="8">
        <v>1.6</v>
      </c>
      <c r="H62" s="8">
        <v>-14.2</v>
      </c>
      <c r="I62" s="9">
        <v>8.1999999999999993</v>
      </c>
      <c r="J62" s="28">
        <f t="shared" si="2"/>
        <v>0.50247758210165949</v>
      </c>
      <c r="K62" s="28">
        <f t="shared" si="3"/>
        <v>7.4292944430539853E-2</v>
      </c>
      <c r="L62" s="28">
        <f t="shared" si="4"/>
        <v>0.18984281074159656</v>
      </c>
      <c r="M62" s="28">
        <f t="shared" si="5"/>
        <v>0.1459414749136301</v>
      </c>
      <c r="N62" s="28">
        <f t="shared" si="6"/>
        <v>4.1024516529830565E-2</v>
      </c>
      <c r="O62" s="28">
        <f t="shared" si="7"/>
        <v>2.5306938472918067E-2</v>
      </c>
      <c r="P62" s="29">
        <f t="shared" si="8"/>
        <v>2.111373280982538E-2</v>
      </c>
      <c r="Z62" s="10"/>
    </row>
    <row r="63" spans="1:26">
      <c r="A63" s="12">
        <v>2005</v>
      </c>
      <c r="B63" s="9">
        <v>1</v>
      </c>
      <c r="C63" s="11">
        <v>7.1</v>
      </c>
      <c r="D63" s="8">
        <v>10.1</v>
      </c>
      <c r="E63" s="8">
        <v>3.3</v>
      </c>
      <c r="F63" s="8">
        <v>9.9</v>
      </c>
      <c r="G63" s="8">
        <v>2.2999999999999998</v>
      </c>
      <c r="H63" s="8">
        <v>-13.6</v>
      </c>
      <c r="I63" s="9">
        <v>9.6</v>
      </c>
      <c r="J63" s="28">
        <f t="shared" si="2"/>
        <v>0.50567390945353141</v>
      </c>
      <c r="K63" s="28">
        <f t="shared" si="3"/>
        <v>7.4113956391390512E-2</v>
      </c>
      <c r="L63" s="28">
        <f t="shared" si="4"/>
        <v>0.18976132090380654</v>
      </c>
      <c r="M63" s="28">
        <f t="shared" si="5"/>
        <v>0.1457486024431344</v>
      </c>
      <c r="N63" s="28">
        <f t="shared" si="6"/>
        <v>4.0378312534514633E-2</v>
      </c>
      <c r="O63" s="28">
        <f t="shared" si="7"/>
        <v>2.4237365644748807E-2</v>
      </c>
      <c r="P63" s="29">
        <f t="shared" si="8"/>
        <v>2.0086532628873881E-2</v>
      </c>
      <c r="Z63" s="10"/>
    </row>
    <row r="64" spans="1:26">
      <c r="A64" s="12">
        <v>2005</v>
      </c>
      <c r="B64" s="9">
        <v>2</v>
      </c>
      <c r="C64" s="11">
        <v>5.9</v>
      </c>
      <c r="D64" s="8">
        <v>10.3</v>
      </c>
      <c r="E64" s="8">
        <v>2.2999999999999998</v>
      </c>
      <c r="F64" s="8">
        <v>8.5</v>
      </c>
      <c r="G64" s="8">
        <v>3</v>
      </c>
      <c r="H64" s="8">
        <v>-11.6</v>
      </c>
      <c r="I64" s="9">
        <v>8.4</v>
      </c>
      <c r="J64" s="28">
        <f t="shared" si="2"/>
        <v>0.50567390945353141</v>
      </c>
      <c r="K64" s="28">
        <f t="shared" si="3"/>
        <v>7.4113956391390512E-2</v>
      </c>
      <c r="L64" s="28">
        <f t="shared" si="4"/>
        <v>0.18976132090380654</v>
      </c>
      <c r="M64" s="28">
        <f t="shared" si="5"/>
        <v>0.1457486024431344</v>
      </c>
      <c r="N64" s="28">
        <f t="shared" si="6"/>
        <v>4.0378312534514633E-2</v>
      </c>
      <c r="O64" s="28">
        <f t="shared" si="7"/>
        <v>2.4237365644748807E-2</v>
      </c>
      <c r="P64" s="29">
        <f t="shared" si="8"/>
        <v>2.0086532628873881E-2</v>
      </c>
      <c r="Z64" s="10"/>
    </row>
    <row r="65" spans="1:26">
      <c r="A65" s="12">
        <v>2005</v>
      </c>
      <c r="B65" s="9">
        <v>3</v>
      </c>
      <c r="C65" s="11">
        <v>7.4</v>
      </c>
      <c r="D65" s="8">
        <v>13.8</v>
      </c>
      <c r="E65" s="8">
        <v>6</v>
      </c>
      <c r="F65" s="8">
        <v>12</v>
      </c>
      <c r="G65" s="8">
        <v>8.4</v>
      </c>
      <c r="H65" s="8">
        <v>-3.1</v>
      </c>
      <c r="I65" s="9">
        <v>7.5</v>
      </c>
      <c r="J65" s="28">
        <f t="shared" si="2"/>
        <v>0.50567390945353141</v>
      </c>
      <c r="K65" s="28">
        <f t="shared" si="3"/>
        <v>7.4113956391390512E-2</v>
      </c>
      <c r="L65" s="28">
        <f t="shared" si="4"/>
        <v>0.18976132090380654</v>
      </c>
      <c r="M65" s="28">
        <f t="shared" si="5"/>
        <v>0.1457486024431344</v>
      </c>
      <c r="N65" s="28">
        <f t="shared" si="6"/>
        <v>4.0378312534514633E-2</v>
      </c>
      <c r="O65" s="28">
        <f t="shared" si="7"/>
        <v>2.4237365644748807E-2</v>
      </c>
      <c r="P65" s="29">
        <f t="shared" si="8"/>
        <v>2.0086532628873881E-2</v>
      </c>
      <c r="Z65" s="10"/>
    </row>
    <row r="66" spans="1:26">
      <c r="A66" s="12">
        <v>2005</v>
      </c>
      <c r="B66" s="9">
        <v>4</v>
      </c>
      <c r="C66" s="11">
        <v>12.4</v>
      </c>
      <c r="D66" s="8">
        <v>18.2</v>
      </c>
      <c r="E66" s="8">
        <v>11.2</v>
      </c>
      <c r="F66" s="8">
        <v>16.3</v>
      </c>
      <c r="G66" s="8">
        <v>13.9</v>
      </c>
      <c r="H66" s="8">
        <v>6.4</v>
      </c>
      <c r="I66" s="9">
        <v>11.9</v>
      </c>
      <c r="J66" s="28">
        <f t="shared" si="2"/>
        <v>0.50567390945353141</v>
      </c>
      <c r="K66" s="28">
        <f t="shared" si="3"/>
        <v>7.4113956391390512E-2</v>
      </c>
      <c r="L66" s="28">
        <f t="shared" si="4"/>
        <v>0.18976132090380654</v>
      </c>
      <c r="M66" s="28">
        <f t="shared" si="5"/>
        <v>0.1457486024431344</v>
      </c>
      <c r="N66" s="28">
        <f t="shared" si="6"/>
        <v>4.0378312534514633E-2</v>
      </c>
      <c r="O66" s="28">
        <f t="shared" si="7"/>
        <v>2.4237365644748807E-2</v>
      </c>
      <c r="P66" s="29">
        <f t="shared" si="8"/>
        <v>2.0086532628873881E-2</v>
      </c>
      <c r="Z66" s="10"/>
    </row>
    <row r="67" spans="1:26">
      <c r="A67" s="12">
        <v>2005</v>
      </c>
      <c r="B67" s="9">
        <v>5</v>
      </c>
      <c r="C67" s="11">
        <v>16.899999999999999</v>
      </c>
      <c r="D67" s="8">
        <v>21.7</v>
      </c>
      <c r="E67" s="8">
        <v>16.100000000000001</v>
      </c>
      <c r="F67" s="8">
        <v>21.2</v>
      </c>
      <c r="G67" s="8">
        <v>19.3</v>
      </c>
      <c r="H67" s="8">
        <v>10.6</v>
      </c>
      <c r="I67" s="9">
        <v>15.2</v>
      </c>
      <c r="J67" s="28">
        <f t="shared" si="2"/>
        <v>0.50567390945353141</v>
      </c>
      <c r="K67" s="28">
        <f t="shared" si="3"/>
        <v>7.4113956391390512E-2</v>
      </c>
      <c r="L67" s="28">
        <f t="shared" si="4"/>
        <v>0.18976132090380654</v>
      </c>
      <c r="M67" s="28">
        <f t="shared" si="5"/>
        <v>0.1457486024431344</v>
      </c>
      <c r="N67" s="28">
        <f t="shared" si="6"/>
        <v>4.0378312534514633E-2</v>
      </c>
      <c r="O67" s="28">
        <f t="shared" si="7"/>
        <v>2.4237365644748807E-2</v>
      </c>
      <c r="P67" s="29">
        <f t="shared" si="8"/>
        <v>2.0086532628873881E-2</v>
      </c>
      <c r="Z67" s="10"/>
    </row>
    <row r="68" spans="1:26">
      <c r="A68" s="12">
        <v>2005</v>
      </c>
      <c r="B68" s="9">
        <v>6</v>
      </c>
      <c r="C68" s="11">
        <v>21.1</v>
      </c>
      <c r="D68" s="8">
        <v>25.3</v>
      </c>
      <c r="E68" s="8">
        <v>18.8</v>
      </c>
      <c r="F68" s="8">
        <v>24.6</v>
      </c>
      <c r="G68" s="8">
        <v>25.4</v>
      </c>
      <c r="H68" s="8">
        <v>13.7</v>
      </c>
      <c r="I68" s="9">
        <v>19.7</v>
      </c>
      <c r="J68" s="28">
        <f t="shared" ref="J68:J131" si="10">INDEX(R$2:R$21,$A68-1999,1)/INDEX($Y$2:$Y$21,$A68-1999,1)</f>
        <v>0.50567390945353141</v>
      </c>
      <c r="K68" s="28">
        <f t="shared" ref="K68:K131" si="11">INDEX(S$2:S$21,$A68-1999,1)/INDEX($Y$2:$Y$21,$A68-1999,1)</f>
        <v>7.4113956391390512E-2</v>
      </c>
      <c r="L68" s="28">
        <f t="shared" ref="L68:L131" si="12">INDEX(T$2:T$21,$A68-1999,1)/INDEX($Y$2:$Y$21,$A68-1999,1)</f>
        <v>0.18976132090380654</v>
      </c>
      <c r="M68" s="28">
        <f t="shared" ref="M68:M131" si="13">INDEX(U$2:U$21,$A68-1999,1)/INDEX($Y$2:$Y$21,$A68-1999,1)</f>
        <v>0.1457486024431344</v>
      </c>
      <c r="N68" s="28">
        <f t="shared" ref="N68:N131" si="14">INDEX(V$2:V$21,$A68-1999,1)/INDEX($Y$2:$Y$21,$A68-1999,1)</f>
        <v>4.0378312534514633E-2</v>
      </c>
      <c r="O68" s="28">
        <f t="shared" ref="O68:O131" si="15">INDEX(W$2:W$21,$A68-1999,1)/INDEX($Y$2:$Y$21,$A68-1999,1)</f>
        <v>2.4237365644748807E-2</v>
      </c>
      <c r="P68" s="29">
        <f t="shared" ref="P68:P131" si="16">INDEX(X$2:X$21,$A68-1999,1)/INDEX($Y$2:$Y$21,$A68-1999,1)</f>
        <v>2.0086532628873881E-2</v>
      </c>
      <c r="Z68" s="10"/>
    </row>
    <row r="69" spans="1:26">
      <c r="A69" s="12">
        <v>2005</v>
      </c>
      <c r="B69" s="9">
        <v>7</v>
      </c>
      <c r="C69" s="11">
        <v>25.1</v>
      </c>
      <c r="D69" s="8">
        <v>28.7</v>
      </c>
      <c r="E69" s="8">
        <v>24.5</v>
      </c>
      <c r="F69" s="8">
        <v>28.4</v>
      </c>
      <c r="G69" s="8">
        <v>32.1</v>
      </c>
      <c r="H69" s="8">
        <v>20</v>
      </c>
      <c r="I69" s="9">
        <v>24.2</v>
      </c>
      <c r="J69" s="28">
        <f t="shared" si="10"/>
        <v>0.50567390945353141</v>
      </c>
      <c r="K69" s="28">
        <f t="shared" si="11"/>
        <v>7.4113956391390512E-2</v>
      </c>
      <c r="L69" s="28">
        <f t="shared" si="12"/>
        <v>0.18976132090380654</v>
      </c>
      <c r="M69" s="28">
        <f t="shared" si="13"/>
        <v>0.1457486024431344</v>
      </c>
      <c r="N69" s="28">
        <f t="shared" si="14"/>
        <v>4.0378312534514633E-2</v>
      </c>
      <c r="O69" s="28">
        <f t="shared" si="15"/>
        <v>2.4237365644748807E-2</v>
      </c>
      <c r="P69" s="29">
        <f t="shared" si="16"/>
        <v>2.0086532628873881E-2</v>
      </c>
      <c r="Z69" s="10"/>
    </row>
    <row r="70" spans="1:26">
      <c r="A70" s="12">
        <v>2005</v>
      </c>
      <c r="B70" s="9">
        <v>8</v>
      </c>
      <c r="C70" s="11">
        <v>25.8</v>
      </c>
      <c r="D70" s="8">
        <v>29.2</v>
      </c>
      <c r="E70" s="8">
        <v>25</v>
      </c>
      <c r="F70" s="8">
        <v>28.4</v>
      </c>
      <c r="G70" s="8">
        <v>31.5</v>
      </c>
      <c r="H70" s="8">
        <v>20.3</v>
      </c>
      <c r="I70" s="9">
        <v>25.2</v>
      </c>
      <c r="J70" s="28">
        <f t="shared" si="10"/>
        <v>0.50567390945353141</v>
      </c>
      <c r="K70" s="28">
        <f t="shared" si="11"/>
        <v>7.4113956391390512E-2</v>
      </c>
      <c r="L70" s="28">
        <f t="shared" si="12"/>
        <v>0.18976132090380654</v>
      </c>
      <c r="M70" s="28">
        <f t="shared" si="13"/>
        <v>0.1457486024431344</v>
      </c>
      <c r="N70" s="28">
        <f t="shared" si="14"/>
        <v>4.0378312534514633E-2</v>
      </c>
      <c r="O70" s="28">
        <f t="shared" si="15"/>
        <v>2.4237365644748807E-2</v>
      </c>
      <c r="P70" s="29">
        <f t="shared" si="16"/>
        <v>2.0086532628873881E-2</v>
      </c>
      <c r="Z70" s="10"/>
    </row>
    <row r="71" spans="1:26">
      <c r="A71" s="12">
        <v>2005</v>
      </c>
      <c r="B71" s="9">
        <v>9</v>
      </c>
      <c r="C71" s="11">
        <v>21.6</v>
      </c>
      <c r="D71" s="8">
        <v>25.9</v>
      </c>
      <c r="E71" s="8">
        <v>18.600000000000001</v>
      </c>
      <c r="F71" s="8">
        <v>24</v>
      </c>
      <c r="G71" s="8">
        <v>24.8</v>
      </c>
      <c r="H71" s="8">
        <v>14.1</v>
      </c>
      <c r="I71" s="9">
        <v>21.8</v>
      </c>
      <c r="J71" s="28">
        <f t="shared" si="10"/>
        <v>0.50567390945353141</v>
      </c>
      <c r="K71" s="28">
        <f t="shared" si="11"/>
        <v>7.4113956391390512E-2</v>
      </c>
      <c r="L71" s="28">
        <f t="shared" si="12"/>
        <v>0.18976132090380654</v>
      </c>
      <c r="M71" s="28">
        <f t="shared" si="13"/>
        <v>0.1457486024431344</v>
      </c>
      <c r="N71" s="28">
        <f t="shared" si="14"/>
        <v>4.0378312534514633E-2</v>
      </c>
      <c r="O71" s="28">
        <f t="shared" si="15"/>
        <v>2.4237365644748807E-2</v>
      </c>
      <c r="P71" s="29">
        <f t="shared" si="16"/>
        <v>2.0086532628873881E-2</v>
      </c>
      <c r="Z71" s="10"/>
    </row>
    <row r="72" spans="1:26">
      <c r="A72" s="12">
        <v>2005</v>
      </c>
      <c r="B72" s="9">
        <v>10</v>
      </c>
      <c r="C72" s="11">
        <v>15.5</v>
      </c>
      <c r="D72" s="8">
        <v>20.2</v>
      </c>
      <c r="E72" s="8">
        <v>10.9</v>
      </c>
      <c r="F72" s="8">
        <v>17.899999999999999</v>
      </c>
      <c r="G72" s="8">
        <v>16.5</v>
      </c>
      <c r="H72" s="8">
        <v>6.7</v>
      </c>
      <c r="I72" s="9">
        <v>16.2</v>
      </c>
      <c r="J72" s="28">
        <f t="shared" si="10"/>
        <v>0.50567390945353141</v>
      </c>
      <c r="K72" s="28">
        <f t="shared" si="11"/>
        <v>7.4113956391390512E-2</v>
      </c>
      <c r="L72" s="28">
        <f t="shared" si="12"/>
        <v>0.18976132090380654</v>
      </c>
      <c r="M72" s="28">
        <f t="shared" si="13"/>
        <v>0.1457486024431344</v>
      </c>
      <c r="N72" s="28">
        <f t="shared" si="14"/>
        <v>4.0378312534514633E-2</v>
      </c>
      <c r="O72" s="28">
        <f t="shared" si="15"/>
        <v>2.4237365644748807E-2</v>
      </c>
      <c r="P72" s="29">
        <f t="shared" si="16"/>
        <v>2.0086532628873881E-2</v>
      </c>
      <c r="Z72" s="10"/>
    </row>
    <row r="73" spans="1:26">
      <c r="A73" s="12">
        <v>2005</v>
      </c>
      <c r="B73" s="9">
        <v>11</v>
      </c>
      <c r="C73" s="11">
        <v>10.6</v>
      </c>
      <c r="D73" s="8">
        <v>14.1</v>
      </c>
      <c r="E73" s="8">
        <v>5.8</v>
      </c>
      <c r="F73" s="8">
        <v>12.8</v>
      </c>
      <c r="G73" s="8">
        <v>7.6</v>
      </c>
      <c r="H73" s="8">
        <v>1.2</v>
      </c>
      <c r="I73" s="9">
        <v>13.1</v>
      </c>
      <c r="J73" s="28">
        <f t="shared" si="10"/>
        <v>0.50567390945353141</v>
      </c>
      <c r="K73" s="28">
        <f t="shared" si="11"/>
        <v>7.4113956391390512E-2</v>
      </c>
      <c r="L73" s="28">
        <f t="shared" si="12"/>
        <v>0.18976132090380654</v>
      </c>
      <c r="M73" s="28">
        <f t="shared" si="13"/>
        <v>0.1457486024431344</v>
      </c>
      <c r="N73" s="28">
        <f t="shared" si="14"/>
        <v>4.0378312534514633E-2</v>
      </c>
      <c r="O73" s="28">
        <f t="shared" si="15"/>
        <v>2.4237365644748807E-2</v>
      </c>
      <c r="P73" s="29">
        <f t="shared" si="16"/>
        <v>2.0086532628873881E-2</v>
      </c>
      <c r="Z73" s="10"/>
    </row>
    <row r="74" spans="1:26">
      <c r="A74" s="12">
        <v>2005</v>
      </c>
      <c r="B74" s="9">
        <v>12</v>
      </c>
      <c r="C74" s="11">
        <v>8.6999999999999993</v>
      </c>
      <c r="D74" s="8">
        <v>12.2</v>
      </c>
      <c r="E74" s="8">
        <v>2.8</v>
      </c>
      <c r="F74" s="8">
        <v>11.2</v>
      </c>
      <c r="G74" s="8">
        <v>5.4</v>
      </c>
      <c r="H74" s="8">
        <v>-3.8</v>
      </c>
      <c r="I74" s="9">
        <v>10.199999999999999</v>
      </c>
      <c r="J74" s="28">
        <f t="shared" si="10"/>
        <v>0.50567390945353141</v>
      </c>
      <c r="K74" s="28">
        <f t="shared" si="11"/>
        <v>7.4113956391390512E-2</v>
      </c>
      <c r="L74" s="28">
        <f t="shared" si="12"/>
        <v>0.18976132090380654</v>
      </c>
      <c r="M74" s="28">
        <f t="shared" si="13"/>
        <v>0.1457486024431344</v>
      </c>
      <c r="N74" s="28">
        <f t="shared" si="14"/>
        <v>4.0378312534514633E-2</v>
      </c>
      <c r="O74" s="28">
        <f t="shared" si="15"/>
        <v>2.4237365644748807E-2</v>
      </c>
      <c r="P74" s="29">
        <f t="shared" si="16"/>
        <v>2.0086532628873881E-2</v>
      </c>
      <c r="Z74" s="10"/>
    </row>
    <row r="75" spans="1:26">
      <c r="A75" s="12">
        <v>2006</v>
      </c>
      <c r="B75" s="9">
        <v>1</v>
      </c>
      <c r="C75" s="11">
        <v>4.4000000000000004</v>
      </c>
      <c r="D75" s="8">
        <v>9.1</v>
      </c>
      <c r="E75" s="8">
        <v>-1.8</v>
      </c>
      <c r="F75" s="8">
        <v>6.9</v>
      </c>
      <c r="G75" s="8">
        <v>0.3</v>
      </c>
      <c r="H75" s="8">
        <v>-10.9</v>
      </c>
      <c r="I75" s="9">
        <v>5.7</v>
      </c>
      <c r="J75" s="28">
        <f t="shared" si="10"/>
        <v>0.50873245925055943</v>
      </c>
      <c r="K75" s="28">
        <f t="shared" si="11"/>
        <v>7.3942683624072053E-2</v>
      </c>
      <c r="L75" s="28">
        <f t="shared" si="12"/>
        <v>0.18968334368201581</v>
      </c>
      <c r="M75" s="28">
        <f t="shared" si="13"/>
        <v>0.14556404373229348</v>
      </c>
      <c r="N75" s="28">
        <f t="shared" si="14"/>
        <v>3.9759963134990556E-2</v>
      </c>
      <c r="O75" s="28">
        <f t="shared" si="15"/>
        <v>2.321389670794289E-2</v>
      </c>
      <c r="P75" s="29">
        <f t="shared" si="16"/>
        <v>1.9103609868125791E-2</v>
      </c>
      <c r="Z75" s="10"/>
    </row>
    <row r="76" spans="1:26">
      <c r="A76" s="12">
        <v>2006</v>
      </c>
      <c r="B76" s="9">
        <v>2</v>
      </c>
      <c r="C76" s="11">
        <v>5.5</v>
      </c>
      <c r="D76" s="8">
        <v>10.7</v>
      </c>
      <c r="E76" s="8">
        <v>0</v>
      </c>
      <c r="F76" s="8">
        <v>9.4</v>
      </c>
      <c r="G76" s="8">
        <v>4.3</v>
      </c>
      <c r="H76" s="8">
        <v>-6</v>
      </c>
      <c r="I76" s="9">
        <v>6.3</v>
      </c>
      <c r="J76" s="28">
        <f t="shared" si="10"/>
        <v>0.50873245925055943</v>
      </c>
      <c r="K76" s="28">
        <f t="shared" si="11"/>
        <v>7.3942683624072053E-2</v>
      </c>
      <c r="L76" s="28">
        <f t="shared" si="12"/>
        <v>0.18968334368201581</v>
      </c>
      <c r="M76" s="28">
        <f t="shared" si="13"/>
        <v>0.14556404373229348</v>
      </c>
      <c r="N76" s="28">
        <f t="shared" si="14"/>
        <v>3.9759963134990556E-2</v>
      </c>
      <c r="O76" s="28">
        <f t="shared" si="15"/>
        <v>2.321389670794289E-2</v>
      </c>
      <c r="P76" s="29">
        <f t="shared" si="16"/>
        <v>1.9103609868125791E-2</v>
      </c>
      <c r="Z76" s="10"/>
    </row>
    <row r="77" spans="1:26">
      <c r="A77" s="12">
        <v>2006</v>
      </c>
      <c r="B77" s="9">
        <v>3</v>
      </c>
      <c r="C77" s="11">
        <v>8.5</v>
      </c>
      <c r="D77" s="8">
        <v>14.1</v>
      </c>
      <c r="E77" s="8">
        <v>7.4</v>
      </c>
      <c r="F77" s="8">
        <v>12.2</v>
      </c>
      <c r="G77" s="8">
        <v>9.1999999999999993</v>
      </c>
      <c r="H77" s="8">
        <v>1.3</v>
      </c>
      <c r="I77" s="9">
        <v>10.4</v>
      </c>
      <c r="J77" s="28">
        <f t="shared" si="10"/>
        <v>0.50873245925055943</v>
      </c>
      <c r="K77" s="28">
        <f t="shared" si="11"/>
        <v>7.3942683624072053E-2</v>
      </c>
      <c r="L77" s="28">
        <f t="shared" si="12"/>
        <v>0.18968334368201581</v>
      </c>
      <c r="M77" s="28">
        <f t="shared" si="13"/>
        <v>0.14556404373229348</v>
      </c>
      <c r="N77" s="28">
        <f t="shared" si="14"/>
        <v>3.9759963134990556E-2</v>
      </c>
      <c r="O77" s="28">
        <f t="shared" si="15"/>
        <v>2.321389670794289E-2</v>
      </c>
      <c r="P77" s="29">
        <f t="shared" si="16"/>
        <v>1.9103609868125791E-2</v>
      </c>
      <c r="Z77" s="10"/>
    </row>
    <row r="78" spans="1:26">
      <c r="A78" s="12">
        <v>2006</v>
      </c>
      <c r="B78" s="9">
        <v>4</v>
      </c>
      <c r="C78" s="11">
        <v>12.6</v>
      </c>
      <c r="D78" s="8">
        <v>18.399999999999999</v>
      </c>
      <c r="E78" s="8">
        <v>12.8</v>
      </c>
      <c r="F78" s="8">
        <v>17.2</v>
      </c>
      <c r="G78" s="8">
        <v>14.5</v>
      </c>
      <c r="H78" s="8">
        <v>7.3</v>
      </c>
      <c r="I78" s="9">
        <v>11.4</v>
      </c>
      <c r="J78" s="28">
        <f t="shared" si="10"/>
        <v>0.50873245925055943</v>
      </c>
      <c r="K78" s="28">
        <f t="shared" si="11"/>
        <v>7.3942683624072053E-2</v>
      </c>
      <c r="L78" s="28">
        <f t="shared" si="12"/>
        <v>0.18968334368201581</v>
      </c>
      <c r="M78" s="28">
        <f t="shared" si="13"/>
        <v>0.14556404373229348</v>
      </c>
      <c r="N78" s="28">
        <f t="shared" si="14"/>
        <v>3.9759963134990556E-2</v>
      </c>
      <c r="O78" s="28">
        <f t="shared" si="15"/>
        <v>2.321389670794289E-2</v>
      </c>
      <c r="P78" s="29">
        <f t="shared" si="16"/>
        <v>1.9103609868125791E-2</v>
      </c>
      <c r="Z78" s="10"/>
    </row>
    <row r="79" spans="1:26">
      <c r="A79" s="12">
        <v>2006</v>
      </c>
      <c r="B79" s="9">
        <v>5</v>
      </c>
      <c r="C79" s="11">
        <v>17.3</v>
      </c>
      <c r="D79" s="8">
        <v>22.1</v>
      </c>
      <c r="E79" s="8">
        <v>16.100000000000001</v>
      </c>
      <c r="F79" s="8">
        <v>20.8</v>
      </c>
      <c r="G79" s="8">
        <v>19.2</v>
      </c>
      <c r="H79" s="8">
        <v>11.3</v>
      </c>
      <c r="I79" s="9">
        <v>14.8</v>
      </c>
      <c r="J79" s="28">
        <f t="shared" si="10"/>
        <v>0.50873245925055943</v>
      </c>
      <c r="K79" s="28">
        <f t="shared" si="11"/>
        <v>7.3942683624072053E-2</v>
      </c>
      <c r="L79" s="28">
        <f t="shared" si="12"/>
        <v>0.18968334368201581</v>
      </c>
      <c r="M79" s="28">
        <f t="shared" si="13"/>
        <v>0.14556404373229348</v>
      </c>
      <c r="N79" s="28">
        <f t="shared" si="14"/>
        <v>3.9759963134990556E-2</v>
      </c>
      <c r="O79" s="28">
        <f t="shared" si="15"/>
        <v>2.321389670794289E-2</v>
      </c>
      <c r="P79" s="29">
        <f t="shared" si="16"/>
        <v>1.9103609868125791E-2</v>
      </c>
      <c r="Z79" s="10"/>
    </row>
    <row r="80" spans="1:26">
      <c r="A80" s="12">
        <v>2006</v>
      </c>
      <c r="B80" s="9">
        <v>6</v>
      </c>
      <c r="C80" s="11">
        <v>22.4</v>
      </c>
      <c r="D80" s="8">
        <v>25.7</v>
      </c>
      <c r="E80" s="8">
        <v>21.2</v>
      </c>
      <c r="F80" s="8">
        <v>25.2</v>
      </c>
      <c r="G80" s="8">
        <v>28.4</v>
      </c>
      <c r="H80" s="8">
        <v>17.8</v>
      </c>
      <c r="I80" s="9">
        <v>20.9</v>
      </c>
      <c r="J80" s="28">
        <f t="shared" si="10"/>
        <v>0.50873245925055943</v>
      </c>
      <c r="K80" s="28">
        <f t="shared" si="11"/>
        <v>7.3942683624072053E-2</v>
      </c>
      <c r="L80" s="28">
        <f t="shared" si="12"/>
        <v>0.18968334368201581</v>
      </c>
      <c r="M80" s="28">
        <f t="shared" si="13"/>
        <v>0.14556404373229348</v>
      </c>
      <c r="N80" s="28">
        <f t="shared" si="14"/>
        <v>3.9759963134990556E-2</v>
      </c>
      <c r="O80" s="28">
        <f t="shared" si="15"/>
        <v>2.321389670794289E-2</v>
      </c>
      <c r="P80" s="29">
        <f t="shared" si="16"/>
        <v>1.9103609868125791E-2</v>
      </c>
      <c r="Z80" s="10"/>
    </row>
    <row r="81" spans="1:26">
      <c r="A81" s="12">
        <v>2006</v>
      </c>
      <c r="B81" s="9">
        <v>7</v>
      </c>
      <c r="C81" s="11">
        <v>24.5</v>
      </c>
      <c r="D81" s="8">
        <v>27.9</v>
      </c>
      <c r="E81" s="8">
        <v>22.5</v>
      </c>
      <c r="F81" s="8">
        <v>27.7</v>
      </c>
      <c r="G81" s="8">
        <v>31.1</v>
      </c>
      <c r="H81" s="8">
        <v>20</v>
      </c>
      <c r="I81" s="9">
        <v>22.4</v>
      </c>
      <c r="J81" s="28">
        <f t="shared" si="10"/>
        <v>0.50873245925055943</v>
      </c>
      <c r="K81" s="28">
        <f t="shared" si="11"/>
        <v>7.3942683624072053E-2</v>
      </c>
      <c r="L81" s="28">
        <f t="shared" si="12"/>
        <v>0.18968334368201581</v>
      </c>
      <c r="M81" s="28">
        <f t="shared" si="13"/>
        <v>0.14556404373229348</v>
      </c>
      <c r="N81" s="28">
        <f t="shared" si="14"/>
        <v>3.9759963134990556E-2</v>
      </c>
      <c r="O81" s="28">
        <f t="shared" si="15"/>
        <v>2.321389670794289E-2</v>
      </c>
      <c r="P81" s="29">
        <f t="shared" si="16"/>
        <v>1.9103609868125791E-2</v>
      </c>
      <c r="Z81" s="10"/>
    </row>
    <row r="82" spans="1:26">
      <c r="A82" s="12">
        <v>2006</v>
      </c>
      <c r="B82" s="9">
        <v>8</v>
      </c>
      <c r="C82" s="11">
        <v>26.6</v>
      </c>
      <c r="D82" s="8">
        <v>29.1</v>
      </c>
      <c r="E82" s="8">
        <v>26.8</v>
      </c>
      <c r="F82" s="8">
        <v>29</v>
      </c>
      <c r="G82" s="8">
        <v>32.5</v>
      </c>
      <c r="H82" s="8">
        <v>22.7</v>
      </c>
      <c r="I82" s="9">
        <v>26</v>
      </c>
      <c r="J82" s="28">
        <f t="shared" si="10"/>
        <v>0.50873245925055943</v>
      </c>
      <c r="K82" s="28">
        <f t="shared" si="11"/>
        <v>7.3942683624072053E-2</v>
      </c>
      <c r="L82" s="28">
        <f t="shared" si="12"/>
        <v>0.18968334368201581</v>
      </c>
      <c r="M82" s="28">
        <f t="shared" si="13"/>
        <v>0.14556404373229348</v>
      </c>
      <c r="N82" s="28">
        <f t="shared" si="14"/>
        <v>3.9759963134990556E-2</v>
      </c>
      <c r="O82" s="28">
        <f t="shared" si="15"/>
        <v>2.321389670794289E-2</v>
      </c>
      <c r="P82" s="29">
        <f t="shared" si="16"/>
        <v>1.9103609868125791E-2</v>
      </c>
      <c r="Z82" s="10"/>
    </row>
    <row r="83" spans="1:26">
      <c r="A83" s="12">
        <v>2006</v>
      </c>
      <c r="B83" s="9">
        <v>9</v>
      </c>
      <c r="C83" s="11">
        <v>21</v>
      </c>
      <c r="D83" s="8">
        <v>26.1</v>
      </c>
      <c r="E83" s="8">
        <v>18</v>
      </c>
      <c r="F83" s="8">
        <v>23.6</v>
      </c>
      <c r="G83" s="8">
        <v>25.2</v>
      </c>
      <c r="H83" s="8">
        <v>14</v>
      </c>
      <c r="I83" s="9">
        <v>21.2</v>
      </c>
      <c r="J83" s="28">
        <f t="shared" si="10"/>
        <v>0.50873245925055943</v>
      </c>
      <c r="K83" s="28">
        <f t="shared" si="11"/>
        <v>7.3942683624072053E-2</v>
      </c>
      <c r="L83" s="28">
        <f t="shared" si="12"/>
        <v>0.18968334368201581</v>
      </c>
      <c r="M83" s="28">
        <f t="shared" si="13"/>
        <v>0.14556404373229348</v>
      </c>
      <c r="N83" s="28">
        <f t="shared" si="14"/>
        <v>3.9759963134990556E-2</v>
      </c>
      <c r="O83" s="28">
        <f t="shared" si="15"/>
        <v>2.321389670794289E-2</v>
      </c>
      <c r="P83" s="29">
        <f t="shared" si="16"/>
        <v>1.9103609868125791E-2</v>
      </c>
      <c r="Z83" s="10"/>
    </row>
    <row r="84" spans="1:26">
      <c r="A84" s="12">
        <v>2006</v>
      </c>
      <c r="B84" s="9">
        <v>10</v>
      </c>
      <c r="C84" s="11">
        <v>17.3</v>
      </c>
      <c r="D84" s="8">
        <v>21.6</v>
      </c>
      <c r="E84" s="8">
        <v>13.6</v>
      </c>
      <c r="F84" s="8">
        <v>19</v>
      </c>
      <c r="G84" s="8">
        <v>18</v>
      </c>
      <c r="H84" s="8">
        <v>8.6999999999999993</v>
      </c>
      <c r="I84" s="9">
        <v>17.600000000000001</v>
      </c>
      <c r="J84" s="28">
        <f t="shared" si="10"/>
        <v>0.50873245925055943</v>
      </c>
      <c r="K84" s="28">
        <f t="shared" si="11"/>
        <v>7.3942683624072053E-2</v>
      </c>
      <c r="L84" s="28">
        <f t="shared" si="12"/>
        <v>0.18968334368201581</v>
      </c>
      <c r="M84" s="28">
        <f t="shared" si="13"/>
        <v>0.14556404373229348</v>
      </c>
      <c r="N84" s="28">
        <f t="shared" si="14"/>
        <v>3.9759963134990556E-2</v>
      </c>
      <c r="O84" s="28">
        <f t="shared" si="15"/>
        <v>2.321389670794289E-2</v>
      </c>
      <c r="P84" s="29">
        <f t="shared" si="16"/>
        <v>1.9103609868125791E-2</v>
      </c>
      <c r="Z84" s="10"/>
    </row>
    <row r="85" spans="1:26">
      <c r="A85" s="12">
        <v>2006</v>
      </c>
      <c r="B85" s="9">
        <v>11</v>
      </c>
      <c r="C85" s="11">
        <v>10.9</v>
      </c>
      <c r="D85" s="8">
        <v>13.8</v>
      </c>
      <c r="E85" s="8">
        <v>5.5</v>
      </c>
      <c r="F85" s="8">
        <v>12.4</v>
      </c>
      <c r="G85" s="8">
        <v>8.1</v>
      </c>
      <c r="H85" s="8">
        <v>0.3</v>
      </c>
      <c r="I85" s="9">
        <v>11.2</v>
      </c>
      <c r="J85" s="28">
        <f t="shared" si="10"/>
        <v>0.50873245925055943</v>
      </c>
      <c r="K85" s="28">
        <f t="shared" si="11"/>
        <v>7.3942683624072053E-2</v>
      </c>
      <c r="L85" s="28">
        <f t="shared" si="12"/>
        <v>0.18968334368201581</v>
      </c>
      <c r="M85" s="28">
        <f t="shared" si="13"/>
        <v>0.14556404373229348</v>
      </c>
      <c r="N85" s="28">
        <f t="shared" si="14"/>
        <v>3.9759963134990556E-2</v>
      </c>
      <c r="O85" s="28">
        <f t="shared" si="15"/>
        <v>2.321389670794289E-2</v>
      </c>
      <c r="P85" s="29">
        <f t="shared" si="16"/>
        <v>1.9103609868125791E-2</v>
      </c>
      <c r="Z85" s="10"/>
    </row>
    <row r="86" spans="1:26">
      <c r="A86" s="12">
        <v>2006</v>
      </c>
      <c r="B86" s="9">
        <v>12</v>
      </c>
      <c r="C86" s="11">
        <v>8.1</v>
      </c>
      <c r="D86" s="8">
        <v>9.6</v>
      </c>
      <c r="E86" s="8">
        <v>0.8</v>
      </c>
      <c r="F86" s="8">
        <v>9.5</v>
      </c>
      <c r="G86" s="8">
        <v>1.2</v>
      </c>
      <c r="H86" s="8">
        <v>-9.6999999999999993</v>
      </c>
      <c r="I86" s="9">
        <v>6.7</v>
      </c>
      <c r="J86" s="28">
        <f t="shared" si="10"/>
        <v>0.50873245925055943</v>
      </c>
      <c r="K86" s="28">
        <f t="shared" si="11"/>
        <v>7.3942683624072053E-2</v>
      </c>
      <c r="L86" s="28">
        <f t="shared" si="12"/>
        <v>0.18968334368201581</v>
      </c>
      <c r="M86" s="28">
        <f t="shared" si="13"/>
        <v>0.14556404373229348</v>
      </c>
      <c r="N86" s="28">
        <f t="shared" si="14"/>
        <v>3.9759963134990556E-2</v>
      </c>
      <c r="O86" s="28">
        <f t="shared" si="15"/>
        <v>2.321389670794289E-2</v>
      </c>
      <c r="P86" s="29">
        <f t="shared" si="16"/>
        <v>1.9103609868125791E-2</v>
      </c>
      <c r="Z86" s="10"/>
    </row>
    <row r="87" spans="1:26">
      <c r="A87" s="12">
        <v>2007</v>
      </c>
      <c r="B87" s="9">
        <v>1</v>
      </c>
      <c r="C87" s="11">
        <v>8.6</v>
      </c>
      <c r="D87" s="8">
        <v>9</v>
      </c>
      <c r="E87" s="8">
        <v>1.3</v>
      </c>
      <c r="F87" s="8">
        <v>10.6</v>
      </c>
      <c r="G87" s="8">
        <v>-5.5</v>
      </c>
      <c r="H87" s="8">
        <v>-13.4</v>
      </c>
      <c r="I87" s="9">
        <v>8.4</v>
      </c>
      <c r="J87" s="28">
        <f t="shared" si="10"/>
        <v>0.51166195189004693</v>
      </c>
      <c r="K87" s="28">
        <f t="shared" si="11"/>
        <v>7.3778637803503258E-2</v>
      </c>
      <c r="L87" s="28">
        <f t="shared" si="12"/>
        <v>0.18960865675113581</v>
      </c>
      <c r="M87" s="28">
        <f t="shared" si="13"/>
        <v>0.1453872725757516</v>
      </c>
      <c r="N87" s="28">
        <f t="shared" si="14"/>
        <v>3.9167705321729702E-2</v>
      </c>
      <c r="O87" s="28">
        <f t="shared" si="15"/>
        <v>2.2233613594674517E-2</v>
      </c>
      <c r="P87" s="29">
        <f t="shared" si="16"/>
        <v>1.8162162063158165E-2</v>
      </c>
      <c r="Z87" s="10"/>
    </row>
    <row r="88" spans="1:26">
      <c r="A88" s="12">
        <v>2007</v>
      </c>
      <c r="B88" s="9">
        <v>2</v>
      </c>
      <c r="C88" s="11">
        <v>7.8</v>
      </c>
      <c r="D88" s="8">
        <v>11.2</v>
      </c>
      <c r="E88" s="8">
        <v>2.5</v>
      </c>
      <c r="F88" s="8">
        <v>10.4</v>
      </c>
      <c r="G88" s="8">
        <v>2.9</v>
      </c>
      <c r="H88" s="8">
        <v>-10.199999999999999</v>
      </c>
      <c r="I88" s="9">
        <v>6.7</v>
      </c>
      <c r="J88" s="28">
        <f t="shared" si="10"/>
        <v>0.51166195189004693</v>
      </c>
      <c r="K88" s="28">
        <f t="shared" si="11"/>
        <v>7.3778637803503258E-2</v>
      </c>
      <c r="L88" s="28">
        <f t="shared" si="12"/>
        <v>0.18960865675113581</v>
      </c>
      <c r="M88" s="28">
        <f t="shared" si="13"/>
        <v>0.1453872725757516</v>
      </c>
      <c r="N88" s="28">
        <f t="shared" si="14"/>
        <v>3.9167705321729702E-2</v>
      </c>
      <c r="O88" s="28">
        <f t="shared" si="15"/>
        <v>2.2233613594674517E-2</v>
      </c>
      <c r="P88" s="29">
        <f t="shared" si="16"/>
        <v>1.8162162063158165E-2</v>
      </c>
      <c r="Z88" s="10"/>
    </row>
    <row r="89" spans="1:26">
      <c r="A89" s="12">
        <v>2007</v>
      </c>
      <c r="B89" s="9">
        <v>3</v>
      </c>
      <c r="C89" s="11">
        <v>9.5</v>
      </c>
      <c r="D89" s="8">
        <v>14.1</v>
      </c>
      <c r="E89" s="8">
        <v>7.3</v>
      </c>
      <c r="F89" s="8">
        <v>13.1</v>
      </c>
      <c r="G89" s="8">
        <v>8.6</v>
      </c>
      <c r="H89" s="8">
        <v>-2.7</v>
      </c>
      <c r="I89" s="9">
        <v>8.8000000000000007</v>
      </c>
      <c r="J89" s="28">
        <f t="shared" si="10"/>
        <v>0.51166195189004693</v>
      </c>
      <c r="K89" s="28">
        <f t="shared" si="11"/>
        <v>7.3778637803503258E-2</v>
      </c>
      <c r="L89" s="28">
        <f t="shared" si="12"/>
        <v>0.18960865675113581</v>
      </c>
      <c r="M89" s="28">
        <f t="shared" si="13"/>
        <v>0.1453872725757516</v>
      </c>
      <c r="N89" s="28">
        <f t="shared" si="14"/>
        <v>3.9167705321729702E-2</v>
      </c>
      <c r="O89" s="28">
        <f t="shared" si="15"/>
        <v>2.2233613594674517E-2</v>
      </c>
      <c r="P89" s="29">
        <f t="shared" si="16"/>
        <v>1.8162162063158165E-2</v>
      </c>
      <c r="Z89" s="10"/>
    </row>
    <row r="90" spans="1:26">
      <c r="A90" s="12">
        <v>2007</v>
      </c>
      <c r="B90" s="9">
        <v>4</v>
      </c>
      <c r="C90" s="11">
        <v>11.8</v>
      </c>
      <c r="D90" s="8">
        <v>16.5</v>
      </c>
      <c r="E90" s="8">
        <v>9.1</v>
      </c>
      <c r="F90" s="8">
        <v>16</v>
      </c>
      <c r="G90" s="8">
        <v>10.199999999999999</v>
      </c>
      <c r="H90" s="8">
        <v>1.4</v>
      </c>
      <c r="I90" s="9">
        <v>9.6</v>
      </c>
      <c r="J90" s="28">
        <f t="shared" si="10"/>
        <v>0.51166195189004693</v>
      </c>
      <c r="K90" s="28">
        <f t="shared" si="11"/>
        <v>7.3778637803503258E-2</v>
      </c>
      <c r="L90" s="28">
        <f t="shared" si="12"/>
        <v>0.18960865675113581</v>
      </c>
      <c r="M90" s="28">
        <f t="shared" si="13"/>
        <v>0.1453872725757516</v>
      </c>
      <c r="N90" s="28">
        <f t="shared" si="14"/>
        <v>3.9167705321729702E-2</v>
      </c>
      <c r="O90" s="28">
        <f t="shared" si="15"/>
        <v>2.2233613594674517E-2</v>
      </c>
      <c r="P90" s="29">
        <f t="shared" si="16"/>
        <v>1.8162162063158165E-2</v>
      </c>
      <c r="Z90" s="10"/>
    </row>
    <row r="91" spans="1:26">
      <c r="A91" s="12">
        <v>2007</v>
      </c>
      <c r="B91" s="9">
        <v>5</v>
      </c>
      <c r="C91" s="11">
        <v>19.2</v>
      </c>
      <c r="D91" s="8">
        <v>23.4</v>
      </c>
      <c r="E91" s="8">
        <v>20.399999999999999</v>
      </c>
      <c r="F91" s="8">
        <v>22.4</v>
      </c>
      <c r="G91" s="8">
        <v>20.5</v>
      </c>
      <c r="H91" s="8">
        <v>12.6</v>
      </c>
      <c r="I91" s="9">
        <v>17.399999999999999</v>
      </c>
      <c r="J91" s="28">
        <f t="shared" si="10"/>
        <v>0.51166195189004693</v>
      </c>
      <c r="K91" s="28">
        <f t="shared" si="11"/>
        <v>7.3778637803503258E-2</v>
      </c>
      <c r="L91" s="28">
        <f t="shared" si="12"/>
        <v>0.18960865675113581</v>
      </c>
      <c r="M91" s="28">
        <f t="shared" si="13"/>
        <v>0.1453872725757516</v>
      </c>
      <c r="N91" s="28">
        <f t="shared" si="14"/>
        <v>3.9167705321729702E-2</v>
      </c>
      <c r="O91" s="28">
        <f t="shared" si="15"/>
        <v>2.2233613594674517E-2</v>
      </c>
      <c r="P91" s="29">
        <f t="shared" si="16"/>
        <v>1.8162162063158165E-2</v>
      </c>
      <c r="Z91" s="10"/>
    </row>
    <row r="92" spans="1:26">
      <c r="A92" s="12">
        <v>2007</v>
      </c>
      <c r="B92" s="9">
        <v>6</v>
      </c>
      <c r="C92" s="11">
        <v>24.7</v>
      </c>
      <c r="D92" s="8">
        <v>26.5</v>
      </c>
      <c r="E92" s="8">
        <v>22.7</v>
      </c>
      <c r="F92" s="8">
        <v>27.4</v>
      </c>
      <c r="G92" s="8">
        <v>27.1</v>
      </c>
      <c r="H92" s="8">
        <v>14</v>
      </c>
      <c r="I92" s="9">
        <v>22.2</v>
      </c>
      <c r="J92" s="28">
        <f t="shared" si="10"/>
        <v>0.51166195189004693</v>
      </c>
      <c r="K92" s="28">
        <f t="shared" si="11"/>
        <v>7.3778637803503258E-2</v>
      </c>
      <c r="L92" s="28">
        <f t="shared" si="12"/>
        <v>0.18960865675113581</v>
      </c>
      <c r="M92" s="28">
        <f t="shared" si="13"/>
        <v>0.1453872725757516</v>
      </c>
      <c r="N92" s="28">
        <f t="shared" si="14"/>
        <v>3.9167705321729702E-2</v>
      </c>
      <c r="O92" s="28">
        <f t="shared" si="15"/>
        <v>2.2233613594674517E-2</v>
      </c>
      <c r="P92" s="29">
        <f t="shared" si="16"/>
        <v>1.8162162063158165E-2</v>
      </c>
      <c r="Z92" s="10"/>
    </row>
    <row r="93" spans="1:26">
      <c r="A93" s="12">
        <v>2007</v>
      </c>
      <c r="B93" s="9">
        <v>7</v>
      </c>
      <c r="C93" s="11">
        <v>26.2</v>
      </c>
      <c r="D93" s="8">
        <v>29.6</v>
      </c>
      <c r="E93" s="8">
        <v>26.7</v>
      </c>
      <c r="F93" s="8">
        <v>30</v>
      </c>
      <c r="G93" s="8">
        <v>31.5</v>
      </c>
      <c r="H93" s="8">
        <v>17.899999999999999</v>
      </c>
      <c r="I93" s="9">
        <v>24</v>
      </c>
      <c r="J93" s="28">
        <f t="shared" si="10"/>
        <v>0.51166195189004693</v>
      </c>
      <c r="K93" s="28">
        <f t="shared" si="11"/>
        <v>7.3778637803503258E-2</v>
      </c>
      <c r="L93" s="28">
        <f t="shared" si="12"/>
        <v>0.18960865675113581</v>
      </c>
      <c r="M93" s="28">
        <f t="shared" si="13"/>
        <v>0.1453872725757516</v>
      </c>
      <c r="N93" s="28">
        <f t="shared" si="14"/>
        <v>3.9167705321729702E-2</v>
      </c>
      <c r="O93" s="28">
        <f t="shared" si="15"/>
        <v>2.2233613594674517E-2</v>
      </c>
      <c r="P93" s="29">
        <f t="shared" si="16"/>
        <v>1.8162162063158165E-2</v>
      </c>
      <c r="Z93" s="10"/>
    </row>
    <row r="94" spans="1:26">
      <c r="A94" s="12">
        <v>2007</v>
      </c>
      <c r="B94" s="9">
        <v>8</v>
      </c>
      <c r="C94" s="11">
        <v>26.5</v>
      </c>
      <c r="D94" s="8">
        <v>29.5</v>
      </c>
      <c r="E94" s="8">
        <v>26.4</v>
      </c>
      <c r="F94" s="8">
        <v>29.1</v>
      </c>
      <c r="G94" s="8">
        <v>31</v>
      </c>
      <c r="H94" s="8">
        <v>18.7</v>
      </c>
      <c r="I94" s="9">
        <v>25.4</v>
      </c>
      <c r="J94" s="28">
        <f t="shared" si="10"/>
        <v>0.51166195189004693</v>
      </c>
      <c r="K94" s="28">
        <f t="shared" si="11"/>
        <v>7.3778637803503258E-2</v>
      </c>
      <c r="L94" s="28">
        <f t="shared" si="12"/>
        <v>0.18960865675113581</v>
      </c>
      <c r="M94" s="28">
        <f t="shared" si="13"/>
        <v>0.1453872725757516</v>
      </c>
      <c r="N94" s="28">
        <f t="shared" si="14"/>
        <v>3.9167705321729702E-2</v>
      </c>
      <c r="O94" s="28">
        <f t="shared" si="15"/>
        <v>2.2233613594674517E-2</v>
      </c>
      <c r="P94" s="29">
        <f t="shared" si="16"/>
        <v>1.8162162063158165E-2</v>
      </c>
      <c r="Z94" s="10"/>
    </row>
    <row r="95" spans="1:26">
      <c r="A95" s="12">
        <v>2007</v>
      </c>
      <c r="B95" s="9">
        <v>9</v>
      </c>
      <c r="C95" s="11">
        <v>21.7</v>
      </c>
      <c r="D95" s="8">
        <v>26.5</v>
      </c>
      <c r="E95" s="8">
        <v>20.9</v>
      </c>
      <c r="F95" s="8">
        <v>24.4</v>
      </c>
      <c r="G95" s="8">
        <v>25.3</v>
      </c>
      <c r="H95" s="8">
        <v>15.3</v>
      </c>
      <c r="I95" s="9">
        <v>22.1</v>
      </c>
      <c r="J95" s="28">
        <f t="shared" si="10"/>
        <v>0.51166195189004693</v>
      </c>
      <c r="K95" s="28">
        <f t="shared" si="11"/>
        <v>7.3778637803503258E-2</v>
      </c>
      <c r="L95" s="28">
        <f t="shared" si="12"/>
        <v>0.18960865675113581</v>
      </c>
      <c r="M95" s="28">
        <f t="shared" si="13"/>
        <v>0.1453872725757516</v>
      </c>
      <c r="N95" s="28">
        <f t="shared" si="14"/>
        <v>3.9167705321729702E-2</v>
      </c>
      <c r="O95" s="28">
        <f t="shared" si="15"/>
        <v>2.2233613594674517E-2</v>
      </c>
      <c r="P95" s="29">
        <f t="shared" si="16"/>
        <v>1.8162162063158165E-2</v>
      </c>
      <c r="Z95" s="10"/>
    </row>
    <row r="96" spans="1:26">
      <c r="A96" s="12">
        <v>2007</v>
      </c>
      <c r="B96" s="9">
        <v>10</v>
      </c>
      <c r="C96" s="11">
        <v>17.7</v>
      </c>
      <c r="D96" s="8">
        <v>23.3</v>
      </c>
      <c r="E96" s="8">
        <v>16.899999999999999</v>
      </c>
      <c r="F96" s="8">
        <v>19.7</v>
      </c>
      <c r="G96" s="8">
        <v>18.5</v>
      </c>
      <c r="H96" s="8">
        <v>8.6999999999999993</v>
      </c>
      <c r="I96" s="9">
        <v>18.399999999999999</v>
      </c>
      <c r="J96" s="28">
        <f t="shared" si="10"/>
        <v>0.51166195189004693</v>
      </c>
      <c r="K96" s="28">
        <f t="shared" si="11"/>
        <v>7.3778637803503258E-2</v>
      </c>
      <c r="L96" s="28">
        <f t="shared" si="12"/>
        <v>0.18960865675113581</v>
      </c>
      <c r="M96" s="28">
        <f t="shared" si="13"/>
        <v>0.1453872725757516</v>
      </c>
      <c r="N96" s="28">
        <f t="shared" si="14"/>
        <v>3.9167705321729702E-2</v>
      </c>
      <c r="O96" s="28">
        <f t="shared" si="15"/>
        <v>2.2233613594674517E-2</v>
      </c>
      <c r="P96" s="29">
        <f t="shared" si="16"/>
        <v>1.8162162063158165E-2</v>
      </c>
      <c r="Z96" s="10"/>
    </row>
    <row r="97" spans="1:26">
      <c r="A97" s="12">
        <v>2007</v>
      </c>
      <c r="B97" s="9">
        <v>11</v>
      </c>
      <c r="C97" s="11">
        <v>11.3</v>
      </c>
      <c r="D97" s="8">
        <v>15.6</v>
      </c>
      <c r="E97" s="8">
        <v>4.7</v>
      </c>
      <c r="F97" s="8">
        <v>14</v>
      </c>
      <c r="G97" s="8">
        <v>8.6</v>
      </c>
      <c r="H97" s="8">
        <v>-1.3</v>
      </c>
      <c r="I97" s="9">
        <v>11.8</v>
      </c>
      <c r="J97" s="28">
        <f t="shared" si="10"/>
        <v>0.51166195189004693</v>
      </c>
      <c r="K97" s="28">
        <f t="shared" si="11"/>
        <v>7.3778637803503258E-2</v>
      </c>
      <c r="L97" s="28">
        <f t="shared" si="12"/>
        <v>0.18960865675113581</v>
      </c>
      <c r="M97" s="28">
        <f t="shared" si="13"/>
        <v>0.1453872725757516</v>
      </c>
      <c r="N97" s="28">
        <f t="shared" si="14"/>
        <v>3.9167705321729702E-2</v>
      </c>
      <c r="O97" s="28">
        <f t="shared" si="15"/>
        <v>2.2233613594674517E-2</v>
      </c>
      <c r="P97" s="29">
        <f t="shared" si="16"/>
        <v>1.8162162063158165E-2</v>
      </c>
      <c r="Z97" s="10"/>
    </row>
    <row r="98" spans="1:26">
      <c r="A98" s="12">
        <v>2007</v>
      </c>
      <c r="B98" s="9">
        <v>12</v>
      </c>
      <c r="C98" s="11">
        <v>7.2</v>
      </c>
      <c r="D98" s="8">
        <v>10.3</v>
      </c>
      <c r="E98" s="8">
        <v>2.1</v>
      </c>
      <c r="F98" s="8">
        <v>9.1</v>
      </c>
      <c r="G98" s="8">
        <v>2.5</v>
      </c>
      <c r="H98" s="8">
        <v>-7.4</v>
      </c>
      <c r="I98" s="9">
        <v>8.5</v>
      </c>
      <c r="J98" s="28">
        <f t="shared" si="10"/>
        <v>0.51166195189004693</v>
      </c>
      <c r="K98" s="28">
        <f t="shared" si="11"/>
        <v>7.3778637803503258E-2</v>
      </c>
      <c r="L98" s="28">
        <f t="shared" si="12"/>
        <v>0.18960865675113581</v>
      </c>
      <c r="M98" s="28">
        <f t="shared" si="13"/>
        <v>0.1453872725757516</v>
      </c>
      <c r="N98" s="28">
        <f t="shared" si="14"/>
        <v>3.9167705321729702E-2</v>
      </c>
      <c r="O98" s="28">
        <f t="shared" si="15"/>
        <v>2.2233613594674517E-2</v>
      </c>
      <c r="P98" s="29">
        <f t="shared" si="16"/>
        <v>1.8162162063158165E-2</v>
      </c>
      <c r="Z98" s="10"/>
    </row>
    <row r="99" spans="1:26">
      <c r="A99" s="12">
        <v>2008</v>
      </c>
      <c r="B99" s="9">
        <v>1</v>
      </c>
      <c r="C99" s="11">
        <v>4.8</v>
      </c>
      <c r="D99" s="8">
        <v>7.4</v>
      </c>
      <c r="E99" s="8">
        <v>-4</v>
      </c>
      <c r="F99" s="8">
        <v>7.6</v>
      </c>
      <c r="G99" s="8">
        <v>-1.8</v>
      </c>
      <c r="H99" s="8">
        <v>-16.600000000000001</v>
      </c>
      <c r="I99" s="9">
        <v>3.9</v>
      </c>
      <c r="J99" s="28">
        <f t="shared" si="10"/>
        <v>0.5214021419855247</v>
      </c>
      <c r="K99" s="28">
        <f t="shared" si="11"/>
        <v>7.3149175698632621E-2</v>
      </c>
      <c r="L99" s="28">
        <f t="shared" si="12"/>
        <v>0.18235483670778577</v>
      </c>
      <c r="M99" s="28">
        <f t="shared" si="13"/>
        <v>0.14313879498048471</v>
      </c>
      <c r="N99" s="28">
        <f t="shared" si="14"/>
        <v>4.3619882194778511E-2</v>
      </c>
      <c r="O99" s="28">
        <f t="shared" si="15"/>
        <v>2.0123717385612153E-2</v>
      </c>
      <c r="P99" s="29">
        <f t="shared" si="16"/>
        <v>1.6211451047181493E-2</v>
      </c>
      <c r="Z99" s="10"/>
    </row>
    <row r="100" spans="1:26">
      <c r="A100" s="12">
        <v>2008</v>
      </c>
      <c r="B100" s="9">
        <v>2</v>
      </c>
      <c r="C100" s="11">
        <v>6.2</v>
      </c>
      <c r="D100" s="8">
        <v>9.6</v>
      </c>
      <c r="E100" s="8">
        <v>0</v>
      </c>
      <c r="F100" s="8">
        <v>9.1999999999999993</v>
      </c>
      <c r="G100" s="8">
        <v>1.9</v>
      </c>
      <c r="H100" s="8">
        <v>-14.2</v>
      </c>
      <c r="I100" s="9">
        <v>5</v>
      </c>
      <c r="J100" s="28">
        <f t="shared" si="10"/>
        <v>0.5214021419855247</v>
      </c>
      <c r="K100" s="28">
        <f t="shared" si="11"/>
        <v>7.3149175698632621E-2</v>
      </c>
      <c r="L100" s="28">
        <f t="shared" si="12"/>
        <v>0.18235483670778577</v>
      </c>
      <c r="M100" s="28">
        <f t="shared" si="13"/>
        <v>0.14313879498048471</v>
      </c>
      <c r="N100" s="28">
        <f t="shared" si="14"/>
        <v>4.3619882194778511E-2</v>
      </c>
      <c r="O100" s="28">
        <f t="shared" si="15"/>
        <v>2.0123717385612153E-2</v>
      </c>
      <c r="P100" s="29">
        <f t="shared" si="16"/>
        <v>1.6211451047181493E-2</v>
      </c>
      <c r="Z100" s="10"/>
    </row>
    <row r="101" spans="1:26">
      <c r="A101" s="12">
        <v>2008</v>
      </c>
      <c r="B101" s="9">
        <v>3</v>
      </c>
      <c r="C101" s="11">
        <v>11.1</v>
      </c>
      <c r="D101" s="8">
        <v>16.3</v>
      </c>
      <c r="E101" s="8">
        <v>10.199999999999999</v>
      </c>
      <c r="F101" s="8">
        <v>15.2</v>
      </c>
      <c r="G101" s="8">
        <v>11.4</v>
      </c>
      <c r="H101" s="8">
        <v>2.1</v>
      </c>
      <c r="I101" s="9">
        <v>12.1</v>
      </c>
      <c r="J101" s="28">
        <f t="shared" si="10"/>
        <v>0.5214021419855247</v>
      </c>
      <c r="K101" s="28">
        <f t="shared" si="11"/>
        <v>7.3149175698632621E-2</v>
      </c>
      <c r="L101" s="28">
        <f t="shared" si="12"/>
        <v>0.18235483670778577</v>
      </c>
      <c r="M101" s="28">
        <f t="shared" si="13"/>
        <v>0.14313879498048471</v>
      </c>
      <c r="N101" s="28">
        <f t="shared" si="14"/>
        <v>4.3619882194778511E-2</v>
      </c>
      <c r="O101" s="28">
        <f t="shared" si="15"/>
        <v>2.0123717385612153E-2</v>
      </c>
      <c r="P101" s="29">
        <f t="shared" si="16"/>
        <v>1.6211451047181493E-2</v>
      </c>
      <c r="Z101" s="10"/>
    </row>
    <row r="102" spans="1:26">
      <c r="A102" s="12">
        <v>2008</v>
      </c>
      <c r="B102" s="9">
        <v>4</v>
      </c>
      <c r="C102" s="11">
        <v>14.5</v>
      </c>
      <c r="D102" s="8">
        <v>19.2</v>
      </c>
      <c r="E102" s="8">
        <v>13.7</v>
      </c>
      <c r="F102" s="8">
        <v>18</v>
      </c>
      <c r="G102" s="8">
        <v>16.600000000000001</v>
      </c>
      <c r="H102" s="8">
        <v>7.8</v>
      </c>
      <c r="I102" s="9">
        <v>14</v>
      </c>
      <c r="J102" s="28">
        <f t="shared" si="10"/>
        <v>0.5214021419855247</v>
      </c>
      <c r="K102" s="28">
        <f t="shared" si="11"/>
        <v>7.3149175698632621E-2</v>
      </c>
      <c r="L102" s="28">
        <f t="shared" si="12"/>
        <v>0.18235483670778577</v>
      </c>
      <c r="M102" s="28">
        <f t="shared" si="13"/>
        <v>0.14313879498048471</v>
      </c>
      <c r="N102" s="28">
        <f t="shared" si="14"/>
        <v>4.3619882194778511E-2</v>
      </c>
      <c r="O102" s="28">
        <f t="shared" si="15"/>
        <v>2.0123717385612153E-2</v>
      </c>
      <c r="P102" s="29">
        <f t="shared" si="16"/>
        <v>1.6211451047181493E-2</v>
      </c>
      <c r="Z102" s="10"/>
    </row>
    <row r="103" spans="1:26">
      <c r="A103" s="12">
        <v>2008</v>
      </c>
      <c r="B103" s="9">
        <v>5</v>
      </c>
      <c r="C103" s="11">
        <v>17.899999999999999</v>
      </c>
      <c r="D103" s="8">
        <v>21</v>
      </c>
      <c r="E103" s="8">
        <v>15.4</v>
      </c>
      <c r="F103" s="8">
        <v>20.9</v>
      </c>
      <c r="G103" s="8">
        <v>18.2</v>
      </c>
      <c r="H103" s="8">
        <v>8.6</v>
      </c>
      <c r="I103" s="9">
        <v>14.7</v>
      </c>
      <c r="J103" s="28">
        <f t="shared" si="10"/>
        <v>0.5214021419855247</v>
      </c>
      <c r="K103" s="28">
        <f t="shared" si="11"/>
        <v>7.3149175698632621E-2</v>
      </c>
      <c r="L103" s="28">
        <f t="shared" si="12"/>
        <v>0.18235483670778577</v>
      </c>
      <c r="M103" s="28">
        <f t="shared" si="13"/>
        <v>0.14313879498048471</v>
      </c>
      <c r="N103" s="28">
        <f t="shared" si="14"/>
        <v>4.3619882194778511E-2</v>
      </c>
      <c r="O103" s="28">
        <f t="shared" si="15"/>
        <v>2.0123717385612153E-2</v>
      </c>
      <c r="P103" s="29">
        <f t="shared" si="16"/>
        <v>1.6211451047181493E-2</v>
      </c>
      <c r="Z103" s="10"/>
    </row>
    <row r="104" spans="1:26">
      <c r="A104" s="12">
        <v>2008</v>
      </c>
      <c r="B104" s="9">
        <v>6</v>
      </c>
      <c r="C104" s="11">
        <v>23.4</v>
      </c>
      <c r="D104" s="8">
        <v>26.6</v>
      </c>
      <c r="E104" s="8">
        <v>22</v>
      </c>
      <c r="F104" s="8">
        <v>26.9</v>
      </c>
      <c r="G104" s="8">
        <v>26.7</v>
      </c>
      <c r="H104" s="8">
        <v>14.4</v>
      </c>
      <c r="I104" s="9">
        <v>19.600000000000001</v>
      </c>
      <c r="J104" s="28">
        <f t="shared" si="10"/>
        <v>0.5214021419855247</v>
      </c>
      <c r="K104" s="28">
        <f t="shared" si="11"/>
        <v>7.3149175698632621E-2</v>
      </c>
      <c r="L104" s="28">
        <f t="shared" si="12"/>
        <v>0.18235483670778577</v>
      </c>
      <c r="M104" s="28">
        <f t="shared" si="13"/>
        <v>0.14313879498048471</v>
      </c>
      <c r="N104" s="28">
        <f t="shared" si="14"/>
        <v>4.3619882194778511E-2</v>
      </c>
      <c r="O104" s="28">
        <f t="shared" si="15"/>
        <v>2.0123717385612153E-2</v>
      </c>
      <c r="P104" s="29">
        <f t="shared" si="16"/>
        <v>1.6211451047181493E-2</v>
      </c>
      <c r="Z104" s="10"/>
    </row>
    <row r="105" spans="1:26">
      <c r="A105" s="12">
        <v>2008</v>
      </c>
      <c r="B105" s="9">
        <v>7</v>
      </c>
      <c r="C105" s="11">
        <v>25.1</v>
      </c>
      <c r="D105" s="8">
        <v>29</v>
      </c>
      <c r="E105" s="8">
        <v>24.9</v>
      </c>
      <c r="F105" s="8">
        <v>28.6</v>
      </c>
      <c r="G105" s="8">
        <v>31.1</v>
      </c>
      <c r="H105" s="8">
        <v>19.8</v>
      </c>
      <c r="I105" s="9">
        <v>23.6</v>
      </c>
      <c r="J105" s="28">
        <f t="shared" si="10"/>
        <v>0.5214021419855247</v>
      </c>
      <c r="K105" s="28">
        <f t="shared" si="11"/>
        <v>7.3149175698632621E-2</v>
      </c>
      <c r="L105" s="28">
        <f t="shared" si="12"/>
        <v>0.18235483670778577</v>
      </c>
      <c r="M105" s="28">
        <f t="shared" si="13"/>
        <v>0.14313879498048471</v>
      </c>
      <c r="N105" s="28">
        <f t="shared" si="14"/>
        <v>4.3619882194778511E-2</v>
      </c>
      <c r="O105" s="28">
        <f t="shared" si="15"/>
        <v>2.0123717385612153E-2</v>
      </c>
      <c r="P105" s="29">
        <f t="shared" si="16"/>
        <v>1.6211451047181493E-2</v>
      </c>
      <c r="Z105" s="10"/>
    </row>
    <row r="106" spans="1:26">
      <c r="A106" s="12">
        <v>2008</v>
      </c>
      <c r="B106" s="9">
        <v>8</v>
      </c>
      <c r="C106" s="11">
        <v>26.2</v>
      </c>
      <c r="D106" s="8">
        <v>30</v>
      </c>
      <c r="E106" s="8">
        <v>26.7</v>
      </c>
      <c r="F106" s="8">
        <v>29.3</v>
      </c>
      <c r="G106" s="8">
        <v>31.5</v>
      </c>
      <c r="H106" s="8">
        <v>20.5</v>
      </c>
      <c r="I106" s="9">
        <v>25</v>
      </c>
      <c r="J106" s="28">
        <f t="shared" si="10"/>
        <v>0.5214021419855247</v>
      </c>
      <c r="K106" s="28">
        <f t="shared" si="11"/>
        <v>7.3149175698632621E-2</v>
      </c>
      <c r="L106" s="28">
        <f t="shared" si="12"/>
        <v>0.18235483670778577</v>
      </c>
      <c r="M106" s="28">
        <f t="shared" si="13"/>
        <v>0.14313879498048471</v>
      </c>
      <c r="N106" s="28">
        <f t="shared" si="14"/>
        <v>4.3619882194778511E-2</v>
      </c>
      <c r="O106" s="28">
        <f t="shared" si="15"/>
        <v>2.0123717385612153E-2</v>
      </c>
      <c r="P106" s="29">
        <f t="shared" si="16"/>
        <v>1.6211451047181493E-2</v>
      </c>
      <c r="Z106" s="10"/>
    </row>
    <row r="107" spans="1:26">
      <c r="A107" s="12">
        <v>2008</v>
      </c>
      <c r="B107" s="9">
        <v>9</v>
      </c>
      <c r="C107" s="11">
        <v>21.2</v>
      </c>
      <c r="D107" s="8">
        <v>26.7</v>
      </c>
      <c r="E107" s="8">
        <v>20.100000000000001</v>
      </c>
      <c r="F107" s="8">
        <v>24</v>
      </c>
      <c r="G107" s="8">
        <v>24.3</v>
      </c>
      <c r="H107" s="8">
        <v>15</v>
      </c>
      <c r="I107" s="9">
        <v>21.2</v>
      </c>
      <c r="J107" s="28">
        <f t="shared" si="10"/>
        <v>0.5214021419855247</v>
      </c>
      <c r="K107" s="28">
        <f t="shared" si="11"/>
        <v>7.3149175698632621E-2</v>
      </c>
      <c r="L107" s="28">
        <f t="shared" si="12"/>
        <v>0.18235483670778577</v>
      </c>
      <c r="M107" s="28">
        <f t="shared" si="13"/>
        <v>0.14313879498048471</v>
      </c>
      <c r="N107" s="28">
        <f t="shared" si="14"/>
        <v>4.3619882194778511E-2</v>
      </c>
      <c r="O107" s="28">
        <f t="shared" si="15"/>
        <v>2.0123717385612153E-2</v>
      </c>
      <c r="P107" s="29">
        <f t="shared" si="16"/>
        <v>1.6211451047181493E-2</v>
      </c>
      <c r="Z107" s="10"/>
    </row>
    <row r="108" spans="1:26">
      <c r="A108" s="12">
        <v>2008</v>
      </c>
      <c r="B108" s="9">
        <v>10</v>
      </c>
      <c r="C108" s="11">
        <v>17.2</v>
      </c>
      <c r="D108" s="8">
        <v>22.3</v>
      </c>
      <c r="E108" s="8">
        <v>13.3</v>
      </c>
      <c r="F108" s="8">
        <v>19.600000000000001</v>
      </c>
      <c r="G108" s="8">
        <v>17</v>
      </c>
      <c r="H108" s="8">
        <v>8.6</v>
      </c>
      <c r="I108" s="9">
        <v>16.899999999999999</v>
      </c>
      <c r="J108" s="28">
        <f t="shared" si="10"/>
        <v>0.5214021419855247</v>
      </c>
      <c r="K108" s="28">
        <f t="shared" si="11"/>
        <v>7.3149175698632621E-2</v>
      </c>
      <c r="L108" s="28">
        <f t="shared" si="12"/>
        <v>0.18235483670778577</v>
      </c>
      <c r="M108" s="28">
        <f t="shared" si="13"/>
        <v>0.14313879498048471</v>
      </c>
      <c r="N108" s="28">
        <f t="shared" si="14"/>
        <v>4.3619882194778511E-2</v>
      </c>
      <c r="O108" s="28">
        <f t="shared" si="15"/>
        <v>2.0123717385612153E-2</v>
      </c>
      <c r="P108" s="29">
        <f t="shared" si="16"/>
        <v>1.6211451047181493E-2</v>
      </c>
      <c r="Z108" s="10"/>
    </row>
    <row r="109" spans="1:26">
      <c r="A109" s="12">
        <v>2008</v>
      </c>
      <c r="B109" s="9">
        <v>11</v>
      </c>
      <c r="C109" s="11">
        <v>13.3</v>
      </c>
      <c r="D109" s="8">
        <v>16.8</v>
      </c>
      <c r="E109" s="8">
        <v>8.8000000000000007</v>
      </c>
      <c r="F109" s="8">
        <v>15.7</v>
      </c>
      <c r="G109" s="8">
        <v>10.3</v>
      </c>
      <c r="H109" s="8">
        <v>2</v>
      </c>
      <c r="I109" s="9">
        <v>13.3</v>
      </c>
      <c r="J109" s="28">
        <f t="shared" si="10"/>
        <v>0.5214021419855247</v>
      </c>
      <c r="K109" s="28">
        <f t="shared" si="11"/>
        <v>7.3149175698632621E-2</v>
      </c>
      <c r="L109" s="28">
        <f t="shared" si="12"/>
        <v>0.18235483670778577</v>
      </c>
      <c r="M109" s="28">
        <f t="shared" si="13"/>
        <v>0.14313879498048471</v>
      </c>
      <c r="N109" s="28">
        <f t="shared" si="14"/>
        <v>4.3619882194778511E-2</v>
      </c>
      <c r="O109" s="28">
        <f t="shared" si="15"/>
        <v>2.0123717385612153E-2</v>
      </c>
      <c r="P109" s="29">
        <f t="shared" si="16"/>
        <v>1.6211451047181493E-2</v>
      </c>
      <c r="Z109" s="10"/>
    </row>
    <row r="110" spans="1:26">
      <c r="A110" s="12">
        <v>2008</v>
      </c>
      <c r="B110" s="9">
        <v>12</v>
      </c>
      <c r="C110" s="11">
        <v>9.3000000000000007</v>
      </c>
      <c r="D110" s="8">
        <v>9.8000000000000007</v>
      </c>
      <c r="E110" s="8">
        <v>2.2000000000000002</v>
      </c>
      <c r="F110" s="8">
        <v>11.7</v>
      </c>
      <c r="G110" s="8">
        <v>2.2999999999999998</v>
      </c>
      <c r="H110" s="8">
        <v>-10.6</v>
      </c>
      <c r="I110" s="9">
        <v>8.6999999999999993</v>
      </c>
      <c r="J110" s="28">
        <f t="shared" si="10"/>
        <v>0.5214021419855247</v>
      </c>
      <c r="K110" s="28">
        <f t="shared" si="11"/>
        <v>7.3149175698632621E-2</v>
      </c>
      <c r="L110" s="28">
        <f t="shared" si="12"/>
        <v>0.18235483670778577</v>
      </c>
      <c r="M110" s="28">
        <f t="shared" si="13"/>
        <v>0.14313879498048471</v>
      </c>
      <c r="N110" s="28">
        <f t="shared" si="14"/>
        <v>4.3619882194778511E-2</v>
      </c>
      <c r="O110" s="28">
        <f t="shared" si="15"/>
        <v>2.0123717385612153E-2</v>
      </c>
      <c r="P110" s="29">
        <f t="shared" si="16"/>
        <v>1.6211451047181493E-2</v>
      </c>
      <c r="Z110" s="10"/>
    </row>
    <row r="111" spans="1:26">
      <c r="A111" s="12">
        <v>2009</v>
      </c>
      <c r="B111" s="9">
        <v>1</v>
      </c>
      <c r="C111" s="11">
        <v>7.3</v>
      </c>
      <c r="D111" s="8">
        <v>9.3000000000000007</v>
      </c>
      <c r="E111" s="8">
        <v>2.2999999999999998</v>
      </c>
      <c r="F111" s="8">
        <v>10.5</v>
      </c>
      <c r="G111" s="8">
        <v>1.4</v>
      </c>
      <c r="H111" s="8">
        <v>-12.3</v>
      </c>
      <c r="I111" s="9">
        <v>7.8</v>
      </c>
      <c r="J111" s="28">
        <f t="shared" si="10"/>
        <v>0.5195157559912652</v>
      </c>
      <c r="K111" s="28">
        <f t="shared" si="11"/>
        <v>7.3363389179724611E-2</v>
      </c>
      <c r="L111" s="28">
        <f t="shared" si="12"/>
        <v>0.18345149173586148</v>
      </c>
      <c r="M111" s="28">
        <f t="shared" si="13"/>
        <v>0.14326869379642274</v>
      </c>
      <c r="N111" s="28">
        <f t="shared" si="14"/>
        <v>4.3858435232178916E-2</v>
      </c>
      <c r="O111" s="28">
        <f t="shared" si="15"/>
        <v>1.9956408984338439E-2</v>
      </c>
      <c r="P111" s="29">
        <f t="shared" si="16"/>
        <v>1.6585825080208599E-2</v>
      </c>
      <c r="Z111" s="10"/>
    </row>
    <row r="112" spans="1:26">
      <c r="A112" s="12">
        <v>2009</v>
      </c>
      <c r="B112" s="9">
        <v>2</v>
      </c>
      <c r="C112" s="11">
        <v>7</v>
      </c>
      <c r="D112" s="8">
        <v>10.7</v>
      </c>
      <c r="E112" s="8">
        <v>4.4000000000000004</v>
      </c>
      <c r="F112" s="8">
        <v>10.1</v>
      </c>
      <c r="G112" s="8">
        <v>5.6</v>
      </c>
      <c r="H112" s="8">
        <v>-3.1</v>
      </c>
      <c r="I112" s="9">
        <v>9.8000000000000007</v>
      </c>
      <c r="J112" s="28">
        <f t="shared" si="10"/>
        <v>0.5195157559912652</v>
      </c>
      <c r="K112" s="28">
        <f t="shared" si="11"/>
        <v>7.3363389179724611E-2</v>
      </c>
      <c r="L112" s="28">
        <f t="shared" si="12"/>
        <v>0.18345149173586148</v>
      </c>
      <c r="M112" s="28">
        <f t="shared" si="13"/>
        <v>0.14326869379642274</v>
      </c>
      <c r="N112" s="28">
        <f t="shared" si="14"/>
        <v>4.3858435232178916E-2</v>
      </c>
      <c r="O112" s="28">
        <f t="shared" si="15"/>
        <v>1.9956408984338439E-2</v>
      </c>
      <c r="P112" s="29">
        <f t="shared" si="16"/>
        <v>1.6585825080208599E-2</v>
      </c>
      <c r="Z112" s="10"/>
    </row>
    <row r="113" spans="1:26">
      <c r="A113" s="12">
        <v>2009</v>
      </c>
      <c r="B113" s="9">
        <v>3</v>
      </c>
      <c r="C113" s="11">
        <v>8.4</v>
      </c>
      <c r="D113" s="8">
        <v>12.6</v>
      </c>
      <c r="E113" s="8">
        <v>5.2</v>
      </c>
      <c r="F113" s="8">
        <v>11.6</v>
      </c>
      <c r="G113" s="8">
        <v>7.8</v>
      </c>
      <c r="H113" s="8">
        <v>-0.7</v>
      </c>
      <c r="I113" s="9">
        <v>8.9</v>
      </c>
      <c r="J113" s="28">
        <f t="shared" si="10"/>
        <v>0.5195157559912652</v>
      </c>
      <c r="K113" s="28">
        <f t="shared" si="11"/>
        <v>7.3363389179724611E-2</v>
      </c>
      <c r="L113" s="28">
        <f t="shared" si="12"/>
        <v>0.18345149173586148</v>
      </c>
      <c r="M113" s="28">
        <f t="shared" si="13"/>
        <v>0.14326869379642274</v>
      </c>
      <c r="N113" s="28">
        <f t="shared" si="14"/>
        <v>4.3858435232178916E-2</v>
      </c>
      <c r="O113" s="28">
        <f t="shared" si="15"/>
        <v>1.9956408984338439E-2</v>
      </c>
      <c r="P113" s="29">
        <f t="shared" si="16"/>
        <v>1.6585825080208599E-2</v>
      </c>
      <c r="Z113" s="10"/>
    </row>
    <row r="114" spans="1:26">
      <c r="A114" s="12">
        <v>2009</v>
      </c>
      <c r="B114" s="9">
        <v>4</v>
      </c>
      <c r="C114" s="11">
        <v>11.9</v>
      </c>
      <c r="D114" s="8">
        <v>17.100000000000001</v>
      </c>
      <c r="E114" s="8">
        <v>11.2</v>
      </c>
      <c r="F114" s="8">
        <v>16</v>
      </c>
      <c r="G114" s="8">
        <v>11.7</v>
      </c>
      <c r="H114" s="8">
        <v>4.3</v>
      </c>
      <c r="I114" s="9">
        <v>9.8000000000000007</v>
      </c>
      <c r="J114" s="28">
        <f t="shared" si="10"/>
        <v>0.5195157559912652</v>
      </c>
      <c r="K114" s="28">
        <f t="shared" si="11"/>
        <v>7.3363389179724611E-2</v>
      </c>
      <c r="L114" s="28">
        <f t="shared" si="12"/>
        <v>0.18345149173586148</v>
      </c>
      <c r="M114" s="28">
        <f t="shared" si="13"/>
        <v>0.14326869379642274</v>
      </c>
      <c r="N114" s="28">
        <f t="shared" si="14"/>
        <v>4.3858435232178916E-2</v>
      </c>
      <c r="O114" s="28">
        <f t="shared" si="15"/>
        <v>1.9956408984338439E-2</v>
      </c>
      <c r="P114" s="29">
        <f t="shared" si="16"/>
        <v>1.6585825080208599E-2</v>
      </c>
      <c r="Z114" s="10"/>
    </row>
    <row r="115" spans="1:26">
      <c r="A115" s="12">
        <v>2009</v>
      </c>
      <c r="B115" s="9">
        <v>5</v>
      </c>
      <c r="C115" s="11">
        <v>18.3</v>
      </c>
      <c r="D115" s="8">
        <v>21.9</v>
      </c>
      <c r="E115" s="8">
        <v>15.8</v>
      </c>
      <c r="F115" s="8">
        <v>21.3</v>
      </c>
      <c r="G115" s="8">
        <v>18.2</v>
      </c>
      <c r="H115" s="8">
        <v>10</v>
      </c>
      <c r="I115" s="9">
        <v>15.7</v>
      </c>
      <c r="J115" s="28">
        <f t="shared" si="10"/>
        <v>0.5195157559912652</v>
      </c>
      <c r="K115" s="28">
        <f t="shared" si="11"/>
        <v>7.3363389179724611E-2</v>
      </c>
      <c r="L115" s="28">
        <f t="shared" si="12"/>
        <v>0.18345149173586148</v>
      </c>
      <c r="M115" s="28">
        <f t="shared" si="13"/>
        <v>0.14326869379642274</v>
      </c>
      <c r="N115" s="28">
        <f t="shared" si="14"/>
        <v>4.3858435232178916E-2</v>
      </c>
      <c r="O115" s="28">
        <f t="shared" si="15"/>
        <v>1.9956408984338439E-2</v>
      </c>
      <c r="P115" s="29">
        <f t="shared" si="16"/>
        <v>1.6585825080208599E-2</v>
      </c>
      <c r="Z115" s="10"/>
    </row>
    <row r="116" spans="1:26">
      <c r="A116" s="12">
        <v>2009</v>
      </c>
      <c r="B116" s="9">
        <v>6</v>
      </c>
      <c r="C116" s="11">
        <v>23.3</v>
      </c>
      <c r="D116" s="8">
        <v>26.9</v>
      </c>
      <c r="E116" s="8">
        <v>21.9</v>
      </c>
      <c r="F116" s="8">
        <v>26.2</v>
      </c>
      <c r="G116" s="8">
        <v>25.8</v>
      </c>
      <c r="H116" s="8">
        <v>14.6</v>
      </c>
      <c r="I116" s="9">
        <v>21.8</v>
      </c>
      <c r="J116" s="28">
        <f t="shared" si="10"/>
        <v>0.5195157559912652</v>
      </c>
      <c r="K116" s="28">
        <f t="shared" si="11"/>
        <v>7.3363389179724611E-2</v>
      </c>
      <c r="L116" s="28">
        <f t="shared" si="12"/>
        <v>0.18345149173586148</v>
      </c>
      <c r="M116" s="28">
        <f t="shared" si="13"/>
        <v>0.14326869379642274</v>
      </c>
      <c r="N116" s="28">
        <f t="shared" si="14"/>
        <v>4.3858435232178916E-2</v>
      </c>
      <c r="O116" s="28">
        <f t="shared" si="15"/>
        <v>1.9956408984338439E-2</v>
      </c>
      <c r="P116" s="29">
        <f t="shared" si="16"/>
        <v>1.6585825080208599E-2</v>
      </c>
      <c r="Z116" s="10"/>
    </row>
    <row r="117" spans="1:26">
      <c r="A117" s="12">
        <v>2009</v>
      </c>
      <c r="B117" s="9">
        <v>7</v>
      </c>
      <c r="C117" s="11">
        <v>26</v>
      </c>
      <c r="D117" s="8">
        <v>28.3</v>
      </c>
      <c r="E117" s="8">
        <v>23.6</v>
      </c>
      <c r="F117" s="8">
        <v>29</v>
      </c>
      <c r="G117" s="8">
        <v>29.5</v>
      </c>
      <c r="H117" s="8">
        <v>17.399999999999999</v>
      </c>
      <c r="I117" s="9">
        <v>24.3</v>
      </c>
      <c r="J117" s="28">
        <f t="shared" si="10"/>
        <v>0.5195157559912652</v>
      </c>
      <c r="K117" s="28">
        <f t="shared" si="11"/>
        <v>7.3363389179724611E-2</v>
      </c>
      <c r="L117" s="28">
        <f t="shared" si="12"/>
        <v>0.18345149173586148</v>
      </c>
      <c r="M117" s="28">
        <f t="shared" si="13"/>
        <v>0.14326869379642274</v>
      </c>
      <c r="N117" s="28">
        <f t="shared" si="14"/>
        <v>4.3858435232178916E-2</v>
      </c>
      <c r="O117" s="28">
        <f t="shared" si="15"/>
        <v>1.9956408984338439E-2</v>
      </c>
      <c r="P117" s="29">
        <f t="shared" si="16"/>
        <v>1.6585825080208599E-2</v>
      </c>
      <c r="Z117" s="10"/>
    </row>
    <row r="118" spans="1:26">
      <c r="A118" s="12">
        <v>2009</v>
      </c>
      <c r="B118" s="9">
        <v>8</v>
      </c>
      <c r="C118" s="11">
        <v>24.9</v>
      </c>
      <c r="D118" s="8">
        <v>29.1</v>
      </c>
      <c r="E118" s="8">
        <v>23.2</v>
      </c>
      <c r="F118" s="8">
        <v>27.9</v>
      </c>
      <c r="G118" s="8">
        <v>28.7</v>
      </c>
      <c r="H118" s="8">
        <v>17.100000000000001</v>
      </c>
      <c r="I118" s="9">
        <v>22.6</v>
      </c>
      <c r="J118" s="28">
        <f t="shared" si="10"/>
        <v>0.5195157559912652</v>
      </c>
      <c r="K118" s="28">
        <f t="shared" si="11"/>
        <v>7.3363389179724611E-2</v>
      </c>
      <c r="L118" s="28">
        <f t="shared" si="12"/>
        <v>0.18345149173586148</v>
      </c>
      <c r="M118" s="28">
        <f t="shared" si="13"/>
        <v>0.14326869379642274</v>
      </c>
      <c r="N118" s="28">
        <f t="shared" si="14"/>
        <v>4.3858435232178916E-2</v>
      </c>
      <c r="O118" s="28">
        <f t="shared" si="15"/>
        <v>1.9956408984338439E-2</v>
      </c>
      <c r="P118" s="29">
        <f t="shared" si="16"/>
        <v>1.6585825080208599E-2</v>
      </c>
      <c r="Z118" s="10"/>
    </row>
    <row r="119" spans="1:26">
      <c r="A119" s="12">
        <v>2009</v>
      </c>
      <c r="B119" s="9">
        <v>9</v>
      </c>
      <c r="C119" s="11">
        <v>21</v>
      </c>
      <c r="D119" s="8">
        <v>25.3</v>
      </c>
      <c r="E119" s="8">
        <v>18.3</v>
      </c>
      <c r="F119" s="8">
        <v>23.3</v>
      </c>
      <c r="G119" s="8">
        <v>22.9</v>
      </c>
      <c r="H119" s="8">
        <v>12.5</v>
      </c>
      <c r="I119" s="9">
        <v>20.6</v>
      </c>
      <c r="J119" s="28">
        <f t="shared" si="10"/>
        <v>0.5195157559912652</v>
      </c>
      <c r="K119" s="28">
        <f t="shared" si="11"/>
        <v>7.3363389179724611E-2</v>
      </c>
      <c r="L119" s="28">
        <f t="shared" si="12"/>
        <v>0.18345149173586148</v>
      </c>
      <c r="M119" s="28">
        <f t="shared" si="13"/>
        <v>0.14326869379642274</v>
      </c>
      <c r="N119" s="28">
        <f t="shared" si="14"/>
        <v>4.3858435232178916E-2</v>
      </c>
      <c r="O119" s="28">
        <f t="shared" si="15"/>
        <v>1.9956408984338439E-2</v>
      </c>
      <c r="P119" s="29">
        <f t="shared" si="16"/>
        <v>1.6585825080208599E-2</v>
      </c>
      <c r="Z119" s="10"/>
    </row>
    <row r="120" spans="1:26">
      <c r="A120" s="12">
        <v>2009</v>
      </c>
      <c r="B120" s="9">
        <v>10</v>
      </c>
      <c r="C120" s="11">
        <v>18.2</v>
      </c>
      <c r="D120" s="8">
        <v>23.5</v>
      </c>
      <c r="E120" s="8">
        <v>16.8</v>
      </c>
      <c r="F120" s="8">
        <v>20.8</v>
      </c>
      <c r="G120" s="8">
        <v>18.8</v>
      </c>
      <c r="H120" s="8">
        <v>8.6999999999999993</v>
      </c>
      <c r="I120" s="9">
        <v>18.8</v>
      </c>
      <c r="J120" s="28">
        <f t="shared" si="10"/>
        <v>0.5195157559912652</v>
      </c>
      <c r="K120" s="28">
        <f t="shared" si="11"/>
        <v>7.3363389179724611E-2</v>
      </c>
      <c r="L120" s="28">
        <f t="shared" si="12"/>
        <v>0.18345149173586148</v>
      </c>
      <c r="M120" s="28">
        <f t="shared" si="13"/>
        <v>0.14326869379642274</v>
      </c>
      <c r="N120" s="28">
        <f t="shared" si="14"/>
        <v>4.3858435232178916E-2</v>
      </c>
      <c r="O120" s="28">
        <f t="shared" si="15"/>
        <v>1.9956408984338439E-2</v>
      </c>
      <c r="P120" s="29">
        <f t="shared" si="16"/>
        <v>1.6585825080208599E-2</v>
      </c>
      <c r="Z120" s="10"/>
    </row>
    <row r="121" spans="1:26">
      <c r="A121" s="12">
        <v>2009</v>
      </c>
      <c r="B121" s="9">
        <v>11</v>
      </c>
      <c r="C121" s="11">
        <v>12.7</v>
      </c>
      <c r="D121" s="8">
        <v>15.1</v>
      </c>
      <c r="E121" s="8">
        <v>7.4</v>
      </c>
      <c r="F121" s="8">
        <v>14.6</v>
      </c>
      <c r="G121" s="8">
        <v>9.8000000000000007</v>
      </c>
      <c r="H121" s="8">
        <v>1.9</v>
      </c>
      <c r="I121" s="9">
        <v>12.3</v>
      </c>
      <c r="J121" s="28">
        <f t="shared" si="10"/>
        <v>0.5195157559912652</v>
      </c>
      <c r="K121" s="28">
        <f t="shared" si="11"/>
        <v>7.3363389179724611E-2</v>
      </c>
      <c r="L121" s="28">
        <f t="shared" si="12"/>
        <v>0.18345149173586148</v>
      </c>
      <c r="M121" s="28">
        <f t="shared" si="13"/>
        <v>0.14326869379642274</v>
      </c>
      <c r="N121" s="28">
        <f t="shared" si="14"/>
        <v>4.3858435232178916E-2</v>
      </c>
      <c r="O121" s="28">
        <f t="shared" si="15"/>
        <v>1.9956408984338439E-2</v>
      </c>
      <c r="P121" s="29">
        <f t="shared" si="16"/>
        <v>1.6585825080208599E-2</v>
      </c>
      <c r="Z121" s="10"/>
    </row>
    <row r="122" spans="1:26">
      <c r="A122" s="12">
        <v>2009</v>
      </c>
      <c r="B122" s="9">
        <v>12</v>
      </c>
      <c r="C122" s="11">
        <v>10.4</v>
      </c>
      <c r="D122" s="8">
        <v>12.7</v>
      </c>
      <c r="E122" s="8">
        <v>5.4</v>
      </c>
      <c r="F122" s="8">
        <v>13.1</v>
      </c>
      <c r="G122" s="8">
        <v>7.1</v>
      </c>
      <c r="H122" s="8">
        <v>-1.1000000000000001</v>
      </c>
      <c r="I122" s="9">
        <v>11.6</v>
      </c>
      <c r="J122" s="28">
        <f t="shared" si="10"/>
        <v>0.5195157559912652</v>
      </c>
      <c r="K122" s="28">
        <f t="shared" si="11"/>
        <v>7.3363389179724611E-2</v>
      </c>
      <c r="L122" s="28">
        <f t="shared" si="12"/>
        <v>0.18345149173586148</v>
      </c>
      <c r="M122" s="28">
        <f t="shared" si="13"/>
        <v>0.14326869379642274</v>
      </c>
      <c r="N122" s="28">
        <f t="shared" si="14"/>
        <v>4.3858435232178916E-2</v>
      </c>
      <c r="O122" s="28">
        <f t="shared" si="15"/>
        <v>1.9956408984338439E-2</v>
      </c>
      <c r="P122" s="29">
        <f t="shared" si="16"/>
        <v>1.6585825080208599E-2</v>
      </c>
      <c r="Z122" s="10"/>
    </row>
    <row r="123" spans="1:26">
      <c r="A123" s="12">
        <v>2010</v>
      </c>
      <c r="B123" s="9">
        <v>1</v>
      </c>
      <c r="C123" s="11">
        <v>6.7</v>
      </c>
      <c r="D123" s="8">
        <v>11.2</v>
      </c>
      <c r="E123" s="8">
        <v>3</v>
      </c>
      <c r="F123" s="8">
        <v>10.6</v>
      </c>
      <c r="G123" s="8">
        <v>5.4</v>
      </c>
      <c r="H123" s="8">
        <v>-4.4000000000000004</v>
      </c>
      <c r="I123" s="9">
        <v>9.4</v>
      </c>
      <c r="J123" s="28">
        <f t="shared" si="10"/>
        <v>0.52066022431817249</v>
      </c>
      <c r="K123" s="28">
        <f t="shared" si="11"/>
        <v>7.2874517061958924E-2</v>
      </c>
      <c r="L123" s="28">
        <f t="shared" si="12"/>
        <v>0.18417741008701616</v>
      </c>
      <c r="M123" s="28">
        <f t="shared" si="13"/>
        <v>0.14310862891628229</v>
      </c>
      <c r="N123" s="28">
        <f t="shared" si="14"/>
        <v>4.3260930987082502E-2</v>
      </c>
      <c r="O123" s="28">
        <f t="shared" si="15"/>
        <v>1.9424109282886612E-2</v>
      </c>
      <c r="P123" s="29">
        <f t="shared" si="16"/>
        <v>1.64941793466011E-2</v>
      </c>
      <c r="Z123" s="10"/>
    </row>
    <row r="124" spans="1:26">
      <c r="A124" s="12">
        <v>2010</v>
      </c>
      <c r="B124" s="9">
        <v>2</v>
      </c>
      <c r="C124" s="11">
        <v>8.3000000000000007</v>
      </c>
      <c r="D124" s="8">
        <v>12.3</v>
      </c>
      <c r="E124" s="8">
        <v>6.5</v>
      </c>
      <c r="F124" s="8">
        <v>12.6</v>
      </c>
      <c r="G124" s="8">
        <v>6.6</v>
      </c>
      <c r="H124" s="8">
        <v>-1.9</v>
      </c>
      <c r="I124" s="9">
        <v>10.3</v>
      </c>
      <c r="J124" s="28">
        <f t="shared" si="10"/>
        <v>0.52066022431817249</v>
      </c>
      <c r="K124" s="28">
        <f t="shared" si="11"/>
        <v>7.2874517061958924E-2</v>
      </c>
      <c r="L124" s="28">
        <f t="shared" si="12"/>
        <v>0.18417741008701616</v>
      </c>
      <c r="M124" s="28">
        <f t="shared" si="13"/>
        <v>0.14310862891628229</v>
      </c>
      <c r="N124" s="28">
        <f t="shared" si="14"/>
        <v>4.3260930987082502E-2</v>
      </c>
      <c r="O124" s="28">
        <f t="shared" si="15"/>
        <v>1.9424109282886612E-2</v>
      </c>
      <c r="P124" s="29">
        <f t="shared" si="16"/>
        <v>1.64941793466011E-2</v>
      </c>
      <c r="Z124" s="10"/>
    </row>
    <row r="125" spans="1:26">
      <c r="A125" s="12">
        <v>2010</v>
      </c>
      <c r="B125" s="9">
        <v>3</v>
      </c>
      <c r="C125" s="11">
        <v>8.6</v>
      </c>
      <c r="D125" s="8">
        <v>15.6</v>
      </c>
      <c r="E125" s="8">
        <v>8.3000000000000007</v>
      </c>
      <c r="F125" s="8">
        <v>13.3</v>
      </c>
      <c r="G125" s="8">
        <v>11.1</v>
      </c>
      <c r="H125" s="8">
        <v>3.1</v>
      </c>
      <c r="I125" s="9">
        <v>8.5</v>
      </c>
      <c r="J125" s="28">
        <f t="shared" si="10"/>
        <v>0.52066022431817249</v>
      </c>
      <c r="K125" s="28">
        <f t="shared" si="11"/>
        <v>7.2874517061958924E-2</v>
      </c>
      <c r="L125" s="28">
        <f t="shared" si="12"/>
        <v>0.18417741008701616</v>
      </c>
      <c r="M125" s="28">
        <f t="shared" si="13"/>
        <v>0.14310862891628229</v>
      </c>
      <c r="N125" s="28">
        <f t="shared" si="14"/>
        <v>4.3260930987082502E-2</v>
      </c>
      <c r="O125" s="28">
        <f t="shared" si="15"/>
        <v>1.9424109282886612E-2</v>
      </c>
      <c r="P125" s="29">
        <f t="shared" si="16"/>
        <v>1.64941793466011E-2</v>
      </c>
      <c r="Z125" s="10"/>
    </row>
    <row r="126" spans="1:26">
      <c r="A126" s="12">
        <v>2010</v>
      </c>
      <c r="B126" s="9">
        <v>4</v>
      </c>
      <c r="C126" s="11">
        <v>13.4</v>
      </c>
      <c r="D126" s="8">
        <v>18.399999999999999</v>
      </c>
      <c r="E126" s="8">
        <v>12</v>
      </c>
      <c r="F126" s="8">
        <v>17.399999999999999</v>
      </c>
      <c r="G126" s="8">
        <v>14.1</v>
      </c>
      <c r="H126" s="8">
        <v>5.6</v>
      </c>
      <c r="I126" s="9">
        <v>11.7</v>
      </c>
      <c r="J126" s="28">
        <f t="shared" si="10"/>
        <v>0.52066022431817249</v>
      </c>
      <c r="K126" s="28">
        <f t="shared" si="11"/>
        <v>7.2874517061958924E-2</v>
      </c>
      <c r="L126" s="28">
        <f t="shared" si="12"/>
        <v>0.18417741008701616</v>
      </c>
      <c r="M126" s="28">
        <f t="shared" si="13"/>
        <v>0.14310862891628229</v>
      </c>
      <c r="N126" s="28">
        <f t="shared" si="14"/>
        <v>4.3260930987082502E-2</v>
      </c>
      <c r="O126" s="28">
        <f t="shared" si="15"/>
        <v>1.9424109282886612E-2</v>
      </c>
      <c r="P126" s="29">
        <f t="shared" si="16"/>
        <v>1.64941793466011E-2</v>
      </c>
      <c r="Z126" s="10"/>
    </row>
    <row r="127" spans="1:26">
      <c r="A127" s="12">
        <v>2010</v>
      </c>
      <c r="B127" s="9">
        <v>5</v>
      </c>
      <c r="C127" s="11">
        <v>18.8</v>
      </c>
      <c r="D127" s="8">
        <v>22.2</v>
      </c>
      <c r="E127" s="8">
        <v>17.7</v>
      </c>
      <c r="F127" s="8">
        <v>21.9</v>
      </c>
      <c r="G127" s="8">
        <v>20.3</v>
      </c>
      <c r="H127" s="8">
        <v>10.4</v>
      </c>
      <c r="I127" s="9">
        <v>17.3</v>
      </c>
      <c r="J127" s="28">
        <f t="shared" si="10"/>
        <v>0.52066022431817249</v>
      </c>
      <c r="K127" s="28">
        <f t="shared" si="11"/>
        <v>7.2874517061958924E-2</v>
      </c>
      <c r="L127" s="28">
        <f t="shared" si="12"/>
        <v>0.18417741008701616</v>
      </c>
      <c r="M127" s="28">
        <f t="shared" si="13"/>
        <v>0.14310862891628229</v>
      </c>
      <c r="N127" s="28">
        <f t="shared" si="14"/>
        <v>4.3260930987082502E-2</v>
      </c>
      <c r="O127" s="28">
        <f t="shared" si="15"/>
        <v>1.9424109282886612E-2</v>
      </c>
      <c r="P127" s="29">
        <f t="shared" si="16"/>
        <v>1.64941793466011E-2</v>
      </c>
      <c r="Z127" s="10"/>
    </row>
    <row r="128" spans="1:26">
      <c r="A128" s="12">
        <v>2010</v>
      </c>
      <c r="B128" s="9">
        <v>6</v>
      </c>
      <c r="C128" s="11">
        <v>22.6</v>
      </c>
      <c r="D128" s="8">
        <v>25.9</v>
      </c>
      <c r="E128" s="8">
        <v>21.3</v>
      </c>
      <c r="F128" s="8">
        <v>25.6</v>
      </c>
      <c r="G128" s="8">
        <v>27.1</v>
      </c>
      <c r="H128" s="8">
        <v>15.9</v>
      </c>
      <c r="I128" s="9">
        <v>22.7</v>
      </c>
      <c r="J128" s="28">
        <f t="shared" si="10"/>
        <v>0.52066022431817249</v>
      </c>
      <c r="K128" s="28">
        <f t="shared" si="11"/>
        <v>7.2874517061958924E-2</v>
      </c>
      <c r="L128" s="28">
        <f t="shared" si="12"/>
        <v>0.18417741008701616</v>
      </c>
      <c r="M128" s="28">
        <f t="shared" si="13"/>
        <v>0.14310862891628229</v>
      </c>
      <c r="N128" s="28">
        <f t="shared" si="14"/>
        <v>4.3260930987082502E-2</v>
      </c>
      <c r="O128" s="28">
        <f t="shared" si="15"/>
        <v>1.9424109282886612E-2</v>
      </c>
      <c r="P128" s="29">
        <f t="shared" si="16"/>
        <v>1.64941793466011E-2</v>
      </c>
      <c r="Z128" s="10"/>
    </row>
    <row r="129" spans="1:26">
      <c r="A129" s="12">
        <v>2010</v>
      </c>
      <c r="B129" s="9">
        <v>7</v>
      </c>
      <c r="C129" s="11">
        <v>25.5</v>
      </c>
      <c r="D129" s="8">
        <v>28.5</v>
      </c>
      <c r="E129" s="8">
        <v>25.6</v>
      </c>
      <c r="F129" s="8">
        <v>28.8</v>
      </c>
      <c r="G129" s="8">
        <v>32.299999999999997</v>
      </c>
      <c r="H129" s="8">
        <v>19.600000000000001</v>
      </c>
      <c r="I129" s="9">
        <v>25.7</v>
      </c>
      <c r="J129" s="28">
        <f t="shared" si="10"/>
        <v>0.52066022431817249</v>
      </c>
      <c r="K129" s="28">
        <f t="shared" si="11"/>
        <v>7.2874517061958924E-2</v>
      </c>
      <c r="L129" s="28">
        <f t="shared" si="12"/>
        <v>0.18417741008701616</v>
      </c>
      <c r="M129" s="28">
        <f t="shared" si="13"/>
        <v>0.14310862891628229</v>
      </c>
      <c r="N129" s="28">
        <f t="shared" si="14"/>
        <v>4.3260930987082502E-2</v>
      </c>
      <c r="O129" s="28">
        <f t="shared" si="15"/>
        <v>1.9424109282886612E-2</v>
      </c>
      <c r="P129" s="29">
        <f t="shared" si="16"/>
        <v>1.64941793466011E-2</v>
      </c>
      <c r="Z129" s="10"/>
    </row>
    <row r="130" spans="1:26">
      <c r="A130" s="12">
        <v>2010</v>
      </c>
      <c r="B130" s="9">
        <v>8</v>
      </c>
      <c r="C130" s="11">
        <v>27.9</v>
      </c>
      <c r="D130" s="8">
        <v>30.8</v>
      </c>
      <c r="E130" s="8">
        <v>28.1</v>
      </c>
      <c r="F130" s="8">
        <v>30.2</v>
      </c>
      <c r="G130" s="8">
        <v>32</v>
      </c>
      <c r="H130" s="8">
        <v>20.3</v>
      </c>
      <c r="I130" s="9">
        <v>27</v>
      </c>
      <c r="J130" s="28">
        <f t="shared" si="10"/>
        <v>0.52066022431817249</v>
      </c>
      <c r="K130" s="28">
        <f t="shared" si="11"/>
        <v>7.2874517061958924E-2</v>
      </c>
      <c r="L130" s="28">
        <f t="shared" si="12"/>
        <v>0.18417741008701616</v>
      </c>
      <c r="M130" s="28">
        <f t="shared" si="13"/>
        <v>0.14310862891628229</v>
      </c>
      <c r="N130" s="28">
        <f t="shared" si="14"/>
        <v>4.3260930987082502E-2</v>
      </c>
      <c r="O130" s="28">
        <f t="shared" si="15"/>
        <v>1.9424109282886612E-2</v>
      </c>
      <c r="P130" s="29">
        <f t="shared" si="16"/>
        <v>1.64941793466011E-2</v>
      </c>
      <c r="Z130" s="10"/>
    </row>
    <row r="131" spans="1:26">
      <c r="A131" s="12">
        <v>2010</v>
      </c>
      <c r="B131" s="9">
        <v>9</v>
      </c>
      <c r="C131" s="11">
        <v>22.2</v>
      </c>
      <c r="D131" s="8">
        <v>28</v>
      </c>
      <c r="E131" s="8">
        <v>22.4</v>
      </c>
      <c r="F131" s="8">
        <v>25</v>
      </c>
      <c r="G131" s="8">
        <v>27</v>
      </c>
      <c r="H131" s="8">
        <v>17</v>
      </c>
      <c r="I131" s="9">
        <v>23.1</v>
      </c>
      <c r="J131" s="28">
        <f t="shared" si="10"/>
        <v>0.52066022431817249</v>
      </c>
      <c r="K131" s="28">
        <f t="shared" si="11"/>
        <v>7.2874517061958924E-2</v>
      </c>
      <c r="L131" s="28">
        <f t="shared" si="12"/>
        <v>0.18417741008701616</v>
      </c>
      <c r="M131" s="28">
        <f t="shared" si="13"/>
        <v>0.14310862891628229</v>
      </c>
      <c r="N131" s="28">
        <f t="shared" si="14"/>
        <v>4.3260930987082502E-2</v>
      </c>
      <c r="O131" s="28">
        <f t="shared" si="15"/>
        <v>1.9424109282886612E-2</v>
      </c>
      <c r="P131" s="29">
        <f t="shared" si="16"/>
        <v>1.64941793466011E-2</v>
      </c>
      <c r="Z131" s="10"/>
    </row>
    <row r="132" spans="1:26">
      <c r="A132" s="12">
        <v>2010</v>
      </c>
      <c r="B132" s="9">
        <v>10</v>
      </c>
      <c r="C132" s="11">
        <v>15.6</v>
      </c>
      <c r="D132" s="8">
        <v>22.4</v>
      </c>
      <c r="E132" s="8">
        <v>12.3</v>
      </c>
      <c r="F132" s="8">
        <v>18.899999999999999</v>
      </c>
      <c r="G132" s="8">
        <v>18.2</v>
      </c>
      <c r="H132" s="8">
        <v>9.1999999999999993</v>
      </c>
      <c r="I132" s="9">
        <v>16.7</v>
      </c>
      <c r="J132" s="28">
        <f t="shared" ref="J132:J195" si="17">INDEX(R$2:R$21,$A132-1999,1)/INDEX($Y$2:$Y$21,$A132-1999,1)</f>
        <v>0.52066022431817249</v>
      </c>
      <c r="K132" s="28">
        <f t="shared" ref="K132:K195" si="18">INDEX(S$2:S$21,$A132-1999,1)/INDEX($Y$2:$Y$21,$A132-1999,1)</f>
        <v>7.2874517061958924E-2</v>
      </c>
      <c r="L132" s="28">
        <f t="shared" ref="L132:L195" si="19">INDEX(T$2:T$21,$A132-1999,1)/INDEX($Y$2:$Y$21,$A132-1999,1)</f>
        <v>0.18417741008701616</v>
      </c>
      <c r="M132" s="28">
        <f t="shared" ref="M132:M195" si="20">INDEX(U$2:U$21,$A132-1999,1)/INDEX($Y$2:$Y$21,$A132-1999,1)</f>
        <v>0.14310862891628229</v>
      </c>
      <c r="N132" s="28">
        <f t="shared" ref="N132:N195" si="21">INDEX(V$2:V$21,$A132-1999,1)/INDEX($Y$2:$Y$21,$A132-1999,1)</f>
        <v>4.3260930987082502E-2</v>
      </c>
      <c r="O132" s="28">
        <f t="shared" ref="O132:O195" si="22">INDEX(W$2:W$21,$A132-1999,1)/INDEX($Y$2:$Y$21,$A132-1999,1)</f>
        <v>1.9424109282886612E-2</v>
      </c>
      <c r="P132" s="29">
        <f t="shared" ref="P132:P195" si="23">INDEX(X$2:X$21,$A132-1999,1)/INDEX($Y$2:$Y$21,$A132-1999,1)</f>
        <v>1.64941793466011E-2</v>
      </c>
      <c r="Z132" s="10"/>
    </row>
    <row r="133" spans="1:26">
      <c r="A133" s="12">
        <v>2010</v>
      </c>
      <c r="B133" s="9">
        <v>11</v>
      </c>
      <c r="C133" s="11">
        <v>15.7</v>
      </c>
      <c r="D133" s="8">
        <v>18.399999999999999</v>
      </c>
      <c r="E133" s="8">
        <v>11.2</v>
      </c>
      <c r="F133" s="8">
        <v>18</v>
      </c>
      <c r="G133" s="8">
        <v>11.1</v>
      </c>
      <c r="H133" s="8">
        <v>1.5</v>
      </c>
      <c r="I133" s="9">
        <v>16.3</v>
      </c>
      <c r="J133" s="28">
        <f t="shared" si="17"/>
        <v>0.52066022431817249</v>
      </c>
      <c r="K133" s="28">
        <f t="shared" si="18"/>
        <v>7.2874517061958924E-2</v>
      </c>
      <c r="L133" s="28">
        <f t="shared" si="19"/>
        <v>0.18417741008701616</v>
      </c>
      <c r="M133" s="28">
        <f t="shared" si="20"/>
        <v>0.14310862891628229</v>
      </c>
      <c r="N133" s="28">
        <f t="shared" si="21"/>
        <v>4.3260930987082502E-2</v>
      </c>
      <c r="O133" s="28">
        <f t="shared" si="22"/>
        <v>1.9424109282886612E-2</v>
      </c>
      <c r="P133" s="29">
        <f t="shared" si="23"/>
        <v>1.64941793466011E-2</v>
      </c>
      <c r="Z133" s="10"/>
    </row>
    <row r="134" spans="1:26">
      <c r="A134" s="12">
        <v>2010</v>
      </c>
      <c r="B134" s="9">
        <v>12</v>
      </c>
      <c r="C134" s="11">
        <v>10.4</v>
      </c>
      <c r="D134" s="8">
        <v>13</v>
      </c>
      <c r="E134" s="8">
        <v>6.1</v>
      </c>
      <c r="F134" s="8">
        <v>13.4</v>
      </c>
      <c r="G134" s="8">
        <v>6.6</v>
      </c>
      <c r="H134" s="8">
        <v>-1.9</v>
      </c>
      <c r="I134" s="9">
        <v>13.5</v>
      </c>
      <c r="J134" s="28">
        <f t="shared" si="17"/>
        <v>0.52066022431817249</v>
      </c>
      <c r="K134" s="28">
        <f t="shared" si="18"/>
        <v>7.2874517061958924E-2</v>
      </c>
      <c r="L134" s="28">
        <f t="shared" si="19"/>
        <v>0.18417741008701616</v>
      </c>
      <c r="M134" s="28">
        <f t="shared" si="20"/>
        <v>0.14310862891628229</v>
      </c>
      <c r="N134" s="28">
        <f t="shared" si="21"/>
        <v>4.3260930987082502E-2</v>
      </c>
      <c r="O134" s="28">
        <f t="shared" si="22"/>
        <v>1.9424109282886612E-2</v>
      </c>
      <c r="P134" s="29">
        <f t="shared" si="23"/>
        <v>1.64941793466011E-2</v>
      </c>
      <c r="Z134" s="10"/>
    </row>
    <row r="135" spans="1:26">
      <c r="A135" s="12">
        <v>2011</v>
      </c>
      <c r="B135" s="9">
        <v>1</v>
      </c>
      <c r="C135" s="11">
        <v>6.6</v>
      </c>
      <c r="D135" s="8">
        <v>10.4</v>
      </c>
      <c r="E135" s="8">
        <v>2.2999999999999998</v>
      </c>
      <c r="F135" s="8">
        <v>9.1</v>
      </c>
      <c r="G135" s="8">
        <v>3.5</v>
      </c>
      <c r="H135" s="8">
        <v>-8.3000000000000007</v>
      </c>
      <c r="I135" s="9">
        <v>7.9</v>
      </c>
      <c r="J135" s="28">
        <f t="shared" si="17"/>
        <v>0.5227527418145681</v>
      </c>
      <c r="K135" s="28">
        <f t="shared" si="18"/>
        <v>7.2292241965155019E-2</v>
      </c>
      <c r="L135" s="28">
        <f t="shared" si="19"/>
        <v>0.18463247014392761</v>
      </c>
      <c r="M135" s="28">
        <f t="shared" si="20"/>
        <v>0.14048862750620261</v>
      </c>
      <c r="N135" s="28">
        <f t="shared" si="21"/>
        <v>4.3902492547419382E-2</v>
      </c>
      <c r="O135" s="28">
        <f t="shared" si="22"/>
        <v>1.9589252775467882E-2</v>
      </c>
      <c r="P135" s="29">
        <f t="shared" si="23"/>
        <v>1.6342173247259426E-2</v>
      </c>
      <c r="Z135" s="10"/>
    </row>
    <row r="136" spans="1:26">
      <c r="A136" s="12">
        <v>2011</v>
      </c>
      <c r="B136" s="9">
        <v>2</v>
      </c>
      <c r="C136" s="11">
        <v>6.3</v>
      </c>
      <c r="D136" s="8">
        <v>11.3</v>
      </c>
      <c r="E136" s="8">
        <v>3</v>
      </c>
      <c r="F136" s="8">
        <v>10.199999999999999</v>
      </c>
      <c r="G136" s="8">
        <v>4.5999999999999996</v>
      </c>
      <c r="H136" s="8">
        <v>-7.7</v>
      </c>
      <c r="I136" s="9">
        <v>6.4</v>
      </c>
      <c r="J136" s="28">
        <f t="shared" si="17"/>
        <v>0.5227527418145681</v>
      </c>
      <c r="K136" s="28">
        <f t="shared" si="18"/>
        <v>7.2292241965155019E-2</v>
      </c>
      <c r="L136" s="28">
        <f t="shared" si="19"/>
        <v>0.18463247014392761</v>
      </c>
      <c r="M136" s="28">
        <f t="shared" si="20"/>
        <v>0.14048862750620261</v>
      </c>
      <c r="N136" s="28">
        <f t="shared" si="21"/>
        <v>4.3902492547419382E-2</v>
      </c>
      <c r="O136" s="28">
        <f t="shared" si="22"/>
        <v>1.9589252775467882E-2</v>
      </c>
      <c r="P136" s="29">
        <f t="shared" si="23"/>
        <v>1.6342173247259426E-2</v>
      </c>
      <c r="Z136" s="10"/>
    </row>
    <row r="137" spans="1:26">
      <c r="A137" s="12">
        <v>2011</v>
      </c>
      <c r="B137" s="9">
        <v>3</v>
      </c>
      <c r="C137" s="11">
        <v>7.8</v>
      </c>
      <c r="D137" s="8">
        <v>13.5</v>
      </c>
      <c r="E137" s="8">
        <v>5.8</v>
      </c>
      <c r="F137" s="8">
        <v>12</v>
      </c>
      <c r="G137" s="8">
        <v>8.9</v>
      </c>
      <c r="H137" s="8">
        <v>-1.6</v>
      </c>
      <c r="I137" s="9">
        <v>8</v>
      </c>
      <c r="J137" s="28">
        <f t="shared" si="17"/>
        <v>0.5227527418145681</v>
      </c>
      <c r="K137" s="28">
        <f t="shared" si="18"/>
        <v>7.2292241965155019E-2</v>
      </c>
      <c r="L137" s="28">
        <f t="shared" si="19"/>
        <v>0.18463247014392761</v>
      </c>
      <c r="M137" s="28">
        <f t="shared" si="20"/>
        <v>0.14048862750620261</v>
      </c>
      <c r="N137" s="28">
        <f t="shared" si="21"/>
        <v>4.3902492547419382E-2</v>
      </c>
      <c r="O137" s="28">
        <f t="shared" si="22"/>
        <v>1.9589252775467882E-2</v>
      </c>
      <c r="P137" s="29">
        <f t="shared" si="23"/>
        <v>1.6342173247259426E-2</v>
      </c>
      <c r="Z137" s="10"/>
    </row>
    <row r="138" spans="1:26">
      <c r="A138" s="12">
        <v>2011</v>
      </c>
      <c r="B138" s="9">
        <v>4</v>
      </c>
      <c r="C138" s="11">
        <v>10</v>
      </c>
      <c r="D138" s="8">
        <v>16.600000000000001</v>
      </c>
      <c r="E138" s="8">
        <v>9.8000000000000007</v>
      </c>
      <c r="F138" s="8">
        <v>14.5</v>
      </c>
      <c r="G138" s="8">
        <v>13</v>
      </c>
      <c r="H138" s="8">
        <v>5.3</v>
      </c>
      <c r="I138" s="9">
        <v>9.1</v>
      </c>
      <c r="J138" s="28">
        <f t="shared" si="17"/>
        <v>0.5227527418145681</v>
      </c>
      <c r="K138" s="28">
        <f t="shared" si="18"/>
        <v>7.2292241965155019E-2</v>
      </c>
      <c r="L138" s="28">
        <f t="shared" si="19"/>
        <v>0.18463247014392761</v>
      </c>
      <c r="M138" s="28">
        <f t="shared" si="20"/>
        <v>0.14048862750620261</v>
      </c>
      <c r="N138" s="28">
        <f t="shared" si="21"/>
        <v>4.3902492547419382E-2</v>
      </c>
      <c r="O138" s="28">
        <f t="shared" si="22"/>
        <v>1.9589252775467882E-2</v>
      </c>
      <c r="P138" s="29">
        <f t="shared" si="23"/>
        <v>1.6342173247259426E-2</v>
      </c>
      <c r="Z138" s="10"/>
    </row>
    <row r="139" spans="1:26">
      <c r="A139" s="12">
        <v>2011</v>
      </c>
      <c r="B139" s="9">
        <v>5</v>
      </c>
      <c r="C139" s="11">
        <v>16.5</v>
      </c>
      <c r="D139" s="8">
        <v>21</v>
      </c>
      <c r="E139" s="8">
        <v>15</v>
      </c>
      <c r="F139" s="8">
        <v>20</v>
      </c>
      <c r="G139" s="8">
        <v>17.600000000000001</v>
      </c>
      <c r="H139" s="8">
        <v>9.9</v>
      </c>
      <c r="I139" s="9">
        <v>15</v>
      </c>
      <c r="J139" s="28">
        <f t="shared" si="17"/>
        <v>0.5227527418145681</v>
      </c>
      <c r="K139" s="28">
        <f t="shared" si="18"/>
        <v>7.2292241965155019E-2</v>
      </c>
      <c r="L139" s="28">
        <f t="shared" si="19"/>
        <v>0.18463247014392761</v>
      </c>
      <c r="M139" s="28">
        <f t="shared" si="20"/>
        <v>0.14048862750620261</v>
      </c>
      <c r="N139" s="28">
        <f t="shared" si="21"/>
        <v>4.3902492547419382E-2</v>
      </c>
      <c r="O139" s="28">
        <f t="shared" si="22"/>
        <v>1.9589252775467882E-2</v>
      </c>
      <c r="P139" s="29">
        <f t="shared" si="23"/>
        <v>1.6342173247259426E-2</v>
      </c>
      <c r="Z139" s="10"/>
    </row>
    <row r="140" spans="1:26">
      <c r="A140" s="12">
        <v>2011</v>
      </c>
      <c r="B140" s="9">
        <v>6</v>
      </c>
      <c r="C140" s="11">
        <v>22.1</v>
      </c>
      <c r="D140" s="8">
        <v>25.4</v>
      </c>
      <c r="E140" s="8">
        <v>19.3</v>
      </c>
      <c r="F140" s="8">
        <v>25.3</v>
      </c>
      <c r="G140" s="8">
        <v>25.4</v>
      </c>
      <c r="H140" s="8">
        <v>14.6</v>
      </c>
      <c r="I140" s="9">
        <v>21</v>
      </c>
      <c r="J140" s="28">
        <f t="shared" si="17"/>
        <v>0.5227527418145681</v>
      </c>
      <c r="K140" s="28">
        <f t="shared" si="18"/>
        <v>7.2292241965155019E-2</v>
      </c>
      <c r="L140" s="28">
        <f t="shared" si="19"/>
        <v>0.18463247014392761</v>
      </c>
      <c r="M140" s="28">
        <f t="shared" si="20"/>
        <v>0.14048862750620261</v>
      </c>
      <c r="N140" s="28">
        <f t="shared" si="21"/>
        <v>4.3902492547419382E-2</v>
      </c>
      <c r="O140" s="28">
        <f t="shared" si="22"/>
        <v>1.9589252775467882E-2</v>
      </c>
      <c r="P140" s="29">
        <f t="shared" si="23"/>
        <v>1.6342173247259426E-2</v>
      </c>
      <c r="Z140" s="10"/>
    </row>
    <row r="141" spans="1:26">
      <c r="A141" s="12">
        <v>2011</v>
      </c>
      <c r="B141" s="9">
        <v>7</v>
      </c>
      <c r="C141" s="11">
        <v>26.4</v>
      </c>
      <c r="D141" s="8">
        <v>28.5</v>
      </c>
      <c r="E141" s="8">
        <v>25</v>
      </c>
      <c r="F141" s="8">
        <v>28.8</v>
      </c>
      <c r="G141" s="8">
        <v>31.4</v>
      </c>
      <c r="H141" s="8">
        <v>19.7</v>
      </c>
      <c r="I141" s="9">
        <v>24.9</v>
      </c>
      <c r="J141" s="28">
        <f t="shared" si="17"/>
        <v>0.5227527418145681</v>
      </c>
      <c r="K141" s="28">
        <f t="shared" si="18"/>
        <v>7.2292241965155019E-2</v>
      </c>
      <c r="L141" s="28">
        <f t="shared" si="19"/>
        <v>0.18463247014392761</v>
      </c>
      <c r="M141" s="28">
        <f t="shared" si="20"/>
        <v>0.14048862750620261</v>
      </c>
      <c r="N141" s="28">
        <f t="shared" si="21"/>
        <v>4.3902492547419382E-2</v>
      </c>
      <c r="O141" s="28">
        <f t="shared" si="22"/>
        <v>1.9589252775467882E-2</v>
      </c>
      <c r="P141" s="29">
        <f t="shared" si="23"/>
        <v>1.6342173247259426E-2</v>
      </c>
      <c r="Z141" s="10"/>
    </row>
    <row r="142" spans="1:26">
      <c r="A142" s="12">
        <v>2011</v>
      </c>
      <c r="B142" s="9">
        <v>8</v>
      </c>
      <c r="C142" s="11">
        <v>24.8</v>
      </c>
      <c r="D142" s="8">
        <v>29.3</v>
      </c>
      <c r="E142" s="8">
        <v>23.5</v>
      </c>
      <c r="F142" s="8">
        <v>28.1</v>
      </c>
      <c r="G142" s="8">
        <v>30.7</v>
      </c>
      <c r="H142" s="8">
        <v>19.5</v>
      </c>
      <c r="I142" s="9">
        <v>24.4</v>
      </c>
      <c r="J142" s="28">
        <f t="shared" si="17"/>
        <v>0.5227527418145681</v>
      </c>
      <c r="K142" s="28">
        <f t="shared" si="18"/>
        <v>7.2292241965155019E-2</v>
      </c>
      <c r="L142" s="28">
        <f t="shared" si="19"/>
        <v>0.18463247014392761</v>
      </c>
      <c r="M142" s="28">
        <f t="shared" si="20"/>
        <v>0.14048862750620261</v>
      </c>
      <c r="N142" s="28">
        <f t="shared" si="21"/>
        <v>4.3902492547419382E-2</v>
      </c>
      <c r="O142" s="28">
        <f t="shared" si="22"/>
        <v>1.9589252775467882E-2</v>
      </c>
      <c r="P142" s="29">
        <f t="shared" si="23"/>
        <v>1.6342173247259426E-2</v>
      </c>
      <c r="Z142" s="10"/>
    </row>
    <row r="143" spans="1:26">
      <c r="A143" s="12">
        <v>2011</v>
      </c>
      <c r="B143" s="9">
        <v>9</v>
      </c>
      <c r="C143" s="11">
        <v>23.3</v>
      </c>
      <c r="D143" s="8">
        <v>27</v>
      </c>
      <c r="E143" s="8">
        <v>20</v>
      </c>
      <c r="F143" s="8">
        <v>25.6</v>
      </c>
      <c r="G143" s="8">
        <v>25.1</v>
      </c>
      <c r="H143" s="8">
        <v>13.9</v>
      </c>
      <c r="I143" s="9">
        <v>21.8</v>
      </c>
      <c r="J143" s="28">
        <f t="shared" si="17"/>
        <v>0.5227527418145681</v>
      </c>
      <c r="K143" s="28">
        <f t="shared" si="18"/>
        <v>7.2292241965155019E-2</v>
      </c>
      <c r="L143" s="28">
        <f t="shared" si="19"/>
        <v>0.18463247014392761</v>
      </c>
      <c r="M143" s="28">
        <f t="shared" si="20"/>
        <v>0.14048862750620261</v>
      </c>
      <c r="N143" s="28">
        <f t="shared" si="21"/>
        <v>4.3902492547419382E-2</v>
      </c>
      <c r="O143" s="28">
        <f t="shared" si="22"/>
        <v>1.9589252775467882E-2</v>
      </c>
      <c r="P143" s="29">
        <f t="shared" si="23"/>
        <v>1.6342173247259426E-2</v>
      </c>
      <c r="Z143" s="10"/>
    </row>
    <row r="144" spans="1:26">
      <c r="A144" s="12">
        <v>2011</v>
      </c>
      <c r="B144" s="9">
        <v>10</v>
      </c>
      <c r="C144" s="11">
        <v>15.2</v>
      </c>
      <c r="D144" s="8">
        <v>21.4</v>
      </c>
      <c r="E144" s="8">
        <v>11.1</v>
      </c>
      <c r="F144" s="8">
        <v>17.2</v>
      </c>
      <c r="G144" s="8">
        <v>16.399999999999999</v>
      </c>
      <c r="H144" s="8">
        <v>6.7</v>
      </c>
      <c r="I144" s="9">
        <v>16.2</v>
      </c>
      <c r="J144" s="28">
        <f t="shared" si="17"/>
        <v>0.5227527418145681</v>
      </c>
      <c r="K144" s="28">
        <f t="shared" si="18"/>
        <v>7.2292241965155019E-2</v>
      </c>
      <c r="L144" s="28">
        <f t="shared" si="19"/>
        <v>0.18463247014392761</v>
      </c>
      <c r="M144" s="28">
        <f t="shared" si="20"/>
        <v>0.14048862750620261</v>
      </c>
      <c r="N144" s="28">
        <f t="shared" si="21"/>
        <v>4.3902492547419382E-2</v>
      </c>
      <c r="O144" s="28">
        <f t="shared" si="22"/>
        <v>1.9589252775467882E-2</v>
      </c>
      <c r="P144" s="29">
        <f t="shared" si="23"/>
        <v>1.6342173247259426E-2</v>
      </c>
      <c r="Z144" s="10"/>
    </row>
    <row r="145" spans="1:26">
      <c r="A145" s="12">
        <v>2011</v>
      </c>
      <c r="B145" s="9">
        <v>11</v>
      </c>
      <c r="C145" s="11">
        <v>9.6</v>
      </c>
      <c r="D145" s="8">
        <v>12.9</v>
      </c>
      <c r="E145" s="8">
        <v>3.4</v>
      </c>
      <c r="F145" s="8">
        <v>11.2</v>
      </c>
      <c r="G145" s="8">
        <v>6.4</v>
      </c>
      <c r="H145" s="8">
        <v>-5.3</v>
      </c>
      <c r="I145" s="9">
        <v>8.8000000000000007</v>
      </c>
      <c r="J145" s="28">
        <f t="shared" si="17"/>
        <v>0.5227527418145681</v>
      </c>
      <c r="K145" s="28">
        <f t="shared" si="18"/>
        <v>7.2292241965155019E-2</v>
      </c>
      <c r="L145" s="28">
        <f t="shared" si="19"/>
        <v>0.18463247014392761</v>
      </c>
      <c r="M145" s="28">
        <f t="shared" si="20"/>
        <v>0.14048862750620261</v>
      </c>
      <c r="N145" s="28">
        <f t="shared" si="21"/>
        <v>4.3902492547419382E-2</v>
      </c>
      <c r="O145" s="28">
        <f t="shared" si="22"/>
        <v>1.9589252775467882E-2</v>
      </c>
      <c r="P145" s="29">
        <f t="shared" si="23"/>
        <v>1.6342173247259426E-2</v>
      </c>
      <c r="Z145" s="10"/>
    </row>
    <row r="146" spans="1:26">
      <c r="A146" s="12">
        <v>2011</v>
      </c>
      <c r="B146" s="9">
        <v>12</v>
      </c>
      <c r="C146" s="11">
        <v>9.1</v>
      </c>
      <c r="D146" s="8">
        <v>10.1</v>
      </c>
      <c r="E146" s="8">
        <v>3.7</v>
      </c>
      <c r="F146" s="8">
        <v>10.6</v>
      </c>
      <c r="G146" s="8">
        <v>2.2999999999999998</v>
      </c>
      <c r="H146" s="8">
        <v>-11.5</v>
      </c>
      <c r="I146" s="9">
        <v>9.9</v>
      </c>
      <c r="J146" s="28">
        <f t="shared" si="17"/>
        <v>0.5227527418145681</v>
      </c>
      <c r="K146" s="28">
        <f t="shared" si="18"/>
        <v>7.2292241965155019E-2</v>
      </c>
      <c r="L146" s="28">
        <f t="shared" si="19"/>
        <v>0.18463247014392761</v>
      </c>
      <c r="M146" s="28">
        <f t="shared" si="20"/>
        <v>0.14048862750620261</v>
      </c>
      <c r="N146" s="28">
        <f t="shared" si="21"/>
        <v>4.3902492547419382E-2</v>
      </c>
      <c r="O146" s="28">
        <f t="shared" si="22"/>
        <v>1.9589252775467882E-2</v>
      </c>
      <c r="P146" s="29">
        <f t="shared" si="23"/>
        <v>1.6342173247259426E-2</v>
      </c>
      <c r="Z146" s="10"/>
    </row>
    <row r="147" spans="1:26">
      <c r="A147" s="12">
        <v>2012</v>
      </c>
      <c r="B147" s="9">
        <v>1</v>
      </c>
      <c r="C147" s="11">
        <v>4.5999999999999996</v>
      </c>
      <c r="D147" s="8">
        <v>8.4</v>
      </c>
      <c r="E147" s="8">
        <v>-0.7</v>
      </c>
      <c r="F147" s="8">
        <v>6.8</v>
      </c>
      <c r="G147" s="8">
        <v>2.4</v>
      </c>
      <c r="H147" s="8">
        <v>-8.8000000000000007</v>
      </c>
      <c r="I147" s="9">
        <v>7.4</v>
      </c>
      <c r="J147" s="28">
        <f t="shared" si="17"/>
        <v>0.52344551269325146</v>
      </c>
      <c r="K147" s="28">
        <f t="shared" si="18"/>
        <v>7.2028299668122742E-2</v>
      </c>
      <c r="L147" s="28">
        <f t="shared" si="19"/>
        <v>0.18486504085700445</v>
      </c>
      <c r="M147" s="28">
        <f t="shared" si="20"/>
        <v>0.13980665538214754</v>
      </c>
      <c r="N147" s="28">
        <f t="shared" si="21"/>
        <v>4.4105910567233397E-2</v>
      </c>
      <c r="O147" s="28">
        <f t="shared" si="22"/>
        <v>1.9450905927793329E-2</v>
      </c>
      <c r="P147" s="29">
        <f t="shared" si="23"/>
        <v>1.6297674904447081E-2</v>
      </c>
      <c r="Z147" s="10"/>
    </row>
    <row r="148" spans="1:26">
      <c r="A148" s="12">
        <v>2012</v>
      </c>
      <c r="B148" s="9">
        <v>2</v>
      </c>
      <c r="C148" s="11">
        <v>4.0999999999999996</v>
      </c>
      <c r="D148" s="8">
        <v>9.1</v>
      </c>
      <c r="E148" s="8">
        <v>-2</v>
      </c>
      <c r="F148" s="8">
        <v>7.6</v>
      </c>
      <c r="G148" s="8">
        <v>1.9</v>
      </c>
      <c r="H148" s="8">
        <v>-14.6</v>
      </c>
      <c r="I148" s="9">
        <v>4.9000000000000004</v>
      </c>
      <c r="J148" s="28">
        <f t="shared" si="17"/>
        <v>0.52344551269325146</v>
      </c>
      <c r="K148" s="28">
        <f t="shared" si="18"/>
        <v>7.2028299668122742E-2</v>
      </c>
      <c r="L148" s="28">
        <f t="shared" si="19"/>
        <v>0.18486504085700445</v>
      </c>
      <c r="M148" s="28">
        <f t="shared" si="20"/>
        <v>0.13980665538214754</v>
      </c>
      <c r="N148" s="28">
        <f t="shared" si="21"/>
        <v>4.4105910567233397E-2</v>
      </c>
      <c r="O148" s="28">
        <f t="shared" si="22"/>
        <v>1.9450905927793329E-2</v>
      </c>
      <c r="P148" s="29">
        <f t="shared" si="23"/>
        <v>1.6297674904447081E-2</v>
      </c>
      <c r="Z148" s="10"/>
    </row>
    <row r="149" spans="1:26">
      <c r="A149" s="12">
        <v>2012</v>
      </c>
      <c r="B149" s="9">
        <v>3</v>
      </c>
      <c r="C149" s="11">
        <v>7.6</v>
      </c>
      <c r="D149" s="8">
        <v>11.5</v>
      </c>
      <c r="E149" s="8">
        <v>3.6</v>
      </c>
      <c r="F149" s="8">
        <v>11.2</v>
      </c>
      <c r="G149" s="8">
        <v>5.0999999999999996</v>
      </c>
      <c r="H149" s="8">
        <v>-6.7</v>
      </c>
      <c r="I149" s="9">
        <v>5.5</v>
      </c>
      <c r="J149" s="28">
        <f t="shared" si="17"/>
        <v>0.52344551269325146</v>
      </c>
      <c r="K149" s="28">
        <f t="shared" si="18"/>
        <v>7.2028299668122742E-2</v>
      </c>
      <c r="L149" s="28">
        <f t="shared" si="19"/>
        <v>0.18486504085700445</v>
      </c>
      <c r="M149" s="28">
        <f t="shared" si="20"/>
        <v>0.13980665538214754</v>
      </c>
      <c r="N149" s="28">
        <f t="shared" si="21"/>
        <v>4.4105910567233397E-2</v>
      </c>
      <c r="O149" s="28">
        <f t="shared" si="22"/>
        <v>1.9450905927793329E-2</v>
      </c>
      <c r="P149" s="29">
        <f t="shared" si="23"/>
        <v>1.6297674904447081E-2</v>
      </c>
      <c r="Z149" s="10"/>
    </row>
    <row r="150" spans="1:26">
      <c r="A150" s="12">
        <v>2012</v>
      </c>
      <c r="B150" s="9">
        <v>4</v>
      </c>
      <c r="C150" s="11">
        <v>14.4</v>
      </c>
      <c r="D150" s="8">
        <v>18.899999999999999</v>
      </c>
      <c r="E150" s="8">
        <v>14.6</v>
      </c>
      <c r="F150" s="8">
        <v>17.399999999999999</v>
      </c>
      <c r="G150" s="8">
        <v>15.1</v>
      </c>
      <c r="H150" s="8">
        <v>7.1</v>
      </c>
      <c r="I150" s="9">
        <v>13.4</v>
      </c>
      <c r="J150" s="28">
        <f t="shared" si="17"/>
        <v>0.52344551269325146</v>
      </c>
      <c r="K150" s="28">
        <f t="shared" si="18"/>
        <v>7.2028299668122742E-2</v>
      </c>
      <c r="L150" s="28">
        <f t="shared" si="19"/>
        <v>0.18486504085700445</v>
      </c>
      <c r="M150" s="28">
        <f t="shared" si="20"/>
        <v>0.13980665538214754</v>
      </c>
      <c r="N150" s="28">
        <f t="shared" si="21"/>
        <v>4.4105910567233397E-2</v>
      </c>
      <c r="O150" s="28">
        <f t="shared" si="22"/>
        <v>1.9450905927793329E-2</v>
      </c>
      <c r="P150" s="29">
        <f t="shared" si="23"/>
        <v>1.6297674904447081E-2</v>
      </c>
      <c r="Z150" s="10"/>
    </row>
    <row r="151" spans="1:26">
      <c r="A151" s="12">
        <v>2012</v>
      </c>
      <c r="B151" s="9">
        <v>5</v>
      </c>
      <c r="C151" s="11">
        <v>17.8</v>
      </c>
      <c r="D151" s="8">
        <v>21.6</v>
      </c>
      <c r="E151" s="8">
        <v>17.2</v>
      </c>
      <c r="F151" s="8">
        <v>20.5</v>
      </c>
      <c r="G151" s="8">
        <v>19.600000000000001</v>
      </c>
      <c r="H151" s="8">
        <v>11.4</v>
      </c>
      <c r="I151" s="9">
        <v>18.2</v>
      </c>
      <c r="J151" s="28">
        <f t="shared" si="17"/>
        <v>0.52344551269325146</v>
      </c>
      <c r="K151" s="28">
        <f t="shared" si="18"/>
        <v>7.2028299668122742E-2</v>
      </c>
      <c r="L151" s="28">
        <f t="shared" si="19"/>
        <v>0.18486504085700445</v>
      </c>
      <c r="M151" s="28">
        <f t="shared" si="20"/>
        <v>0.13980665538214754</v>
      </c>
      <c r="N151" s="28">
        <f t="shared" si="21"/>
        <v>4.4105910567233397E-2</v>
      </c>
      <c r="O151" s="28">
        <f t="shared" si="22"/>
        <v>1.9450905927793329E-2</v>
      </c>
      <c r="P151" s="29">
        <f t="shared" si="23"/>
        <v>1.6297674904447081E-2</v>
      </c>
      <c r="Z151" s="10"/>
    </row>
    <row r="152" spans="1:26">
      <c r="A152" s="12">
        <v>2012</v>
      </c>
      <c r="B152" s="9">
        <v>6</v>
      </c>
      <c r="C152" s="11">
        <v>24.5</v>
      </c>
      <c r="D152" s="8">
        <v>26.9</v>
      </c>
      <c r="E152" s="8">
        <v>23.7</v>
      </c>
      <c r="F152" s="8">
        <v>27.3</v>
      </c>
      <c r="G152" s="8">
        <v>27.6</v>
      </c>
      <c r="H152" s="8">
        <v>15.8</v>
      </c>
      <c r="I152" s="9">
        <v>22.7</v>
      </c>
      <c r="J152" s="28">
        <f t="shared" si="17"/>
        <v>0.52344551269325146</v>
      </c>
      <c r="K152" s="28">
        <f t="shared" si="18"/>
        <v>7.2028299668122742E-2</v>
      </c>
      <c r="L152" s="28">
        <f t="shared" si="19"/>
        <v>0.18486504085700445</v>
      </c>
      <c r="M152" s="28">
        <f t="shared" si="20"/>
        <v>0.13980665538214754</v>
      </c>
      <c r="N152" s="28">
        <f t="shared" si="21"/>
        <v>4.4105910567233397E-2</v>
      </c>
      <c r="O152" s="28">
        <f t="shared" si="22"/>
        <v>1.9450905927793329E-2</v>
      </c>
      <c r="P152" s="29">
        <f t="shared" si="23"/>
        <v>1.6297674904447081E-2</v>
      </c>
      <c r="Z152" s="10"/>
    </row>
    <row r="153" spans="1:26">
      <c r="A153" s="12">
        <v>2012</v>
      </c>
      <c r="B153" s="9">
        <v>7</v>
      </c>
      <c r="C153" s="11">
        <v>27.4</v>
      </c>
      <c r="D153" s="8">
        <v>29.1</v>
      </c>
      <c r="E153" s="8">
        <v>26.6</v>
      </c>
      <c r="F153" s="8">
        <v>30.1</v>
      </c>
      <c r="G153" s="8">
        <v>31.2</v>
      </c>
      <c r="H153" s="8">
        <v>19.100000000000001</v>
      </c>
      <c r="I153" s="9">
        <v>25.5</v>
      </c>
      <c r="J153" s="28">
        <f t="shared" si="17"/>
        <v>0.52344551269325146</v>
      </c>
      <c r="K153" s="28">
        <f t="shared" si="18"/>
        <v>7.2028299668122742E-2</v>
      </c>
      <c r="L153" s="28">
        <f t="shared" si="19"/>
        <v>0.18486504085700445</v>
      </c>
      <c r="M153" s="28">
        <f t="shared" si="20"/>
        <v>0.13980665538214754</v>
      </c>
      <c r="N153" s="28">
        <f t="shared" si="21"/>
        <v>4.4105910567233397E-2</v>
      </c>
      <c r="O153" s="28">
        <f t="shared" si="22"/>
        <v>1.9450905927793329E-2</v>
      </c>
      <c r="P153" s="29">
        <f t="shared" si="23"/>
        <v>1.6297674904447081E-2</v>
      </c>
      <c r="Z153" s="10"/>
    </row>
    <row r="154" spans="1:26">
      <c r="A154" s="12">
        <v>2012</v>
      </c>
      <c r="B154" s="9">
        <v>8</v>
      </c>
      <c r="C154" s="11">
        <v>26.3</v>
      </c>
      <c r="D154" s="8">
        <v>29.8</v>
      </c>
      <c r="E154" s="8">
        <v>23.7</v>
      </c>
      <c r="F154" s="8">
        <v>29.2</v>
      </c>
      <c r="G154" s="8">
        <v>31.1</v>
      </c>
      <c r="H154" s="8">
        <v>20</v>
      </c>
      <c r="I154" s="9">
        <v>24.9</v>
      </c>
      <c r="J154" s="28">
        <f t="shared" si="17"/>
        <v>0.52344551269325146</v>
      </c>
      <c r="K154" s="28">
        <f t="shared" si="18"/>
        <v>7.2028299668122742E-2</v>
      </c>
      <c r="L154" s="28">
        <f t="shared" si="19"/>
        <v>0.18486504085700445</v>
      </c>
      <c r="M154" s="28">
        <f t="shared" si="20"/>
        <v>0.13980665538214754</v>
      </c>
      <c r="N154" s="28">
        <f t="shared" si="21"/>
        <v>4.4105910567233397E-2</v>
      </c>
      <c r="O154" s="28">
        <f t="shared" si="22"/>
        <v>1.9450905927793329E-2</v>
      </c>
      <c r="P154" s="29">
        <f t="shared" si="23"/>
        <v>1.6297674904447081E-2</v>
      </c>
      <c r="Z154" s="10"/>
    </row>
    <row r="155" spans="1:26">
      <c r="A155" s="12">
        <v>2012</v>
      </c>
      <c r="B155" s="9">
        <v>9</v>
      </c>
      <c r="C155" s="11">
        <v>22.8</v>
      </c>
      <c r="D155" s="8">
        <v>27.6</v>
      </c>
      <c r="E155" s="8">
        <v>22</v>
      </c>
      <c r="F155" s="8">
        <v>24.3</v>
      </c>
      <c r="G155" s="8">
        <v>26.1</v>
      </c>
      <c r="H155" s="8">
        <v>14.9</v>
      </c>
      <c r="I155" s="9">
        <v>22.3</v>
      </c>
      <c r="J155" s="28">
        <f t="shared" si="17"/>
        <v>0.52344551269325146</v>
      </c>
      <c r="K155" s="28">
        <f t="shared" si="18"/>
        <v>7.2028299668122742E-2</v>
      </c>
      <c r="L155" s="28">
        <f t="shared" si="19"/>
        <v>0.18486504085700445</v>
      </c>
      <c r="M155" s="28">
        <f t="shared" si="20"/>
        <v>0.13980665538214754</v>
      </c>
      <c r="N155" s="28">
        <f t="shared" si="21"/>
        <v>4.4105910567233397E-2</v>
      </c>
      <c r="O155" s="28">
        <f t="shared" si="22"/>
        <v>1.9450905927793329E-2</v>
      </c>
      <c r="P155" s="29">
        <f t="shared" si="23"/>
        <v>1.6297674904447081E-2</v>
      </c>
      <c r="Z155" s="10"/>
    </row>
    <row r="156" spans="1:26">
      <c r="A156" s="12">
        <v>2012</v>
      </c>
      <c r="B156" s="9">
        <v>10</v>
      </c>
      <c r="C156" s="11">
        <v>20.2</v>
      </c>
      <c r="D156" s="8">
        <v>22.5</v>
      </c>
      <c r="E156" s="8">
        <v>16.899999999999999</v>
      </c>
      <c r="F156" s="8">
        <v>21.8</v>
      </c>
      <c r="G156" s="8">
        <v>18.5</v>
      </c>
      <c r="H156" s="8">
        <v>9.4</v>
      </c>
      <c r="I156" s="9">
        <v>19.899999999999999</v>
      </c>
      <c r="J156" s="28">
        <f t="shared" si="17"/>
        <v>0.52344551269325146</v>
      </c>
      <c r="K156" s="28">
        <f t="shared" si="18"/>
        <v>7.2028299668122742E-2</v>
      </c>
      <c r="L156" s="28">
        <f t="shared" si="19"/>
        <v>0.18486504085700445</v>
      </c>
      <c r="M156" s="28">
        <f t="shared" si="20"/>
        <v>0.13980665538214754</v>
      </c>
      <c r="N156" s="28">
        <f t="shared" si="21"/>
        <v>4.4105910567233397E-2</v>
      </c>
      <c r="O156" s="28">
        <f t="shared" si="22"/>
        <v>1.9450905927793329E-2</v>
      </c>
      <c r="P156" s="29">
        <f t="shared" si="23"/>
        <v>1.6297674904447081E-2</v>
      </c>
      <c r="Z156" s="10"/>
    </row>
    <row r="157" spans="1:26">
      <c r="A157" s="12">
        <v>2012</v>
      </c>
      <c r="B157" s="9">
        <v>11</v>
      </c>
      <c r="C157" s="11">
        <v>15</v>
      </c>
      <c r="D157" s="8">
        <v>17</v>
      </c>
      <c r="E157" s="8">
        <v>9.1999999999999993</v>
      </c>
      <c r="F157" s="8">
        <v>16.399999999999999</v>
      </c>
      <c r="G157" s="8">
        <v>12.1</v>
      </c>
      <c r="H157" s="8">
        <v>3.9</v>
      </c>
      <c r="I157" s="9">
        <v>15.6</v>
      </c>
      <c r="J157" s="28">
        <f t="shared" si="17"/>
        <v>0.52344551269325146</v>
      </c>
      <c r="K157" s="28">
        <f t="shared" si="18"/>
        <v>7.2028299668122742E-2</v>
      </c>
      <c r="L157" s="28">
        <f t="shared" si="19"/>
        <v>0.18486504085700445</v>
      </c>
      <c r="M157" s="28">
        <f t="shared" si="20"/>
        <v>0.13980665538214754</v>
      </c>
      <c r="N157" s="28">
        <f t="shared" si="21"/>
        <v>4.4105910567233397E-2</v>
      </c>
      <c r="O157" s="28">
        <f t="shared" si="22"/>
        <v>1.9450905927793329E-2</v>
      </c>
      <c r="P157" s="29">
        <f t="shared" si="23"/>
        <v>1.6297674904447081E-2</v>
      </c>
      <c r="Z157" s="10"/>
    </row>
    <row r="158" spans="1:26">
      <c r="A158" s="12">
        <v>2012</v>
      </c>
      <c r="B158" s="9">
        <v>12</v>
      </c>
      <c r="C158" s="11">
        <v>8.4</v>
      </c>
      <c r="D158" s="8">
        <v>11.1</v>
      </c>
      <c r="E158" s="8">
        <v>4.4000000000000004</v>
      </c>
      <c r="F158" s="8">
        <v>10.9</v>
      </c>
      <c r="G158" s="8">
        <v>5</v>
      </c>
      <c r="H158" s="8">
        <v>-6.4</v>
      </c>
      <c r="I158" s="9">
        <v>10.7</v>
      </c>
      <c r="J158" s="28">
        <f t="shared" si="17"/>
        <v>0.52344551269325146</v>
      </c>
      <c r="K158" s="28">
        <f t="shared" si="18"/>
        <v>7.2028299668122742E-2</v>
      </c>
      <c r="L158" s="28">
        <f t="shared" si="19"/>
        <v>0.18486504085700445</v>
      </c>
      <c r="M158" s="28">
        <f t="shared" si="20"/>
        <v>0.13980665538214754</v>
      </c>
      <c r="N158" s="28">
        <f t="shared" si="21"/>
        <v>4.4105910567233397E-2</v>
      </c>
      <c r="O158" s="28">
        <f t="shared" si="22"/>
        <v>1.9450905927793329E-2</v>
      </c>
      <c r="P158" s="29">
        <f t="shared" si="23"/>
        <v>1.6297674904447081E-2</v>
      </c>
      <c r="Z158" s="10"/>
    </row>
    <row r="159" spans="1:26">
      <c r="A159" s="12">
        <v>2013</v>
      </c>
      <c r="B159" s="9">
        <v>1</v>
      </c>
      <c r="C159" s="11">
        <v>7</v>
      </c>
      <c r="D159" s="8">
        <v>9.9</v>
      </c>
      <c r="E159" s="8">
        <v>3.2</v>
      </c>
      <c r="F159" s="8">
        <v>9.4</v>
      </c>
      <c r="G159" s="8">
        <v>2.6</v>
      </c>
      <c r="H159" s="8">
        <v>-9.6</v>
      </c>
      <c r="I159" s="9">
        <v>9.6999999999999993</v>
      </c>
      <c r="J159" s="28">
        <f t="shared" si="17"/>
        <v>0.49601809733802943</v>
      </c>
      <c r="K159" s="28">
        <f t="shared" si="18"/>
        <v>7.5285077524966729E-2</v>
      </c>
      <c r="L159" s="28">
        <f t="shared" si="19"/>
        <v>0.17672104109083672</v>
      </c>
      <c r="M159" s="28">
        <f t="shared" si="20"/>
        <v>0.14225280837340609</v>
      </c>
      <c r="N159" s="28">
        <f t="shared" si="21"/>
        <v>5.6305900245433291E-2</v>
      </c>
      <c r="O159" s="28">
        <f t="shared" si="22"/>
        <v>2.6857268178647635E-2</v>
      </c>
      <c r="P159" s="29">
        <f t="shared" si="23"/>
        <v>2.6559807248680106E-2</v>
      </c>
      <c r="Z159" s="10"/>
    </row>
    <row r="160" spans="1:26">
      <c r="A160" s="12">
        <v>2013</v>
      </c>
      <c r="B160" s="9">
        <v>2</v>
      </c>
      <c r="C160" s="11">
        <v>8.5</v>
      </c>
      <c r="D160" s="8">
        <v>12.5</v>
      </c>
      <c r="E160" s="8">
        <v>6.3</v>
      </c>
      <c r="F160" s="8">
        <v>11.2</v>
      </c>
      <c r="G160" s="8">
        <v>6</v>
      </c>
      <c r="H160" s="8">
        <v>-7.4</v>
      </c>
      <c r="I160" s="9">
        <v>10.1</v>
      </c>
      <c r="J160" s="28">
        <f t="shared" si="17"/>
        <v>0.49601809733802943</v>
      </c>
      <c r="K160" s="28">
        <f t="shared" si="18"/>
        <v>7.5285077524966729E-2</v>
      </c>
      <c r="L160" s="28">
        <f t="shared" si="19"/>
        <v>0.17672104109083672</v>
      </c>
      <c r="M160" s="28">
        <f t="shared" si="20"/>
        <v>0.14225280837340609</v>
      </c>
      <c r="N160" s="28">
        <f t="shared" si="21"/>
        <v>5.6305900245433291E-2</v>
      </c>
      <c r="O160" s="28">
        <f t="shared" si="22"/>
        <v>2.6857268178647635E-2</v>
      </c>
      <c r="P160" s="29">
        <f t="shared" si="23"/>
        <v>2.6559807248680106E-2</v>
      </c>
      <c r="Z160" s="10"/>
    </row>
    <row r="161" spans="1:26">
      <c r="A161" s="12">
        <v>2013</v>
      </c>
      <c r="B161" s="9">
        <v>3</v>
      </c>
      <c r="C161" s="11">
        <v>10.1</v>
      </c>
      <c r="D161" s="8">
        <v>14.8</v>
      </c>
      <c r="E161" s="8">
        <v>8.5</v>
      </c>
      <c r="F161" s="8">
        <v>13.9</v>
      </c>
      <c r="G161" s="8">
        <v>9.4</v>
      </c>
      <c r="H161" s="8">
        <v>-0.8</v>
      </c>
      <c r="I161" s="9">
        <v>11</v>
      </c>
      <c r="J161" s="28">
        <f t="shared" si="17"/>
        <v>0.49601809733802943</v>
      </c>
      <c r="K161" s="28">
        <f t="shared" si="18"/>
        <v>7.5285077524966729E-2</v>
      </c>
      <c r="L161" s="28">
        <f t="shared" si="19"/>
        <v>0.17672104109083672</v>
      </c>
      <c r="M161" s="28">
        <f t="shared" si="20"/>
        <v>0.14225280837340609</v>
      </c>
      <c r="N161" s="28">
        <f t="shared" si="21"/>
        <v>5.6305900245433291E-2</v>
      </c>
      <c r="O161" s="28">
        <f t="shared" si="22"/>
        <v>2.6857268178647635E-2</v>
      </c>
      <c r="P161" s="29">
        <f t="shared" si="23"/>
        <v>2.6559807248680106E-2</v>
      </c>
      <c r="Z161" s="10"/>
    </row>
    <row r="162" spans="1:26">
      <c r="A162" s="12">
        <v>2013</v>
      </c>
      <c r="B162" s="9">
        <v>4</v>
      </c>
      <c r="C162" s="11">
        <v>14</v>
      </c>
      <c r="D162" s="8">
        <v>18.600000000000001</v>
      </c>
      <c r="E162" s="8">
        <v>13.1</v>
      </c>
      <c r="F162" s="8">
        <v>17.2</v>
      </c>
      <c r="G162" s="8">
        <v>14.4</v>
      </c>
      <c r="H162" s="8">
        <v>7.1</v>
      </c>
      <c r="I162" s="9">
        <v>12.5</v>
      </c>
      <c r="J162" s="28">
        <f t="shared" si="17"/>
        <v>0.49601809733802943</v>
      </c>
      <c r="K162" s="28">
        <f t="shared" si="18"/>
        <v>7.5285077524966729E-2</v>
      </c>
      <c r="L162" s="28">
        <f t="shared" si="19"/>
        <v>0.17672104109083672</v>
      </c>
      <c r="M162" s="28">
        <f t="shared" si="20"/>
        <v>0.14225280837340609</v>
      </c>
      <c r="N162" s="28">
        <f t="shared" si="21"/>
        <v>5.6305900245433291E-2</v>
      </c>
      <c r="O162" s="28">
        <f t="shared" si="22"/>
        <v>2.6857268178647635E-2</v>
      </c>
      <c r="P162" s="29">
        <f t="shared" si="23"/>
        <v>2.6559807248680106E-2</v>
      </c>
      <c r="Z162" s="10"/>
    </row>
    <row r="163" spans="1:26">
      <c r="A163" s="12">
        <v>2013</v>
      </c>
      <c r="B163" s="9">
        <v>5</v>
      </c>
      <c r="C163" s="11">
        <v>20</v>
      </c>
      <c r="D163" s="8">
        <v>23.6</v>
      </c>
      <c r="E163" s="8">
        <v>19.5</v>
      </c>
      <c r="F163" s="8">
        <v>22.7</v>
      </c>
      <c r="G163" s="8">
        <v>19.100000000000001</v>
      </c>
      <c r="H163" s="8">
        <v>11.7</v>
      </c>
      <c r="I163" s="9">
        <v>18.899999999999999</v>
      </c>
      <c r="J163" s="28">
        <f t="shared" si="17"/>
        <v>0.49601809733802943</v>
      </c>
      <c r="K163" s="28">
        <f t="shared" si="18"/>
        <v>7.5285077524966729E-2</v>
      </c>
      <c r="L163" s="28">
        <f t="shared" si="19"/>
        <v>0.17672104109083672</v>
      </c>
      <c r="M163" s="28">
        <f t="shared" si="20"/>
        <v>0.14225280837340609</v>
      </c>
      <c r="N163" s="28">
        <f t="shared" si="21"/>
        <v>5.6305900245433291E-2</v>
      </c>
      <c r="O163" s="28">
        <f t="shared" si="22"/>
        <v>2.6857268178647635E-2</v>
      </c>
      <c r="P163" s="29">
        <f t="shared" si="23"/>
        <v>2.6559807248680106E-2</v>
      </c>
      <c r="Z163" s="10"/>
    </row>
    <row r="164" spans="1:26">
      <c r="A164" s="12">
        <v>2013</v>
      </c>
      <c r="B164" s="9">
        <v>6</v>
      </c>
      <c r="C164" s="11">
        <v>23.4</v>
      </c>
      <c r="D164" s="8">
        <v>26.1</v>
      </c>
      <c r="E164" s="8">
        <v>21.6</v>
      </c>
      <c r="F164" s="8">
        <v>25.7</v>
      </c>
      <c r="G164" s="8">
        <v>26.7</v>
      </c>
      <c r="H164" s="8">
        <v>15</v>
      </c>
      <c r="I164" s="9">
        <v>21.9</v>
      </c>
      <c r="J164" s="28">
        <f t="shared" si="17"/>
        <v>0.49601809733802943</v>
      </c>
      <c r="K164" s="28">
        <f t="shared" si="18"/>
        <v>7.5285077524966729E-2</v>
      </c>
      <c r="L164" s="28">
        <f t="shared" si="19"/>
        <v>0.17672104109083672</v>
      </c>
      <c r="M164" s="28">
        <f t="shared" si="20"/>
        <v>0.14225280837340609</v>
      </c>
      <c r="N164" s="28">
        <f t="shared" si="21"/>
        <v>5.6305900245433291E-2</v>
      </c>
      <c r="O164" s="28">
        <f t="shared" si="22"/>
        <v>2.6857268178647635E-2</v>
      </c>
      <c r="P164" s="29">
        <f t="shared" si="23"/>
        <v>2.6559807248680106E-2</v>
      </c>
      <c r="Z164" s="10"/>
    </row>
    <row r="165" spans="1:26">
      <c r="A165" s="12">
        <v>2013</v>
      </c>
      <c r="B165" s="9">
        <v>7</v>
      </c>
      <c r="C165" s="11">
        <v>25.4</v>
      </c>
      <c r="D165" s="8">
        <v>28.6</v>
      </c>
      <c r="E165" s="8">
        <v>23.5</v>
      </c>
      <c r="F165" s="8">
        <v>28.4</v>
      </c>
      <c r="G165" s="8">
        <v>31.3</v>
      </c>
      <c r="H165" s="8">
        <v>19.5</v>
      </c>
      <c r="I165" s="9">
        <v>24.1</v>
      </c>
      <c r="J165" s="28">
        <f t="shared" si="17"/>
        <v>0.49601809733802943</v>
      </c>
      <c r="K165" s="28">
        <f t="shared" si="18"/>
        <v>7.5285077524966729E-2</v>
      </c>
      <c r="L165" s="28">
        <f t="shared" si="19"/>
        <v>0.17672104109083672</v>
      </c>
      <c r="M165" s="28">
        <f t="shared" si="20"/>
        <v>0.14225280837340609</v>
      </c>
      <c r="N165" s="28">
        <f t="shared" si="21"/>
        <v>5.6305900245433291E-2</v>
      </c>
      <c r="O165" s="28">
        <f t="shared" si="22"/>
        <v>2.6857268178647635E-2</v>
      </c>
      <c r="P165" s="29">
        <f t="shared" si="23"/>
        <v>2.6559807248680106E-2</v>
      </c>
      <c r="Z165" s="10"/>
    </row>
    <row r="166" spans="1:26">
      <c r="A166" s="12">
        <v>2013</v>
      </c>
      <c r="B166" s="9">
        <v>8</v>
      </c>
      <c r="C166" s="11">
        <v>26.5</v>
      </c>
      <c r="D166" s="8">
        <v>29.2</v>
      </c>
      <c r="E166" s="8">
        <v>24.2</v>
      </c>
      <c r="F166" s="8">
        <v>28.8</v>
      </c>
      <c r="G166" s="8">
        <v>30.5</v>
      </c>
      <c r="H166" s="8">
        <v>19.5</v>
      </c>
      <c r="I166" s="9">
        <v>25.1</v>
      </c>
      <c r="J166" s="28">
        <f t="shared" si="17"/>
        <v>0.49601809733802943</v>
      </c>
      <c r="K166" s="28">
        <f t="shared" si="18"/>
        <v>7.5285077524966729E-2</v>
      </c>
      <c r="L166" s="28">
        <f t="shared" si="19"/>
        <v>0.17672104109083672</v>
      </c>
      <c r="M166" s="28">
        <f t="shared" si="20"/>
        <v>0.14225280837340609</v>
      </c>
      <c r="N166" s="28">
        <f t="shared" si="21"/>
        <v>5.6305900245433291E-2</v>
      </c>
      <c r="O166" s="28">
        <f t="shared" si="22"/>
        <v>2.6857268178647635E-2</v>
      </c>
      <c r="P166" s="29">
        <f t="shared" si="23"/>
        <v>2.6559807248680106E-2</v>
      </c>
      <c r="Z166" s="10"/>
    </row>
    <row r="167" spans="1:26">
      <c r="A167" s="12">
        <v>2013</v>
      </c>
      <c r="B167" s="9">
        <v>9</v>
      </c>
      <c r="C167" s="11">
        <v>22.1</v>
      </c>
      <c r="D167" s="8">
        <v>25.8</v>
      </c>
      <c r="E167" s="8">
        <v>18.2</v>
      </c>
      <c r="F167" s="8">
        <v>24</v>
      </c>
      <c r="G167" s="8">
        <v>24.5</v>
      </c>
      <c r="H167" s="8">
        <v>13.6</v>
      </c>
      <c r="I167" s="9">
        <v>20.9</v>
      </c>
      <c r="J167" s="28">
        <f t="shared" si="17"/>
        <v>0.49601809733802943</v>
      </c>
      <c r="K167" s="28">
        <f t="shared" si="18"/>
        <v>7.5285077524966729E-2</v>
      </c>
      <c r="L167" s="28">
        <f t="shared" si="19"/>
        <v>0.17672104109083672</v>
      </c>
      <c r="M167" s="28">
        <f t="shared" si="20"/>
        <v>0.14225280837340609</v>
      </c>
      <c r="N167" s="28">
        <f t="shared" si="21"/>
        <v>5.6305900245433291E-2</v>
      </c>
      <c r="O167" s="28">
        <f t="shared" si="22"/>
        <v>2.6857268178647635E-2</v>
      </c>
      <c r="P167" s="29">
        <f t="shared" si="23"/>
        <v>2.6559807248680106E-2</v>
      </c>
      <c r="Z167" s="10"/>
    </row>
    <row r="168" spans="1:26">
      <c r="A168" s="12">
        <v>2013</v>
      </c>
      <c r="B168" s="9">
        <v>10</v>
      </c>
      <c r="C168" s="11">
        <v>15.2</v>
      </c>
      <c r="D168" s="8">
        <v>19.899999999999999</v>
      </c>
      <c r="E168" s="8">
        <v>11.7</v>
      </c>
      <c r="F168" s="8">
        <v>17.3</v>
      </c>
      <c r="G168" s="8">
        <v>16.899999999999999</v>
      </c>
      <c r="H168" s="8">
        <v>6</v>
      </c>
      <c r="I168" s="9">
        <v>15.7</v>
      </c>
      <c r="J168" s="28">
        <f t="shared" si="17"/>
        <v>0.49601809733802943</v>
      </c>
      <c r="K168" s="28">
        <f t="shared" si="18"/>
        <v>7.5285077524966729E-2</v>
      </c>
      <c r="L168" s="28">
        <f t="shared" si="19"/>
        <v>0.17672104109083672</v>
      </c>
      <c r="M168" s="28">
        <f t="shared" si="20"/>
        <v>0.14225280837340609</v>
      </c>
      <c r="N168" s="28">
        <f t="shared" si="21"/>
        <v>5.6305900245433291E-2</v>
      </c>
      <c r="O168" s="28">
        <f t="shared" si="22"/>
        <v>2.6857268178647635E-2</v>
      </c>
      <c r="P168" s="29">
        <f t="shared" si="23"/>
        <v>2.6559807248680106E-2</v>
      </c>
      <c r="Z168" s="10"/>
    </row>
    <row r="169" spans="1:26">
      <c r="A169" s="12">
        <v>2013</v>
      </c>
      <c r="B169" s="9">
        <v>11</v>
      </c>
      <c r="C169" s="11">
        <v>14.1</v>
      </c>
      <c r="D169" s="8">
        <v>17.7</v>
      </c>
      <c r="E169" s="8">
        <v>8.5</v>
      </c>
      <c r="F169" s="8">
        <v>15</v>
      </c>
      <c r="G169" s="8">
        <v>11.4</v>
      </c>
      <c r="H169" s="8">
        <v>2.4</v>
      </c>
      <c r="I169" s="9">
        <v>15.1</v>
      </c>
      <c r="J169" s="28">
        <f t="shared" si="17"/>
        <v>0.49601809733802943</v>
      </c>
      <c r="K169" s="28">
        <f t="shared" si="18"/>
        <v>7.5285077524966729E-2</v>
      </c>
      <c r="L169" s="28">
        <f t="shared" si="19"/>
        <v>0.17672104109083672</v>
      </c>
      <c r="M169" s="28">
        <f t="shared" si="20"/>
        <v>0.14225280837340609</v>
      </c>
      <c r="N169" s="28">
        <f t="shared" si="21"/>
        <v>5.6305900245433291E-2</v>
      </c>
      <c r="O169" s="28">
        <f t="shared" si="22"/>
        <v>2.6857268178647635E-2</v>
      </c>
      <c r="P169" s="29">
        <f t="shared" si="23"/>
        <v>2.6559807248680106E-2</v>
      </c>
      <c r="Z169" s="10"/>
    </row>
    <row r="170" spans="1:26">
      <c r="A170" s="12">
        <v>2013</v>
      </c>
      <c r="B170" s="9">
        <v>12</v>
      </c>
      <c r="C170" s="11">
        <v>7.2</v>
      </c>
      <c r="D170" s="8">
        <v>10.3</v>
      </c>
      <c r="E170" s="8">
        <v>-1</v>
      </c>
      <c r="F170" s="8">
        <v>8.5</v>
      </c>
      <c r="G170" s="8">
        <v>-3.5</v>
      </c>
      <c r="H170" s="8">
        <v>-13.5</v>
      </c>
      <c r="I170" s="9">
        <v>7.6</v>
      </c>
      <c r="J170" s="28">
        <f t="shared" si="17"/>
        <v>0.49601809733802943</v>
      </c>
      <c r="K170" s="28">
        <f t="shared" si="18"/>
        <v>7.5285077524966729E-2</v>
      </c>
      <c r="L170" s="28">
        <f t="shared" si="19"/>
        <v>0.17672104109083672</v>
      </c>
      <c r="M170" s="28">
        <f t="shared" si="20"/>
        <v>0.14225280837340609</v>
      </c>
      <c r="N170" s="28">
        <f t="shared" si="21"/>
        <v>5.6305900245433291E-2</v>
      </c>
      <c r="O170" s="28">
        <f t="shared" si="22"/>
        <v>2.6857268178647635E-2</v>
      </c>
      <c r="P170" s="29">
        <f t="shared" si="23"/>
        <v>2.6559807248680106E-2</v>
      </c>
      <c r="Z170" s="10"/>
    </row>
    <row r="171" spans="1:26">
      <c r="A171" s="12">
        <v>2014</v>
      </c>
      <c r="B171" s="9">
        <v>1</v>
      </c>
      <c r="C171" s="11">
        <v>9.1</v>
      </c>
      <c r="D171" s="8">
        <v>11.5</v>
      </c>
      <c r="E171" s="8">
        <v>3.1</v>
      </c>
      <c r="F171" s="8">
        <v>11.8</v>
      </c>
      <c r="G171" s="8">
        <v>3.4</v>
      </c>
      <c r="H171" s="8">
        <v>-10.1</v>
      </c>
      <c r="I171" s="9">
        <v>10.199999999999999</v>
      </c>
      <c r="J171" s="28">
        <f t="shared" si="17"/>
        <v>0.49625708991437512</v>
      </c>
      <c r="K171" s="28">
        <f t="shared" si="18"/>
        <v>7.4750680052923443E-2</v>
      </c>
      <c r="L171" s="28">
        <f t="shared" si="19"/>
        <v>0.17776702676239994</v>
      </c>
      <c r="M171" s="28">
        <f t="shared" si="20"/>
        <v>0.14197249675338089</v>
      </c>
      <c r="N171" s="28">
        <f t="shared" si="21"/>
        <v>5.6437584090826012E-2</v>
      </c>
      <c r="O171" s="28">
        <f t="shared" si="22"/>
        <v>2.6347811616667716E-2</v>
      </c>
      <c r="P171" s="29">
        <f t="shared" si="23"/>
        <v>2.6467310809426849E-2</v>
      </c>
      <c r="Z171" s="10"/>
    </row>
    <row r="172" spans="1:26">
      <c r="A172" s="12">
        <v>2014</v>
      </c>
      <c r="B172" s="9">
        <v>2</v>
      </c>
      <c r="C172" s="11">
        <v>8.9</v>
      </c>
      <c r="D172" s="8">
        <v>12.3</v>
      </c>
      <c r="E172" s="8">
        <v>5.9</v>
      </c>
      <c r="F172" s="8">
        <v>11.7</v>
      </c>
      <c r="G172" s="8">
        <v>5.8</v>
      </c>
      <c r="H172" s="8">
        <v>-7.3</v>
      </c>
      <c r="I172" s="9">
        <v>9.6999999999999993</v>
      </c>
      <c r="J172" s="28">
        <f t="shared" si="17"/>
        <v>0.49625708991437512</v>
      </c>
      <c r="K172" s="28">
        <f t="shared" si="18"/>
        <v>7.4750680052923443E-2</v>
      </c>
      <c r="L172" s="28">
        <f t="shared" si="19"/>
        <v>0.17776702676239994</v>
      </c>
      <c r="M172" s="28">
        <f t="shared" si="20"/>
        <v>0.14197249675338089</v>
      </c>
      <c r="N172" s="28">
        <f t="shared" si="21"/>
        <v>5.6437584090826012E-2</v>
      </c>
      <c r="O172" s="28">
        <f t="shared" si="22"/>
        <v>2.6347811616667716E-2</v>
      </c>
      <c r="P172" s="29">
        <f t="shared" si="23"/>
        <v>2.6467310809426849E-2</v>
      </c>
      <c r="Z172" s="10"/>
    </row>
    <row r="173" spans="1:26">
      <c r="A173" s="12">
        <v>2014</v>
      </c>
      <c r="B173" s="9">
        <v>3</v>
      </c>
      <c r="C173" s="11">
        <v>10.9</v>
      </c>
      <c r="D173" s="8">
        <v>15.6</v>
      </c>
      <c r="E173" s="8">
        <v>8.3000000000000007</v>
      </c>
      <c r="F173" s="8">
        <v>13.2</v>
      </c>
      <c r="G173" s="8">
        <v>10.8</v>
      </c>
      <c r="H173" s="8">
        <v>2.2999999999999998</v>
      </c>
      <c r="I173" s="9">
        <v>10.7</v>
      </c>
      <c r="J173" s="28">
        <f t="shared" si="17"/>
        <v>0.49625708991437512</v>
      </c>
      <c r="K173" s="28">
        <f t="shared" si="18"/>
        <v>7.4750680052923443E-2</v>
      </c>
      <c r="L173" s="28">
        <f t="shared" si="19"/>
        <v>0.17776702676239994</v>
      </c>
      <c r="M173" s="28">
        <f t="shared" si="20"/>
        <v>0.14197249675338089</v>
      </c>
      <c r="N173" s="28">
        <f t="shared" si="21"/>
        <v>5.6437584090826012E-2</v>
      </c>
      <c r="O173" s="28">
        <f t="shared" si="22"/>
        <v>2.6347811616667716E-2</v>
      </c>
      <c r="P173" s="29">
        <f t="shared" si="23"/>
        <v>2.6467310809426849E-2</v>
      </c>
      <c r="Z173" s="10"/>
    </row>
    <row r="174" spans="1:26">
      <c r="A174" s="12">
        <v>2014</v>
      </c>
      <c r="B174" s="9">
        <v>4</v>
      </c>
      <c r="C174" s="11">
        <v>14.1</v>
      </c>
      <c r="D174" s="8">
        <v>19</v>
      </c>
      <c r="E174" s="8">
        <v>13.3</v>
      </c>
      <c r="F174" s="8">
        <v>16.899999999999999</v>
      </c>
      <c r="G174" s="8">
        <v>14.6</v>
      </c>
      <c r="H174" s="8">
        <v>7.4</v>
      </c>
      <c r="I174" s="9">
        <v>12.8</v>
      </c>
      <c r="J174" s="28">
        <f t="shared" si="17"/>
        <v>0.49625708991437512</v>
      </c>
      <c r="K174" s="28">
        <f t="shared" si="18"/>
        <v>7.4750680052923443E-2</v>
      </c>
      <c r="L174" s="28">
        <f t="shared" si="19"/>
        <v>0.17776702676239994</v>
      </c>
      <c r="M174" s="28">
        <f t="shared" si="20"/>
        <v>0.14197249675338089</v>
      </c>
      <c r="N174" s="28">
        <f t="shared" si="21"/>
        <v>5.6437584090826012E-2</v>
      </c>
      <c r="O174" s="28">
        <f t="shared" si="22"/>
        <v>2.6347811616667716E-2</v>
      </c>
      <c r="P174" s="29">
        <f t="shared" si="23"/>
        <v>2.6467310809426849E-2</v>
      </c>
      <c r="Z174" s="10"/>
    </row>
    <row r="175" spans="1:26">
      <c r="A175" s="12">
        <v>2014</v>
      </c>
      <c r="B175" s="9">
        <v>5</v>
      </c>
      <c r="C175" s="11">
        <v>18.3</v>
      </c>
      <c r="D175" s="8">
        <v>22</v>
      </c>
      <c r="E175" s="8">
        <v>16.2</v>
      </c>
      <c r="F175" s="8">
        <v>20.8</v>
      </c>
      <c r="G175" s="8">
        <v>19.7</v>
      </c>
      <c r="H175" s="8">
        <v>11.3</v>
      </c>
      <c r="I175" s="9">
        <v>17.600000000000001</v>
      </c>
      <c r="J175" s="28">
        <f t="shared" si="17"/>
        <v>0.49625708991437512</v>
      </c>
      <c r="K175" s="28">
        <f t="shared" si="18"/>
        <v>7.4750680052923443E-2</v>
      </c>
      <c r="L175" s="28">
        <f t="shared" si="19"/>
        <v>0.17776702676239994</v>
      </c>
      <c r="M175" s="28">
        <f t="shared" si="20"/>
        <v>0.14197249675338089</v>
      </c>
      <c r="N175" s="28">
        <f t="shared" si="21"/>
        <v>5.6437584090826012E-2</v>
      </c>
      <c r="O175" s="28">
        <f t="shared" si="22"/>
        <v>2.6347811616667716E-2</v>
      </c>
      <c r="P175" s="29">
        <f t="shared" si="23"/>
        <v>2.6467310809426849E-2</v>
      </c>
      <c r="Z175" s="10"/>
    </row>
    <row r="176" spans="1:26">
      <c r="A176" s="12">
        <v>2014</v>
      </c>
      <c r="B176" s="9">
        <v>6</v>
      </c>
      <c r="C176" s="11">
        <v>22.1</v>
      </c>
      <c r="D176" s="8">
        <v>25.6</v>
      </c>
      <c r="E176" s="8">
        <v>19.600000000000001</v>
      </c>
      <c r="F176" s="8">
        <v>25</v>
      </c>
      <c r="G176" s="8">
        <v>26.6</v>
      </c>
      <c r="H176" s="8">
        <v>15.3</v>
      </c>
      <c r="I176" s="9">
        <v>21.5</v>
      </c>
      <c r="J176" s="28">
        <f t="shared" si="17"/>
        <v>0.49625708991437512</v>
      </c>
      <c r="K176" s="28">
        <f t="shared" si="18"/>
        <v>7.4750680052923443E-2</v>
      </c>
      <c r="L176" s="28">
        <f t="shared" si="19"/>
        <v>0.17776702676239994</v>
      </c>
      <c r="M176" s="28">
        <f t="shared" si="20"/>
        <v>0.14197249675338089</v>
      </c>
      <c r="N176" s="28">
        <f t="shared" si="21"/>
        <v>5.6437584090826012E-2</v>
      </c>
      <c r="O176" s="28">
        <f t="shared" si="22"/>
        <v>2.6347811616667716E-2</v>
      </c>
      <c r="P176" s="29">
        <f t="shared" si="23"/>
        <v>2.6467310809426849E-2</v>
      </c>
      <c r="Z176" s="10"/>
    </row>
    <row r="177" spans="1:26">
      <c r="A177" s="12">
        <v>2014</v>
      </c>
      <c r="B177" s="9">
        <v>7</v>
      </c>
      <c r="C177" s="11">
        <v>25.7</v>
      </c>
      <c r="D177" s="8">
        <v>28.4</v>
      </c>
      <c r="E177" s="8">
        <v>25.5</v>
      </c>
      <c r="F177" s="8">
        <v>27.8</v>
      </c>
      <c r="G177" s="8">
        <v>31.6</v>
      </c>
      <c r="H177" s="8">
        <v>20.7</v>
      </c>
      <c r="I177" s="9">
        <v>24.7</v>
      </c>
      <c r="J177" s="28">
        <f t="shared" si="17"/>
        <v>0.49625708991437512</v>
      </c>
      <c r="K177" s="28">
        <f t="shared" si="18"/>
        <v>7.4750680052923443E-2</v>
      </c>
      <c r="L177" s="28">
        <f t="shared" si="19"/>
        <v>0.17776702676239994</v>
      </c>
      <c r="M177" s="28">
        <f t="shared" si="20"/>
        <v>0.14197249675338089</v>
      </c>
      <c r="N177" s="28">
        <f t="shared" si="21"/>
        <v>5.6437584090826012E-2</v>
      </c>
      <c r="O177" s="28">
        <f t="shared" si="22"/>
        <v>2.6347811616667716E-2</v>
      </c>
      <c r="P177" s="29">
        <f t="shared" si="23"/>
        <v>2.6467310809426849E-2</v>
      </c>
      <c r="Z177" s="10"/>
    </row>
    <row r="178" spans="1:26">
      <c r="A178" s="12">
        <v>2014</v>
      </c>
      <c r="B178" s="9">
        <v>8</v>
      </c>
      <c r="C178" s="11">
        <v>26.4</v>
      </c>
      <c r="D178" s="8">
        <v>29.3</v>
      </c>
      <c r="E178" s="8">
        <v>25.7</v>
      </c>
      <c r="F178" s="8">
        <v>28.4</v>
      </c>
      <c r="G178" s="8">
        <v>31.1</v>
      </c>
      <c r="H178" s="8">
        <v>21.5</v>
      </c>
      <c r="I178" s="9">
        <v>26.2</v>
      </c>
      <c r="J178" s="28">
        <f t="shared" si="17"/>
        <v>0.49625708991437512</v>
      </c>
      <c r="K178" s="28">
        <f t="shared" si="18"/>
        <v>7.4750680052923443E-2</v>
      </c>
      <c r="L178" s="28">
        <f t="shared" si="19"/>
        <v>0.17776702676239994</v>
      </c>
      <c r="M178" s="28">
        <f t="shared" si="20"/>
        <v>0.14197249675338089</v>
      </c>
      <c r="N178" s="28">
        <f t="shared" si="21"/>
        <v>5.6437584090826012E-2</v>
      </c>
      <c r="O178" s="28">
        <f t="shared" si="22"/>
        <v>2.6347811616667716E-2</v>
      </c>
      <c r="P178" s="29">
        <f t="shared" si="23"/>
        <v>2.6467310809426849E-2</v>
      </c>
      <c r="Z178" s="10"/>
    </row>
    <row r="179" spans="1:26">
      <c r="A179" s="12">
        <v>2014</v>
      </c>
      <c r="B179" s="9">
        <v>9</v>
      </c>
      <c r="C179" s="11">
        <v>21.9</v>
      </c>
      <c r="D179" s="8">
        <v>26.3</v>
      </c>
      <c r="E179" s="8">
        <v>19.3</v>
      </c>
      <c r="F179" s="8">
        <v>23.9</v>
      </c>
      <c r="G179" s="8">
        <v>24.8</v>
      </c>
      <c r="H179" s="8">
        <v>14.7</v>
      </c>
      <c r="I179" s="9">
        <v>22.4</v>
      </c>
      <c r="J179" s="28">
        <f t="shared" si="17"/>
        <v>0.49625708991437512</v>
      </c>
      <c r="K179" s="28">
        <f t="shared" si="18"/>
        <v>7.4750680052923443E-2</v>
      </c>
      <c r="L179" s="28">
        <f t="shared" si="19"/>
        <v>0.17776702676239994</v>
      </c>
      <c r="M179" s="28">
        <f t="shared" si="20"/>
        <v>0.14197249675338089</v>
      </c>
      <c r="N179" s="28">
        <f t="shared" si="21"/>
        <v>5.6437584090826012E-2</v>
      </c>
      <c r="O179" s="28">
        <f t="shared" si="22"/>
        <v>2.6347811616667716E-2</v>
      </c>
      <c r="P179" s="29">
        <f t="shared" si="23"/>
        <v>2.6467310809426849E-2</v>
      </c>
      <c r="Z179" s="10"/>
    </row>
    <row r="180" spans="1:26">
      <c r="A180" s="12">
        <v>2014</v>
      </c>
      <c r="B180" s="9">
        <v>10</v>
      </c>
      <c r="C180" s="11">
        <v>17.100000000000001</v>
      </c>
      <c r="D180" s="8">
        <v>21.3</v>
      </c>
      <c r="E180" s="8">
        <v>13.3</v>
      </c>
      <c r="F180" s="8">
        <v>18.899999999999999</v>
      </c>
      <c r="G180" s="8">
        <v>17.5</v>
      </c>
      <c r="H180" s="8">
        <v>8.4</v>
      </c>
      <c r="I180" s="9">
        <v>17.8</v>
      </c>
      <c r="J180" s="28">
        <f t="shared" si="17"/>
        <v>0.49625708991437512</v>
      </c>
      <c r="K180" s="28">
        <f t="shared" si="18"/>
        <v>7.4750680052923443E-2</v>
      </c>
      <c r="L180" s="28">
        <f t="shared" si="19"/>
        <v>0.17776702676239994</v>
      </c>
      <c r="M180" s="28">
        <f t="shared" si="20"/>
        <v>0.14197249675338089</v>
      </c>
      <c r="N180" s="28">
        <f t="shared" si="21"/>
        <v>5.6437584090826012E-2</v>
      </c>
      <c r="O180" s="28">
        <f t="shared" si="22"/>
        <v>2.6347811616667716E-2</v>
      </c>
      <c r="P180" s="29">
        <f t="shared" si="23"/>
        <v>2.6467310809426849E-2</v>
      </c>
      <c r="Z180" s="10"/>
    </row>
    <row r="181" spans="1:26">
      <c r="A181" s="12">
        <v>2014</v>
      </c>
      <c r="B181" s="9">
        <v>11</v>
      </c>
      <c r="C181" s="11">
        <v>12.4</v>
      </c>
      <c r="D181" s="8">
        <v>15.1</v>
      </c>
      <c r="E181" s="8">
        <v>7.6</v>
      </c>
      <c r="F181" s="8">
        <v>14.1</v>
      </c>
      <c r="G181" s="8">
        <v>8.5</v>
      </c>
      <c r="H181" s="8">
        <v>0.2</v>
      </c>
      <c r="I181" s="9">
        <v>12.8</v>
      </c>
      <c r="J181" s="28">
        <f t="shared" si="17"/>
        <v>0.49625708991437512</v>
      </c>
      <c r="K181" s="28">
        <f t="shared" si="18"/>
        <v>7.4750680052923443E-2</v>
      </c>
      <c r="L181" s="28">
        <f t="shared" si="19"/>
        <v>0.17776702676239994</v>
      </c>
      <c r="M181" s="28">
        <f t="shared" si="20"/>
        <v>0.14197249675338089</v>
      </c>
      <c r="N181" s="28">
        <f t="shared" si="21"/>
        <v>5.6437584090826012E-2</v>
      </c>
      <c r="O181" s="28">
        <f t="shared" si="22"/>
        <v>2.6347811616667716E-2</v>
      </c>
      <c r="P181" s="29">
        <f t="shared" si="23"/>
        <v>2.6467310809426849E-2</v>
      </c>
      <c r="Z181" s="10"/>
    </row>
    <row r="182" spans="1:26">
      <c r="A182" s="12">
        <v>2014</v>
      </c>
      <c r="B182" s="9">
        <v>12</v>
      </c>
      <c r="C182" s="11">
        <v>10</v>
      </c>
      <c r="D182" s="8">
        <v>13.4</v>
      </c>
      <c r="E182" s="8">
        <v>5.8</v>
      </c>
      <c r="F182" s="8">
        <v>12.2</v>
      </c>
      <c r="G182" s="8">
        <v>6.7</v>
      </c>
      <c r="H182" s="8">
        <v>-0.9</v>
      </c>
      <c r="I182" s="9">
        <v>12.3</v>
      </c>
      <c r="J182" s="28">
        <f t="shared" si="17"/>
        <v>0.49625708991437512</v>
      </c>
      <c r="K182" s="28">
        <f t="shared" si="18"/>
        <v>7.4750680052923443E-2</v>
      </c>
      <c r="L182" s="28">
        <f t="shared" si="19"/>
        <v>0.17776702676239994</v>
      </c>
      <c r="M182" s="28">
        <f t="shared" si="20"/>
        <v>0.14197249675338089</v>
      </c>
      <c r="N182" s="28">
        <f t="shared" si="21"/>
        <v>5.6437584090826012E-2</v>
      </c>
      <c r="O182" s="28">
        <f t="shared" si="22"/>
        <v>2.6347811616667716E-2</v>
      </c>
      <c r="P182" s="29">
        <f t="shared" si="23"/>
        <v>2.6467310809426849E-2</v>
      </c>
      <c r="Z182" s="10"/>
    </row>
    <row r="183" spans="1:26">
      <c r="A183" s="12">
        <v>2015</v>
      </c>
      <c r="B183" s="9">
        <v>1</v>
      </c>
      <c r="C183" s="11">
        <v>7</v>
      </c>
      <c r="D183" s="8">
        <v>9.4</v>
      </c>
      <c r="E183" s="8">
        <v>1</v>
      </c>
      <c r="F183" s="8">
        <v>8.5</v>
      </c>
      <c r="G183" s="8">
        <v>2.2999999999999998</v>
      </c>
      <c r="H183" s="8">
        <v>-8.1</v>
      </c>
      <c r="I183" s="9">
        <v>8.1</v>
      </c>
      <c r="J183" s="28">
        <f t="shared" si="17"/>
        <v>0.49746038668534448</v>
      </c>
      <c r="K183" s="28">
        <f t="shared" si="18"/>
        <v>7.4094763109196563E-2</v>
      </c>
      <c r="L183" s="28">
        <f t="shared" si="19"/>
        <v>0.17887866850051035</v>
      </c>
      <c r="M183" s="28">
        <f t="shared" si="20"/>
        <v>0.14147232986107872</v>
      </c>
      <c r="N183" s="28">
        <f t="shared" si="21"/>
        <v>5.6141953756254345E-2</v>
      </c>
      <c r="O183" s="28">
        <f t="shared" si="22"/>
        <v>2.5872502611190916E-2</v>
      </c>
      <c r="P183" s="29">
        <f t="shared" si="23"/>
        <v>2.6079395476424617E-2</v>
      </c>
      <c r="Z183" s="10"/>
    </row>
    <row r="184" spans="1:26">
      <c r="A184" s="12">
        <v>2015</v>
      </c>
      <c r="B184" s="9">
        <v>2</v>
      </c>
      <c r="C184" s="11">
        <v>7.2</v>
      </c>
      <c r="D184" s="8">
        <v>11.2</v>
      </c>
      <c r="E184" s="8">
        <v>3.3</v>
      </c>
      <c r="F184" s="8">
        <v>9.1999999999999993</v>
      </c>
      <c r="G184" s="8">
        <v>5.4</v>
      </c>
      <c r="H184" s="8">
        <v>-7.3</v>
      </c>
      <c r="I184" s="9">
        <v>9.4</v>
      </c>
      <c r="J184" s="28">
        <f t="shared" si="17"/>
        <v>0.49746038668534448</v>
      </c>
      <c r="K184" s="28">
        <f t="shared" si="18"/>
        <v>7.4094763109196563E-2</v>
      </c>
      <c r="L184" s="28">
        <f t="shared" si="19"/>
        <v>0.17887866850051035</v>
      </c>
      <c r="M184" s="28">
        <f t="shared" si="20"/>
        <v>0.14147232986107872</v>
      </c>
      <c r="N184" s="28">
        <f t="shared" si="21"/>
        <v>5.6141953756254345E-2</v>
      </c>
      <c r="O184" s="28">
        <f t="shared" si="22"/>
        <v>2.5872502611190916E-2</v>
      </c>
      <c r="P184" s="29">
        <f t="shared" si="23"/>
        <v>2.6079395476424617E-2</v>
      </c>
      <c r="Z184" s="10"/>
    </row>
    <row r="185" spans="1:26">
      <c r="A185" s="12">
        <v>2015</v>
      </c>
      <c r="B185" s="9">
        <v>3</v>
      </c>
      <c r="C185" s="11">
        <v>9.1</v>
      </c>
      <c r="D185" s="8">
        <v>14.6</v>
      </c>
      <c r="E185" s="8">
        <v>7.1</v>
      </c>
      <c r="F185" s="8">
        <v>11.3</v>
      </c>
      <c r="G185" s="8">
        <v>8.1999999999999993</v>
      </c>
      <c r="H185" s="8">
        <v>-1.6</v>
      </c>
      <c r="I185" s="9">
        <v>8.9</v>
      </c>
      <c r="J185" s="28">
        <f t="shared" si="17"/>
        <v>0.49746038668534448</v>
      </c>
      <c r="K185" s="28">
        <f t="shared" si="18"/>
        <v>7.4094763109196563E-2</v>
      </c>
      <c r="L185" s="28">
        <f t="shared" si="19"/>
        <v>0.17887866850051035</v>
      </c>
      <c r="M185" s="28">
        <f t="shared" si="20"/>
        <v>0.14147232986107872</v>
      </c>
      <c r="N185" s="28">
        <f t="shared" si="21"/>
        <v>5.6141953756254345E-2</v>
      </c>
      <c r="O185" s="28">
        <f t="shared" si="22"/>
        <v>2.5872502611190916E-2</v>
      </c>
      <c r="P185" s="29">
        <f t="shared" si="23"/>
        <v>2.6079395476424617E-2</v>
      </c>
      <c r="Z185" s="10"/>
    </row>
    <row r="186" spans="1:26">
      <c r="A186" s="12">
        <v>2015</v>
      </c>
      <c r="B186" s="9">
        <v>4</v>
      </c>
      <c r="C186" s="11">
        <v>11.8</v>
      </c>
      <c r="D186" s="8">
        <v>16.899999999999999</v>
      </c>
      <c r="E186" s="8">
        <v>9.1</v>
      </c>
      <c r="F186" s="8">
        <v>14.4</v>
      </c>
      <c r="G186" s="8">
        <v>12.4</v>
      </c>
      <c r="H186" s="8">
        <v>4.9000000000000004</v>
      </c>
      <c r="I186" s="9">
        <v>10.7</v>
      </c>
      <c r="J186" s="28">
        <f t="shared" si="17"/>
        <v>0.49746038668534448</v>
      </c>
      <c r="K186" s="28">
        <f t="shared" si="18"/>
        <v>7.4094763109196563E-2</v>
      </c>
      <c r="L186" s="28">
        <f t="shared" si="19"/>
        <v>0.17887866850051035</v>
      </c>
      <c r="M186" s="28">
        <f t="shared" si="20"/>
        <v>0.14147232986107872</v>
      </c>
      <c r="N186" s="28">
        <f t="shared" si="21"/>
        <v>5.6141953756254345E-2</v>
      </c>
      <c r="O186" s="28">
        <f t="shared" si="22"/>
        <v>2.5872502611190916E-2</v>
      </c>
      <c r="P186" s="29">
        <f t="shared" si="23"/>
        <v>2.6079395476424617E-2</v>
      </c>
      <c r="Z186" s="10"/>
    </row>
    <row r="187" spans="1:26">
      <c r="A187" s="12">
        <v>2015</v>
      </c>
      <c r="B187" s="9">
        <v>5</v>
      </c>
      <c r="C187" s="11">
        <v>18.899999999999999</v>
      </c>
      <c r="D187" s="8">
        <v>22.5</v>
      </c>
      <c r="E187" s="8">
        <v>16.899999999999999</v>
      </c>
      <c r="F187" s="8">
        <v>21.6</v>
      </c>
      <c r="G187" s="8">
        <v>18.7</v>
      </c>
      <c r="H187" s="8">
        <v>10.1</v>
      </c>
      <c r="I187" s="9">
        <v>15.9</v>
      </c>
      <c r="J187" s="28">
        <f t="shared" si="17"/>
        <v>0.49746038668534448</v>
      </c>
      <c r="K187" s="28">
        <f t="shared" si="18"/>
        <v>7.4094763109196563E-2</v>
      </c>
      <c r="L187" s="28">
        <f t="shared" si="19"/>
        <v>0.17887866850051035</v>
      </c>
      <c r="M187" s="28">
        <f t="shared" si="20"/>
        <v>0.14147232986107872</v>
      </c>
      <c r="N187" s="28">
        <f t="shared" si="21"/>
        <v>5.6141953756254345E-2</v>
      </c>
      <c r="O187" s="28">
        <f t="shared" si="22"/>
        <v>2.5872502611190916E-2</v>
      </c>
      <c r="P187" s="29">
        <f t="shared" si="23"/>
        <v>2.6079395476424617E-2</v>
      </c>
      <c r="Z187" s="10"/>
    </row>
    <row r="188" spans="1:26">
      <c r="A188" s="12">
        <v>2015</v>
      </c>
      <c r="B188" s="9">
        <v>6</v>
      </c>
      <c r="C188" s="11">
        <v>21.9</v>
      </c>
      <c r="D188" s="8">
        <v>25</v>
      </c>
      <c r="E188" s="8">
        <v>18.3</v>
      </c>
      <c r="F188" s="8">
        <v>23.8</v>
      </c>
      <c r="G188" s="8">
        <v>26.1</v>
      </c>
      <c r="H188" s="8">
        <v>15.7</v>
      </c>
      <c r="I188" s="9">
        <v>21.2</v>
      </c>
      <c r="J188" s="28">
        <f t="shared" si="17"/>
        <v>0.49746038668534448</v>
      </c>
      <c r="K188" s="28">
        <f t="shared" si="18"/>
        <v>7.4094763109196563E-2</v>
      </c>
      <c r="L188" s="28">
        <f t="shared" si="19"/>
        <v>0.17887866850051035</v>
      </c>
      <c r="M188" s="28">
        <f t="shared" si="20"/>
        <v>0.14147232986107872</v>
      </c>
      <c r="N188" s="28">
        <f t="shared" si="21"/>
        <v>5.6141953756254345E-2</v>
      </c>
      <c r="O188" s="28">
        <f t="shared" si="22"/>
        <v>2.5872502611190916E-2</v>
      </c>
      <c r="P188" s="29">
        <f t="shared" si="23"/>
        <v>2.6079395476424617E-2</v>
      </c>
      <c r="Z188" s="10"/>
    </row>
    <row r="189" spans="1:26">
      <c r="A189" s="12">
        <v>2015</v>
      </c>
      <c r="B189" s="9">
        <v>7</v>
      </c>
      <c r="C189" s="11">
        <v>25.7</v>
      </c>
      <c r="D189" s="8">
        <v>28.4</v>
      </c>
      <c r="E189" s="8">
        <v>24.2</v>
      </c>
      <c r="F189" s="8">
        <v>28.2</v>
      </c>
      <c r="G189" s="8">
        <v>31.6</v>
      </c>
      <c r="H189" s="8">
        <v>20.100000000000001</v>
      </c>
      <c r="I189" s="9">
        <v>23.8</v>
      </c>
      <c r="J189" s="28">
        <f t="shared" si="17"/>
        <v>0.49746038668534448</v>
      </c>
      <c r="K189" s="28">
        <f t="shared" si="18"/>
        <v>7.4094763109196563E-2</v>
      </c>
      <c r="L189" s="28">
        <f t="shared" si="19"/>
        <v>0.17887866850051035</v>
      </c>
      <c r="M189" s="28">
        <f t="shared" si="20"/>
        <v>0.14147232986107872</v>
      </c>
      <c r="N189" s="28">
        <f t="shared" si="21"/>
        <v>5.6141953756254345E-2</v>
      </c>
      <c r="O189" s="28">
        <f t="shared" si="22"/>
        <v>2.5872502611190916E-2</v>
      </c>
      <c r="P189" s="29">
        <f t="shared" si="23"/>
        <v>2.6079395476424617E-2</v>
      </c>
      <c r="Z189" s="10"/>
    </row>
    <row r="190" spans="1:26">
      <c r="A190" s="12">
        <v>2015</v>
      </c>
      <c r="B190" s="9">
        <v>8</v>
      </c>
      <c r="C190" s="11">
        <v>27</v>
      </c>
      <c r="D190" s="8">
        <v>30</v>
      </c>
      <c r="E190" s="8">
        <v>24.6</v>
      </c>
      <c r="F190" s="8">
        <v>28.7</v>
      </c>
      <c r="G190" s="8">
        <v>30.9</v>
      </c>
      <c r="H190" s="8">
        <v>20.7</v>
      </c>
      <c r="I190" s="9">
        <v>26.3</v>
      </c>
      <c r="J190" s="28">
        <f t="shared" si="17"/>
        <v>0.49746038668534448</v>
      </c>
      <c r="K190" s="28">
        <f t="shared" si="18"/>
        <v>7.4094763109196563E-2</v>
      </c>
      <c r="L190" s="28">
        <f t="shared" si="19"/>
        <v>0.17887866850051035</v>
      </c>
      <c r="M190" s="28">
        <f t="shared" si="20"/>
        <v>0.14147232986107872</v>
      </c>
      <c r="N190" s="28">
        <f t="shared" si="21"/>
        <v>5.6141953756254345E-2</v>
      </c>
      <c r="O190" s="28">
        <f t="shared" si="22"/>
        <v>2.5872502611190916E-2</v>
      </c>
      <c r="P190" s="29">
        <f t="shared" si="23"/>
        <v>2.6079395476424617E-2</v>
      </c>
      <c r="Z190" s="10"/>
    </row>
    <row r="191" spans="1:26">
      <c r="A191" s="12">
        <v>2015</v>
      </c>
      <c r="B191" s="9">
        <v>9</v>
      </c>
      <c r="C191" s="11">
        <v>24</v>
      </c>
      <c r="D191" s="8">
        <v>28.4</v>
      </c>
      <c r="E191" s="8">
        <v>23.3</v>
      </c>
      <c r="F191" s="8">
        <v>25.3</v>
      </c>
      <c r="G191" s="8">
        <v>27.4</v>
      </c>
      <c r="H191" s="8">
        <v>17.100000000000001</v>
      </c>
      <c r="I191" s="9">
        <v>24.1</v>
      </c>
      <c r="J191" s="28">
        <f t="shared" si="17"/>
        <v>0.49746038668534448</v>
      </c>
      <c r="K191" s="28">
        <f t="shared" si="18"/>
        <v>7.4094763109196563E-2</v>
      </c>
      <c r="L191" s="28">
        <f t="shared" si="19"/>
        <v>0.17887866850051035</v>
      </c>
      <c r="M191" s="28">
        <f t="shared" si="20"/>
        <v>0.14147232986107872</v>
      </c>
      <c r="N191" s="28">
        <f t="shared" si="21"/>
        <v>5.6141953756254345E-2</v>
      </c>
      <c r="O191" s="28">
        <f t="shared" si="22"/>
        <v>2.5872502611190916E-2</v>
      </c>
      <c r="P191" s="29">
        <f t="shared" si="23"/>
        <v>2.6079395476424617E-2</v>
      </c>
      <c r="Z191" s="10"/>
    </row>
    <row r="192" spans="1:26">
      <c r="A192" s="12">
        <v>2015</v>
      </c>
      <c r="B192" s="9">
        <v>10</v>
      </c>
      <c r="C192" s="11">
        <v>17.3</v>
      </c>
      <c r="D192" s="8">
        <v>23.4</v>
      </c>
      <c r="E192" s="8">
        <v>14.6</v>
      </c>
      <c r="F192" s="8">
        <v>19.399999999999999</v>
      </c>
      <c r="G192" s="8">
        <v>18.5</v>
      </c>
      <c r="H192" s="8">
        <v>8.8000000000000007</v>
      </c>
      <c r="I192" s="9">
        <v>18</v>
      </c>
      <c r="J192" s="28">
        <f t="shared" si="17"/>
        <v>0.49746038668534448</v>
      </c>
      <c r="K192" s="28">
        <f t="shared" si="18"/>
        <v>7.4094763109196563E-2</v>
      </c>
      <c r="L192" s="28">
        <f t="shared" si="19"/>
        <v>0.17887866850051035</v>
      </c>
      <c r="M192" s="28">
        <f t="shared" si="20"/>
        <v>0.14147232986107872</v>
      </c>
      <c r="N192" s="28">
        <f t="shared" si="21"/>
        <v>5.6141953756254345E-2</v>
      </c>
      <c r="O192" s="28">
        <f t="shared" si="22"/>
        <v>2.5872502611190916E-2</v>
      </c>
      <c r="P192" s="29">
        <f t="shared" si="23"/>
        <v>2.6079395476424617E-2</v>
      </c>
      <c r="Z192" s="10"/>
    </row>
    <row r="193" spans="1:26">
      <c r="A193" s="12">
        <v>2015</v>
      </c>
      <c r="B193" s="9">
        <v>11</v>
      </c>
      <c r="C193" s="11">
        <v>14.7</v>
      </c>
      <c r="D193" s="8">
        <v>17.5</v>
      </c>
      <c r="E193" s="8">
        <v>8.6999999999999993</v>
      </c>
      <c r="F193" s="8">
        <v>15.1</v>
      </c>
      <c r="G193" s="8">
        <v>9.9</v>
      </c>
      <c r="H193" s="8">
        <v>1.4</v>
      </c>
      <c r="I193" s="9">
        <v>14.6</v>
      </c>
      <c r="J193" s="28">
        <f t="shared" si="17"/>
        <v>0.49746038668534448</v>
      </c>
      <c r="K193" s="28">
        <f t="shared" si="18"/>
        <v>7.4094763109196563E-2</v>
      </c>
      <c r="L193" s="28">
        <f t="shared" si="19"/>
        <v>0.17887866850051035</v>
      </c>
      <c r="M193" s="28">
        <f t="shared" si="20"/>
        <v>0.14147232986107872</v>
      </c>
      <c r="N193" s="28">
        <f t="shared" si="21"/>
        <v>5.6141953756254345E-2</v>
      </c>
      <c r="O193" s="28">
        <f t="shared" si="22"/>
        <v>2.5872502611190916E-2</v>
      </c>
      <c r="P193" s="29">
        <f t="shared" si="23"/>
        <v>2.6079395476424617E-2</v>
      </c>
      <c r="Z193" s="10"/>
    </row>
    <row r="194" spans="1:26">
      <c r="A194" s="12">
        <v>2015</v>
      </c>
      <c r="B194" s="9">
        <v>12</v>
      </c>
      <c r="C194" s="11">
        <v>8.6</v>
      </c>
      <c r="D194" s="8">
        <v>11.8</v>
      </c>
      <c r="E194" s="8">
        <v>0.1</v>
      </c>
      <c r="F194" s="8">
        <v>9.1999999999999993</v>
      </c>
      <c r="G194" s="8">
        <v>3.9</v>
      </c>
      <c r="H194" s="8">
        <v>-9.1</v>
      </c>
      <c r="I194" s="9">
        <v>9</v>
      </c>
      <c r="J194" s="28">
        <f t="shared" si="17"/>
        <v>0.49746038668534448</v>
      </c>
      <c r="K194" s="28">
        <f t="shared" si="18"/>
        <v>7.4094763109196563E-2</v>
      </c>
      <c r="L194" s="28">
        <f t="shared" si="19"/>
        <v>0.17887866850051035</v>
      </c>
      <c r="M194" s="28">
        <f t="shared" si="20"/>
        <v>0.14147232986107872</v>
      </c>
      <c r="N194" s="28">
        <f t="shared" si="21"/>
        <v>5.6141953756254345E-2</v>
      </c>
      <c r="O194" s="28">
        <f t="shared" si="22"/>
        <v>2.5872502611190916E-2</v>
      </c>
      <c r="P194" s="29">
        <f t="shared" si="23"/>
        <v>2.6079395476424617E-2</v>
      </c>
      <c r="Z194" s="10"/>
    </row>
    <row r="195" spans="1:26">
      <c r="A195" s="12">
        <v>2016</v>
      </c>
      <c r="B195" s="9">
        <v>1</v>
      </c>
      <c r="C195" s="11">
        <v>6.3</v>
      </c>
      <c r="D195" s="8">
        <v>8.6999999999999993</v>
      </c>
      <c r="E195" s="8">
        <v>0.2</v>
      </c>
      <c r="F195" s="8">
        <v>8.8000000000000007</v>
      </c>
      <c r="G195" s="8">
        <v>1.1000000000000001</v>
      </c>
      <c r="H195" s="8">
        <v>-9.4</v>
      </c>
      <c r="I195" s="9">
        <v>7.5</v>
      </c>
      <c r="J195" s="28">
        <f t="shared" si="17"/>
        <v>0.49694303877011525</v>
      </c>
      <c r="K195" s="28">
        <f t="shared" si="18"/>
        <v>7.3905431446835437E-2</v>
      </c>
      <c r="L195" s="28">
        <f t="shared" si="19"/>
        <v>0.17947136470418895</v>
      </c>
      <c r="M195" s="28">
        <f t="shared" si="20"/>
        <v>0.14177552288041559</v>
      </c>
      <c r="N195" s="28">
        <f t="shared" si="21"/>
        <v>5.6163086001488803E-2</v>
      </c>
      <c r="O195" s="28">
        <f t="shared" si="22"/>
        <v>2.5579442321759838E-2</v>
      </c>
      <c r="P195" s="29">
        <f t="shared" si="23"/>
        <v>2.616211387519617E-2</v>
      </c>
      <c r="Z195" s="10"/>
    </row>
    <row r="196" spans="1:26">
      <c r="A196" s="12">
        <v>2016</v>
      </c>
      <c r="B196" s="9">
        <v>2</v>
      </c>
      <c r="C196" s="11">
        <v>10.199999999999999</v>
      </c>
      <c r="D196" s="8">
        <v>13.9</v>
      </c>
      <c r="E196" s="8">
        <v>7.1</v>
      </c>
      <c r="F196" s="8">
        <v>13.8</v>
      </c>
      <c r="G196" s="8">
        <v>7.7</v>
      </c>
      <c r="H196" s="8">
        <v>-4.9000000000000004</v>
      </c>
      <c r="I196" s="9">
        <v>10.7</v>
      </c>
      <c r="J196" s="28">
        <f t="shared" ref="J196:J234" si="24">INDEX(R$2:R$21,$A196-1999,1)/INDEX($Y$2:$Y$21,$A196-1999,1)</f>
        <v>0.49694303877011525</v>
      </c>
      <c r="K196" s="28">
        <f t="shared" ref="K196:K234" si="25">INDEX(S$2:S$21,$A196-1999,1)/INDEX($Y$2:$Y$21,$A196-1999,1)</f>
        <v>7.3905431446835437E-2</v>
      </c>
      <c r="L196" s="28">
        <f t="shared" ref="L196:L234" si="26">INDEX(T$2:T$21,$A196-1999,1)/INDEX($Y$2:$Y$21,$A196-1999,1)</f>
        <v>0.17947136470418895</v>
      </c>
      <c r="M196" s="28">
        <f t="shared" ref="M196:M234" si="27">INDEX(U$2:U$21,$A196-1999,1)/INDEX($Y$2:$Y$21,$A196-1999,1)</f>
        <v>0.14177552288041559</v>
      </c>
      <c r="N196" s="28">
        <f t="shared" ref="N196:N234" si="28">INDEX(V$2:V$21,$A196-1999,1)/INDEX($Y$2:$Y$21,$A196-1999,1)</f>
        <v>5.6163086001488803E-2</v>
      </c>
      <c r="O196" s="28">
        <f t="shared" ref="O196:O234" si="29">INDEX(W$2:W$21,$A196-1999,1)/INDEX($Y$2:$Y$21,$A196-1999,1)</f>
        <v>2.5579442321759838E-2</v>
      </c>
      <c r="P196" s="29">
        <f t="shared" ref="P196:P234" si="30">INDEX(X$2:X$21,$A196-1999,1)/INDEX($Y$2:$Y$21,$A196-1999,1)</f>
        <v>2.616211387519617E-2</v>
      </c>
      <c r="Z196" s="10"/>
    </row>
    <row r="197" spans="1:26">
      <c r="A197" s="12">
        <v>2016</v>
      </c>
      <c r="B197" s="9">
        <v>3</v>
      </c>
      <c r="C197" s="11">
        <v>11.1</v>
      </c>
      <c r="D197" s="8">
        <v>15.7</v>
      </c>
      <c r="E197" s="8">
        <v>8</v>
      </c>
      <c r="F197" s="8">
        <v>13.7</v>
      </c>
      <c r="G197" s="8">
        <v>9.8000000000000007</v>
      </c>
      <c r="H197" s="8">
        <v>1.1000000000000001</v>
      </c>
      <c r="I197" s="9">
        <v>11.1</v>
      </c>
      <c r="J197" s="28">
        <f t="shared" si="24"/>
        <v>0.49694303877011525</v>
      </c>
      <c r="K197" s="28">
        <f t="shared" si="25"/>
        <v>7.3905431446835437E-2</v>
      </c>
      <c r="L197" s="28">
        <f t="shared" si="26"/>
        <v>0.17947136470418895</v>
      </c>
      <c r="M197" s="28">
        <f t="shared" si="27"/>
        <v>0.14177552288041559</v>
      </c>
      <c r="N197" s="28">
        <f t="shared" si="28"/>
        <v>5.6163086001488803E-2</v>
      </c>
      <c r="O197" s="28">
        <f t="shared" si="29"/>
        <v>2.5579442321759838E-2</v>
      </c>
      <c r="P197" s="29">
        <f t="shared" si="30"/>
        <v>2.616211387519617E-2</v>
      </c>
      <c r="Z197" s="10"/>
    </row>
    <row r="198" spans="1:26">
      <c r="A198" s="12">
        <v>2016</v>
      </c>
      <c r="B198" s="9">
        <v>4</v>
      </c>
      <c r="C198" s="11">
        <v>16.3</v>
      </c>
      <c r="D198" s="8">
        <v>20.5</v>
      </c>
      <c r="E198" s="8">
        <v>14.3</v>
      </c>
      <c r="F198" s="8">
        <v>18.899999999999999</v>
      </c>
      <c r="G198" s="8">
        <v>15.6</v>
      </c>
      <c r="H198" s="8">
        <v>7.1</v>
      </c>
      <c r="I198" s="9">
        <v>14.2</v>
      </c>
      <c r="J198" s="28">
        <f t="shared" si="24"/>
        <v>0.49694303877011525</v>
      </c>
      <c r="K198" s="28">
        <f t="shared" si="25"/>
        <v>7.3905431446835437E-2</v>
      </c>
      <c r="L198" s="28">
        <f t="shared" si="26"/>
        <v>0.17947136470418895</v>
      </c>
      <c r="M198" s="28">
        <f t="shared" si="27"/>
        <v>0.14177552288041559</v>
      </c>
      <c r="N198" s="28">
        <f t="shared" si="28"/>
        <v>5.6163086001488803E-2</v>
      </c>
      <c r="O198" s="28">
        <f t="shared" si="29"/>
        <v>2.5579442321759838E-2</v>
      </c>
      <c r="P198" s="29">
        <f t="shared" si="30"/>
        <v>2.616211387519617E-2</v>
      </c>
      <c r="Z198" s="10"/>
    </row>
    <row r="199" spans="1:26">
      <c r="A199" s="12">
        <v>2016</v>
      </c>
      <c r="B199" s="9">
        <v>5</v>
      </c>
      <c r="C199" s="11">
        <v>18.100000000000001</v>
      </c>
      <c r="D199" s="8">
        <v>21.6</v>
      </c>
      <c r="E199" s="8">
        <v>15.1</v>
      </c>
      <c r="F199" s="8">
        <v>20.7</v>
      </c>
      <c r="G199" s="8">
        <v>19.8</v>
      </c>
      <c r="H199" s="8">
        <v>10.5</v>
      </c>
      <c r="I199" s="9">
        <v>16.600000000000001</v>
      </c>
      <c r="J199" s="28">
        <f t="shared" si="24"/>
        <v>0.49694303877011525</v>
      </c>
      <c r="K199" s="28">
        <f t="shared" si="25"/>
        <v>7.3905431446835437E-2</v>
      </c>
      <c r="L199" s="28">
        <f t="shared" si="26"/>
        <v>0.17947136470418895</v>
      </c>
      <c r="M199" s="28">
        <f t="shared" si="27"/>
        <v>0.14177552288041559</v>
      </c>
      <c r="N199" s="28">
        <f t="shared" si="28"/>
        <v>5.6163086001488803E-2</v>
      </c>
      <c r="O199" s="28">
        <f t="shared" si="29"/>
        <v>2.5579442321759838E-2</v>
      </c>
      <c r="P199" s="29">
        <f t="shared" si="30"/>
        <v>2.616211387519617E-2</v>
      </c>
      <c r="Z199" s="10"/>
    </row>
    <row r="200" spans="1:26">
      <c r="A200" s="12">
        <v>2016</v>
      </c>
      <c r="B200" s="9">
        <v>6</v>
      </c>
      <c r="C200" s="11">
        <v>24.2</v>
      </c>
      <c r="D200" s="8">
        <v>27.1</v>
      </c>
      <c r="E200" s="8">
        <v>22</v>
      </c>
      <c r="F200" s="8">
        <v>27.5</v>
      </c>
      <c r="G200" s="8">
        <v>26.7</v>
      </c>
      <c r="H200" s="8">
        <v>14.7</v>
      </c>
      <c r="I200" s="9">
        <v>22.2</v>
      </c>
      <c r="J200" s="28">
        <f t="shared" si="24"/>
        <v>0.49694303877011525</v>
      </c>
      <c r="K200" s="28">
        <f t="shared" si="25"/>
        <v>7.3905431446835437E-2</v>
      </c>
      <c r="L200" s="28">
        <f t="shared" si="26"/>
        <v>0.17947136470418895</v>
      </c>
      <c r="M200" s="28">
        <f t="shared" si="27"/>
        <v>0.14177552288041559</v>
      </c>
      <c r="N200" s="28">
        <f t="shared" si="28"/>
        <v>5.6163086001488803E-2</v>
      </c>
      <c r="O200" s="28">
        <f t="shared" si="29"/>
        <v>2.5579442321759838E-2</v>
      </c>
      <c r="P200" s="29">
        <f t="shared" si="30"/>
        <v>2.616211387519617E-2</v>
      </c>
      <c r="Z200" s="10"/>
    </row>
    <row r="201" spans="1:26">
      <c r="A201" s="12">
        <v>2016</v>
      </c>
      <c r="B201" s="9">
        <v>7</v>
      </c>
      <c r="C201" s="11">
        <v>26.2</v>
      </c>
      <c r="D201" s="8">
        <v>29.5</v>
      </c>
      <c r="E201" s="8">
        <v>25</v>
      </c>
      <c r="F201" s="8">
        <v>29.3</v>
      </c>
      <c r="G201" s="8">
        <v>31.7</v>
      </c>
      <c r="H201" s="8">
        <v>19</v>
      </c>
      <c r="I201" s="9">
        <v>24.5</v>
      </c>
      <c r="J201" s="28">
        <f t="shared" si="24"/>
        <v>0.49694303877011525</v>
      </c>
      <c r="K201" s="28">
        <f t="shared" si="25"/>
        <v>7.3905431446835437E-2</v>
      </c>
      <c r="L201" s="28">
        <f t="shared" si="26"/>
        <v>0.17947136470418895</v>
      </c>
      <c r="M201" s="28">
        <f t="shared" si="27"/>
        <v>0.14177552288041559</v>
      </c>
      <c r="N201" s="28">
        <f t="shared" si="28"/>
        <v>5.6163086001488803E-2</v>
      </c>
      <c r="O201" s="28">
        <f t="shared" si="29"/>
        <v>2.5579442321759838E-2</v>
      </c>
      <c r="P201" s="29">
        <f t="shared" si="30"/>
        <v>2.616211387519617E-2</v>
      </c>
      <c r="Z201" s="10"/>
    </row>
    <row r="202" spans="1:26">
      <c r="A202" s="12">
        <v>2016</v>
      </c>
      <c r="B202" s="9">
        <v>8</v>
      </c>
      <c r="C202" s="11">
        <v>26.5</v>
      </c>
      <c r="D202" s="8">
        <v>29.9</v>
      </c>
      <c r="E202" s="8">
        <v>25.3</v>
      </c>
      <c r="F202" s="8">
        <v>28.9</v>
      </c>
      <c r="G202" s="8">
        <v>31.9</v>
      </c>
      <c r="H202" s="8">
        <v>20.9</v>
      </c>
      <c r="I202" s="9">
        <v>26.2</v>
      </c>
      <c r="J202" s="28">
        <f t="shared" si="24"/>
        <v>0.49694303877011525</v>
      </c>
      <c r="K202" s="28">
        <f t="shared" si="25"/>
        <v>7.3905431446835437E-2</v>
      </c>
      <c r="L202" s="28">
        <f t="shared" si="26"/>
        <v>0.17947136470418895</v>
      </c>
      <c r="M202" s="28">
        <f t="shared" si="27"/>
        <v>0.14177552288041559</v>
      </c>
      <c r="N202" s="28">
        <f t="shared" si="28"/>
        <v>5.6163086001488803E-2</v>
      </c>
      <c r="O202" s="28">
        <f t="shared" si="29"/>
        <v>2.5579442321759838E-2</v>
      </c>
      <c r="P202" s="29">
        <f t="shared" si="30"/>
        <v>2.616211387519617E-2</v>
      </c>
      <c r="Z202" s="10"/>
    </row>
    <row r="203" spans="1:26">
      <c r="A203" s="12">
        <v>2016</v>
      </c>
      <c r="B203" s="9">
        <v>9</v>
      </c>
      <c r="C203" s="11">
        <v>22.7</v>
      </c>
      <c r="D203" s="8">
        <v>26.3</v>
      </c>
      <c r="E203" s="8">
        <v>19.2</v>
      </c>
      <c r="F203" s="8">
        <v>24.7</v>
      </c>
      <c r="G203" s="8">
        <v>24.4</v>
      </c>
      <c r="H203" s="8">
        <v>12.5</v>
      </c>
      <c r="I203" s="9">
        <v>21.7</v>
      </c>
      <c r="J203" s="28">
        <f t="shared" si="24"/>
        <v>0.49694303877011525</v>
      </c>
      <c r="K203" s="28">
        <f t="shared" si="25"/>
        <v>7.3905431446835437E-2</v>
      </c>
      <c r="L203" s="28">
        <f t="shared" si="26"/>
        <v>0.17947136470418895</v>
      </c>
      <c r="M203" s="28">
        <f t="shared" si="27"/>
        <v>0.14177552288041559</v>
      </c>
      <c r="N203" s="28">
        <f t="shared" si="28"/>
        <v>5.6163086001488803E-2</v>
      </c>
      <c r="O203" s="28">
        <f t="shared" si="29"/>
        <v>2.5579442321759838E-2</v>
      </c>
      <c r="P203" s="29">
        <f t="shared" si="30"/>
        <v>2.616211387519617E-2</v>
      </c>
      <c r="Z203" s="10"/>
    </row>
    <row r="204" spans="1:26">
      <c r="A204" s="12">
        <v>2016</v>
      </c>
      <c r="B204" s="9">
        <v>10</v>
      </c>
      <c r="C204" s="11">
        <v>17.100000000000001</v>
      </c>
      <c r="D204" s="8">
        <v>23.1</v>
      </c>
      <c r="E204" s="8">
        <v>13.8</v>
      </c>
      <c r="F204" s="8">
        <v>19.399999999999999</v>
      </c>
      <c r="G204" s="8">
        <v>18.8</v>
      </c>
      <c r="H204" s="8">
        <v>7.7</v>
      </c>
      <c r="I204" s="9">
        <v>17</v>
      </c>
      <c r="J204" s="28">
        <f t="shared" si="24"/>
        <v>0.49694303877011525</v>
      </c>
      <c r="K204" s="28">
        <f t="shared" si="25"/>
        <v>7.3905431446835437E-2</v>
      </c>
      <c r="L204" s="28">
        <f t="shared" si="26"/>
        <v>0.17947136470418895</v>
      </c>
      <c r="M204" s="28">
        <f t="shared" si="27"/>
        <v>0.14177552288041559</v>
      </c>
      <c r="N204" s="28">
        <f t="shared" si="28"/>
        <v>5.6163086001488803E-2</v>
      </c>
      <c r="O204" s="28">
        <f t="shared" si="29"/>
        <v>2.5579442321759838E-2</v>
      </c>
      <c r="P204" s="29">
        <f t="shared" si="30"/>
        <v>2.616211387519617E-2</v>
      </c>
      <c r="Z204" s="10"/>
    </row>
    <row r="205" spans="1:26">
      <c r="A205" s="12">
        <v>2016</v>
      </c>
      <c r="B205" s="9">
        <v>11</v>
      </c>
      <c r="C205" s="11">
        <v>12.7</v>
      </c>
      <c r="D205" s="8">
        <v>15.6</v>
      </c>
      <c r="E205" s="8">
        <v>6.9</v>
      </c>
      <c r="F205" s="8">
        <v>14.2</v>
      </c>
      <c r="G205" s="8">
        <v>8.4</v>
      </c>
      <c r="H205" s="8">
        <v>-1.7</v>
      </c>
      <c r="I205" s="9">
        <v>13.5</v>
      </c>
      <c r="J205" s="28">
        <f t="shared" si="24"/>
        <v>0.49694303877011525</v>
      </c>
      <c r="K205" s="28">
        <f t="shared" si="25"/>
        <v>7.3905431446835437E-2</v>
      </c>
      <c r="L205" s="28">
        <f t="shared" si="26"/>
        <v>0.17947136470418895</v>
      </c>
      <c r="M205" s="28">
        <f t="shared" si="27"/>
        <v>0.14177552288041559</v>
      </c>
      <c r="N205" s="28">
        <f t="shared" si="28"/>
        <v>5.6163086001488803E-2</v>
      </c>
      <c r="O205" s="28">
        <f t="shared" si="29"/>
        <v>2.5579442321759838E-2</v>
      </c>
      <c r="P205" s="29">
        <f t="shared" si="30"/>
        <v>2.616211387519617E-2</v>
      </c>
      <c r="Z205" s="10"/>
    </row>
    <row r="206" spans="1:26">
      <c r="A206" s="12">
        <v>2016</v>
      </c>
      <c r="B206" s="9">
        <v>12</v>
      </c>
      <c r="C206" s="11">
        <v>5.5</v>
      </c>
      <c r="D206" s="8">
        <v>9</v>
      </c>
      <c r="E206" s="8">
        <v>-0.3</v>
      </c>
      <c r="F206" s="8">
        <v>7.1</v>
      </c>
      <c r="G206" s="8">
        <v>2.4</v>
      </c>
      <c r="H206" s="8">
        <v>-11.4</v>
      </c>
      <c r="I206" s="9">
        <v>6.8</v>
      </c>
      <c r="J206" s="28">
        <f t="shared" si="24"/>
        <v>0.49694303877011525</v>
      </c>
      <c r="K206" s="28">
        <f t="shared" si="25"/>
        <v>7.3905431446835437E-2</v>
      </c>
      <c r="L206" s="28">
        <f t="shared" si="26"/>
        <v>0.17947136470418895</v>
      </c>
      <c r="M206" s="28">
        <f t="shared" si="27"/>
        <v>0.14177552288041559</v>
      </c>
      <c r="N206" s="28">
        <f t="shared" si="28"/>
        <v>5.6163086001488803E-2</v>
      </c>
      <c r="O206" s="28">
        <f t="shared" si="29"/>
        <v>2.5579442321759838E-2</v>
      </c>
      <c r="P206" s="29">
        <f t="shared" si="30"/>
        <v>2.616211387519617E-2</v>
      </c>
      <c r="Z206" s="10"/>
    </row>
    <row r="207" spans="1:26">
      <c r="A207" s="12">
        <v>2017</v>
      </c>
      <c r="B207" s="9">
        <v>1</v>
      </c>
      <c r="C207" s="11">
        <v>4.0999999999999996</v>
      </c>
      <c r="D207" s="8">
        <v>8.6999999999999993</v>
      </c>
      <c r="E207" s="8">
        <v>-1.3</v>
      </c>
      <c r="F207" s="8">
        <v>6.7</v>
      </c>
      <c r="G207" s="8">
        <v>1.6</v>
      </c>
      <c r="H207" s="8">
        <v>-13.4</v>
      </c>
      <c r="I207" s="9">
        <v>6.9</v>
      </c>
      <c r="J207" s="28">
        <f t="shared" si="24"/>
        <v>0.49737483185024434</v>
      </c>
      <c r="K207" s="28">
        <f t="shared" si="25"/>
        <v>7.3351649224452684E-2</v>
      </c>
      <c r="L207" s="28">
        <f t="shared" si="26"/>
        <v>0.18019677062453884</v>
      </c>
      <c r="M207" s="28">
        <f t="shared" si="27"/>
        <v>0.14163090767906608</v>
      </c>
      <c r="N207" s="28">
        <f t="shared" si="28"/>
        <v>5.6256236532465448E-2</v>
      </c>
      <c r="O207" s="28">
        <f t="shared" si="29"/>
        <v>2.5167064278015714E-2</v>
      </c>
      <c r="P207" s="29">
        <f t="shared" si="30"/>
        <v>2.6022539811216903E-2</v>
      </c>
      <c r="Z207" s="10"/>
    </row>
    <row r="208" spans="1:26">
      <c r="A208" s="12">
        <v>2017</v>
      </c>
      <c r="B208" s="9">
        <v>2</v>
      </c>
      <c r="C208" s="11">
        <v>7</v>
      </c>
      <c r="D208" s="8">
        <v>10.7</v>
      </c>
      <c r="E208" s="8">
        <v>2.9</v>
      </c>
      <c r="F208" s="8">
        <v>10.8</v>
      </c>
      <c r="G208" s="8">
        <v>1.4</v>
      </c>
      <c r="H208" s="8">
        <v>-12.8</v>
      </c>
      <c r="I208" s="9">
        <v>6.6</v>
      </c>
      <c r="J208" s="28">
        <f t="shared" si="24"/>
        <v>0.49737483185024434</v>
      </c>
      <c r="K208" s="28">
        <f t="shared" si="25"/>
        <v>7.3351649224452684E-2</v>
      </c>
      <c r="L208" s="28">
        <f t="shared" si="26"/>
        <v>0.18019677062453884</v>
      </c>
      <c r="M208" s="28">
        <f t="shared" si="27"/>
        <v>0.14163090767906608</v>
      </c>
      <c r="N208" s="28">
        <f t="shared" si="28"/>
        <v>5.6256236532465448E-2</v>
      </c>
      <c r="O208" s="28">
        <f t="shared" si="29"/>
        <v>2.5167064278015714E-2</v>
      </c>
      <c r="P208" s="29">
        <f t="shared" si="30"/>
        <v>2.6022539811216903E-2</v>
      </c>
      <c r="Z208" s="10"/>
    </row>
    <row r="209" spans="1:26">
      <c r="A209" s="12">
        <v>2017</v>
      </c>
      <c r="B209" s="9">
        <v>3</v>
      </c>
      <c r="C209" s="11">
        <v>9.9</v>
      </c>
      <c r="D209" s="8">
        <v>15.2</v>
      </c>
      <c r="E209" s="8">
        <v>8.1</v>
      </c>
      <c r="F209" s="8">
        <v>13.4</v>
      </c>
      <c r="G209" s="8">
        <v>9.4</v>
      </c>
      <c r="H209" s="8">
        <v>-1</v>
      </c>
      <c r="I209" s="9">
        <v>9.6</v>
      </c>
      <c r="J209" s="28">
        <f t="shared" si="24"/>
        <v>0.49737483185024434</v>
      </c>
      <c r="K209" s="28">
        <f t="shared" si="25"/>
        <v>7.3351649224452684E-2</v>
      </c>
      <c r="L209" s="28">
        <f t="shared" si="26"/>
        <v>0.18019677062453884</v>
      </c>
      <c r="M209" s="28">
        <f t="shared" si="27"/>
        <v>0.14163090767906608</v>
      </c>
      <c r="N209" s="28">
        <f t="shared" si="28"/>
        <v>5.6256236532465448E-2</v>
      </c>
      <c r="O209" s="28">
        <f t="shared" si="29"/>
        <v>2.5167064278015714E-2</v>
      </c>
      <c r="P209" s="29">
        <f t="shared" si="30"/>
        <v>2.6022539811216903E-2</v>
      </c>
      <c r="Z209" s="10"/>
    </row>
    <row r="210" spans="1:26">
      <c r="A210" s="12">
        <v>2017</v>
      </c>
      <c r="B210" s="9">
        <v>4</v>
      </c>
      <c r="C210" s="11">
        <v>12.9</v>
      </c>
      <c r="D210" s="8">
        <v>18.5</v>
      </c>
      <c r="E210" s="8">
        <v>11</v>
      </c>
      <c r="F210" s="8">
        <v>16.399999999999999</v>
      </c>
      <c r="G210" s="8">
        <v>12.7</v>
      </c>
      <c r="H210" s="8">
        <v>5.6</v>
      </c>
      <c r="I210" s="9">
        <v>11</v>
      </c>
      <c r="J210" s="28">
        <f t="shared" si="24"/>
        <v>0.49737483185024434</v>
      </c>
      <c r="K210" s="28">
        <f t="shared" si="25"/>
        <v>7.3351649224452684E-2</v>
      </c>
      <c r="L210" s="28">
        <f t="shared" si="26"/>
        <v>0.18019677062453884</v>
      </c>
      <c r="M210" s="28">
        <f t="shared" si="27"/>
        <v>0.14163090767906608</v>
      </c>
      <c r="N210" s="28">
        <f t="shared" si="28"/>
        <v>5.6256236532465448E-2</v>
      </c>
      <c r="O210" s="28">
        <f t="shared" si="29"/>
        <v>2.5167064278015714E-2</v>
      </c>
      <c r="P210" s="29">
        <f t="shared" si="30"/>
        <v>2.6022539811216903E-2</v>
      </c>
      <c r="Z210" s="10"/>
    </row>
    <row r="211" spans="1:26">
      <c r="A211" s="12">
        <v>2017</v>
      </c>
      <c r="B211" s="9">
        <v>5</v>
      </c>
      <c r="C211" s="11">
        <v>17.600000000000001</v>
      </c>
      <c r="D211" s="8">
        <v>21.8</v>
      </c>
      <c r="E211" s="8">
        <v>15.8</v>
      </c>
      <c r="F211" s="8">
        <v>21.6</v>
      </c>
      <c r="G211" s="8">
        <v>18.8</v>
      </c>
      <c r="H211" s="8">
        <v>10.6</v>
      </c>
      <c r="I211" s="9">
        <v>15.4</v>
      </c>
      <c r="J211" s="28">
        <f t="shared" si="24"/>
        <v>0.49737483185024434</v>
      </c>
      <c r="K211" s="28">
        <f t="shared" si="25"/>
        <v>7.3351649224452684E-2</v>
      </c>
      <c r="L211" s="28">
        <f t="shared" si="26"/>
        <v>0.18019677062453884</v>
      </c>
      <c r="M211" s="28">
        <f t="shared" si="27"/>
        <v>0.14163090767906608</v>
      </c>
      <c r="N211" s="28">
        <f t="shared" si="28"/>
        <v>5.6256236532465448E-2</v>
      </c>
      <c r="O211" s="28">
        <f t="shared" si="29"/>
        <v>2.5167064278015714E-2</v>
      </c>
      <c r="P211" s="29">
        <f t="shared" si="30"/>
        <v>2.6022539811216903E-2</v>
      </c>
      <c r="Z211" s="10"/>
    </row>
    <row r="212" spans="1:26">
      <c r="A212" s="12">
        <v>2017</v>
      </c>
      <c r="B212" s="9">
        <v>6</v>
      </c>
      <c r="C212" s="11">
        <v>23</v>
      </c>
      <c r="D212" s="8">
        <v>26.2</v>
      </c>
      <c r="E212" s="8">
        <v>20.399999999999999</v>
      </c>
      <c r="F212" s="8">
        <v>26.2</v>
      </c>
      <c r="G212" s="8">
        <v>26.7</v>
      </c>
      <c r="H212" s="8">
        <v>15.7</v>
      </c>
      <c r="I212" s="9">
        <v>20.8</v>
      </c>
      <c r="J212" s="28">
        <f t="shared" si="24"/>
        <v>0.49737483185024434</v>
      </c>
      <c r="K212" s="28">
        <f t="shared" si="25"/>
        <v>7.3351649224452684E-2</v>
      </c>
      <c r="L212" s="28">
        <f t="shared" si="26"/>
        <v>0.18019677062453884</v>
      </c>
      <c r="M212" s="28">
        <f t="shared" si="27"/>
        <v>0.14163090767906608</v>
      </c>
      <c r="N212" s="28">
        <f t="shared" si="28"/>
        <v>5.6256236532465448E-2</v>
      </c>
      <c r="O212" s="28">
        <f t="shared" si="29"/>
        <v>2.5167064278015714E-2</v>
      </c>
      <c r="P212" s="29">
        <f t="shared" si="30"/>
        <v>2.6022539811216903E-2</v>
      </c>
      <c r="Z212" s="10"/>
    </row>
    <row r="213" spans="1:26">
      <c r="A213" s="12">
        <v>2017</v>
      </c>
      <c r="B213" s="9">
        <v>7</v>
      </c>
      <c r="C213" s="11">
        <v>25.7</v>
      </c>
      <c r="D213" s="8">
        <v>30.4</v>
      </c>
      <c r="E213" s="8">
        <v>25.6</v>
      </c>
      <c r="F213" s="8">
        <v>29.4</v>
      </c>
      <c r="G213" s="8">
        <v>32.200000000000003</v>
      </c>
      <c r="H213" s="8">
        <v>20.8</v>
      </c>
      <c r="I213" s="9">
        <v>24.5</v>
      </c>
      <c r="J213" s="28">
        <f t="shared" si="24"/>
        <v>0.49737483185024434</v>
      </c>
      <c r="K213" s="28">
        <f t="shared" si="25"/>
        <v>7.3351649224452684E-2</v>
      </c>
      <c r="L213" s="28">
        <f t="shared" si="26"/>
        <v>0.18019677062453884</v>
      </c>
      <c r="M213" s="28">
        <f t="shared" si="27"/>
        <v>0.14163090767906608</v>
      </c>
      <c r="N213" s="28">
        <f t="shared" si="28"/>
        <v>5.6256236532465448E-2</v>
      </c>
      <c r="O213" s="28">
        <f t="shared" si="29"/>
        <v>2.5167064278015714E-2</v>
      </c>
      <c r="P213" s="29">
        <f t="shared" si="30"/>
        <v>2.6022539811216903E-2</v>
      </c>
      <c r="Z213" s="10"/>
    </row>
    <row r="214" spans="1:26">
      <c r="A214" s="12">
        <v>2017</v>
      </c>
      <c r="B214" s="9">
        <v>8</v>
      </c>
      <c r="C214" s="11">
        <v>26</v>
      </c>
      <c r="D214" s="8">
        <v>29.9</v>
      </c>
      <c r="E214" s="8">
        <v>24.7</v>
      </c>
      <c r="F214" s="8">
        <v>29.1</v>
      </c>
      <c r="G214" s="8">
        <v>31.2</v>
      </c>
      <c r="H214" s="8">
        <v>21.6</v>
      </c>
      <c r="I214" s="9">
        <v>26</v>
      </c>
      <c r="J214" s="28">
        <f t="shared" si="24"/>
        <v>0.49737483185024434</v>
      </c>
      <c r="K214" s="28">
        <f t="shared" si="25"/>
        <v>7.3351649224452684E-2</v>
      </c>
      <c r="L214" s="28">
        <f t="shared" si="26"/>
        <v>0.18019677062453884</v>
      </c>
      <c r="M214" s="28">
        <f t="shared" si="27"/>
        <v>0.14163090767906608</v>
      </c>
      <c r="N214" s="28">
        <f t="shared" si="28"/>
        <v>5.6256236532465448E-2</v>
      </c>
      <c r="O214" s="28">
        <f t="shared" si="29"/>
        <v>2.5167064278015714E-2</v>
      </c>
      <c r="P214" s="29">
        <f t="shared" si="30"/>
        <v>2.6022539811216903E-2</v>
      </c>
      <c r="Z214" s="10"/>
    </row>
    <row r="215" spans="1:26">
      <c r="A215" s="12">
        <v>2017</v>
      </c>
      <c r="B215" s="9">
        <v>9</v>
      </c>
      <c r="C215" s="11">
        <v>23.5</v>
      </c>
      <c r="D215" s="8">
        <v>27.8</v>
      </c>
      <c r="E215" s="8">
        <v>22.6</v>
      </c>
      <c r="F215" s="8">
        <v>25</v>
      </c>
      <c r="G215" s="8">
        <v>26.9</v>
      </c>
      <c r="H215" s="8">
        <v>16.7</v>
      </c>
      <c r="I215" s="9">
        <v>23.1</v>
      </c>
      <c r="J215" s="28">
        <f t="shared" si="24"/>
        <v>0.49737483185024434</v>
      </c>
      <c r="K215" s="28">
        <f t="shared" si="25"/>
        <v>7.3351649224452684E-2</v>
      </c>
      <c r="L215" s="28">
        <f t="shared" si="26"/>
        <v>0.18019677062453884</v>
      </c>
      <c r="M215" s="28">
        <f t="shared" si="27"/>
        <v>0.14163090767906608</v>
      </c>
      <c r="N215" s="28">
        <f t="shared" si="28"/>
        <v>5.6256236532465448E-2</v>
      </c>
      <c r="O215" s="28">
        <f t="shared" si="29"/>
        <v>2.5167064278015714E-2</v>
      </c>
      <c r="P215" s="29">
        <f t="shared" si="30"/>
        <v>2.6022539811216903E-2</v>
      </c>
      <c r="Z215" s="10"/>
    </row>
    <row r="216" spans="1:26">
      <c r="A216" s="12">
        <v>2017</v>
      </c>
      <c r="B216" s="9">
        <v>10</v>
      </c>
      <c r="C216" s="11">
        <v>16.7</v>
      </c>
      <c r="D216" s="8">
        <v>22.2</v>
      </c>
      <c r="E216" s="8">
        <v>12.6</v>
      </c>
      <c r="F216" s="8">
        <v>18.8</v>
      </c>
      <c r="G216" s="8">
        <v>17.3</v>
      </c>
      <c r="H216" s="8">
        <v>7.2</v>
      </c>
      <c r="I216" s="9">
        <v>17.3</v>
      </c>
      <c r="J216" s="28">
        <f t="shared" si="24"/>
        <v>0.49737483185024434</v>
      </c>
      <c r="K216" s="28">
        <f t="shared" si="25"/>
        <v>7.3351649224452684E-2</v>
      </c>
      <c r="L216" s="28">
        <f t="shared" si="26"/>
        <v>0.18019677062453884</v>
      </c>
      <c r="M216" s="28">
        <f t="shared" si="27"/>
        <v>0.14163090767906608</v>
      </c>
      <c r="N216" s="28">
        <f t="shared" si="28"/>
        <v>5.6256236532465448E-2</v>
      </c>
      <c r="O216" s="28">
        <f t="shared" si="29"/>
        <v>2.5167064278015714E-2</v>
      </c>
      <c r="P216" s="29">
        <f t="shared" si="30"/>
        <v>2.6022539811216903E-2</v>
      </c>
      <c r="Z216" s="10"/>
    </row>
    <row r="217" spans="1:26">
      <c r="A217" s="12">
        <v>2017</v>
      </c>
      <c r="B217" s="9">
        <v>11</v>
      </c>
      <c r="C217" s="11">
        <v>13.2</v>
      </c>
      <c r="D217" s="8">
        <v>15.9</v>
      </c>
      <c r="E217" s="8">
        <v>7.1</v>
      </c>
      <c r="F217" s="8">
        <v>13.9</v>
      </c>
      <c r="G217" s="8">
        <v>10.1</v>
      </c>
      <c r="H217" s="8">
        <v>1.2</v>
      </c>
      <c r="I217" s="9">
        <v>13.7</v>
      </c>
      <c r="J217" s="28">
        <f t="shared" si="24"/>
        <v>0.49737483185024434</v>
      </c>
      <c r="K217" s="28">
        <f t="shared" si="25"/>
        <v>7.3351649224452684E-2</v>
      </c>
      <c r="L217" s="28">
        <f t="shared" si="26"/>
        <v>0.18019677062453884</v>
      </c>
      <c r="M217" s="28">
        <f t="shared" si="27"/>
        <v>0.14163090767906608</v>
      </c>
      <c r="N217" s="28">
        <f t="shared" si="28"/>
        <v>5.6256236532465448E-2</v>
      </c>
      <c r="O217" s="28">
        <f t="shared" si="29"/>
        <v>2.5167064278015714E-2</v>
      </c>
      <c r="P217" s="29">
        <f t="shared" si="30"/>
        <v>2.6022539811216903E-2</v>
      </c>
      <c r="Z217" s="10"/>
    </row>
    <row r="218" spans="1:26">
      <c r="A218" s="12">
        <v>2017</v>
      </c>
      <c r="B218" s="9">
        <v>12</v>
      </c>
      <c r="C218" s="11">
        <v>11</v>
      </c>
      <c r="D218" s="8">
        <v>12.6</v>
      </c>
      <c r="E218" s="8">
        <v>4.7</v>
      </c>
      <c r="F218" s="8">
        <v>12.3</v>
      </c>
      <c r="G218" s="8">
        <v>5.8</v>
      </c>
      <c r="H218" s="8">
        <v>-4.5</v>
      </c>
      <c r="I218" s="9">
        <v>11.9</v>
      </c>
      <c r="J218" s="28">
        <f t="shared" si="24"/>
        <v>0.49737483185024434</v>
      </c>
      <c r="K218" s="28">
        <f t="shared" si="25"/>
        <v>7.3351649224452684E-2</v>
      </c>
      <c r="L218" s="28">
        <f t="shared" si="26"/>
        <v>0.18019677062453884</v>
      </c>
      <c r="M218" s="28">
        <f t="shared" si="27"/>
        <v>0.14163090767906608</v>
      </c>
      <c r="N218" s="28">
        <f t="shared" si="28"/>
        <v>5.6256236532465448E-2</v>
      </c>
      <c r="O218" s="28">
        <f t="shared" si="29"/>
        <v>2.5167064278015714E-2</v>
      </c>
      <c r="P218" s="29">
        <f t="shared" si="30"/>
        <v>2.6022539811216903E-2</v>
      </c>
      <c r="Z218" s="10"/>
    </row>
    <row r="219" spans="1:26">
      <c r="A219" s="12">
        <v>2018</v>
      </c>
      <c r="B219" s="9">
        <v>1</v>
      </c>
      <c r="C219" s="16">
        <v>8.1</v>
      </c>
      <c r="D219" s="17">
        <v>10.5</v>
      </c>
      <c r="E219" s="17">
        <v>3.1</v>
      </c>
      <c r="F219" s="17">
        <v>9.6</v>
      </c>
      <c r="G219" s="17">
        <v>5.2</v>
      </c>
      <c r="H219" s="17">
        <v>-4.5</v>
      </c>
      <c r="I219" s="18">
        <f>AVERAGE(I3,I15,I27,I39,I51,I63,I75,I87,I99,I111,I123,I135,I147,I159,I171,I183,I195,I207)</f>
        <v>7.7777777777777795</v>
      </c>
      <c r="J219" s="28">
        <f t="shared" si="24"/>
        <v>0.49531480416166729</v>
      </c>
      <c r="K219" s="28">
        <f t="shared" si="25"/>
        <v>7.2981213326539673E-2</v>
      </c>
      <c r="L219" s="28">
        <f t="shared" si="26"/>
        <v>0.18093012935356093</v>
      </c>
      <c r="M219" s="28">
        <f t="shared" si="27"/>
        <v>0.14202656103614339</v>
      </c>
      <c r="N219" s="28">
        <f t="shared" si="28"/>
        <v>5.6948307884485794E-2</v>
      </c>
      <c r="O219" s="28">
        <f t="shared" si="29"/>
        <v>2.5241136733452772E-2</v>
      </c>
      <c r="P219" s="29">
        <f t="shared" si="30"/>
        <v>2.6557847504150162E-2</v>
      </c>
    </row>
    <row r="220" spans="1:26">
      <c r="A220" s="12">
        <v>2018</v>
      </c>
      <c r="B220" s="9">
        <v>2</v>
      </c>
      <c r="C220" s="16">
        <v>8.6</v>
      </c>
      <c r="D220" s="17">
        <v>13.5</v>
      </c>
      <c r="E220" s="17">
        <v>6.5</v>
      </c>
      <c r="F220" s="17">
        <v>12.4</v>
      </c>
      <c r="G220" s="17">
        <v>7.6</v>
      </c>
      <c r="H220" s="17">
        <v>-1.7</v>
      </c>
      <c r="I220" s="18">
        <f>AVERAGE(I4,I16,I28,I40,I52,I64,I76,I88,I100,I112,I124,I136,I148,I160,I172,I184,I196,I208)</f>
        <v>7.8611111111111107</v>
      </c>
      <c r="J220" s="28">
        <f t="shared" si="24"/>
        <v>0.49531480416166729</v>
      </c>
      <c r="K220" s="28">
        <f t="shared" si="25"/>
        <v>7.2981213326539673E-2</v>
      </c>
      <c r="L220" s="28">
        <f t="shared" si="26"/>
        <v>0.18093012935356093</v>
      </c>
      <c r="M220" s="28">
        <f t="shared" si="27"/>
        <v>0.14202656103614339</v>
      </c>
      <c r="N220" s="28">
        <f t="shared" si="28"/>
        <v>5.6948307884485794E-2</v>
      </c>
      <c r="O220" s="28">
        <f t="shared" si="29"/>
        <v>2.5241136733452772E-2</v>
      </c>
      <c r="P220" s="29">
        <f t="shared" si="30"/>
        <v>2.6557847504150162E-2</v>
      </c>
    </row>
    <row r="221" spans="1:26">
      <c r="A221" s="12">
        <v>2018</v>
      </c>
      <c r="B221" s="9">
        <v>3</v>
      </c>
      <c r="C221" s="16">
        <v>10.7</v>
      </c>
      <c r="D221" s="17">
        <v>16.8</v>
      </c>
      <c r="E221" s="17">
        <v>10</v>
      </c>
      <c r="F221" s="17">
        <v>15.9</v>
      </c>
      <c r="G221" s="17">
        <v>12.3</v>
      </c>
      <c r="H221" s="17">
        <v>4.8</v>
      </c>
      <c r="I221" s="18">
        <f t="shared" ref="I221:I234" si="31">AVERAGE(I5,I17,I29,I41,I53,I65,I77,I89,I101,I113,I125,I137,I149,I161,I173,I185,I197,I209)</f>
        <v>9.1166666666666671</v>
      </c>
      <c r="J221" s="28">
        <f t="shared" si="24"/>
        <v>0.49531480416166729</v>
      </c>
      <c r="K221" s="28">
        <f t="shared" si="25"/>
        <v>7.2981213326539673E-2</v>
      </c>
      <c r="L221" s="28">
        <f t="shared" si="26"/>
        <v>0.18093012935356093</v>
      </c>
      <c r="M221" s="28">
        <f t="shared" si="27"/>
        <v>0.14202656103614339</v>
      </c>
      <c r="N221" s="28">
        <f t="shared" si="28"/>
        <v>5.6948307884485794E-2</v>
      </c>
      <c r="O221" s="28">
        <f t="shared" si="29"/>
        <v>2.5241136733452772E-2</v>
      </c>
      <c r="P221" s="29">
        <f t="shared" si="30"/>
        <v>2.6557847504150162E-2</v>
      </c>
    </row>
    <row r="222" spans="1:26">
      <c r="A222" s="12">
        <v>2018</v>
      </c>
      <c r="B222" s="9">
        <v>4</v>
      </c>
      <c r="C222" s="16">
        <v>15.3</v>
      </c>
      <c r="D222" s="17">
        <v>20.100000000000001</v>
      </c>
      <c r="E222" s="17">
        <v>15.3</v>
      </c>
      <c r="F222" s="17">
        <v>19.100000000000001</v>
      </c>
      <c r="G222" s="17">
        <v>15.9</v>
      </c>
      <c r="H222" s="17">
        <v>8.3000000000000007</v>
      </c>
      <c r="I222" s="18">
        <f t="shared" si="31"/>
        <v>11.527777777777779</v>
      </c>
      <c r="J222" s="28">
        <f t="shared" si="24"/>
        <v>0.49531480416166729</v>
      </c>
      <c r="K222" s="28">
        <f t="shared" si="25"/>
        <v>7.2981213326539673E-2</v>
      </c>
      <c r="L222" s="28">
        <f t="shared" si="26"/>
        <v>0.18093012935356093</v>
      </c>
      <c r="M222" s="28">
        <f t="shared" si="27"/>
        <v>0.14202656103614339</v>
      </c>
      <c r="N222" s="28">
        <f t="shared" si="28"/>
        <v>5.6948307884485794E-2</v>
      </c>
      <c r="O222" s="28">
        <f t="shared" si="29"/>
        <v>2.5241136733452772E-2</v>
      </c>
      <c r="P222" s="29">
        <f t="shared" si="30"/>
        <v>2.6557847504150162E-2</v>
      </c>
    </row>
    <row r="223" spans="1:26">
      <c r="A223" s="12">
        <v>2018</v>
      </c>
      <c r="B223" s="9">
        <v>5</v>
      </c>
      <c r="C223" s="16">
        <v>19.600000000000001</v>
      </c>
      <c r="D223" s="17">
        <v>24.4</v>
      </c>
      <c r="E223" s="17">
        <v>18</v>
      </c>
      <c r="F223" s="17">
        <v>23.8</v>
      </c>
      <c r="G223" s="17">
        <v>19.399999999999999</v>
      </c>
      <c r="H223" s="17">
        <v>11.3</v>
      </c>
      <c r="I223" s="18">
        <f t="shared" si="31"/>
        <v>16.027777777777775</v>
      </c>
      <c r="J223" s="28">
        <f t="shared" si="24"/>
        <v>0.49531480416166729</v>
      </c>
      <c r="K223" s="28">
        <f t="shared" si="25"/>
        <v>7.2981213326539673E-2</v>
      </c>
      <c r="L223" s="28">
        <f t="shared" si="26"/>
        <v>0.18093012935356093</v>
      </c>
      <c r="M223" s="28">
        <f t="shared" si="27"/>
        <v>0.14202656103614339</v>
      </c>
      <c r="N223" s="28">
        <f t="shared" si="28"/>
        <v>5.6948307884485794E-2</v>
      </c>
      <c r="O223" s="28">
        <f t="shared" si="29"/>
        <v>2.5241136733452772E-2</v>
      </c>
      <c r="P223" s="29">
        <f t="shared" si="30"/>
        <v>2.6557847504150162E-2</v>
      </c>
    </row>
    <row r="224" spans="1:26">
      <c r="A224" s="12">
        <v>2018</v>
      </c>
      <c r="B224" s="9">
        <v>6</v>
      </c>
      <c r="C224" s="16">
        <v>23.9</v>
      </c>
      <c r="D224" s="17">
        <v>26.4</v>
      </c>
      <c r="E224" s="17">
        <v>21.4</v>
      </c>
      <c r="F224" s="17">
        <v>26.3</v>
      </c>
      <c r="G224" s="17">
        <v>26.5</v>
      </c>
      <c r="H224" s="17">
        <v>15.5</v>
      </c>
      <c r="I224" s="18">
        <f t="shared" si="31"/>
        <v>20.87222222222222</v>
      </c>
      <c r="J224" s="28">
        <f t="shared" si="24"/>
        <v>0.49531480416166729</v>
      </c>
      <c r="K224" s="28">
        <f t="shared" si="25"/>
        <v>7.2981213326539673E-2</v>
      </c>
      <c r="L224" s="28">
        <f t="shared" si="26"/>
        <v>0.18093012935356093</v>
      </c>
      <c r="M224" s="28">
        <f t="shared" si="27"/>
        <v>0.14202656103614339</v>
      </c>
      <c r="N224" s="28">
        <f t="shared" si="28"/>
        <v>5.6948307884485794E-2</v>
      </c>
      <c r="O224" s="28">
        <f t="shared" si="29"/>
        <v>2.5241136733452772E-2</v>
      </c>
      <c r="P224" s="29">
        <f t="shared" si="30"/>
        <v>2.6557847504150162E-2</v>
      </c>
    </row>
    <row r="225" spans="1:24">
      <c r="A225" s="12">
        <v>2018</v>
      </c>
      <c r="B225" s="9">
        <v>7</v>
      </c>
      <c r="C225" s="16">
        <v>26.7</v>
      </c>
      <c r="D225" s="17">
        <v>29.1</v>
      </c>
      <c r="E225" s="17">
        <v>24.5</v>
      </c>
      <c r="F225" s="17">
        <v>28.8</v>
      </c>
      <c r="G225" s="17">
        <v>31.2</v>
      </c>
      <c r="H225" s="17">
        <v>21.2</v>
      </c>
      <c r="I225" s="18">
        <f t="shared" si="31"/>
        <v>24.094444444444449</v>
      </c>
      <c r="J225" s="28">
        <f t="shared" si="24"/>
        <v>0.49531480416166729</v>
      </c>
      <c r="K225" s="28">
        <f t="shared" si="25"/>
        <v>7.2981213326539673E-2</v>
      </c>
      <c r="L225" s="28">
        <f t="shared" si="26"/>
        <v>0.18093012935356093</v>
      </c>
      <c r="M225" s="28">
        <f t="shared" si="27"/>
        <v>0.14202656103614339</v>
      </c>
      <c r="N225" s="28">
        <f t="shared" si="28"/>
        <v>5.6948307884485794E-2</v>
      </c>
      <c r="O225" s="28">
        <f t="shared" si="29"/>
        <v>2.5241136733452772E-2</v>
      </c>
      <c r="P225" s="29">
        <f t="shared" si="30"/>
        <v>2.6557847504150162E-2</v>
      </c>
    </row>
    <row r="226" spans="1:24">
      <c r="A226" s="12">
        <v>2018</v>
      </c>
      <c r="B226" s="9">
        <v>8</v>
      </c>
      <c r="C226" s="16">
        <v>27.4</v>
      </c>
      <c r="D226" s="17">
        <v>29.6</v>
      </c>
      <c r="E226" s="17">
        <v>25.1</v>
      </c>
      <c r="F226" s="17">
        <v>29</v>
      </c>
      <c r="G226" s="17">
        <v>31.4</v>
      </c>
      <c r="H226" s="17">
        <v>20.100000000000001</v>
      </c>
      <c r="I226" s="18">
        <f t="shared" si="31"/>
        <v>25.066666666666666</v>
      </c>
      <c r="J226" s="28">
        <f t="shared" si="24"/>
        <v>0.49531480416166729</v>
      </c>
      <c r="K226" s="28">
        <f t="shared" si="25"/>
        <v>7.2981213326539673E-2</v>
      </c>
      <c r="L226" s="28">
        <f t="shared" si="26"/>
        <v>0.18093012935356093</v>
      </c>
      <c r="M226" s="28">
        <f t="shared" si="27"/>
        <v>0.14202656103614339</v>
      </c>
      <c r="N226" s="28">
        <f t="shared" si="28"/>
        <v>5.6948307884485794E-2</v>
      </c>
      <c r="O226" s="28">
        <f t="shared" si="29"/>
        <v>2.5241136733452772E-2</v>
      </c>
      <c r="P226" s="29">
        <f t="shared" si="30"/>
        <v>2.6557847504150162E-2</v>
      </c>
    </row>
    <row r="227" spans="1:24">
      <c r="A227" s="12">
        <v>2018</v>
      </c>
      <c r="B227" s="9">
        <v>9</v>
      </c>
      <c r="C227" s="16">
        <v>22.9</v>
      </c>
      <c r="D227" s="17">
        <v>27.9</v>
      </c>
      <c r="E227" s="17">
        <v>20.100000000000001</v>
      </c>
      <c r="F227" s="17">
        <v>25.4</v>
      </c>
      <c r="G227" s="17">
        <v>26.2</v>
      </c>
      <c r="H227" s="17">
        <v>16</v>
      </c>
      <c r="I227" s="18">
        <f t="shared" si="31"/>
        <v>21.749999999999996</v>
      </c>
      <c r="J227" s="28">
        <f t="shared" si="24"/>
        <v>0.49531480416166729</v>
      </c>
      <c r="K227" s="28">
        <f t="shared" si="25"/>
        <v>7.2981213326539673E-2</v>
      </c>
      <c r="L227" s="28">
        <f t="shared" si="26"/>
        <v>0.18093012935356093</v>
      </c>
      <c r="M227" s="28">
        <f t="shared" si="27"/>
        <v>0.14202656103614339</v>
      </c>
      <c r="N227" s="28">
        <f t="shared" si="28"/>
        <v>5.6948307884485794E-2</v>
      </c>
      <c r="O227" s="28">
        <f t="shared" si="29"/>
        <v>2.5241136733452772E-2</v>
      </c>
      <c r="P227" s="29">
        <f t="shared" si="30"/>
        <v>2.6557847504150162E-2</v>
      </c>
    </row>
    <row r="228" spans="1:24">
      <c r="A228" s="12">
        <v>2018</v>
      </c>
      <c r="B228" s="9">
        <v>10</v>
      </c>
      <c r="C228" s="16">
        <v>18.399999999999999</v>
      </c>
      <c r="D228" s="17">
        <v>22.9</v>
      </c>
      <c r="E228" s="17">
        <v>14.9</v>
      </c>
      <c r="F228" s="17">
        <v>19.600000000000001</v>
      </c>
      <c r="G228" s="17">
        <v>18.8</v>
      </c>
      <c r="H228" s="17">
        <v>10.199999999999999</v>
      </c>
      <c r="I228" s="18">
        <f t="shared" si="31"/>
        <v>17.37222222222222</v>
      </c>
      <c r="J228" s="28">
        <f t="shared" si="24"/>
        <v>0.49531480416166729</v>
      </c>
      <c r="K228" s="28">
        <f t="shared" si="25"/>
        <v>7.2981213326539673E-2</v>
      </c>
      <c r="L228" s="28">
        <f t="shared" si="26"/>
        <v>0.18093012935356093</v>
      </c>
      <c r="M228" s="28">
        <f t="shared" si="27"/>
        <v>0.14202656103614339</v>
      </c>
      <c r="N228" s="28">
        <f t="shared" si="28"/>
        <v>5.6948307884485794E-2</v>
      </c>
      <c r="O228" s="28">
        <f t="shared" si="29"/>
        <v>2.5241136733452772E-2</v>
      </c>
      <c r="P228" s="29">
        <f t="shared" si="30"/>
        <v>2.6557847504150162E-2</v>
      </c>
    </row>
    <row r="229" spans="1:24">
      <c r="A229" s="12">
        <v>2018</v>
      </c>
      <c r="B229" s="9">
        <v>11</v>
      </c>
      <c r="C229" s="16">
        <v>13.8</v>
      </c>
      <c r="D229" s="17">
        <v>16.899999999999999</v>
      </c>
      <c r="E229" s="17">
        <v>9</v>
      </c>
      <c r="F229" s="17">
        <v>15.4</v>
      </c>
      <c r="G229" s="17">
        <v>10.199999999999999</v>
      </c>
      <c r="H229" s="17">
        <v>2.9</v>
      </c>
      <c r="I229" s="18">
        <f t="shared" si="31"/>
        <v>13.116666666666667</v>
      </c>
      <c r="J229" s="28">
        <f t="shared" si="24"/>
        <v>0.49531480416166729</v>
      </c>
      <c r="K229" s="28">
        <f t="shared" si="25"/>
        <v>7.2981213326539673E-2</v>
      </c>
      <c r="L229" s="28">
        <f t="shared" si="26"/>
        <v>0.18093012935356093</v>
      </c>
      <c r="M229" s="28">
        <f t="shared" si="27"/>
        <v>0.14202656103614339</v>
      </c>
      <c r="N229" s="28">
        <f t="shared" si="28"/>
        <v>5.6948307884485794E-2</v>
      </c>
      <c r="O229" s="28">
        <f t="shared" si="29"/>
        <v>2.5241136733452772E-2</v>
      </c>
      <c r="P229" s="29">
        <f t="shared" si="30"/>
        <v>2.6557847504150162E-2</v>
      </c>
      <c r="T229" s="19">
        <v>17</v>
      </c>
      <c r="U229" s="19">
        <v>20.9</v>
      </c>
      <c r="V229" s="19">
        <v>14.3</v>
      </c>
      <c r="W229" s="19">
        <v>19.600000000000001</v>
      </c>
      <c r="X229" s="19">
        <v>17.600000000000001</v>
      </c>
    </row>
    <row r="230" spans="1:24">
      <c r="A230" s="12">
        <v>2018</v>
      </c>
      <c r="B230" s="9">
        <v>12</v>
      </c>
      <c r="C230" s="34">
        <v>8.1</v>
      </c>
      <c r="D230" s="35">
        <v>12.2</v>
      </c>
      <c r="E230" s="35">
        <v>3.3</v>
      </c>
      <c r="F230" s="35">
        <v>9.4</v>
      </c>
      <c r="G230" s="35">
        <v>6.3</v>
      </c>
      <c r="H230" s="35">
        <v>-2</v>
      </c>
      <c r="I230" s="36">
        <f t="shared" si="31"/>
        <v>9.5444444444444461</v>
      </c>
      <c r="J230" s="28">
        <f t="shared" si="24"/>
        <v>0.49531480416166729</v>
      </c>
      <c r="K230" s="28">
        <f t="shared" si="25"/>
        <v>7.2981213326539673E-2</v>
      </c>
      <c r="L230" s="28">
        <f t="shared" si="26"/>
        <v>0.18093012935356093</v>
      </c>
      <c r="M230" s="28">
        <f t="shared" si="27"/>
        <v>0.14202656103614339</v>
      </c>
      <c r="N230" s="28">
        <f t="shared" si="28"/>
        <v>5.6948307884485794E-2</v>
      </c>
      <c r="O230" s="28">
        <f t="shared" si="29"/>
        <v>2.5241136733452772E-2</v>
      </c>
      <c r="P230" s="29">
        <f t="shared" si="30"/>
        <v>2.6557847504150162E-2</v>
      </c>
    </row>
    <row r="231" spans="1:24">
      <c r="A231" s="12">
        <v>2019</v>
      </c>
      <c r="B231" s="9">
        <v>1</v>
      </c>
      <c r="C231" s="20">
        <v>7.5</v>
      </c>
      <c r="D231" s="17">
        <v>9.8000000000000007</v>
      </c>
      <c r="E231" s="17">
        <v>2</v>
      </c>
      <c r="F231" s="17">
        <v>9.1999999999999993</v>
      </c>
      <c r="G231" s="17">
        <v>3.8</v>
      </c>
      <c r="H231" s="17">
        <v>-5.8</v>
      </c>
      <c r="I231" s="18">
        <f t="shared" si="31"/>
        <v>7.9598765432098775</v>
      </c>
      <c r="J231" s="28">
        <f t="shared" si="24"/>
        <v>0.49328213974659257</v>
      </c>
      <c r="K231" s="28">
        <f t="shared" si="25"/>
        <v>7.2615697915300634E-2</v>
      </c>
      <c r="L231" s="28">
        <f t="shared" si="26"/>
        <v>0.18165374690503047</v>
      </c>
      <c r="M231" s="28">
        <f t="shared" si="27"/>
        <v>0.14241695894394599</v>
      </c>
      <c r="N231" s="28">
        <f t="shared" si="28"/>
        <v>5.763118647769349E-2</v>
      </c>
      <c r="O231" s="28">
        <f t="shared" si="29"/>
        <v>2.5314225287135325E-2</v>
      </c>
      <c r="P231" s="29">
        <f t="shared" si="30"/>
        <v>2.7086044724301501E-2</v>
      </c>
    </row>
    <row r="232" spans="1:24">
      <c r="A232" s="12">
        <v>2019</v>
      </c>
      <c r="B232" s="9">
        <v>2</v>
      </c>
      <c r="C232" s="16">
        <v>7.3</v>
      </c>
      <c r="D232" s="17">
        <v>11.8</v>
      </c>
      <c r="E232" s="17">
        <v>4.9000000000000004</v>
      </c>
      <c r="F232" s="17">
        <v>10.4</v>
      </c>
      <c r="G232" s="17">
        <v>5.3</v>
      </c>
      <c r="H232" s="17">
        <v>-5.3</v>
      </c>
      <c r="I232" s="18">
        <f t="shared" si="31"/>
        <v>8.0089506172839506</v>
      </c>
      <c r="J232" s="28">
        <f t="shared" si="24"/>
        <v>0.49328213974659257</v>
      </c>
      <c r="K232" s="28">
        <f t="shared" si="25"/>
        <v>7.2615697915300634E-2</v>
      </c>
      <c r="L232" s="28">
        <f t="shared" si="26"/>
        <v>0.18165374690503047</v>
      </c>
      <c r="M232" s="28">
        <f t="shared" si="27"/>
        <v>0.14241695894394599</v>
      </c>
      <c r="N232" s="28">
        <f t="shared" si="28"/>
        <v>5.763118647769349E-2</v>
      </c>
      <c r="O232" s="28">
        <f t="shared" si="29"/>
        <v>2.5314225287135325E-2</v>
      </c>
      <c r="P232" s="29">
        <f t="shared" si="30"/>
        <v>2.7086044724301501E-2</v>
      </c>
    </row>
    <row r="233" spans="1:24">
      <c r="A233" s="12">
        <v>2019</v>
      </c>
      <c r="B233" s="9">
        <v>3</v>
      </c>
      <c r="C233" s="16">
        <v>10.4</v>
      </c>
      <c r="D233" s="17">
        <v>13.9</v>
      </c>
      <c r="E233" s="17">
        <v>7.1</v>
      </c>
      <c r="F233" s="17">
        <v>13.7</v>
      </c>
      <c r="G233" s="17">
        <v>8.1999999999999993</v>
      </c>
      <c r="H233" s="17">
        <v>-1.4</v>
      </c>
      <c r="I233" s="18">
        <f t="shared" si="31"/>
        <v>9.2287037037037045</v>
      </c>
      <c r="J233" s="28">
        <f t="shared" si="24"/>
        <v>0.49328213974659257</v>
      </c>
      <c r="K233" s="28">
        <f t="shared" si="25"/>
        <v>7.2615697915300634E-2</v>
      </c>
      <c r="L233" s="28">
        <f t="shared" si="26"/>
        <v>0.18165374690503047</v>
      </c>
      <c r="M233" s="28">
        <f t="shared" si="27"/>
        <v>0.14241695894394599</v>
      </c>
      <c r="N233" s="28">
        <f t="shared" si="28"/>
        <v>5.763118647769349E-2</v>
      </c>
      <c r="O233" s="28">
        <f t="shared" si="29"/>
        <v>2.5314225287135325E-2</v>
      </c>
      <c r="P233" s="29">
        <f t="shared" si="30"/>
        <v>2.7086044724301501E-2</v>
      </c>
    </row>
    <row r="234" spans="1:24" ht="16.5" thickBot="1">
      <c r="A234" s="13">
        <v>2019</v>
      </c>
      <c r="B234" s="15">
        <v>4</v>
      </c>
      <c r="C234" s="21">
        <v>10.5</v>
      </c>
      <c r="D234" s="22">
        <v>14.1</v>
      </c>
      <c r="E234" s="22">
        <v>9.1999999999999993</v>
      </c>
      <c r="F234" s="22">
        <v>14.3</v>
      </c>
      <c r="G234" s="22">
        <v>9.4</v>
      </c>
      <c r="H234" s="22">
        <v>2</v>
      </c>
      <c r="I234" s="23">
        <f t="shared" si="31"/>
        <v>11.418209876543209</v>
      </c>
      <c r="J234" s="30">
        <f t="shared" si="24"/>
        <v>0.49328213974659257</v>
      </c>
      <c r="K234" s="30">
        <f t="shared" si="25"/>
        <v>7.2615697915300634E-2</v>
      </c>
      <c r="L234" s="30">
        <f t="shared" si="26"/>
        <v>0.18165374690503047</v>
      </c>
      <c r="M234" s="30">
        <f t="shared" si="27"/>
        <v>0.14241695894394599</v>
      </c>
      <c r="N234" s="30">
        <f t="shared" si="28"/>
        <v>5.763118647769349E-2</v>
      </c>
      <c r="O234" s="30">
        <f t="shared" si="29"/>
        <v>2.5314225287135325E-2</v>
      </c>
      <c r="P234" s="31">
        <f t="shared" si="30"/>
        <v>2.7086044724301501E-2</v>
      </c>
    </row>
  </sheetData>
  <mergeCells count="3">
    <mergeCell ref="C1:I1"/>
    <mergeCell ref="J1:P1"/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abSelected="1" workbookViewId="0">
      <selection activeCell="J53" sqref="J53"/>
    </sheetView>
  </sheetViews>
  <sheetFormatPr defaultRowHeight="15"/>
  <cols>
    <col min="3" max="9" width="9.140625" style="33"/>
    <col min="13" max="24" width="7.28515625" customWidth="1"/>
  </cols>
  <sheetData>
    <row r="1" spans="1:24" ht="15.75" thickBot="1">
      <c r="A1" s="63" t="s">
        <v>9</v>
      </c>
      <c r="B1" s="64"/>
      <c r="C1" s="65" t="s">
        <v>16</v>
      </c>
      <c r="D1" s="66"/>
      <c r="E1" s="66"/>
      <c r="F1" s="66"/>
      <c r="G1" s="66"/>
      <c r="H1" s="66"/>
      <c r="I1" s="66"/>
      <c r="J1" s="67"/>
    </row>
    <row r="2" spans="1:24" ht="15.75" thickBot="1">
      <c r="A2" s="1" t="str">
        <f>Verilerimiz!A2</f>
        <v>Tarih Yıl</v>
      </c>
      <c r="B2" s="2" t="str">
        <f>Verilerimiz!B2</f>
        <v>Tarih Ay</v>
      </c>
      <c r="C2" s="32" t="str">
        <f>Verilerimiz!C2</f>
        <v>Istanbul</v>
      </c>
      <c r="D2" s="32" t="str">
        <f>Verilerimiz!D2</f>
        <v>Adana</v>
      </c>
      <c r="E2" s="32" t="str">
        <f>Verilerimiz!E2</f>
        <v>Ankara</v>
      </c>
      <c r="F2" s="32" t="str">
        <f>Verilerimiz!F2</f>
        <v>Izmir</v>
      </c>
      <c r="G2" s="32" t="str">
        <f>Verilerimiz!G2</f>
        <v>Diyarbakir</v>
      </c>
      <c r="H2" s="32" t="str">
        <f>Verilerimiz!H2</f>
        <v>Erzurum</v>
      </c>
      <c r="I2" s="32" t="str">
        <f>Verilerimiz!I2</f>
        <v>Trabzon</v>
      </c>
      <c r="J2" s="38" t="s">
        <v>17</v>
      </c>
    </row>
    <row r="3" spans="1:24" ht="15.75">
      <c r="A3" s="7">
        <v>2000</v>
      </c>
      <c r="B3" s="9">
        <v>1</v>
      </c>
      <c r="C3" s="37">
        <f>Verilerimiz!C3*Verilerimiz!J3</f>
        <v>1.610762566993162</v>
      </c>
      <c r="D3" s="37">
        <f>Verilerimiz!D3*Verilerimiz!K3</f>
        <v>0.51066305501712705</v>
      </c>
      <c r="E3" s="37">
        <f>Verilerimiz!E3*Verilerimiz!L3</f>
        <v>-0.68475280758833212</v>
      </c>
      <c r="F3" s="37">
        <f>Verilerimiz!F3*Verilerimiz!M3</f>
        <v>0.91021239035040591</v>
      </c>
      <c r="G3" s="37">
        <f>Verilerimiz!G3*Verilerimiz!N3</f>
        <v>4.3929248344242777E-2</v>
      </c>
      <c r="H3" s="37">
        <f>Verilerimiz!H3*Verilerimiz!O3</f>
        <v>-0.29211300301281196</v>
      </c>
      <c r="I3" s="37">
        <f>Verilerimiz!I3*Verilerimiz!P3</f>
        <v>0.11578981016276062</v>
      </c>
      <c r="J3" s="39">
        <f>SUM(C3:I3)</f>
        <v>2.2144912602665543</v>
      </c>
    </row>
    <row r="4" spans="1:24" ht="15.75">
      <c r="A4" s="12">
        <v>2000</v>
      </c>
      <c r="B4" s="9">
        <v>2</v>
      </c>
      <c r="C4" s="37">
        <f>Verilerimiz!C4*Verilerimiz!J4</f>
        <v>2.6846042783219368</v>
      </c>
      <c r="D4" s="37">
        <f>Verilerimiz!D4*Verilerimiz!K4</f>
        <v>0.70591657605308744</v>
      </c>
      <c r="E4" s="37">
        <f>Verilerimiz!E4*Verilerimiz!L4</f>
        <v>-0.22825093586277737</v>
      </c>
      <c r="F4" s="37">
        <f>Verilerimiz!F4*Verilerimiz!M4</f>
        <v>1.3359568955143053</v>
      </c>
      <c r="G4" s="37">
        <f>Verilerimiz!G4*Verilerimiz!N4</f>
        <v>0.12300189536387977</v>
      </c>
      <c r="H4" s="37">
        <f>Verilerimiz!H4*Verilerimiz!O4</f>
        <v>-0.34330806539650066</v>
      </c>
      <c r="I4" s="37">
        <f>Verilerimiz!I4*Verilerimiz!P4</f>
        <v>0.13380155841030117</v>
      </c>
      <c r="J4" s="39">
        <f t="shared" ref="J4:J67" si="0">SUM(C4:I4)</f>
        <v>4.4117222024042313</v>
      </c>
    </row>
    <row r="5" spans="1:24" ht="15.75">
      <c r="A5" s="12">
        <v>2000</v>
      </c>
      <c r="B5" s="9">
        <v>3</v>
      </c>
      <c r="C5" s="37">
        <f>Verilerimiz!C5*Verilerimiz!J5</f>
        <v>2.9774701995934207</v>
      </c>
      <c r="D5" s="37">
        <f>Verilerimiz!D5*Verilerimiz!K5</f>
        <v>0.87113109385274612</v>
      </c>
      <c r="E5" s="37">
        <f>Verilerimiz!E5*Verilerimiz!L5</f>
        <v>0.7798573641978227</v>
      </c>
      <c r="F5" s="37">
        <f>Verilerimiz!F5*Verilerimiz!M5</f>
        <v>1.6002121056160361</v>
      </c>
      <c r="G5" s="37">
        <f>Verilerimiz!G5*Verilerimiz!N5</f>
        <v>0.2987188887408509</v>
      </c>
      <c r="H5" s="37">
        <f>Verilerimiz!H5*Verilerimiz!O5</f>
        <v>-0.23790646637125926</v>
      </c>
      <c r="I5" s="37">
        <f>Verilerimiz!I5*Verilerimiz!P5</f>
        <v>0.18269058936791119</v>
      </c>
      <c r="J5" s="39">
        <f t="shared" si="0"/>
        <v>6.4721737749975272</v>
      </c>
    </row>
    <row r="6" spans="1:24" ht="15.75">
      <c r="A6" s="12">
        <v>2000</v>
      </c>
      <c r="B6" s="9">
        <v>4</v>
      </c>
      <c r="C6" s="37">
        <f>Verilerimiz!C6*Verilerimiz!J6</f>
        <v>6.1013733598225839</v>
      </c>
      <c r="D6" s="37">
        <f>Verilerimiz!D6*Verilerimiz!K6</f>
        <v>1.3592648964426473</v>
      </c>
      <c r="E6" s="37">
        <f>Verilerimiz!E6*Verilerimiz!L6</f>
        <v>2.4156557378810604</v>
      </c>
      <c r="F6" s="37">
        <f>Verilerimiz!F6*Verilerimiz!M6</f>
        <v>2.554467030983397</v>
      </c>
      <c r="G6" s="37">
        <f>Verilerimiz!G6*Verilerimiz!N6</f>
        <v>0.66772457483249015</v>
      </c>
      <c r="H6" s="37">
        <f>Verilerimiz!H6*Verilerimiz!O6</f>
        <v>0.21682614656621096</v>
      </c>
      <c r="I6" s="37">
        <f>Verilerimiz!I6*Verilerimiz!P6</f>
        <v>0.34736943048828184</v>
      </c>
      <c r="J6" s="39">
        <f t="shared" si="0"/>
        <v>13.662681177016671</v>
      </c>
    </row>
    <row r="7" spans="1:24" ht="15.75">
      <c r="A7" s="12">
        <v>2000</v>
      </c>
      <c r="B7" s="9">
        <v>5</v>
      </c>
      <c r="C7" s="37">
        <f>Verilerimiz!C7*Verilerimiz!J7</f>
        <v>7.2240260580299394</v>
      </c>
      <c r="D7" s="37">
        <f>Verilerimiz!D7*Verilerimiz!K7</f>
        <v>1.5845574207149091</v>
      </c>
      <c r="E7" s="37">
        <f>Verilerimiz!E7*Verilerimiz!L7</f>
        <v>2.8721576096066155</v>
      </c>
      <c r="F7" s="37">
        <f>Verilerimiz!F7*Verilerimiz!M7</f>
        <v>3.1270199862038139</v>
      </c>
      <c r="G7" s="37">
        <f>Verilerimiz!G7*Verilerimiz!N7</f>
        <v>0.88737081655370409</v>
      </c>
      <c r="H7" s="37">
        <f>Verilerimiz!H7*Verilerimiz!O7</f>
        <v>0.28006710598135581</v>
      </c>
      <c r="I7" s="37">
        <f>Verilerimiz!I7*Verilerimiz!P7</f>
        <v>0.34994253738078762</v>
      </c>
      <c r="J7" s="39">
        <f t="shared" si="0"/>
        <v>16.325141534471125</v>
      </c>
    </row>
    <row r="8" spans="1:24" ht="15.75">
      <c r="A8" s="12">
        <v>2000</v>
      </c>
      <c r="B8" s="9">
        <v>6</v>
      </c>
      <c r="C8" s="37">
        <f>Verilerimiz!C8*Verilerimiz!J8</f>
        <v>9.2740875069303268</v>
      </c>
      <c r="D8" s="37">
        <f>Verilerimiz!D8*Verilerimiz!K8</f>
        <v>2.020122967641282</v>
      </c>
      <c r="E8" s="37">
        <f>Verilerimiz!E8*Verilerimiz!L8</f>
        <v>3.6520149738044378</v>
      </c>
      <c r="F8" s="37">
        <f>Verilerimiz!F8*Verilerimiz!M8</f>
        <v>3.8463813914807474</v>
      </c>
      <c r="G8" s="37">
        <f>Verilerimiz!G8*Verilerimiz!N8</f>
        <v>1.1948755549634036</v>
      </c>
      <c r="H8" s="37">
        <f>Verilerimiz!H8*Verilerimiz!O8</f>
        <v>0.44569819016387807</v>
      </c>
      <c r="I8" s="37">
        <f>Verilerimiz!I8*Verilerimiz!P8</f>
        <v>0.46058613375853663</v>
      </c>
      <c r="J8" s="39">
        <f t="shared" si="0"/>
        <v>20.893766718742611</v>
      </c>
    </row>
    <row r="9" spans="1:24" ht="15.75">
      <c r="A9" s="12">
        <v>2000</v>
      </c>
      <c r="B9" s="9">
        <v>7</v>
      </c>
      <c r="C9" s="37">
        <f>Verilerimiz!C9*Verilerimiz!J9</f>
        <v>11.226526982073555</v>
      </c>
      <c r="D9" s="37">
        <f>Verilerimiz!D9*Verilerimiz!K9</f>
        <v>2.2153764886772422</v>
      </c>
      <c r="E9" s="37">
        <f>Verilerimiz!E9*Verilerimiz!L9</f>
        <v>4.9454369436935099</v>
      </c>
      <c r="F9" s="37">
        <f>Verilerimiz!F9*Verilerimiz!M9</f>
        <v>4.3308492766672542</v>
      </c>
      <c r="G9" s="37">
        <f>Verilerimiz!G9*Verilerimiz!N9</f>
        <v>1.4628439698632845</v>
      </c>
      <c r="H9" s="37">
        <f>Verilerimiz!H9*Verilerimiz!O9</f>
        <v>0.65047843969863295</v>
      </c>
      <c r="I9" s="37">
        <f>Verilerimiz!I9*Verilerimiz!P9</f>
        <v>0.56608351635127407</v>
      </c>
      <c r="J9" s="39">
        <f t="shared" si="0"/>
        <v>25.397595617024756</v>
      </c>
    </row>
    <row r="10" spans="1:24" ht="15.75">
      <c r="A10" s="12">
        <v>2000</v>
      </c>
      <c r="B10" s="9">
        <v>8</v>
      </c>
      <c r="C10" s="37">
        <f>Verilerimiz!C10*Verilerimiz!J10</f>
        <v>11.031283034559232</v>
      </c>
      <c r="D10" s="37">
        <f>Verilerimiz!D10*Verilerimiz!K10</f>
        <v>2.2078667378681671</v>
      </c>
      <c r="E10" s="37">
        <f>Verilerimiz!E10*Verilerimiz!L10</f>
        <v>4.2987259587489746</v>
      </c>
      <c r="F10" s="37">
        <f>Verilerimiz!F10*Verilerimiz!M10</f>
        <v>4.1840408266107367</v>
      </c>
      <c r="G10" s="37">
        <f>Verilerimiz!G10*Verilerimiz!N10</f>
        <v>1.3178774503272832</v>
      </c>
      <c r="H10" s="37">
        <f>Verilerimiz!H10*Verilerimiz!O10</f>
        <v>0.58121453176775995</v>
      </c>
      <c r="I10" s="37">
        <f>Verilerimiz!I10*Verilerimiz!P10</f>
        <v>0.5789490508138031</v>
      </c>
      <c r="J10" s="39">
        <f t="shared" si="0"/>
        <v>24.199957590695959</v>
      </c>
    </row>
    <row r="11" spans="1:24" ht="15.75">
      <c r="A11" s="12">
        <v>2000</v>
      </c>
      <c r="B11" s="9">
        <v>9</v>
      </c>
      <c r="C11" s="37">
        <f>Verilerimiz!C11*Verilerimiz!J11</f>
        <v>9.3228984938089088</v>
      </c>
      <c r="D11" s="37">
        <f>Verilerimiz!D11*Verilerimiz!K11</f>
        <v>1.960044961168679</v>
      </c>
      <c r="E11" s="37">
        <f>Verilerimiz!E11*Verilerimiz!L11</f>
        <v>3.5759313285168459</v>
      </c>
      <c r="F11" s="37">
        <f>Verilerimiz!F11*Verilerimiz!M11</f>
        <v>3.5821261813790164</v>
      </c>
      <c r="G11" s="37">
        <f>Verilerimiz!G11*Verilerimiz!N11</f>
        <v>1.0850524341027965</v>
      </c>
      <c r="H11" s="37">
        <f>Verilerimiz!H11*Verilerimiz!O11</f>
        <v>0.42461787035882975</v>
      </c>
      <c r="I11" s="37">
        <f>Verilerimiz!I11*Verilerimiz!P11</f>
        <v>0.50175584403862938</v>
      </c>
      <c r="J11" s="39">
        <f t="shared" si="0"/>
        <v>20.452427113373705</v>
      </c>
    </row>
    <row r="12" spans="1:24" ht="15.75">
      <c r="A12" s="12">
        <v>2000</v>
      </c>
      <c r="B12" s="9">
        <v>10</v>
      </c>
      <c r="C12" s="37">
        <f>Verilerimiz!C12*Verilerimiz!J12</f>
        <v>7.1752150711513583</v>
      </c>
      <c r="D12" s="37">
        <f>Verilerimiz!D12*Verilerimiz!K12</f>
        <v>1.5319891650513811</v>
      </c>
      <c r="E12" s="37">
        <f>Verilerimiz!E12*Verilerimiz!L12</f>
        <v>2.3205511812715698</v>
      </c>
      <c r="F12" s="37">
        <f>Verilerimiz!F12*Verilerimiz!M12</f>
        <v>2.6865946360342625</v>
      </c>
      <c r="G12" s="37">
        <f>Verilerimiz!G12*Verilerimiz!N12</f>
        <v>0.7336184473488544</v>
      </c>
      <c r="H12" s="37">
        <f>Verilerimiz!H12*Verilerimiz!O12</f>
        <v>0.21381467230834689</v>
      </c>
      <c r="I12" s="37">
        <f>Verilerimiz!I12*Verilerimiz!P12</f>
        <v>0.39111224766088026</v>
      </c>
      <c r="J12" s="39">
        <f t="shared" si="0"/>
        <v>15.052895420826655</v>
      </c>
    </row>
    <row r="13" spans="1:24" ht="15.75">
      <c r="A13" s="12">
        <v>2000</v>
      </c>
      <c r="B13" s="9">
        <v>11</v>
      </c>
      <c r="C13" s="37">
        <f>Verilerimiz!C13*Verilerimiz!J13</f>
        <v>6.1013733598225839</v>
      </c>
      <c r="D13" s="37">
        <f>Verilerimiz!D13*Verilerimiz!K13</f>
        <v>1.186540627833913</v>
      </c>
      <c r="E13" s="37">
        <f>Verilerimiz!E13*Verilerimiz!L13</f>
        <v>1.6167774623613398</v>
      </c>
      <c r="F13" s="37">
        <f>Verilerimiz!F13*Verilerimiz!M13</f>
        <v>2.3489352009042732</v>
      </c>
      <c r="G13" s="37">
        <f>Verilerimiz!G13*Verilerimiz!N13</f>
        <v>0.42172078410473063</v>
      </c>
      <c r="H13" s="37">
        <f>Verilerimiz!H13*Verilerimiz!O13</f>
        <v>3.6137691094368492E-2</v>
      </c>
      <c r="I13" s="37">
        <f>Verilerimiz!I13*Verilerimiz!P13</f>
        <v>0.3061997202081892</v>
      </c>
      <c r="J13" s="39">
        <f t="shared" si="0"/>
        <v>12.017684846329399</v>
      </c>
    </row>
    <row r="14" spans="1:24" ht="15.75">
      <c r="A14" s="12">
        <v>2000</v>
      </c>
      <c r="B14" s="9">
        <v>12</v>
      </c>
      <c r="C14" s="37">
        <f>Verilerimiz!C14*Verilerimiz!J14</f>
        <v>4.1977448715579371</v>
      </c>
      <c r="D14" s="37">
        <f>Verilerimiz!D14*Verilerimiz!K14</f>
        <v>0.82607258899829383</v>
      </c>
      <c r="E14" s="37">
        <f>Verilerimiz!E14*Verilerimiz!L14</f>
        <v>0.3804182264379623</v>
      </c>
      <c r="F14" s="37">
        <f>Verilerimiz!F14*Verilerimiz!M14</f>
        <v>1.5855312606103846</v>
      </c>
      <c r="G14" s="37">
        <f>Verilerimiz!G14*Verilerimiz!N14</f>
        <v>0.18450284304581968</v>
      </c>
      <c r="H14" s="37">
        <f>Verilerimiz!H14*Verilerimiz!O14</f>
        <v>-0.17466550695611438</v>
      </c>
      <c r="I14" s="37">
        <f>Verilerimiz!I14*Verilerimiz!P14</f>
        <v>0.24187204789554442</v>
      </c>
      <c r="J14" s="39">
        <f t="shared" si="0"/>
        <v>7.2414763315898272</v>
      </c>
    </row>
    <row r="15" spans="1:24" ht="15.75">
      <c r="A15" s="12">
        <v>2001</v>
      </c>
      <c r="B15" s="9">
        <v>1</v>
      </c>
      <c r="C15" s="37">
        <f>Verilerimiz!C15*Verilerimiz!J15</f>
        <v>4.2308739911226736</v>
      </c>
      <c r="D15" s="37">
        <f>Verilerimiz!D15*Verilerimiz!K15</f>
        <v>0.80123516557324037</v>
      </c>
      <c r="E15" s="37">
        <f>Verilerimiz!E15*Verilerimiz!L15</f>
        <v>0.53231052398934775</v>
      </c>
      <c r="F15" s="37">
        <f>Verilerimiz!F15*Verilerimiz!M15</f>
        <v>1.5830207954962989</v>
      </c>
      <c r="G15" s="37">
        <f>Verilerimiz!G15*Verilerimiz!N15</f>
        <v>0.16828672135221279</v>
      </c>
      <c r="H15" s="37">
        <f>Verilerimiz!H15*Verilerimiz!O15</f>
        <v>-0.35743855889710607</v>
      </c>
      <c r="I15" s="37">
        <f>Verilerimiz!I15*Verilerimiz!P15</f>
        <v>0.2032925990273676</v>
      </c>
      <c r="J15" s="39">
        <f t="shared" si="0"/>
        <v>7.161581237664036</v>
      </c>
    </row>
    <row r="16" spans="1:24" ht="15.75">
      <c r="A16" s="12">
        <v>2001</v>
      </c>
      <c r="B16" s="9">
        <v>2</v>
      </c>
      <c r="C16" s="37">
        <f>Verilerimiz!C16*Verilerimiz!J16</f>
        <v>3.9848929451271693</v>
      </c>
      <c r="D16" s="37">
        <f>Verilerimiz!D16*Verilerimiz!K16</f>
        <v>0.82369970292576122</v>
      </c>
      <c r="E16" s="37">
        <f>Verilerimiz!E16*Verilerimiz!L16</f>
        <v>0.76044360569906821</v>
      </c>
      <c r="F16" s="37">
        <f>Verilerimiz!F16*Verilerimiz!M16</f>
        <v>1.5390479956214018</v>
      </c>
      <c r="G16" s="37">
        <f>Verilerimiz!G16*Verilerimiz!N16</f>
        <v>0.21575220686181129</v>
      </c>
      <c r="H16" s="37">
        <f>Verilerimiz!H16*Verilerimiz!O16</f>
        <v>-0.17871927944855304</v>
      </c>
      <c r="I16" s="37">
        <f>Verilerimiz!I16*Verilerimiz!P16</f>
        <v>0.22533637482551586</v>
      </c>
      <c r="J16" s="39">
        <f t="shared" si="0"/>
        <v>7.3704535516121741</v>
      </c>
      <c r="L16" t="s">
        <v>58</v>
      </c>
      <c r="M16">
        <v>1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  <c r="X16">
        <v>12</v>
      </c>
    </row>
    <row r="17" spans="1:24" ht="15.75">
      <c r="A17" s="12">
        <v>2001</v>
      </c>
      <c r="B17" s="9">
        <v>3</v>
      </c>
      <c r="C17" s="37">
        <f>Verilerimiz!C17*Verilerimiz!J17</f>
        <v>6.1495261498876079</v>
      </c>
      <c r="D17" s="37">
        <f>Verilerimiz!D17*Verilerimiz!K17</f>
        <v>1.2355495543886417</v>
      </c>
      <c r="E17" s="37">
        <f>Verilerimiz!E17*Verilerimiz!L17</f>
        <v>2.129242095957391</v>
      </c>
      <c r="F17" s="37">
        <f>Verilerimiz!F17*Verilerimiz!M17</f>
        <v>2.4331615930776449</v>
      </c>
      <c r="G17" s="37">
        <f>Verilerimiz!G17*Verilerimiz!N17</f>
        <v>0.49191503164492972</v>
      </c>
      <c r="H17" s="37">
        <f>Verilerimiz!H17*Verilerimiz!O17</f>
        <v>0.12971560605136914</v>
      </c>
      <c r="I17" s="37">
        <f>Verilerimiz!I17*Verilerimiz!P17</f>
        <v>0.28411977695391133</v>
      </c>
      <c r="J17" s="39">
        <f t="shared" si="0"/>
        <v>12.853229807961497</v>
      </c>
      <c r="L17">
        <v>1</v>
      </c>
      <c r="M17">
        <f t="shared" ref="M17:M34" si="1">INDEX($J$3:$J$234,($L17-1)*12+M$16,1)</f>
        <v>2.2144912602665543</v>
      </c>
      <c r="N17">
        <f t="shared" ref="N17:X32" si="2">INDEX($J$3:$J$234,($L17-1)*12+N$16,1)</f>
        <v>4.4117222024042313</v>
      </c>
      <c r="O17">
        <f t="shared" si="2"/>
        <v>6.4721737749975272</v>
      </c>
      <c r="P17">
        <f t="shared" si="2"/>
        <v>13.662681177016671</v>
      </c>
      <c r="Q17">
        <f t="shared" si="2"/>
        <v>16.325141534471125</v>
      </c>
      <c r="R17">
        <f t="shared" si="2"/>
        <v>20.893766718742611</v>
      </c>
      <c r="S17">
        <f t="shared" si="2"/>
        <v>25.397595617024756</v>
      </c>
      <c r="T17">
        <f t="shared" si="2"/>
        <v>24.199957590695959</v>
      </c>
      <c r="U17">
        <f t="shared" si="2"/>
        <v>20.452427113373705</v>
      </c>
      <c r="V17">
        <f t="shared" si="2"/>
        <v>15.052895420826655</v>
      </c>
      <c r="W17">
        <f t="shared" si="2"/>
        <v>12.017684846329399</v>
      </c>
      <c r="X17">
        <f t="shared" si="2"/>
        <v>7.2414763315898272</v>
      </c>
    </row>
    <row r="18" spans="1:24" ht="15.75">
      <c r="A18" s="12">
        <v>2001</v>
      </c>
      <c r="B18" s="9">
        <v>4</v>
      </c>
      <c r="C18" s="37">
        <f>Verilerimiz!C18*Verilerimiz!J18</f>
        <v>6.7398806602768175</v>
      </c>
      <c r="D18" s="37">
        <f>Verilerimiz!D18*Verilerimiz!K18</f>
        <v>1.3853131367387801</v>
      </c>
      <c r="E18" s="37">
        <f>Verilerimiz!E18*Verilerimiz!L18</f>
        <v>2.3573751776671115</v>
      </c>
      <c r="F18" s="37">
        <f>Verilerimiz!F18*Verilerimiz!M18</f>
        <v>2.4478191930359436</v>
      </c>
      <c r="G18" s="37">
        <f>Verilerimiz!G18*Verilerimiz!N18</f>
        <v>0.61273626748754406</v>
      </c>
      <c r="H18" s="37">
        <f>Verilerimiz!H18*Verilerimiz!O18</f>
        <v>0.20754496968219063</v>
      </c>
      <c r="I18" s="37">
        <f>Verilerimiz!I18*Verilerimiz!P18</f>
        <v>0.28411977695391133</v>
      </c>
      <c r="J18" s="39">
        <f t="shared" si="0"/>
        <v>14.034789181842301</v>
      </c>
      <c r="L18">
        <v>2</v>
      </c>
      <c r="M18">
        <f t="shared" si="1"/>
        <v>7.161581237664036</v>
      </c>
      <c r="N18">
        <f t="shared" si="2"/>
        <v>7.3704535516121741</v>
      </c>
      <c r="O18">
        <f t="shared" si="2"/>
        <v>12.853229807961497</v>
      </c>
      <c r="P18">
        <f t="shared" si="2"/>
        <v>14.034789181842301</v>
      </c>
      <c r="Q18">
        <f t="shared" si="2"/>
        <v>17.262924003337876</v>
      </c>
      <c r="R18">
        <f t="shared" si="2"/>
        <v>22.76927158693784</v>
      </c>
      <c r="S18">
        <f t="shared" si="2"/>
        <v>27.051805052164369</v>
      </c>
      <c r="T18">
        <f t="shared" si="2"/>
        <v>26.354526469684668</v>
      </c>
      <c r="U18">
        <f t="shared" si="2"/>
        <v>22.524309027908327</v>
      </c>
      <c r="V18">
        <f t="shared" si="2"/>
        <v>17.137588835053474</v>
      </c>
      <c r="W18">
        <f t="shared" si="2"/>
        <v>10.424119715540895</v>
      </c>
      <c r="X18">
        <f t="shared" si="2"/>
        <v>5.2384826895426677</v>
      </c>
    </row>
    <row r="19" spans="1:24" ht="15.75">
      <c r="A19" s="12">
        <v>2001</v>
      </c>
      <c r="B19" s="9">
        <v>5</v>
      </c>
      <c r="C19" s="37">
        <f>Verilerimiz!C19*Verilerimiz!J19</f>
        <v>8.4617479822453472</v>
      </c>
      <c r="D19" s="37">
        <f>Verilerimiz!D19*Verilerimiz!K19</f>
        <v>1.6024703311464807</v>
      </c>
      <c r="E19" s="37">
        <f>Verilerimiz!E19*Verilerimiz!L19</f>
        <v>2.775619160801599</v>
      </c>
      <c r="F19" s="37">
        <f>Verilerimiz!F19*Verilerimiz!M19</f>
        <v>3.0780959912428036</v>
      </c>
      <c r="G19" s="37">
        <f>Verilerimiz!G19*Verilerimiz!N19</f>
        <v>0.72061237091844965</v>
      </c>
      <c r="H19" s="37">
        <f>Verilerimiz!H19*Verilerimiz!O19</f>
        <v>0.25943121210273828</v>
      </c>
      <c r="I19" s="37">
        <f>Verilerimiz!I19*Verilerimiz!P19</f>
        <v>0.36494695488045509</v>
      </c>
      <c r="J19" s="39">
        <f t="shared" si="0"/>
        <v>17.262924003337876</v>
      </c>
      <c r="L19">
        <v>3</v>
      </c>
      <c r="M19">
        <f t="shared" si="1"/>
        <v>3.0392198810537496</v>
      </c>
      <c r="N19">
        <f t="shared" si="2"/>
        <v>8.2549931179718996</v>
      </c>
      <c r="O19">
        <f t="shared" si="2"/>
        <v>10.068015482259707</v>
      </c>
      <c r="P19">
        <f t="shared" si="2"/>
        <v>11.832454156376409</v>
      </c>
      <c r="Q19">
        <f t="shared" si="2"/>
        <v>17.789373421725941</v>
      </c>
      <c r="R19">
        <f t="shared" si="2"/>
        <v>23.095345469620352</v>
      </c>
      <c r="S19">
        <f t="shared" si="2"/>
        <v>26.810467324151052</v>
      </c>
      <c r="T19">
        <f t="shared" si="2"/>
        <v>25.108102325541939</v>
      </c>
      <c r="U19">
        <f t="shared" si="2"/>
        <v>21.34108984311813</v>
      </c>
      <c r="V19">
        <f t="shared" si="2"/>
        <v>17.062450454662855</v>
      </c>
      <c r="W19">
        <f t="shared" si="2"/>
        <v>12.486835149722687</v>
      </c>
      <c r="X19">
        <f t="shared" si="2"/>
        <v>4.9687405552190054</v>
      </c>
    </row>
    <row r="20" spans="1:24" ht="15.75">
      <c r="A20" s="12">
        <v>2001</v>
      </c>
      <c r="B20" s="9">
        <v>6</v>
      </c>
      <c r="C20" s="37">
        <f>Verilerimiz!C20*Verilerimiz!J20</f>
        <v>10.921558442200391</v>
      </c>
      <c r="D20" s="37">
        <f>Verilerimiz!D20*Verilerimiz!K20</f>
        <v>1.961902928786813</v>
      </c>
      <c r="E20" s="37">
        <f>Verilerimiz!E20*Verilerimiz!L20</f>
        <v>4.0683732904900145</v>
      </c>
      <c r="F20" s="37">
        <f>Verilerimiz!F20*Verilerimiz!M20</f>
        <v>3.7816607892411587</v>
      </c>
      <c r="G20" s="37">
        <f>Verilerimiz!G20*Verilerimiz!N20</f>
        <v>1.1348566080931275</v>
      </c>
      <c r="H20" s="37">
        <f>Verilerimiz!H20*Verilerimiz!O20</f>
        <v>0.42085507741110872</v>
      </c>
      <c r="I20" s="37">
        <f>Verilerimiz!I20*Verilerimiz!P20</f>
        <v>0.48006445071522952</v>
      </c>
      <c r="J20" s="39">
        <f t="shared" si="0"/>
        <v>22.76927158693784</v>
      </c>
      <c r="L20">
        <v>4</v>
      </c>
      <c r="M20">
        <f t="shared" si="1"/>
        <v>7.7258321175017013</v>
      </c>
      <c r="N20">
        <f t="shared" si="2"/>
        <v>2.7185961313335345</v>
      </c>
      <c r="O20">
        <f t="shared" si="2"/>
        <v>5.5852521568836444</v>
      </c>
      <c r="P20">
        <f t="shared" si="2"/>
        <v>10.708591146078543</v>
      </c>
      <c r="Q20">
        <f t="shared" si="2"/>
        <v>19.289727425575169</v>
      </c>
      <c r="R20">
        <f t="shared" si="2"/>
        <v>23.638999686224704</v>
      </c>
      <c r="S20">
        <f t="shared" si="2"/>
        <v>25.544909687440651</v>
      </c>
      <c r="T20">
        <f t="shared" si="2"/>
        <v>26.152567439183525</v>
      </c>
      <c r="U20">
        <f t="shared" si="2"/>
        <v>20.758002877416587</v>
      </c>
      <c r="V20">
        <f t="shared" si="2"/>
        <v>17.160001025913751</v>
      </c>
      <c r="W20">
        <f t="shared" si="2"/>
        <v>11.006418650111828</v>
      </c>
      <c r="X20">
        <f t="shared" si="2"/>
        <v>6.7210197475537736</v>
      </c>
    </row>
    <row r="21" spans="1:24" ht="15.75">
      <c r="A21" s="12">
        <v>2001</v>
      </c>
      <c r="B21" s="9">
        <v>7</v>
      </c>
      <c r="C21" s="37">
        <f>Verilerimiz!C21*Verilerimiz!J21</f>
        <v>13.184584065359031</v>
      </c>
      <c r="D21" s="37">
        <f>Verilerimiz!D21*Verilerimiz!K21</f>
        <v>2.134131048489472</v>
      </c>
      <c r="E21" s="37">
        <f>Verilerimiz!E21*Verilerimiz!L21</f>
        <v>4.9048612567589904</v>
      </c>
      <c r="F21" s="37">
        <f>Verilerimiz!F21*Verilerimiz!M21</f>
        <v>4.2946767877816256</v>
      </c>
      <c r="G21" s="37">
        <f>Verilerimiz!G21*Verilerimiz!N21</f>
        <v>1.3462937708177023</v>
      </c>
      <c r="H21" s="37">
        <f>Verilerimiz!H21*Verilerimiz!O21</f>
        <v>0.58227894271947922</v>
      </c>
      <c r="I21" s="37">
        <f>Verilerimiz!I21*Verilerimiz!P21</f>
        <v>0.60497918023806985</v>
      </c>
      <c r="J21" s="39">
        <f t="shared" si="0"/>
        <v>27.051805052164369</v>
      </c>
      <c r="L21">
        <v>5</v>
      </c>
      <c r="M21">
        <f t="shared" si="1"/>
        <v>4.5530751159512759</v>
      </c>
      <c r="N21">
        <f t="shared" si="2"/>
        <v>5.421545671562078</v>
      </c>
      <c r="O21">
        <f t="shared" si="2"/>
        <v>9.2412179730342743</v>
      </c>
      <c r="P21">
        <f t="shared" si="2"/>
        <v>12.936220440944458</v>
      </c>
      <c r="Q21">
        <f t="shared" si="2"/>
        <v>16.989711053388426</v>
      </c>
      <c r="R21">
        <f t="shared" si="2"/>
        <v>21.911001904494814</v>
      </c>
      <c r="S21">
        <f t="shared" si="2"/>
        <v>24.922169235090301</v>
      </c>
      <c r="T21">
        <f t="shared" si="2"/>
        <v>24.654874492730631</v>
      </c>
      <c r="U21">
        <f t="shared" si="2"/>
        <v>21.657655874296644</v>
      </c>
      <c r="V21">
        <f t="shared" si="2"/>
        <v>17.76390012561621</v>
      </c>
      <c r="W21">
        <f t="shared" si="2"/>
        <v>11.447300586711778</v>
      </c>
      <c r="X21">
        <f t="shared" si="2"/>
        <v>7.073552084636888</v>
      </c>
    </row>
    <row r="22" spans="1:24" ht="15.75">
      <c r="A22" s="12">
        <v>2001</v>
      </c>
      <c r="B22" s="9">
        <v>8</v>
      </c>
      <c r="C22" s="37">
        <f>Verilerimiz!C22*Verilerimiz!J22</f>
        <v>12.741818182567123</v>
      </c>
      <c r="D22" s="37">
        <f>Verilerimiz!D22*Verilerimiz!K22</f>
        <v>2.1865483023120205</v>
      </c>
      <c r="E22" s="37">
        <f>Verilerimiz!E22*Verilerimiz!L22</f>
        <v>4.6577170849067926</v>
      </c>
      <c r="F22" s="37">
        <f>Verilerimiz!F22*Verilerimiz!M22</f>
        <v>4.2653615878650282</v>
      </c>
      <c r="G22" s="37">
        <f>Verilerimiz!G22*Verilerimiz!N22</f>
        <v>1.2988282853081039</v>
      </c>
      <c r="H22" s="37">
        <f>Verilerimiz!H22*Verilerimiz!O22</f>
        <v>0.56498352857929668</v>
      </c>
      <c r="I22" s="37">
        <f>Verilerimiz!I22*Verilerimiz!P22</f>
        <v>0.63926949814630052</v>
      </c>
      <c r="J22" s="39">
        <f t="shared" si="0"/>
        <v>26.354526469684668</v>
      </c>
      <c r="L22">
        <v>6</v>
      </c>
      <c r="M22">
        <f t="shared" si="1"/>
        <v>6.3640318991406977</v>
      </c>
      <c r="N22">
        <f t="shared" si="2"/>
        <v>5.4308723456595542</v>
      </c>
      <c r="O22">
        <f t="shared" si="2"/>
        <v>8.0670016694055295</v>
      </c>
      <c r="P22">
        <f t="shared" si="2"/>
        <v>13.075666920132567</v>
      </c>
      <c r="Q22">
        <f t="shared" si="2"/>
        <v>17.640722365512939</v>
      </c>
      <c r="R22">
        <f t="shared" si="2"/>
        <v>21.45109677976291</v>
      </c>
      <c r="S22">
        <f t="shared" si="2"/>
        <v>25.874883582116464</v>
      </c>
      <c r="T22">
        <f t="shared" si="2"/>
        <v>26.363923712183126</v>
      </c>
      <c r="U22">
        <f t="shared" si="2"/>
        <v>21.650650359935693</v>
      </c>
      <c r="V22">
        <f t="shared" si="2"/>
        <v>15.166380232446487</v>
      </c>
      <c r="W22">
        <f t="shared" si="2"/>
        <v>9.9704415893144951</v>
      </c>
      <c r="X22">
        <f t="shared" si="2"/>
        <v>7.7980928571652965</v>
      </c>
    </row>
    <row r="23" spans="1:24" ht="15.75">
      <c r="A23" s="12">
        <v>2001</v>
      </c>
      <c r="B23" s="9">
        <v>9</v>
      </c>
      <c r="C23" s="37">
        <f>Verilerimiz!C23*Verilerimiz!J23</f>
        <v>10.970754651399492</v>
      </c>
      <c r="D23" s="37">
        <f>Verilerimiz!D23*Verilerimiz!K23</f>
        <v>1.9843674661393338</v>
      </c>
      <c r="E23" s="37">
        <f>Verilerimiz!E23*Verilerimiz!L23</f>
        <v>3.9543067496351547</v>
      </c>
      <c r="F23" s="37">
        <f>Verilerimiz!F23*Verilerimiz!M23</f>
        <v>3.5911119897832706</v>
      </c>
      <c r="G23" s="37">
        <f>Verilerimiz!G23*Verilerimiz!N23</f>
        <v>1.0744459901718202</v>
      </c>
      <c r="H23" s="37">
        <f>Verilerimiz!H23*Verilerimiz!O23</f>
        <v>0.40067709424756248</v>
      </c>
      <c r="I23" s="37">
        <f>Verilerimiz!I23*Verilerimiz!P23</f>
        <v>0.54864508653169086</v>
      </c>
      <c r="J23" s="39">
        <f t="shared" si="0"/>
        <v>22.524309027908327</v>
      </c>
      <c r="L23">
        <v>7</v>
      </c>
      <c r="M23">
        <f t="shared" si="1"/>
        <v>3.4420502158789512</v>
      </c>
      <c r="N23">
        <f t="shared" si="2"/>
        <v>5.1095544551412013</v>
      </c>
      <c r="O23">
        <f t="shared" si="2"/>
        <v>9.1410030887008151</v>
      </c>
      <c r="P23">
        <f t="shared" si="2"/>
        <v>13.665984780487205</v>
      </c>
      <c r="Q23">
        <f t="shared" si="2"/>
        <v>17.825280547078663</v>
      </c>
      <c r="R23">
        <f t="shared" si="2"/>
        <v>22.927090605142656</v>
      </c>
      <c r="S23">
        <f t="shared" si="2"/>
        <v>24.955679017683284</v>
      </c>
      <c r="T23">
        <f t="shared" si="2"/>
        <v>27.304734502168678</v>
      </c>
      <c r="U23">
        <f t="shared" si="2"/>
        <v>21.194839459325671</v>
      </c>
      <c r="V23">
        <f t="shared" si="2"/>
        <v>16.997507587771576</v>
      </c>
      <c r="W23">
        <f t="shared" si="2"/>
        <v>9.9568256733036353</v>
      </c>
      <c r="X23">
        <f t="shared" si="2"/>
        <v>6.3157191169344076</v>
      </c>
    </row>
    <row r="24" spans="1:24" ht="15.75">
      <c r="A24" s="12">
        <v>2001</v>
      </c>
      <c r="B24" s="9">
        <v>10</v>
      </c>
      <c r="C24" s="37">
        <f>Verilerimiz!C24*Verilerimiz!J24</f>
        <v>8.7077290282408519</v>
      </c>
      <c r="D24" s="37">
        <f>Verilerimiz!D24*Verilerimiz!K24</f>
        <v>1.6548875849690294</v>
      </c>
      <c r="E24" s="37">
        <f>Verilerimiz!E24*Verilerimiz!L24</f>
        <v>2.528474988949402</v>
      </c>
      <c r="F24" s="37">
        <f>Verilerimiz!F24*Verilerimiz!M24</f>
        <v>2.9461775916181119</v>
      </c>
      <c r="G24" s="37">
        <f>Verilerimiz!G24*Verilerimiz!N24</f>
        <v>0.70766723850674096</v>
      </c>
      <c r="H24" s="37">
        <f>Verilerimiz!H24*Verilerimiz!O24</f>
        <v>0.17871927944855304</v>
      </c>
      <c r="I24" s="37">
        <f>Verilerimiz!I24*Verilerimiz!P24</f>
        <v>0.41393312332078458</v>
      </c>
      <c r="J24" s="39">
        <f t="shared" si="0"/>
        <v>17.137588835053474</v>
      </c>
      <c r="L24">
        <v>8</v>
      </c>
      <c r="M24">
        <f t="shared" si="1"/>
        <v>6.4911062294577526</v>
      </c>
      <c r="N24">
        <f t="shared" si="2"/>
        <v>6.8118232173977544</v>
      </c>
      <c r="O24">
        <f t="shared" si="2"/>
        <v>9.6264223362275239</v>
      </c>
      <c r="P24">
        <f t="shared" si="2"/>
        <v>11.911588102828224</v>
      </c>
      <c r="Q24">
        <f t="shared" si="2"/>
        <v>20.074124214598193</v>
      </c>
      <c r="R24">
        <f t="shared" si="2"/>
        <v>24.656827292649798</v>
      </c>
      <c r="S24">
        <f t="shared" si="2"/>
        <v>27.08121642152576</v>
      </c>
      <c r="T24">
        <f t="shared" si="2"/>
        <v>27.063236066072204</v>
      </c>
      <c r="U24">
        <f t="shared" si="2"/>
        <v>22.300969648988012</v>
      </c>
      <c r="V24">
        <f t="shared" si="2"/>
        <v>18.096193146799735</v>
      </c>
      <c r="W24">
        <f t="shared" si="2"/>
        <v>10.381561389322107</v>
      </c>
      <c r="X24">
        <f t="shared" si="2"/>
        <v>6.2528572828417239</v>
      </c>
    </row>
    <row r="25" spans="1:24" ht="15.75">
      <c r="A25" s="12">
        <v>2001</v>
      </c>
      <c r="B25" s="9">
        <v>11</v>
      </c>
      <c r="C25" s="37">
        <f>Verilerimiz!C25*Verilerimiz!J25</f>
        <v>5.5591716394983974</v>
      </c>
      <c r="D25" s="37">
        <f>Verilerimiz!D25*Verilerimiz!K25</f>
        <v>1.0558332555684757</v>
      </c>
      <c r="E25" s="37">
        <f>Verilerimiz!E25*Verilerimiz!L25</f>
        <v>1.2737430395459393</v>
      </c>
      <c r="F25" s="37">
        <f>Verilerimiz!F25*Verilerimiz!M25</f>
        <v>1.9787759943703735</v>
      </c>
      <c r="G25" s="37">
        <f>Verilerimiz!G25*Verilerimiz!N25</f>
        <v>0.31068317788100824</v>
      </c>
      <c r="H25" s="37">
        <f>Verilerimiz!H25*Verilerimiz!O25</f>
        <v>-7.494679460745772E-2</v>
      </c>
      <c r="I25" s="37">
        <f>Verilerimiz!I25*Verilerimiz!P25</f>
        <v>0.32085940328415846</v>
      </c>
      <c r="J25" s="39">
        <f t="shared" si="0"/>
        <v>10.424119715540895</v>
      </c>
      <c r="L25">
        <v>9</v>
      </c>
      <c r="M25">
        <f t="shared" si="1"/>
        <v>3.0531248392531856</v>
      </c>
      <c r="N25">
        <f t="shared" si="2"/>
        <v>5.1299805253678796</v>
      </c>
      <c r="O25">
        <f t="shared" si="2"/>
        <v>11.751309379250975</v>
      </c>
      <c r="P25">
        <f t="shared" si="2"/>
        <v>15.147570159450884</v>
      </c>
      <c r="Q25">
        <f t="shared" si="2"/>
        <v>17.874350487459008</v>
      </c>
      <c r="R25">
        <f t="shared" si="2"/>
        <v>23.78099501406939</v>
      </c>
      <c r="S25">
        <f t="shared" si="2"/>
        <v>25.980543014768962</v>
      </c>
      <c r="T25">
        <f t="shared" si="2"/>
        <v>27.109900995725919</v>
      </c>
      <c r="U25">
        <f t="shared" si="2"/>
        <v>21.812973358922289</v>
      </c>
      <c r="V25">
        <f t="shared" si="2"/>
        <v>17.01875865958645</v>
      </c>
      <c r="W25">
        <f t="shared" si="2"/>
        <v>12.720700804671589</v>
      </c>
      <c r="X25">
        <f t="shared" si="2"/>
        <v>7.6698603332117594</v>
      </c>
    </row>
    <row r="26" spans="1:24" ht="15.75">
      <c r="A26" s="12">
        <v>2001</v>
      </c>
      <c r="B26" s="9">
        <v>12</v>
      </c>
      <c r="C26" s="37">
        <f>Verilerimiz!C26*Verilerimiz!J26</f>
        <v>2.4106142507559425</v>
      </c>
      <c r="D26" s="37">
        <f>Verilerimiz!D26*Verilerimiz!K26</f>
        <v>0.78625880733822662</v>
      </c>
      <c r="E26" s="37">
        <f>Verilerimiz!E26*Verilerimiz!L26</f>
        <v>0.47527725356191763</v>
      </c>
      <c r="F26" s="37">
        <f>Verilerimiz!F26*Verilerimiz!M26</f>
        <v>1.2458959964554204</v>
      </c>
      <c r="G26" s="37">
        <f>Verilerimiz!G26*Verilerimiz!N26</f>
        <v>0.2200672509990475</v>
      </c>
      <c r="H26" s="37">
        <f>Verilerimiz!H26*Verilerimiz!O26</f>
        <v>-0.14701102019155168</v>
      </c>
      <c r="I26" s="37">
        <f>Verilerimiz!I26*Verilerimiz!P26</f>
        <v>0.24738015062366417</v>
      </c>
      <c r="J26" s="39">
        <f t="shared" si="0"/>
        <v>5.2384826895426677</v>
      </c>
      <c r="L26">
        <v>10</v>
      </c>
      <c r="M26">
        <f t="shared" si="1"/>
        <v>6.3463116684059102</v>
      </c>
      <c r="N26">
        <f t="shared" si="2"/>
        <v>7.0220823823783665</v>
      </c>
      <c r="O26">
        <f t="shared" si="2"/>
        <v>8.3799158107919567</v>
      </c>
      <c r="P26">
        <f t="shared" si="2"/>
        <v>12.545204596088952</v>
      </c>
      <c r="Q26">
        <f t="shared" si="2"/>
        <v>18.322138369794853</v>
      </c>
      <c r="R26">
        <f t="shared" si="2"/>
        <v>23.633901916922817</v>
      </c>
      <c r="S26">
        <f t="shared" si="2"/>
        <v>26.11194179974753</v>
      </c>
      <c r="T26">
        <f t="shared" si="2"/>
        <v>25.298919446113104</v>
      </c>
      <c r="U26">
        <f t="shared" si="2"/>
        <v>21.05672876205994</v>
      </c>
      <c r="V26">
        <f t="shared" si="2"/>
        <v>18.551173148929248</v>
      </c>
      <c r="W26">
        <f t="shared" si="2"/>
        <v>11.826636736808219</v>
      </c>
      <c r="X26">
        <f t="shared" si="2"/>
        <v>9.6839752601945683</v>
      </c>
    </row>
    <row r="27" spans="1:24" ht="15.75">
      <c r="A27" s="12">
        <v>2002</v>
      </c>
      <c r="B27" s="9">
        <v>1</v>
      </c>
      <c r="C27" s="37">
        <f>Verilerimiz!C27*Verilerimiz!J27</f>
        <v>2.3294732180805084</v>
      </c>
      <c r="D27" s="37">
        <f>Verilerimiz!D27*Verilerimiz!K27</f>
        <v>0.58994237480646816</v>
      </c>
      <c r="E27" s="37">
        <f>Verilerimiz!E27*Verilerimiz!L27</f>
        <v>-0.74106755751550224</v>
      </c>
      <c r="F27" s="37">
        <f>Verilerimiz!F27*Verilerimiz!M27</f>
        <v>1.1415652105618326</v>
      </c>
      <c r="G27" s="37">
        <f>Verilerimiz!G27*Verilerimiz!N27</f>
        <v>3.3926697588869646E-2</v>
      </c>
      <c r="H27" s="37">
        <f>Verilerimiz!H27*Verilerimiz!O27</f>
        <v>-0.44983834656404625</v>
      </c>
      <c r="I27" s="37">
        <f>Verilerimiz!I27*Verilerimiz!P27</f>
        <v>0.13521828409561915</v>
      </c>
      <c r="J27" s="39">
        <f t="shared" si="0"/>
        <v>3.0392198810537496</v>
      </c>
      <c r="L27">
        <v>11</v>
      </c>
      <c r="M27">
        <f t="shared" si="1"/>
        <v>6.6772900231429313</v>
      </c>
      <c r="N27">
        <f t="shared" si="2"/>
        <v>8.6366646957609401</v>
      </c>
      <c r="O27">
        <f t="shared" si="2"/>
        <v>9.7271492607913057</v>
      </c>
      <c r="P27">
        <f t="shared" si="2"/>
        <v>13.929693221248323</v>
      </c>
      <c r="Q27">
        <f t="shared" si="2"/>
        <v>19.165802566039897</v>
      </c>
      <c r="R27">
        <f t="shared" si="2"/>
        <v>23.096563235121387</v>
      </c>
      <c r="S27">
        <f t="shared" si="2"/>
        <v>26.392170689430763</v>
      </c>
      <c r="T27">
        <f t="shared" si="2"/>
        <v>28.492223253089694</v>
      </c>
      <c r="U27">
        <f t="shared" si="2"/>
        <v>23.181703703821285</v>
      </c>
      <c r="V27">
        <f t="shared" si="2"/>
        <v>15.966327456595103</v>
      </c>
      <c r="W27">
        <f t="shared" si="2"/>
        <v>14.932186570433556</v>
      </c>
      <c r="X27">
        <f t="shared" si="2"/>
        <v>9.8746606417798173</v>
      </c>
    </row>
    <row r="28" spans="1:24" ht="15.75">
      <c r="A28" s="12">
        <v>2002</v>
      </c>
      <c r="B28" s="9">
        <v>2</v>
      </c>
      <c r="C28" s="37">
        <f>Verilerimiz!C28*Verilerimiz!J28</f>
        <v>4.3615668764060587</v>
      </c>
      <c r="D28" s="37">
        <f>Verilerimiz!D28*Verilerimiz!K28</f>
        <v>0.93345312469377861</v>
      </c>
      <c r="E28" s="37">
        <f>Verilerimiz!E28*Verilerimiz!L28</f>
        <v>0.91208314771138732</v>
      </c>
      <c r="F28" s="37">
        <f>Verilerimiz!F28*Verilerimiz!M28</f>
        <v>1.8294314271824239</v>
      </c>
      <c r="G28" s="37">
        <f>Verilerimiz!G28*Verilerimiz!N28</f>
        <v>0.25020939471791365</v>
      </c>
      <c r="H28" s="37">
        <f>Verilerimiz!H28*Verilerimiz!O28</f>
        <v>-0.2345782788830916</v>
      </c>
      <c r="I28" s="37">
        <f>Verilerimiz!I28*Verilerimiz!P28</f>
        <v>0.20282742614342872</v>
      </c>
      <c r="J28" s="39">
        <f t="shared" si="0"/>
        <v>8.2549931179718996</v>
      </c>
      <c r="L28">
        <v>12</v>
      </c>
      <c r="M28">
        <f t="shared" si="1"/>
        <v>6.0252796985841739</v>
      </c>
      <c r="N28">
        <f t="shared" si="2"/>
        <v>6.2528301467625678</v>
      </c>
      <c r="O28">
        <f t="shared" si="2"/>
        <v>8.3002752748017947</v>
      </c>
      <c r="P28">
        <f t="shared" si="2"/>
        <v>11.097331160394175</v>
      </c>
      <c r="Q28">
        <f t="shared" si="2"/>
        <v>16.934566993512199</v>
      </c>
      <c r="R28">
        <f t="shared" si="2"/>
        <v>22.251139529120351</v>
      </c>
      <c r="S28">
        <f t="shared" si="2"/>
        <v>26.694252165210788</v>
      </c>
      <c r="T28">
        <f t="shared" si="2"/>
        <v>25.497570145447458</v>
      </c>
      <c r="U28">
        <f t="shared" si="2"/>
        <v>23.151690237685443</v>
      </c>
      <c r="V28">
        <f t="shared" si="2"/>
        <v>15.074712543318949</v>
      </c>
      <c r="W28">
        <f t="shared" si="2"/>
        <v>8.473183306498564</v>
      </c>
      <c r="X28">
        <f t="shared" si="2"/>
        <v>7.6970080265479668</v>
      </c>
    </row>
    <row r="29" spans="1:24" ht="15.75">
      <c r="A29" s="12">
        <v>2002</v>
      </c>
      <c r="B29" s="9">
        <v>3</v>
      </c>
      <c r="C29" s="37">
        <f>Verilerimiz!C29*Verilerimiz!J29</f>
        <v>4.758072956079336</v>
      </c>
      <c r="D29" s="37">
        <f>Verilerimiz!D29*Verilerimiz!K29</f>
        <v>1.0977408746398836</v>
      </c>
      <c r="E29" s="37">
        <f>Verilerimiz!E29*Verilerimiz!L29</f>
        <v>1.6341489729829024</v>
      </c>
      <c r="F29" s="37">
        <f>Verilerimiz!F29*Verilerimiz!M29</f>
        <v>1.9757859413570178</v>
      </c>
      <c r="G29" s="37">
        <f>Verilerimiz!G29*Verilerimiz!N29</f>
        <v>0.39439785947060962</v>
      </c>
      <c r="H29" s="37">
        <f>Verilerimiz!H29*Verilerimiz!O29</f>
        <v>-2.7597444574481364E-2</v>
      </c>
      <c r="I29" s="37">
        <f>Verilerimiz!I29*Verilerimiz!P29</f>
        <v>0.23546632230444023</v>
      </c>
      <c r="J29" s="39">
        <f t="shared" si="0"/>
        <v>10.068015482259707</v>
      </c>
      <c r="L29">
        <v>13</v>
      </c>
      <c r="M29">
        <f t="shared" si="1"/>
        <v>3.8894558110895745</v>
      </c>
      <c r="N29">
        <f t="shared" si="2"/>
        <v>3.3740612387763114</v>
      </c>
      <c r="O29">
        <f t="shared" si="2"/>
        <v>7.2221163161685249</v>
      </c>
      <c r="P29">
        <f t="shared" si="2"/>
        <v>15.05310517204412</v>
      </c>
      <c r="Q29">
        <f t="shared" si="2"/>
        <v>18.301690394801383</v>
      </c>
      <c r="R29">
        <f t="shared" si="2"/>
        <v>24.854604147946521</v>
      </c>
      <c r="S29">
        <f t="shared" si="2"/>
        <v>27.727228404918357</v>
      </c>
      <c r="T29">
        <f t="shared" si="2"/>
        <v>26.543240161729845</v>
      </c>
      <c r="U29">
        <f t="shared" si="2"/>
        <v>23.191292299384685</v>
      </c>
      <c r="V29">
        <f t="shared" si="2"/>
        <v>19.689361968564203</v>
      </c>
      <c r="W29">
        <f t="shared" si="2"/>
        <v>13.933535088399811</v>
      </c>
      <c r="X29">
        <f t="shared" si="2"/>
        <v>7.8041840327515759</v>
      </c>
    </row>
    <row r="30" spans="1:24" ht="15.75">
      <c r="A30" s="12">
        <v>2002</v>
      </c>
      <c r="B30" s="9">
        <v>4</v>
      </c>
      <c r="C30" s="37">
        <f>Verilerimiz!C30*Verilerimiz!J30</f>
        <v>5.5510851154258924</v>
      </c>
      <c r="D30" s="37">
        <f>Verilerimiz!D30*Verilerimiz!K30</f>
        <v>1.2246904995982375</v>
      </c>
      <c r="E30" s="37">
        <f>Verilerimiz!E30*Verilerimiz!L30</f>
        <v>1.9571784211306855</v>
      </c>
      <c r="F30" s="37">
        <f>Verilerimiz!F30*Verilerimiz!M30</f>
        <v>2.2392240668712868</v>
      </c>
      <c r="G30" s="37">
        <f>Verilerimiz!G30*Verilerimiz!N30</f>
        <v>0.50890046383304466</v>
      </c>
      <c r="H30" s="37">
        <f>Verilerimiz!H30*Verilerimiz!O30</f>
        <v>0.11590926721282173</v>
      </c>
      <c r="I30" s="37">
        <f>Verilerimiz!I30*Verilerimiz!P30</f>
        <v>0.23546632230444023</v>
      </c>
      <c r="J30" s="39">
        <f t="shared" si="0"/>
        <v>11.832454156376409</v>
      </c>
      <c r="L30">
        <v>14</v>
      </c>
      <c r="M30">
        <f t="shared" si="1"/>
        <v>6.2663283754993779</v>
      </c>
      <c r="N30">
        <f t="shared" si="2"/>
        <v>8.2711369792520291</v>
      </c>
      <c r="O30">
        <f t="shared" si="2"/>
        <v>10.403392343645697</v>
      </c>
      <c r="P30">
        <f t="shared" si="2"/>
        <v>14.439838905220478</v>
      </c>
      <c r="Q30">
        <f t="shared" si="2"/>
        <v>20.263941917075446</v>
      </c>
      <c r="R30">
        <f t="shared" si="2"/>
        <v>23.532722001849002</v>
      </c>
      <c r="S30">
        <f t="shared" si="2"/>
        <v>25.87111987489827</v>
      </c>
      <c r="T30">
        <f t="shared" si="2"/>
        <v>26.624031767650369</v>
      </c>
      <c r="U30">
        <f t="shared" si="2"/>
        <v>21.834598674869699</v>
      </c>
      <c r="V30">
        <f t="shared" si="2"/>
        <v>15.095960184931586</v>
      </c>
      <c r="W30">
        <f t="shared" si="2"/>
        <v>13.069719815413093</v>
      </c>
      <c r="X30">
        <f t="shared" si="2"/>
        <v>5.021405193243293</v>
      </c>
    </row>
    <row r="31" spans="1:24" ht="15.75">
      <c r="A31" s="12">
        <v>2002</v>
      </c>
      <c r="B31" s="9">
        <v>5</v>
      </c>
      <c r="C31" s="37">
        <f>Verilerimiz!C31*Verilerimiz!J31</f>
        <v>8.6735704928529564</v>
      </c>
      <c r="D31" s="37">
        <f>Verilerimiz!D31*Verilerimiz!K31</f>
        <v>1.5756688744830984</v>
      </c>
      <c r="E31" s="37">
        <f>Verilerimiz!E31*Verilerimiz!L31</f>
        <v>3.1162840880139067</v>
      </c>
      <c r="F31" s="37">
        <f>Verilerimiz!F31*Verilerimiz!M31</f>
        <v>3.0441738948315535</v>
      </c>
      <c r="G31" s="37">
        <f>Verilerimiz!G31*Verilerimiz!N31</f>
        <v>0.7463873469551322</v>
      </c>
      <c r="H31" s="37">
        <f>Verilerimiz!H31*Verilerimiz!O31</f>
        <v>0.26493546791502109</v>
      </c>
      <c r="I31" s="37">
        <f>Verilerimiz!I31*Verilerimiz!P31</f>
        <v>0.36835325667427288</v>
      </c>
      <c r="J31" s="39">
        <f t="shared" si="0"/>
        <v>17.789373421725941</v>
      </c>
      <c r="L31">
        <v>15</v>
      </c>
      <c r="M31">
        <f t="shared" si="1"/>
        <v>7.7976670423193859</v>
      </c>
      <c r="N31">
        <f t="shared" si="2"/>
        <v>8.4377570125781709</v>
      </c>
      <c r="O31">
        <f t="shared" si="2"/>
        <v>10.878142268724963</v>
      </c>
      <c r="P31">
        <f t="shared" si="2"/>
        <v>14.538868651920355</v>
      </c>
      <c r="Q31">
        <f t="shared" si="2"/>
        <v>18.434248820722114</v>
      </c>
      <c r="R31">
        <f t="shared" si="2"/>
        <v>22.387853676793757</v>
      </c>
      <c r="S31">
        <f t="shared" si="2"/>
        <v>26.339191051215625</v>
      </c>
      <c r="T31">
        <f t="shared" si="2"/>
        <v>26.90714395306988</v>
      </c>
      <c r="U31">
        <f t="shared" si="2"/>
        <v>22.03785212178548</v>
      </c>
      <c r="V31">
        <f t="shared" si="2"/>
        <v>16.805864838819165</v>
      </c>
      <c r="W31">
        <f t="shared" si="2"/>
        <v>11.458935396810322</v>
      </c>
      <c r="X31">
        <f t="shared" si="2"/>
        <v>9.4073099333755756</v>
      </c>
    </row>
    <row r="32" spans="1:24" ht="15.75">
      <c r="A32" s="12">
        <v>2002</v>
      </c>
      <c r="B32" s="9">
        <v>6</v>
      </c>
      <c r="C32" s="37">
        <f>Verilerimiz!C32*Verilerimiz!J32</f>
        <v>11.399549790606743</v>
      </c>
      <c r="D32" s="37">
        <f>Verilerimiz!D32*Verilerimiz!K32</f>
        <v>1.9639853743557103</v>
      </c>
      <c r="E32" s="37">
        <f>Verilerimiz!E32*Verilerimiz!L32</f>
        <v>3.838349913285422</v>
      </c>
      <c r="F32" s="37">
        <f>Verilerimiz!F32*Verilerimiz!M32</f>
        <v>3.936936431296576</v>
      </c>
      <c r="G32" s="37">
        <f>Verilerimiz!G32*Verilerimiz!N32</f>
        <v>1.094135997241046</v>
      </c>
      <c r="H32" s="37">
        <f>Verilerimiz!H32*Verilerimiz!O32</f>
        <v>0.38912396850018721</v>
      </c>
      <c r="I32" s="37">
        <f>Verilerimiz!I32*Verilerimiz!P32</f>
        <v>0.47326399433466704</v>
      </c>
      <c r="J32" s="39">
        <f t="shared" si="0"/>
        <v>23.095345469620352</v>
      </c>
      <c r="L32">
        <v>16</v>
      </c>
      <c r="M32">
        <f t="shared" si="1"/>
        <v>5.6909092781913158</v>
      </c>
      <c r="N32">
        <f t="shared" si="2"/>
        <v>6.6628647704315611</v>
      </c>
      <c r="O32">
        <f t="shared" si="2"/>
        <v>9.1284235703782777</v>
      </c>
      <c r="P32">
        <f t="shared" si="2"/>
        <v>11.889216513756798</v>
      </c>
      <c r="Q32">
        <f t="shared" si="2"/>
        <v>18.873814500657989</v>
      </c>
      <c r="R32">
        <f t="shared" si="2"/>
        <v>21.811659098526107</v>
      </c>
      <c r="S32">
        <f t="shared" si="2"/>
        <v>26.122219343430785</v>
      </c>
      <c r="T32">
        <f t="shared" si="2"/>
        <v>27.071179722055589</v>
      </c>
      <c r="U32">
        <f t="shared" si="2"/>
        <v>24.399686232851199</v>
      </c>
      <c r="V32">
        <f t="shared" si="2"/>
        <v>17.431807191868867</v>
      </c>
      <c r="W32">
        <f t="shared" si="2"/>
        <v>13.274588655340619</v>
      </c>
      <c r="X32">
        <f t="shared" si="2"/>
        <v>6.6901392369298334</v>
      </c>
    </row>
    <row r="33" spans="1:24" ht="15.75">
      <c r="A33" s="12">
        <v>2002</v>
      </c>
      <c r="B33" s="9">
        <v>7</v>
      </c>
      <c r="C33" s="37">
        <f>Verilerimiz!C33*Verilerimiz!J33</f>
        <v>13.382080188973134</v>
      </c>
      <c r="D33" s="37">
        <f>Verilerimiz!D33*Verilerimiz!K33</f>
        <v>2.1656112492895665</v>
      </c>
      <c r="E33" s="37">
        <f>Verilerimiz!E33*Verilerimiz!L33</f>
        <v>4.6554243997768729</v>
      </c>
      <c r="F33" s="37">
        <f>Verilerimiz!F33*Verilerimiz!M33</f>
        <v>4.2150100082283046</v>
      </c>
      <c r="G33" s="37">
        <f>Verilerimiz!G33*Verilerimiz!N33</f>
        <v>1.31041869437009</v>
      </c>
      <c r="H33" s="37">
        <f>Verilerimiz!H33*Verilerimiz!O33</f>
        <v>0.49675400234066458</v>
      </c>
      <c r="I33" s="37">
        <f>Verilerimiz!I33*Verilerimiz!P33</f>
        <v>0.58516878117242088</v>
      </c>
      <c r="J33" s="39">
        <f t="shared" si="0"/>
        <v>26.810467324151052</v>
      </c>
      <c r="L33">
        <v>17</v>
      </c>
      <c r="M33">
        <f t="shared" si="1"/>
        <v>5.0747857629687561</v>
      </c>
      <c r="N33">
        <f t="shared" ref="N33:X34" si="3">INDEX($J$3:$J$234,($L33-1)*12+N$16,1)</f>
        <v>9.9139045110151063</v>
      </c>
      <c r="O33">
        <f t="shared" si="3"/>
        <v>10.923413678542007</v>
      </c>
      <c r="P33">
        <f t="shared" si="3"/>
        <v>16.290490973458269</v>
      </c>
      <c r="Q33">
        <f t="shared" si="3"/>
        <v>18.050701589184801</v>
      </c>
      <c r="R33">
        <f t="shared" si="3"/>
        <v>24.332426759548589</v>
      </c>
      <c r="S33">
        <f t="shared" si="3"/>
        <v>26.7482758017625</v>
      </c>
      <c r="T33">
        <f t="shared" si="3"/>
        <v>27.028361237430833</v>
      </c>
      <c r="U33">
        <f t="shared" si="3"/>
        <v>22.429865643150158</v>
      </c>
      <c r="V33">
        <f t="shared" si="3"/>
        <v>17.129675064772616</v>
      </c>
      <c r="W33">
        <f t="shared" si="3"/>
        <v>11.497139572092564</v>
      </c>
      <c r="X33">
        <f t="shared" si="3"/>
        <v>4.3721885375836909</v>
      </c>
    </row>
    <row r="34" spans="1:24" ht="15.75">
      <c r="A34" s="12">
        <v>2002</v>
      </c>
      <c r="B34" s="9">
        <v>8</v>
      </c>
      <c r="C34" s="37">
        <f>Verilerimiz!C34*Verilerimiz!J34</f>
        <v>12.39081498978994</v>
      </c>
      <c r="D34" s="37">
        <f>Verilerimiz!D34*Verilerimiz!K34</f>
        <v>2.1058702493091643</v>
      </c>
      <c r="E34" s="37">
        <f>Verilerimiz!E34*Verilerimiz!L34</f>
        <v>4.2373862904091544</v>
      </c>
      <c r="F34" s="37">
        <f>Verilerimiz!F34*Verilerimiz!M34</f>
        <v>4.0979263968886297</v>
      </c>
      <c r="G34" s="37">
        <f>Verilerimiz!G34*Verilerimiz!N34</f>
        <v>1.2468061363909593</v>
      </c>
      <c r="H34" s="37">
        <f>Verilerimiz!H34*Verilerimiz!O34</f>
        <v>0.45811757993639068</v>
      </c>
      <c r="I34" s="37">
        <f>Verilerimiz!I34*Verilerimiz!P34</f>
        <v>0.57118068281770162</v>
      </c>
      <c r="J34" s="39">
        <f t="shared" si="0"/>
        <v>25.108102325541939</v>
      </c>
      <c r="L34">
        <v>18</v>
      </c>
      <c r="M34">
        <f t="shared" si="1"/>
        <v>3.3243942803005133</v>
      </c>
      <c r="N34">
        <f t="shared" si="3"/>
        <v>6.2470399785393118</v>
      </c>
      <c r="O34">
        <f t="shared" si="3"/>
        <v>10.149861849802193</v>
      </c>
      <c r="P34">
        <f t="shared" si="3"/>
        <v>13.219689906169723</v>
      </c>
      <c r="Q34">
        <f t="shared" si="3"/>
        <v>17.984334816642974</v>
      </c>
      <c r="R34">
        <f t="shared" si="3"/>
        <v>23.186611496823389</v>
      </c>
      <c r="S34">
        <f t="shared" si="3"/>
        <v>26.761887307430307</v>
      </c>
      <c r="T34">
        <f t="shared" si="3"/>
        <v>26.67266879111412</v>
      </c>
      <c r="U34">
        <f t="shared" si="3"/>
        <v>23.875407510817052</v>
      </c>
      <c r="V34">
        <f t="shared" si="3"/>
        <v>16.472332372464979</v>
      </c>
      <c r="W34">
        <f t="shared" si="3"/>
        <v>11.934602952790456</v>
      </c>
      <c r="X34">
        <f t="shared" si="3"/>
        <v>9.5070415233593462</v>
      </c>
    </row>
    <row r="35" spans="1:24" ht="15.75">
      <c r="A35" s="12">
        <v>2002</v>
      </c>
      <c r="B35" s="9">
        <v>9</v>
      </c>
      <c r="C35" s="37">
        <f>Verilerimiz!C35*Verilerimiz!J35</f>
        <v>10.507411111341868</v>
      </c>
      <c r="D35" s="37">
        <f>Verilerimiz!D35*Verilerimiz!K35</f>
        <v>1.94905012436061</v>
      </c>
      <c r="E35" s="37">
        <f>Verilerimiz!E35*Verilerimiz!L35</f>
        <v>3.5153204651376391</v>
      </c>
      <c r="F35" s="37">
        <f>Verilerimiz!F35*Verilerimiz!M35</f>
        <v>3.4246956316854975</v>
      </c>
      <c r="G35" s="37">
        <f>Verilerimiz!G35*Verilerimiz!N35</f>
        <v>1.051727625254959</v>
      </c>
      <c r="H35" s="37">
        <f>Verilerimiz!H35*Verilerimiz!O35</f>
        <v>0.37532524621294655</v>
      </c>
      <c r="I35" s="37">
        <f>Verilerimiz!I35*Verilerimiz!P35</f>
        <v>0.51755963912461123</v>
      </c>
      <c r="J35" s="39">
        <f t="shared" si="0"/>
        <v>21.34108984311813</v>
      </c>
    </row>
    <row r="36" spans="1:24" ht="15.75">
      <c r="A36" s="12">
        <v>2002</v>
      </c>
      <c r="B36" s="9">
        <v>10</v>
      </c>
      <c r="C36" s="37">
        <f>Verilerimiz!C36*Verilerimiz!J36</f>
        <v>8.4753174530163182</v>
      </c>
      <c r="D36" s="37">
        <f>Verilerimiz!D36*Verilerimiz!K36</f>
        <v>1.6951508744439019</v>
      </c>
      <c r="E36" s="37">
        <f>Verilerimiz!E36*Verilerimiz!L36</f>
        <v>2.584235585182264</v>
      </c>
      <c r="F36" s="37">
        <f>Verilerimiz!F36*Verilerimiz!M36</f>
        <v>2.8246421235696628</v>
      </c>
      <c r="G36" s="37">
        <f>Verilerimiz!G36*Verilerimiz!N36</f>
        <v>0.80575906773565398</v>
      </c>
      <c r="H36" s="37">
        <f>Verilerimiz!H36*Verilerimiz!O36</f>
        <v>0.24837700117033229</v>
      </c>
      <c r="I36" s="37">
        <f>Verilerimiz!I36*Verilerimiz!P36</f>
        <v>0.42896834954472279</v>
      </c>
      <c r="J36" s="39">
        <f t="shared" si="0"/>
        <v>17.062450454662855</v>
      </c>
      <c r="L36" t="s">
        <v>59</v>
      </c>
      <c r="M36">
        <f>MIN(M17:M34)</f>
        <v>2.2144912602665543</v>
      </c>
      <c r="N36">
        <f t="shared" ref="N36:X36" si="4">MIN(N17:N34)</f>
        <v>2.7185961313335345</v>
      </c>
      <c r="O36">
        <f t="shared" si="4"/>
        <v>5.5852521568836444</v>
      </c>
      <c r="P36">
        <f t="shared" si="4"/>
        <v>10.708591146078543</v>
      </c>
      <c r="Q36">
        <f t="shared" si="4"/>
        <v>16.325141534471125</v>
      </c>
      <c r="R36">
        <f t="shared" si="4"/>
        <v>20.893766718742611</v>
      </c>
      <c r="S36">
        <f t="shared" si="4"/>
        <v>24.922169235090301</v>
      </c>
      <c r="T36">
        <f t="shared" si="4"/>
        <v>24.199957590695959</v>
      </c>
      <c r="U36">
        <f t="shared" si="4"/>
        <v>20.452427113373705</v>
      </c>
      <c r="V36">
        <f t="shared" si="4"/>
        <v>15.052895420826655</v>
      </c>
      <c r="W36">
        <f t="shared" si="4"/>
        <v>8.473183306498564</v>
      </c>
      <c r="X36">
        <f t="shared" si="4"/>
        <v>4.3721885375836909</v>
      </c>
    </row>
    <row r="37" spans="1:24" ht="15.75">
      <c r="A37" s="12">
        <v>2002</v>
      </c>
      <c r="B37" s="9">
        <v>11</v>
      </c>
      <c r="C37" s="37">
        <f>Verilerimiz!C37*Verilerimiz!J37</f>
        <v>6.7901666144048862</v>
      </c>
      <c r="D37" s="37">
        <f>Verilerimiz!D37*Verilerimiz!K37</f>
        <v>1.2470933745908881</v>
      </c>
      <c r="E37" s="37">
        <f>Verilerimiz!E37*Verilerimiz!L37</f>
        <v>1.4821351150310045</v>
      </c>
      <c r="F37" s="37">
        <f>Verilerimiz!F37*Verilerimiz!M37</f>
        <v>2.1514113583665306</v>
      </c>
      <c r="G37" s="37">
        <f>Verilerimiz!G37*Verilerimiz!N37</f>
        <v>0.44952874305252272</v>
      </c>
      <c r="H37" s="37">
        <f>Verilerimiz!H37*Verilerimiz!O37</f>
        <v>3.3116933489377637E-2</v>
      </c>
      <c r="I37" s="37">
        <f>Verilerimiz!I37*Verilerimiz!P37</f>
        <v>0.33338301078747479</v>
      </c>
      <c r="J37" s="39">
        <f t="shared" si="0"/>
        <v>12.486835149722687</v>
      </c>
      <c r="L37" s="47" t="s">
        <v>60</v>
      </c>
      <c r="M37">
        <f>AVERAGE(M17:M34)</f>
        <v>5.2853852631483242</v>
      </c>
      <c r="N37">
        <f t="shared" ref="N37:X37" si="5">AVERAGE(N17:N34)</f>
        <v>6.4154379407747033</v>
      </c>
      <c r="O37">
        <f t="shared" si="5"/>
        <v>9.3287953356871238</v>
      </c>
      <c r="P37">
        <f t="shared" si="5"/>
        <v>13.33216584252547</v>
      </c>
      <c r="Q37">
        <f t="shared" si="5"/>
        <v>18.18903305675439</v>
      </c>
      <c r="R37">
        <f t="shared" si="5"/>
        <v>23.0117709400165</v>
      </c>
      <c r="S37">
        <f t="shared" si="5"/>
        <v>26.243753077222809</v>
      </c>
      <c r="T37">
        <f t="shared" si="5"/>
        <v>26.35817567064931</v>
      </c>
      <c r="U37">
        <f t="shared" si="5"/>
        <v>22.158430152761664</v>
      </c>
      <c r="V37">
        <f t="shared" si="5"/>
        <v>16.870716125496774</v>
      </c>
      <c r="W37">
        <f t="shared" si="5"/>
        <v>11.711800916645311</v>
      </c>
      <c r="X37">
        <f t="shared" si="5"/>
        <v>7.1854285213589453</v>
      </c>
    </row>
    <row r="38" spans="1:24" ht="15.75">
      <c r="A38" s="12">
        <v>2002</v>
      </c>
      <c r="B38" s="9">
        <v>12</v>
      </c>
      <c r="C38" s="37">
        <f>Verilerimiz!C38*Verilerimiz!J38</f>
        <v>3.3703016772228631</v>
      </c>
      <c r="D38" s="37">
        <f>Verilerimiz!D38*Verilerimiz!K38</f>
        <v>0.65715099978442015</v>
      </c>
      <c r="E38" s="37">
        <f>Verilerimiz!E38*Verilerimiz!L38</f>
        <v>-0.17101559019588514</v>
      </c>
      <c r="F38" s="37">
        <f>Verilerimiz!F38*Verilerimiz!M38</f>
        <v>1.2732842733189669</v>
      </c>
      <c r="G38" s="37">
        <f>Verilerimiz!G38*Verilerimiz!N38</f>
        <v>0</v>
      </c>
      <c r="H38" s="37">
        <f>Verilerimiz!H38*Verilerimiz!O38</f>
        <v>-0.33116933489377637</v>
      </c>
      <c r="I38" s="37">
        <f>Verilerimiz!I38*Verilerimiz!P38</f>
        <v>0.17018852998241721</v>
      </c>
      <c r="J38" s="39">
        <f t="shared" si="0"/>
        <v>4.9687405552190054</v>
      </c>
      <c r="L38" t="s">
        <v>61</v>
      </c>
      <c r="M38">
        <f>MAX(M17:M34)</f>
        <v>7.7976670423193859</v>
      </c>
      <c r="N38">
        <f t="shared" ref="N38:X38" si="6">MAX(N17:N34)</f>
        <v>9.9139045110151063</v>
      </c>
      <c r="O38">
        <f t="shared" si="6"/>
        <v>12.853229807961497</v>
      </c>
      <c r="P38">
        <f t="shared" si="6"/>
        <v>16.290490973458269</v>
      </c>
      <c r="Q38">
        <f t="shared" si="6"/>
        <v>20.263941917075446</v>
      </c>
      <c r="R38">
        <f t="shared" si="6"/>
        <v>24.854604147946521</v>
      </c>
      <c r="S38">
        <f t="shared" si="6"/>
        <v>27.727228404918357</v>
      </c>
      <c r="T38">
        <f t="shared" si="6"/>
        <v>28.492223253089694</v>
      </c>
      <c r="U38">
        <f t="shared" si="6"/>
        <v>24.399686232851199</v>
      </c>
      <c r="V38">
        <f t="shared" si="6"/>
        <v>19.689361968564203</v>
      </c>
      <c r="W38">
        <f t="shared" si="6"/>
        <v>14.932186570433556</v>
      </c>
      <c r="X38">
        <f t="shared" si="6"/>
        <v>9.8746606417798173</v>
      </c>
    </row>
    <row r="39" spans="1:24" ht="15.75">
      <c r="A39" s="12">
        <v>2003</v>
      </c>
      <c r="B39" s="9">
        <v>1</v>
      </c>
      <c r="C39" s="37">
        <f>Verilerimiz!C39*Verilerimiz!J39</f>
        <v>3.9930716243543918</v>
      </c>
      <c r="D39" s="37">
        <f>Verilerimiz!D39*Verilerimiz!K39</f>
        <v>0.82673000993478862</v>
      </c>
      <c r="E39" s="37">
        <f>Verilerimiz!E39*Verilerimiz!L39</f>
        <v>0.96863308566136908</v>
      </c>
      <c r="F39" s="37">
        <f>Verilerimiz!F39*Verilerimiz!M39</f>
        <v>1.7537188301896975</v>
      </c>
      <c r="G39" s="37">
        <f>Verilerimiz!G39*Verilerimiz!N39</f>
        <v>0.16263195244103884</v>
      </c>
      <c r="H39" s="37">
        <f>Verilerimiz!H39*Verilerimiz!O39</f>
        <v>-0.20083609684682968</v>
      </c>
      <c r="I39" s="37">
        <f>Verilerimiz!I39*Verilerimiz!P39</f>
        <v>0.22188271176724494</v>
      </c>
      <c r="J39" s="39">
        <f t="shared" si="0"/>
        <v>7.7258321175017013</v>
      </c>
    </row>
    <row r="40" spans="1:24" ht="15.75">
      <c r="A40" s="12">
        <v>2003</v>
      </c>
      <c r="B40" s="9">
        <v>2</v>
      </c>
      <c r="C40" s="37">
        <f>Verilerimiz!C40*Verilerimiz!J40</f>
        <v>1.2977482779151774</v>
      </c>
      <c r="D40" s="37">
        <f>Verilerimiz!D40*Verilerimiz!K40</f>
        <v>0.61818550292421137</v>
      </c>
      <c r="E40" s="37">
        <f>Verilerimiz!E40*Verilerimiz!L40</f>
        <v>-5.6978416803609946E-2</v>
      </c>
      <c r="F40" s="37">
        <f>Verilerimiz!F40*Verilerimiz!M40</f>
        <v>0.81840212075519214</v>
      </c>
      <c r="G40" s="37">
        <f>Verilerimiz!G40*Verilerimiz!N40</f>
        <v>0.10842130162735923</v>
      </c>
      <c r="H40" s="37">
        <f>Verilerimiz!H40*Verilerimiz!O40</f>
        <v>-0.21140641773350494</v>
      </c>
      <c r="I40" s="37">
        <f>Verilerimiz!I40*Verilerimiz!P40</f>
        <v>0.14422376264870923</v>
      </c>
      <c r="J40" s="39">
        <f t="shared" si="0"/>
        <v>2.7185961313335345</v>
      </c>
    </row>
    <row r="41" spans="1:24" ht="15.75">
      <c r="A41" s="12">
        <v>2003</v>
      </c>
      <c r="B41" s="9">
        <v>3</v>
      </c>
      <c r="C41" s="37">
        <f>Verilerimiz!C41*Verilerimiz!J41</f>
        <v>2.5954965558303549</v>
      </c>
      <c r="D41" s="37">
        <f>Verilerimiz!D41*Verilerimiz!K41</f>
        <v>0.86397010047239164</v>
      </c>
      <c r="E41" s="37">
        <f>Verilerimiz!E41*Verilerimiz!L41</f>
        <v>0.56978416803609955</v>
      </c>
      <c r="F41" s="37">
        <f>Verilerimiz!F41*Verilerimiz!M41</f>
        <v>1.3591320933970157</v>
      </c>
      <c r="G41" s="37">
        <f>Verilerimiz!G41*Verilerimiz!N41</f>
        <v>0.25854310388062585</v>
      </c>
      <c r="H41" s="37">
        <f>Verilerimiz!H41*Verilerimiz!O41</f>
        <v>-0.1770528748518104</v>
      </c>
      <c r="I41" s="37">
        <f>Verilerimiz!I41*Verilerimiz!P41</f>
        <v>0.11537901011896738</v>
      </c>
      <c r="J41" s="39">
        <f t="shared" si="0"/>
        <v>5.5852521568836444</v>
      </c>
      <c r="L41" t="s">
        <v>77</v>
      </c>
      <c r="M41">
        <v>15.22780640975</v>
      </c>
      <c r="N41">
        <v>15.22780640975</v>
      </c>
      <c r="O41">
        <v>15.22780640975</v>
      </c>
      <c r="P41">
        <v>15.22780640975</v>
      </c>
      <c r="Q41">
        <v>15.22780640975</v>
      </c>
      <c r="R41">
        <v>15.22780640975</v>
      </c>
      <c r="S41">
        <v>15.22780640975</v>
      </c>
      <c r="T41">
        <v>15.22780640975</v>
      </c>
      <c r="U41">
        <v>15.22780640975</v>
      </c>
      <c r="V41">
        <v>15.22780640975</v>
      </c>
      <c r="W41">
        <v>15.22780640975</v>
      </c>
      <c r="X41">
        <v>15.22780640975</v>
      </c>
    </row>
    <row r="42" spans="1:24" ht="15.75">
      <c r="A42" s="12">
        <v>2003</v>
      </c>
      <c r="B42" s="9">
        <v>4</v>
      </c>
      <c r="C42" s="37">
        <f>Verilerimiz!C42*Verilerimiz!J42</f>
        <v>4.74177255392084</v>
      </c>
      <c r="D42" s="37">
        <f>Verilerimiz!D42*Verilerimiz!K42</f>
        <v>1.251267042063464</v>
      </c>
      <c r="E42" s="37">
        <f>Verilerimiz!E42*Verilerimiz!L42</f>
        <v>1.8992805601203315</v>
      </c>
      <c r="F42" s="37">
        <f>Verilerimiz!F42*Verilerimiz!M42</f>
        <v>1.9583193603784956</v>
      </c>
      <c r="G42" s="37">
        <f>Verilerimiz!G42*Verilerimiz!N42</f>
        <v>0.55878670838715916</v>
      </c>
      <c r="H42" s="37">
        <f>Verilerimiz!H42*Verilerimiz!O42</f>
        <v>0.10834578908842127</v>
      </c>
      <c r="I42" s="37">
        <f>Verilerimiz!I42*Verilerimiz!P42</f>
        <v>0.19081913211983065</v>
      </c>
      <c r="J42" s="39">
        <f t="shared" si="0"/>
        <v>10.708591146078543</v>
      </c>
    </row>
    <row r="43" spans="1:24" ht="15.75">
      <c r="A43" s="12">
        <v>2003</v>
      </c>
      <c r="B43" s="9">
        <v>5</v>
      </c>
      <c r="C43" s="37">
        <f>Verilerimiz!C43*Verilerimiz!J43</f>
        <v>9.1840647360151006</v>
      </c>
      <c r="D43" s="37">
        <f>Verilerimiz!D43*Verilerimiz!K43</f>
        <v>1.8322124544500722</v>
      </c>
      <c r="E43" s="37">
        <f>Verilerimiz!E43*Verilerimiz!L43</f>
        <v>3.5516546474250199</v>
      </c>
      <c r="F43" s="37">
        <f>Verilerimiz!F43*Verilerimiz!M43</f>
        <v>3.2151511886811122</v>
      </c>
      <c r="G43" s="37">
        <f>Verilerimiz!G43*Verilerimiz!N43</f>
        <v>0.84235011264332937</v>
      </c>
      <c r="H43" s="37">
        <f>Verilerimiz!H43*Verilerimiz!O43</f>
        <v>0.29596898482690687</v>
      </c>
      <c r="I43" s="37">
        <f>Verilerimiz!I43*Verilerimiz!P43</f>
        <v>0.36832530153362664</v>
      </c>
      <c r="J43" s="39">
        <f t="shared" si="0"/>
        <v>19.289727425575169</v>
      </c>
    </row>
    <row r="44" spans="1:24" ht="15.75">
      <c r="A44" s="12">
        <v>2003</v>
      </c>
      <c r="B44" s="9">
        <v>6</v>
      </c>
      <c r="C44" s="37">
        <f>Verilerimiz!C44*Verilerimiz!J44</f>
        <v>11.679734501236595</v>
      </c>
      <c r="D44" s="37">
        <f>Verilerimiz!D44*Verilerimiz!K44</f>
        <v>1.9513807441704019</v>
      </c>
      <c r="E44" s="37">
        <f>Verilerimiz!E44*Verilerimiz!L44</f>
        <v>4.1404316210623229</v>
      </c>
      <c r="F44" s="37">
        <f>Verilerimiz!F44*Verilerimiz!M44</f>
        <v>3.9604816915117338</v>
      </c>
      <c r="G44" s="37">
        <f>Verilerimiz!G44*Verilerimiz!N44</f>
        <v>1.0883830663361831</v>
      </c>
      <c r="H44" s="37">
        <f>Verilerimiz!H44*Verilerimiz!O44</f>
        <v>0.37260381125530245</v>
      </c>
      <c r="I44" s="37">
        <f>Verilerimiz!I44*Verilerimiz!P44</f>
        <v>0.44598425065216241</v>
      </c>
      <c r="J44" s="39">
        <f t="shared" si="0"/>
        <v>23.638999686224704</v>
      </c>
    </row>
    <row r="45" spans="1:24" ht="15.75">
      <c r="A45" s="12">
        <v>2003</v>
      </c>
      <c r="B45" s="9">
        <v>7</v>
      </c>
      <c r="C45" s="37">
        <f>Verilerimiz!C45*Verilerimiz!J45</f>
        <v>12.578175616716333</v>
      </c>
      <c r="D45" s="37">
        <f>Verilerimiz!D45*Verilerimiz!K45</f>
        <v>2.130133178750897</v>
      </c>
      <c r="E45" s="37">
        <f>Verilerimiz!E45*Verilerimiz!L45</f>
        <v>4.368345288276763</v>
      </c>
      <c r="F45" s="37">
        <f>Verilerimiz!F45*Verilerimiz!M45</f>
        <v>4.1650822217005317</v>
      </c>
      <c r="G45" s="37">
        <f>Verilerimiz!G45*Verilerimiz!N45</f>
        <v>1.2968855694657202</v>
      </c>
      <c r="H45" s="37">
        <f>Verilerimiz!H45*Verilerimiz!O45</f>
        <v>0.491519921230399</v>
      </c>
      <c r="I45" s="37">
        <f>Verilerimiz!I45*Verilerimiz!P45</f>
        <v>0.51476789130000822</v>
      </c>
      <c r="J45" s="39">
        <f t="shared" si="0"/>
        <v>25.544909687440651</v>
      </c>
    </row>
    <row r="46" spans="1:24" ht="15.75">
      <c r="A46" s="12">
        <v>2003</v>
      </c>
      <c r="B46" s="9">
        <v>8</v>
      </c>
      <c r="C46" s="37">
        <f>Verilerimiz!C46*Verilerimiz!J46</f>
        <v>12.877655988542914</v>
      </c>
      <c r="D46" s="37">
        <f>Verilerimiz!D46*Verilerimiz!K46</f>
        <v>2.1748212873960204</v>
      </c>
      <c r="E46" s="37">
        <f>Verilerimiz!E46*Verilerimiz!L46</f>
        <v>4.5582733442887964</v>
      </c>
      <c r="F46" s="37">
        <f>Verilerimiz!F46*Verilerimiz!M46</f>
        <v>4.1943108688703594</v>
      </c>
      <c r="G46" s="37">
        <f>Verilerimiz!G46*Verilerimiz!N46</f>
        <v>1.3010556195283107</v>
      </c>
      <c r="H46" s="37">
        <f>Verilerimiz!H46*Verilerimiz!O46</f>
        <v>0.52058830366875586</v>
      </c>
      <c r="I46" s="37">
        <f>Verilerimiz!I46*Verilerimiz!P46</f>
        <v>0.52586202688837047</v>
      </c>
      <c r="J46" s="39">
        <f t="shared" si="0"/>
        <v>26.152567439183525</v>
      </c>
    </row>
    <row r="47" spans="1:24" ht="15.75">
      <c r="A47" s="12">
        <v>2003</v>
      </c>
      <c r="B47" s="9">
        <v>9</v>
      </c>
      <c r="C47" s="37">
        <f>Verilerimiz!C47*Verilerimiz!J47</f>
        <v>10.13241924679927</v>
      </c>
      <c r="D47" s="37">
        <f>Verilerimiz!D47*Verilerimiz!K47</f>
        <v>1.9215886717403194</v>
      </c>
      <c r="E47" s="37">
        <f>Verilerimiz!E47*Verilerimiz!L47</f>
        <v>3.4187050082165968</v>
      </c>
      <c r="F47" s="37">
        <f>Verilerimiz!F47*Verilerimiz!M47</f>
        <v>3.41975171886991</v>
      </c>
      <c r="G47" s="37">
        <f>Verilerimiz!G47*Verilerimiz!N47</f>
        <v>1.0425125156476849</v>
      </c>
      <c r="H47" s="37">
        <f>Verilerimiz!H47*Verilerimiz!O47</f>
        <v>0.37260381125530245</v>
      </c>
      <c r="I47" s="37">
        <f>Verilerimiz!I47*Verilerimiz!P47</f>
        <v>0.45042190488750727</v>
      </c>
      <c r="J47" s="39">
        <f t="shared" si="0"/>
        <v>20.758002877416587</v>
      </c>
    </row>
    <row r="48" spans="1:24" ht="15.75">
      <c r="A48" s="12">
        <v>2003</v>
      </c>
      <c r="B48" s="9">
        <v>10</v>
      </c>
      <c r="C48" s="37">
        <f>Verilerimiz!C48*Verilerimiz!J48</f>
        <v>8.3355370158397921</v>
      </c>
      <c r="D48" s="37">
        <f>Verilerimiz!D48*Verilerimiz!K48</f>
        <v>1.6683560560846185</v>
      </c>
      <c r="E48" s="37">
        <f>Verilerimiz!E48*Verilerimiz!L48</f>
        <v>2.7349640065732777</v>
      </c>
      <c r="F48" s="37">
        <f>Verilerimiz!F48*Verilerimiz!M48</f>
        <v>2.9813220113224856</v>
      </c>
      <c r="G48" s="37">
        <f>Verilerimiz!G48*Verilerimiz!N48</f>
        <v>0.80481966208001277</v>
      </c>
      <c r="H48" s="37">
        <f>Verilerimiz!H48*Verilerimiz!O48</f>
        <v>0.23783221995019305</v>
      </c>
      <c r="I48" s="37">
        <f>Verilerimiz!I48*Verilerimiz!P48</f>
        <v>0.39717005406336842</v>
      </c>
      <c r="J48" s="39">
        <f t="shared" si="0"/>
        <v>17.160001025913751</v>
      </c>
    </row>
    <row r="49" spans="1:10" ht="15.75">
      <c r="A49" s="12">
        <v>2003</v>
      </c>
      <c r="B49" s="9">
        <v>11</v>
      </c>
      <c r="C49" s="37">
        <f>Verilerimiz!C49*Verilerimiz!J49</f>
        <v>5.6402136694005787</v>
      </c>
      <c r="D49" s="37">
        <f>Verilerimiz!D49*Verilerimiz!K49</f>
        <v>1.1618908247732165</v>
      </c>
      <c r="E49" s="37">
        <f>Verilerimiz!E49*Verilerimiz!L49</f>
        <v>1.5004316424950621</v>
      </c>
      <c r="F49" s="37">
        <f>Verilerimiz!F49*Verilerimiz!M49</f>
        <v>2.089848272642723</v>
      </c>
      <c r="G49" s="37">
        <f>Verilerimiz!G49*Verilerimiz!N49</f>
        <v>0.37113445557057584</v>
      </c>
      <c r="H49" s="37">
        <f>Verilerimiz!H49*Verilerimiz!O49</f>
        <v>-2.1140641773350496E-2</v>
      </c>
      <c r="I49" s="37">
        <f>Verilerimiz!I49*Verilerimiz!P49</f>
        <v>0.26404042700302149</v>
      </c>
      <c r="J49" s="39">
        <f t="shared" si="0"/>
        <v>11.006418650111828</v>
      </c>
    </row>
    <row r="50" spans="1:10" ht="15.75">
      <c r="A50" s="12">
        <v>2003</v>
      </c>
      <c r="B50" s="9">
        <v>12</v>
      </c>
      <c r="C50" s="37">
        <f>Verilerimiz!C50*Verilerimiz!J50</f>
        <v>3.8433314384411021</v>
      </c>
      <c r="D50" s="37">
        <f>Verilerimiz!D50*Verilerimiz!K50</f>
        <v>0.82673000993478862</v>
      </c>
      <c r="E50" s="37">
        <f>Verilerimiz!E50*Verilerimiz!L50</f>
        <v>0.36086330642286302</v>
      </c>
      <c r="F50" s="37">
        <f>Verilerimiz!F50*Verilerimiz!M50</f>
        <v>1.4906610056612428</v>
      </c>
      <c r="G50" s="37">
        <f>Verilerimiz!G50*Verilerimiz!N50</f>
        <v>0.16263195244103884</v>
      </c>
      <c r="H50" s="37">
        <f>Verilerimiz!H50*Verilerimiz!O50</f>
        <v>-0.17176771440847277</v>
      </c>
      <c r="I50" s="37">
        <f>Verilerimiz!I50*Verilerimiz!P50</f>
        <v>0.20856974906121026</v>
      </c>
      <c r="J50" s="39">
        <f t="shared" si="0"/>
        <v>6.7210197475537736</v>
      </c>
    </row>
    <row r="51" spans="1:10" ht="15.75">
      <c r="A51" s="12">
        <v>2004</v>
      </c>
      <c r="B51" s="9">
        <v>1</v>
      </c>
      <c r="C51" s="37">
        <f>Verilerimiz!C51*Verilerimiz!J51</f>
        <v>2.6128834269286294</v>
      </c>
      <c r="D51" s="37">
        <f>Verilerimiz!D51*Verilerimiz!K51</f>
        <v>0.66120720543180467</v>
      </c>
      <c r="E51" s="37">
        <f>Verilerimiz!E51*Verilerimiz!L51</f>
        <v>0</v>
      </c>
      <c r="F51" s="37">
        <f>Verilerimiz!F51*Verilerimiz!M51</f>
        <v>1.1967200942917668</v>
      </c>
      <c r="G51" s="37">
        <f>Verilerimiz!G51*Verilerimiz!N51</f>
        <v>0.12717600124247475</v>
      </c>
      <c r="H51" s="37">
        <f>Verilerimiz!H51*Verilerimiz!O51</f>
        <v>-0.23282383395084619</v>
      </c>
      <c r="I51" s="37">
        <f>Verilerimiz!I51*Verilerimiz!P51</f>
        <v>0.18791222200744589</v>
      </c>
      <c r="J51" s="39">
        <f t="shared" si="0"/>
        <v>4.5530751159512759</v>
      </c>
    </row>
    <row r="52" spans="1:10" ht="15.75">
      <c r="A52" s="12">
        <v>2004</v>
      </c>
      <c r="B52" s="9">
        <v>2</v>
      </c>
      <c r="C52" s="37">
        <f>Verilerimiz!C52*Verilerimiz!J52</f>
        <v>2.9143699761896249</v>
      </c>
      <c r="D52" s="37">
        <f>Verilerimiz!D52*Verilerimiz!K52</f>
        <v>0.71321226653318259</v>
      </c>
      <c r="E52" s="37">
        <f>Verilerimiz!E52*Verilerimiz!L52</f>
        <v>0.3986699025573528</v>
      </c>
      <c r="F52" s="37">
        <f>Verilerimiz!F52*Verilerimiz!M52</f>
        <v>1.3426615692053969</v>
      </c>
      <c r="G52" s="37">
        <f>Verilerimiz!G52*Verilerimiz!N52</f>
        <v>0.11486864628352557</v>
      </c>
      <c r="H52" s="37">
        <f>Verilerimiz!H52*Verilerimiz!O52</f>
        <v>-0.22270105856167902</v>
      </c>
      <c r="I52" s="37">
        <f>Verilerimiz!I52*Verilerimiz!P52</f>
        <v>0.16046436935467287</v>
      </c>
      <c r="J52" s="39">
        <f t="shared" si="0"/>
        <v>5.421545671562078</v>
      </c>
    </row>
    <row r="53" spans="1:10" ht="15.75">
      <c r="A53" s="12">
        <v>2004</v>
      </c>
      <c r="B53" s="9">
        <v>3</v>
      </c>
      <c r="C53" s="37">
        <f>Verilerimiz!C53*Verilerimiz!J53</f>
        <v>4.3715549642844369</v>
      </c>
      <c r="D53" s="37">
        <f>Verilerimiz!D53*Verilerimiz!K53</f>
        <v>1.1069648720150438</v>
      </c>
      <c r="E53" s="37">
        <f>Verilerimiz!E53*Verilerimiz!L53</f>
        <v>1.3288996751911759</v>
      </c>
      <c r="F53" s="37">
        <f>Verilerimiz!F53*Verilerimiz!M53</f>
        <v>1.8826450263858283</v>
      </c>
      <c r="G53" s="37">
        <f>Verilerimiz!G53*Verilerimiz!N53</f>
        <v>0.40204026199233955</v>
      </c>
      <c r="H53" s="37">
        <f>Verilerimiz!H53*Verilerimiz!O53</f>
        <v>-4.3021795403960714E-2</v>
      </c>
      <c r="I53" s="37">
        <f>Verilerimiz!I53*Verilerimiz!P53</f>
        <v>0.19213496856941095</v>
      </c>
      <c r="J53" s="39">
        <f t="shared" si="0"/>
        <v>9.2412179730342743</v>
      </c>
    </row>
    <row r="54" spans="1:10" ht="15.75">
      <c r="A54" s="12">
        <v>2004</v>
      </c>
      <c r="B54" s="9">
        <v>4</v>
      </c>
      <c r="C54" s="37">
        <f>Verilerimiz!C54*Verilerimiz!J54</f>
        <v>6.230722018060578</v>
      </c>
      <c r="D54" s="37">
        <f>Verilerimiz!D54*Verilerimiz!K54</f>
        <v>1.3075558219775014</v>
      </c>
      <c r="E54" s="37">
        <f>Verilerimiz!E54*Verilerimiz!L54</f>
        <v>2.1262394803058813</v>
      </c>
      <c r="F54" s="37">
        <f>Verilerimiz!F54*Verilerimiz!M54</f>
        <v>2.4080343360748966</v>
      </c>
      <c r="G54" s="37">
        <f>Verilerimiz!G54*Verilerimiz!N54</f>
        <v>0.52511381158183124</v>
      </c>
      <c r="H54" s="37">
        <f>Verilerimiz!H54*Verilerimiz!O54</f>
        <v>9.3635672349796847E-2</v>
      </c>
      <c r="I54" s="37">
        <f>Verilerimiz!I54*Verilerimiz!P54</f>
        <v>0.2449193005939744</v>
      </c>
      <c r="J54" s="39">
        <f t="shared" si="0"/>
        <v>12.936220440944458</v>
      </c>
    </row>
    <row r="55" spans="1:10" ht="15.75">
      <c r="A55" s="12">
        <v>2004</v>
      </c>
      <c r="B55" s="9">
        <v>5</v>
      </c>
      <c r="C55" s="37">
        <f>Verilerimiz!C55*Verilerimiz!J55</f>
        <v>8.290880104677381</v>
      </c>
      <c r="D55" s="37">
        <f>Verilerimiz!D55*Verilerimiz!K55</f>
        <v>1.5527225385982828</v>
      </c>
      <c r="E55" s="37">
        <f>Verilerimiz!E55*Verilerimiz!L55</f>
        <v>2.9235792854205873</v>
      </c>
      <c r="F55" s="37">
        <f>Verilerimiz!F55*Verilerimiz!M55</f>
        <v>2.9480177932553282</v>
      </c>
      <c r="G55" s="37">
        <f>Verilerimiz!G55*Verilerimiz!N55</f>
        <v>0.72203149092501806</v>
      </c>
      <c r="H55" s="37">
        <f>Verilerimiz!H55*Verilerimiz!O55</f>
        <v>0.23788522164542983</v>
      </c>
      <c r="I55" s="37">
        <f>Verilerimiz!I55*Verilerimiz!P55</f>
        <v>0.31459461886639817</v>
      </c>
      <c r="J55" s="39">
        <f t="shared" si="0"/>
        <v>16.989711053388426</v>
      </c>
    </row>
    <row r="56" spans="1:10" ht="15.75">
      <c r="A56" s="12">
        <v>2004</v>
      </c>
      <c r="B56" s="9">
        <v>6</v>
      </c>
      <c r="C56" s="37">
        <f>Verilerimiz!C56*Verilerimiz!J56</f>
        <v>10.753020256975512</v>
      </c>
      <c r="D56" s="37">
        <f>Verilerimiz!D56*Verilerimiz!K56</f>
        <v>1.8870407885357121</v>
      </c>
      <c r="E56" s="37">
        <f>Verilerimiz!E56*Verilerimiz!L56</f>
        <v>3.6829505283869732</v>
      </c>
      <c r="F56" s="37">
        <f>Verilerimiz!F56*Verilerimiz!M56</f>
        <v>3.7506959052802937</v>
      </c>
      <c r="G56" s="37">
        <f>Verilerimiz!G56*Verilerimiz!N56</f>
        <v>1.0666374297755947</v>
      </c>
      <c r="H56" s="37">
        <f>Verilerimiz!H56*Verilerimiz!O56</f>
        <v>0.35682783246814476</v>
      </c>
      <c r="I56" s="37">
        <f>Verilerimiz!I56*Verilerimiz!P56</f>
        <v>0.4138291630725775</v>
      </c>
      <c r="J56" s="39">
        <f t="shared" si="0"/>
        <v>21.911001904494814</v>
      </c>
    </row>
    <row r="57" spans="1:10" ht="15.75">
      <c r="A57" s="12">
        <v>2004</v>
      </c>
      <c r="B57" s="9">
        <v>7</v>
      </c>
      <c r="C57" s="37">
        <f>Verilerimiz!C57*Verilerimiz!J57</f>
        <v>12.15995748686016</v>
      </c>
      <c r="D57" s="37">
        <f>Verilerimiz!D57*Verilerimiz!K57</f>
        <v>2.117348916270386</v>
      </c>
      <c r="E57" s="37">
        <f>Verilerimiz!E57*Verilerimiz!L57</f>
        <v>4.3284160849084019</v>
      </c>
      <c r="F57" s="37">
        <f>Verilerimiz!F57*Verilerimiz!M57</f>
        <v>4.1447378875470946</v>
      </c>
      <c r="G57" s="37">
        <f>Verilerimiz!G57*Verilerimiz!N57</f>
        <v>1.2512477541598321</v>
      </c>
      <c r="H57" s="37">
        <f>Verilerimiz!H57*Verilerimiz!O57</f>
        <v>0.44540211712335803</v>
      </c>
      <c r="I57" s="37">
        <f>Verilerimiz!I57*Verilerimiz!P57</f>
        <v>0.47505898822107107</v>
      </c>
      <c r="J57" s="39">
        <f t="shared" si="0"/>
        <v>24.922169235090301</v>
      </c>
    </row>
    <row r="58" spans="1:10" ht="15.75">
      <c r="A58" s="12">
        <v>2004</v>
      </c>
      <c r="B58" s="9">
        <v>8</v>
      </c>
      <c r="C58" s="37">
        <f>Verilerimiz!C58*Verilerimiz!J58</f>
        <v>12.009214212229661</v>
      </c>
      <c r="D58" s="37">
        <f>Verilerimiz!D58*Verilerimiz!K58</f>
        <v>2.117348916270386</v>
      </c>
      <c r="E58" s="37">
        <f>Verilerimiz!E58*Verilerimiz!L58</f>
        <v>4.3284160849084019</v>
      </c>
      <c r="F58" s="37">
        <f>Verilerimiz!F58*Verilerimiz!M58</f>
        <v>3.9842022651421019</v>
      </c>
      <c r="G58" s="37">
        <f>Verilerimiz!G58*Verilerimiz!N58</f>
        <v>1.2184281409359679</v>
      </c>
      <c r="H58" s="37">
        <f>Verilerimiz!H58*Verilerimiz!O58</f>
        <v>0.4884239125273187</v>
      </c>
      <c r="I58" s="37">
        <f>Verilerimiz!I58*Verilerimiz!P58</f>
        <v>0.50884096071679163</v>
      </c>
      <c r="J58" s="39">
        <f t="shared" si="0"/>
        <v>24.654874492730631</v>
      </c>
    </row>
    <row r="59" spans="1:10" ht="15.75">
      <c r="A59" s="12">
        <v>2004</v>
      </c>
      <c r="B59" s="9">
        <v>9</v>
      </c>
      <c r="C59" s="37">
        <f>Verilerimiz!C59*Verilerimiz!J59</f>
        <v>10.753020256975512</v>
      </c>
      <c r="D59" s="37">
        <f>Verilerimiz!D59*Verilerimiz!K59</f>
        <v>1.9464751440801442</v>
      </c>
      <c r="E59" s="37">
        <f>Verilerimiz!E59*Verilerimiz!L59</f>
        <v>3.6259976851644948</v>
      </c>
      <c r="F59" s="37">
        <f>Verilerimiz!F59*Verilerimiz!M59</f>
        <v>3.5171895454184856</v>
      </c>
      <c r="G59" s="37">
        <f>Verilerimiz!G59*Verilerimiz!N59</f>
        <v>1.021510461592781</v>
      </c>
      <c r="H59" s="37">
        <f>Verilerimiz!H59*Verilerimiz!O59</f>
        <v>0.35429713862085294</v>
      </c>
      <c r="I59" s="37">
        <f>Verilerimiz!I59*Verilerimiz!P59</f>
        <v>0.4391656424443679</v>
      </c>
      <c r="J59" s="39">
        <f t="shared" si="0"/>
        <v>21.657655874296644</v>
      </c>
    </row>
    <row r="60" spans="1:10" ht="15.75">
      <c r="A60" s="12">
        <v>2004</v>
      </c>
      <c r="B60" s="9">
        <v>10</v>
      </c>
      <c r="C60" s="37">
        <f>Verilerimiz!C60*Verilerimiz!J60</f>
        <v>8.893853203199372</v>
      </c>
      <c r="D60" s="37">
        <f>Verilerimiz!D60*Verilerimiz!K60</f>
        <v>1.7681720774468486</v>
      </c>
      <c r="E60" s="37">
        <f>Verilerimiz!E60*Verilerimiz!L60</f>
        <v>2.6957679125306711</v>
      </c>
      <c r="F60" s="37">
        <f>Verilerimiz!F60*Verilerimiz!M60</f>
        <v>3.0647709731862323</v>
      </c>
      <c r="G60" s="37">
        <f>Verilerimiz!G60*Verilerimiz!N60</f>
        <v>0.76305600745484858</v>
      </c>
      <c r="H60" s="37">
        <f>Verilerimiz!H60*Verilerimiz!O60</f>
        <v>0.20245550778334453</v>
      </c>
      <c r="I60" s="37">
        <f>Verilerimiz!I60*Verilerimiz!P60</f>
        <v>0.37582444401489179</v>
      </c>
      <c r="J60" s="39">
        <f t="shared" si="0"/>
        <v>17.76390012561621</v>
      </c>
    </row>
    <row r="61" spans="1:10" ht="15.75">
      <c r="A61" s="12">
        <v>2004</v>
      </c>
      <c r="B61" s="9">
        <v>11</v>
      </c>
      <c r="C61" s="37">
        <f>Verilerimiz!C61*Verilerimiz!J61</f>
        <v>6.230722018060578</v>
      </c>
      <c r="D61" s="37">
        <f>Verilerimiz!D61*Verilerimiz!K61</f>
        <v>1.1886871108886377</v>
      </c>
      <c r="E61" s="37">
        <f>Verilerimiz!E61*Verilerimiz!L61</f>
        <v>1.3478839562653355</v>
      </c>
      <c r="F61" s="37">
        <f>Verilerimiz!F61*Verilerimiz!M61</f>
        <v>2.0869630912649106</v>
      </c>
      <c r="G61" s="37">
        <f>Verilerimiz!G61*Verilerimiz!N61</f>
        <v>0.34050348719759371</v>
      </c>
      <c r="H61" s="37">
        <f>Verilerimiz!H61*Verilerimiz!O61</f>
        <v>-1.7714856931042647E-2</v>
      </c>
      <c r="I61" s="37">
        <f>Verilerimiz!I61*Verilerimiz!P61</f>
        <v>0.27025577996576489</v>
      </c>
      <c r="J61" s="39">
        <f t="shared" si="0"/>
        <v>11.447300586711778</v>
      </c>
    </row>
    <row r="62" spans="1:10" ht="15.75">
      <c r="A62" s="12">
        <v>2004</v>
      </c>
      <c r="B62" s="9">
        <v>12</v>
      </c>
      <c r="C62" s="37">
        <f>Verilerimiz!C62*Verilerimiz!J62</f>
        <v>4.5222982389149351</v>
      </c>
      <c r="D62" s="37">
        <f>Verilerimiz!D62*Verilerimiz!K62</f>
        <v>0.70578297209012864</v>
      </c>
      <c r="E62" s="37">
        <f>Verilerimiz!E62*Verilerimiz!L62</f>
        <v>0.36070134040903346</v>
      </c>
      <c r="F62" s="37">
        <f>Verilerimiz!F62*Verilerimiz!M62</f>
        <v>1.6053562240499311</v>
      </c>
      <c r="G62" s="37">
        <f>Verilerimiz!G62*Verilerimiz!N62</f>
        <v>6.5639226447728904E-2</v>
      </c>
      <c r="H62" s="37">
        <f>Verilerimiz!H62*Verilerimiz!O62</f>
        <v>-0.35935852631543652</v>
      </c>
      <c r="I62" s="37">
        <f>Verilerimiz!I62*Verilerimiz!P62</f>
        <v>0.1731326090405681</v>
      </c>
      <c r="J62" s="39">
        <f t="shared" si="0"/>
        <v>7.073552084636888</v>
      </c>
    </row>
    <row r="63" spans="1:10" ht="15.75">
      <c r="A63" s="12">
        <v>2005</v>
      </c>
      <c r="B63" s="9">
        <v>1</v>
      </c>
      <c r="C63" s="37">
        <f>Verilerimiz!C63*Verilerimiz!J63</f>
        <v>3.5902847571200729</v>
      </c>
      <c r="D63" s="37">
        <f>Verilerimiz!D63*Verilerimiz!K63</f>
        <v>0.74855095955304418</v>
      </c>
      <c r="E63" s="37">
        <f>Verilerimiz!E63*Verilerimiz!L63</f>
        <v>0.62621235898256156</v>
      </c>
      <c r="F63" s="37">
        <f>Verilerimiz!F63*Verilerimiz!M63</f>
        <v>1.4429111641870305</v>
      </c>
      <c r="G63" s="37">
        <f>Verilerimiz!G63*Verilerimiz!N63</f>
        <v>9.2870118829383647E-2</v>
      </c>
      <c r="H63" s="37">
        <f>Verilerimiz!H63*Verilerimiz!O63</f>
        <v>-0.32962817276858375</v>
      </c>
      <c r="I63" s="37">
        <f>Verilerimiz!I63*Verilerimiz!P63</f>
        <v>0.19283071323718926</v>
      </c>
      <c r="J63" s="39">
        <f t="shared" si="0"/>
        <v>6.3640318991406977</v>
      </c>
    </row>
    <row r="64" spans="1:10" ht="15.75">
      <c r="A64" s="12">
        <v>2005</v>
      </c>
      <c r="B64" s="9">
        <v>2</v>
      </c>
      <c r="C64" s="37">
        <f>Verilerimiz!C64*Verilerimiz!J64</f>
        <v>2.9834760657758355</v>
      </c>
      <c r="D64" s="37">
        <f>Verilerimiz!D64*Verilerimiz!K64</f>
        <v>0.76337375083132231</v>
      </c>
      <c r="E64" s="37">
        <f>Verilerimiz!E64*Verilerimiz!L64</f>
        <v>0.43645103807875502</v>
      </c>
      <c r="F64" s="37">
        <f>Verilerimiz!F64*Verilerimiz!M64</f>
        <v>1.2388631207666423</v>
      </c>
      <c r="G64" s="37">
        <f>Verilerimiz!G64*Verilerimiz!N64</f>
        <v>0.12113493760354391</v>
      </c>
      <c r="H64" s="37">
        <f>Verilerimiz!H64*Verilerimiz!O64</f>
        <v>-0.28115344147908616</v>
      </c>
      <c r="I64" s="37">
        <f>Verilerimiz!I64*Verilerimiz!P64</f>
        <v>0.16872687408254061</v>
      </c>
      <c r="J64" s="39">
        <f t="shared" si="0"/>
        <v>5.4308723456595542</v>
      </c>
    </row>
    <row r="65" spans="1:10" ht="15.75">
      <c r="A65" s="12">
        <v>2005</v>
      </c>
      <c r="B65" s="9">
        <v>3</v>
      </c>
      <c r="C65" s="37">
        <f>Verilerimiz!C65*Verilerimiz!J65</f>
        <v>3.7419869299561328</v>
      </c>
      <c r="D65" s="37">
        <f>Verilerimiz!D65*Verilerimiz!K65</f>
        <v>1.022772598201189</v>
      </c>
      <c r="E65" s="37">
        <f>Verilerimiz!E65*Verilerimiz!L65</f>
        <v>1.1385679254228394</v>
      </c>
      <c r="F65" s="37">
        <f>Verilerimiz!F65*Verilerimiz!M65</f>
        <v>1.7489832293176129</v>
      </c>
      <c r="G65" s="37">
        <f>Verilerimiz!G65*Verilerimiz!N65</f>
        <v>0.33917782528992296</v>
      </c>
      <c r="H65" s="37">
        <f>Verilerimiz!H65*Verilerimiz!O65</f>
        <v>-7.5135833498721299E-2</v>
      </c>
      <c r="I65" s="37">
        <f>Verilerimiz!I65*Verilerimiz!P65</f>
        <v>0.1506489947165541</v>
      </c>
      <c r="J65" s="39">
        <f t="shared" si="0"/>
        <v>8.0670016694055295</v>
      </c>
    </row>
    <row r="66" spans="1:10" ht="15.75">
      <c r="A66" s="12">
        <v>2005</v>
      </c>
      <c r="B66" s="9">
        <v>4</v>
      </c>
      <c r="C66" s="37">
        <f>Verilerimiz!C66*Verilerimiz!J66</f>
        <v>6.2703564772237899</v>
      </c>
      <c r="D66" s="37">
        <f>Verilerimiz!D66*Verilerimiz!K66</f>
        <v>1.3488740063233073</v>
      </c>
      <c r="E66" s="37">
        <f>Verilerimiz!E66*Verilerimiz!L66</f>
        <v>2.1253267941226333</v>
      </c>
      <c r="F66" s="37">
        <f>Verilerimiz!F66*Verilerimiz!M66</f>
        <v>2.3757022198230908</v>
      </c>
      <c r="G66" s="37">
        <f>Verilerimiz!G66*Verilerimiz!N66</f>
        <v>0.56125854422975341</v>
      </c>
      <c r="H66" s="37">
        <f>Verilerimiz!H66*Verilerimiz!O66</f>
        <v>0.15511914012639239</v>
      </c>
      <c r="I66" s="37">
        <f>Verilerimiz!I66*Verilerimiz!P66</f>
        <v>0.23902973828359919</v>
      </c>
      <c r="J66" s="39">
        <f t="shared" si="0"/>
        <v>13.075666920132567</v>
      </c>
    </row>
    <row r="67" spans="1:10" ht="15.75">
      <c r="A67" s="12">
        <v>2005</v>
      </c>
      <c r="B67" s="9">
        <v>5</v>
      </c>
      <c r="C67" s="37">
        <f>Verilerimiz!C67*Verilerimiz!J67</f>
        <v>8.5458890697646801</v>
      </c>
      <c r="D67" s="37">
        <f>Verilerimiz!D67*Verilerimiz!K67</f>
        <v>1.6082728536931741</v>
      </c>
      <c r="E67" s="37">
        <f>Verilerimiz!E67*Verilerimiz!L67</f>
        <v>3.0551572665512854</v>
      </c>
      <c r="F67" s="37">
        <f>Verilerimiz!F67*Verilerimiz!M67</f>
        <v>3.0898703717944489</v>
      </c>
      <c r="G67" s="37">
        <f>Verilerimiz!G67*Verilerimiz!N67</f>
        <v>0.77930143191613244</v>
      </c>
      <c r="H67" s="37">
        <f>Verilerimiz!H67*Verilerimiz!O67</f>
        <v>0.25691607583433734</v>
      </c>
      <c r="I67" s="37">
        <f>Verilerimiz!I67*Verilerimiz!P67</f>
        <v>0.30531529595888296</v>
      </c>
      <c r="J67" s="39">
        <f t="shared" si="0"/>
        <v>17.640722365512939</v>
      </c>
    </row>
    <row r="68" spans="1:10" ht="15.75">
      <c r="A68" s="12">
        <v>2005</v>
      </c>
      <c r="B68" s="9">
        <v>6</v>
      </c>
      <c r="C68" s="37">
        <f>Verilerimiz!C68*Verilerimiz!J68</f>
        <v>10.669719489469513</v>
      </c>
      <c r="D68" s="37">
        <f>Verilerimiz!D68*Verilerimiz!K68</f>
        <v>1.8750830967021801</v>
      </c>
      <c r="E68" s="37">
        <f>Verilerimiz!E68*Verilerimiz!L68</f>
        <v>3.5675128329915631</v>
      </c>
      <c r="F68" s="37">
        <f>Verilerimiz!F68*Verilerimiz!M68</f>
        <v>3.5854156201011063</v>
      </c>
      <c r="G68" s="37">
        <f>Verilerimiz!G68*Verilerimiz!N68</f>
        <v>1.0256091383766717</v>
      </c>
      <c r="H68" s="37">
        <f>Verilerimiz!H68*Verilerimiz!O68</f>
        <v>0.33205190933305861</v>
      </c>
      <c r="I68" s="37">
        <f>Verilerimiz!I68*Verilerimiz!P68</f>
        <v>0.39570469278881543</v>
      </c>
      <c r="J68" s="39">
        <f t="shared" ref="J68:J131" si="7">SUM(C68:I68)</f>
        <v>21.45109677976291</v>
      </c>
    </row>
    <row r="69" spans="1:10" ht="15.75">
      <c r="A69" s="12">
        <v>2005</v>
      </c>
      <c r="B69" s="9">
        <v>7</v>
      </c>
      <c r="C69" s="37">
        <f>Verilerimiz!C69*Verilerimiz!J69</f>
        <v>12.692415127283638</v>
      </c>
      <c r="D69" s="37">
        <f>Verilerimiz!D69*Verilerimiz!K69</f>
        <v>2.1270705484329078</v>
      </c>
      <c r="E69" s="37">
        <f>Verilerimiz!E69*Verilerimiz!L69</f>
        <v>4.6491523621432602</v>
      </c>
      <c r="F69" s="37">
        <f>Verilerimiz!F69*Verilerimiz!M69</f>
        <v>4.1392603093850164</v>
      </c>
      <c r="G69" s="37">
        <f>Verilerimiz!G69*Verilerimiz!N69</f>
        <v>1.2961438323579197</v>
      </c>
      <c r="H69" s="37">
        <f>Verilerimiz!H69*Verilerimiz!O69</f>
        <v>0.48474731289497613</v>
      </c>
      <c r="I69" s="37">
        <f>Verilerimiz!I69*Verilerimiz!P69</f>
        <v>0.48609408961874789</v>
      </c>
      <c r="J69" s="39">
        <f t="shared" si="7"/>
        <v>25.874883582116464</v>
      </c>
    </row>
    <row r="70" spans="1:10" ht="15.75">
      <c r="A70" s="12">
        <v>2005</v>
      </c>
      <c r="B70" s="9">
        <v>8</v>
      </c>
      <c r="C70" s="37">
        <f>Verilerimiz!C70*Verilerimiz!J70</f>
        <v>13.046386863901111</v>
      </c>
      <c r="D70" s="37">
        <f>Verilerimiz!D70*Verilerimiz!K70</f>
        <v>2.1641275266286031</v>
      </c>
      <c r="E70" s="37">
        <f>Verilerimiz!E70*Verilerimiz!L70</f>
        <v>4.7440330225951639</v>
      </c>
      <c r="F70" s="37">
        <f>Verilerimiz!F70*Verilerimiz!M70</f>
        <v>4.1392603093850164</v>
      </c>
      <c r="G70" s="37">
        <f>Verilerimiz!G70*Verilerimiz!N70</f>
        <v>1.2719168448372109</v>
      </c>
      <c r="H70" s="37">
        <f>Verilerimiz!H70*Verilerimiz!O70</f>
        <v>0.49201852258840079</v>
      </c>
      <c r="I70" s="37">
        <f>Verilerimiz!I70*Verilerimiz!P70</f>
        <v>0.50618062224762173</v>
      </c>
      <c r="J70" s="39">
        <f t="shared" si="7"/>
        <v>26.363923712183126</v>
      </c>
    </row>
    <row r="71" spans="1:10" ht="15.75">
      <c r="A71" s="12">
        <v>2005</v>
      </c>
      <c r="B71" s="9">
        <v>9</v>
      </c>
      <c r="C71" s="37">
        <f>Verilerimiz!C71*Verilerimiz!J71</f>
        <v>10.92255644419628</v>
      </c>
      <c r="D71" s="37">
        <f>Verilerimiz!D71*Verilerimiz!K71</f>
        <v>1.9195514705370142</v>
      </c>
      <c r="E71" s="37">
        <f>Verilerimiz!E71*Verilerimiz!L71</f>
        <v>3.529560568810802</v>
      </c>
      <c r="F71" s="37">
        <f>Verilerimiz!F71*Verilerimiz!M71</f>
        <v>3.4979664586352257</v>
      </c>
      <c r="G71" s="37">
        <f>Verilerimiz!G71*Verilerimiz!N71</f>
        <v>1.001382150855963</v>
      </c>
      <c r="H71" s="37">
        <f>Verilerimiz!H71*Verilerimiz!O71</f>
        <v>0.34174685559095819</v>
      </c>
      <c r="I71" s="37">
        <f>Verilerimiz!I71*Verilerimiz!P71</f>
        <v>0.43788641130945061</v>
      </c>
      <c r="J71" s="39">
        <f t="shared" si="7"/>
        <v>21.650650359935693</v>
      </c>
    </row>
    <row r="72" spans="1:10" ht="15.75">
      <c r="A72" s="12">
        <v>2005</v>
      </c>
      <c r="B72" s="9">
        <v>10</v>
      </c>
      <c r="C72" s="37">
        <f>Verilerimiz!C72*Verilerimiz!J72</f>
        <v>7.8379455965297371</v>
      </c>
      <c r="D72" s="37">
        <f>Verilerimiz!D72*Verilerimiz!K72</f>
        <v>1.4971019191060884</v>
      </c>
      <c r="E72" s="37">
        <f>Verilerimiz!E72*Verilerimiz!L72</f>
        <v>2.0683983978514915</v>
      </c>
      <c r="F72" s="37">
        <f>Verilerimiz!F72*Verilerimiz!M72</f>
        <v>2.6088999837321056</v>
      </c>
      <c r="G72" s="37">
        <f>Verilerimiz!G72*Verilerimiz!N72</f>
        <v>0.6662421568194915</v>
      </c>
      <c r="H72" s="37">
        <f>Verilerimiz!H72*Verilerimiz!O72</f>
        <v>0.16239034981981701</v>
      </c>
      <c r="I72" s="37">
        <f>Verilerimiz!I72*Verilerimiz!P72</f>
        <v>0.32540182858775685</v>
      </c>
      <c r="J72" s="39">
        <f t="shared" si="7"/>
        <v>15.166380232446487</v>
      </c>
    </row>
    <row r="73" spans="1:10" ht="15.75">
      <c r="A73" s="12">
        <v>2005</v>
      </c>
      <c r="B73" s="9">
        <v>11</v>
      </c>
      <c r="C73" s="37">
        <f>Verilerimiz!C73*Verilerimiz!J73</f>
        <v>5.3601434402074331</v>
      </c>
      <c r="D73" s="37">
        <f>Verilerimiz!D73*Verilerimiz!K73</f>
        <v>1.0450067851186062</v>
      </c>
      <c r="E73" s="37">
        <f>Verilerimiz!E73*Verilerimiz!L73</f>
        <v>1.1006156612420779</v>
      </c>
      <c r="F73" s="37">
        <f>Verilerimiz!F73*Verilerimiz!M73</f>
        <v>1.8655821112721203</v>
      </c>
      <c r="G73" s="37">
        <f>Verilerimiz!G73*Verilerimiz!N73</f>
        <v>0.30687517526231117</v>
      </c>
      <c r="H73" s="37">
        <f>Verilerimiz!H73*Verilerimiz!O73</f>
        <v>2.9084838773698565E-2</v>
      </c>
      <c r="I73" s="37">
        <f>Verilerimiz!I73*Verilerimiz!P73</f>
        <v>0.26313357743824783</v>
      </c>
      <c r="J73" s="39">
        <f t="shared" si="7"/>
        <v>9.9704415893144951</v>
      </c>
    </row>
    <row r="74" spans="1:10" ht="15.75">
      <c r="A74" s="12">
        <v>2005</v>
      </c>
      <c r="B74" s="9">
        <v>12</v>
      </c>
      <c r="C74" s="37">
        <f>Verilerimiz!C74*Verilerimiz!J74</f>
        <v>4.3993630122457228</v>
      </c>
      <c r="D74" s="37">
        <f>Verilerimiz!D74*Verilerimiz!K74</f>
        <v>0.90419026797496416</v>
      </c>
      <c r="E74" s="37">
        <f>Verilerimiz!E74*Verilerimiz!L74</f>
        <v>0.53133169853065831</v>
      </c>
      <c r="F74" s="37">
        <f>Verilerimiz!F74*Verilerimiz!M74</f>
        <v>1.6323843473631052</v>
      </c>
      <c r="G74" s="37">
        <f>Verilerimiz!G74*Verilerimiz!N74</f>
        <v>0.21804288768637903</v>
      </c>
      <c r="H74" s="37">
        <f>Verilerimiz!H74*Verilerimiz!O74</f>
        <v>-9.2101989450045454E-2</v>
      </c>
      <c r="I74" s="37">
        <f>Verilerimiz!I74*Verilerimiz!P74</f>
        <v>0.20488263281451358</v>
      </c>
      <c r="J74" s="39">
        <f t="shared" si="7"/>
        <v>7.7980928571652965</v>
      </c>
    </row>
    <row r="75" spans="1:10" ht="15.75">
      <c r="A75" s="12">
        <v>2006</v>
      </c>
      <c r="B75" s="9">
        <v>1</v>
      </c>
      <c r="C75" s="37">
        <f>Verilerimiz!C75*Verilerimiz!J75</f>
        <v>2.2384228207024619</v>
      </c>
      <c r="D75" s="37">
        <f>Verilerimiz!D75*Verilerimiz!K75</f>
        <v>0.6728784209790557</v>
      </c>
      <c r="E75" s="37">
        <f>Verilerimiz!E75*Verilerimiz!L75</f>
        <v>-0.34143001862762845</v>
      </c>
      <c r="F75" s="37">
        <f>Verilerimiz!F75*Verilerimiz!M75</f>
        <v>1.0043919017528251</v>
      </c>
      <c r="G75" s="37">
        <f>Verilerimiz!G75*Verilerimiz!N75</f>
        <v>1.1927988940497167E-2</v>
      </c>
      <c r="H75" s="37">
        <f>Verilerimiz!H75*Verilerimiz!O75</f>
        <v>-0.2530314741165775</v>
      </c>
      <c r="I75" s="37">
        <f>Verilerimiz!I75*Verilerimiz!P75</f>
        <v>0.10889057624831701</v>
      </c>
      <c r="J75" s="39">
        <f t="shared" si="7"/>
        <v>3.4420502158789512</v>
      </c>
    </row>
    <row r="76" spans="1:10" ht="15.75">
      <c r="A76" s="12">
        <v>2006</v>
      </c>
      <c r="B76" s="9">
        <v>2</v>
      </c>
      <c r="C76" s="37">
        <f>Verilerimiz!C76*Verilerimiz!J76</f>
        <v>2.798028525878077</v>
      </c>
      <c r="D76" s="37">
        <f>Verilerimiz!D76*Verilerimiz!K76</f>
        <v>0.79118671477757097</v>
      </c>
      <c r="E76" s="37">
        <f>Verilerimiz!E76*Verilerimiz!L76</f>
        <v>0</v>
      </c>
      <c r="F76" s="37">
        <f>Verilerimiz!F76*Verilerimiz!M76</f>
        <v>1.3683020110835589</v>
      </c>
      <c r="G76" s="37">
        <f>Verilerimiz!G76*Verilerimiz!N76</f>
        <v>0.17096784148045938</v>
      </c>
      <c r="H76" s="37">
        <f>Verilerimiz!H76*Verilerimiz!O76</f>
        <v>-0.13928338024765735</v>
      </c>
      <c r="I76" s="37">
        <f>Verilerimiz!I76*Verilerimiz!P76</f>
        <v>0.12035274216919248</v>
      </c>
      <c r="J76" s="39">
        <f t="shared" si="7"/>
        <v>5.1095544551412013</v>
      </c>
    </row>
    <row r="77" spans="1:10" ht="15.75">
      <c r="A77" s="12">
        <v>2006</v>
      </c>
      <c r="B77" s="9">
        <v>3</v>
      </c>
      <c r="C77" s="37">
        <f>Verilerimiz!C77*Verilerimiz!J77</f>
        <v>4.3242259036297552</v>
      </c>
      <c r="D77" s="37">
        <f>Verilerimiz!D77*Verilerimiz!K77</f>
        <v>1.042591839099416</v>
      </c>
      <c r="E77" s="37">
        <f>Verilerimiz!E77*Verilerimiz!L77</f>
        <v>1.4036567432469171</v>
      </c>
      <c r="F77" s="37">
        <f>Verilerimiz!F77*Verilerimiz!M77</f>
        <v>1.7758813335339803</v>
      </c>
      <c r="G77" s="37">
        <f>Verilerimiz!G77*Verilerimiz!N77</f>
        <v>0.36579166084191306</v>
      </c>
      <c r="H77" s="37">
        <f>Verilerimiz!H77*Verilerimiz!O77</f>
        <v>3.0178065720325758E-2</v>
      </c>
      <c r="I77" s="37">
        <f>Verilerimiz!I77*Verilerimiz!P77</f>
        <v>0.19867754262850823</v>
      </c>
      <c r="J77" s="39">
        <f t="shared" si="7"/>
        <v>9.1410030887008151</v>
      </c>
    </row>
    <row r="78" spans="1:10" ht="15.75">
      <c r="A78" s="12">
        <v>2006</v>
      </c>
      <c r="B78" s="9">
        <v>4</v>
      </c>
      <c r="C78" s="37">
        <f>Verilerimiz!C78*Verilerimiz!J78</f>
        <v>6.410028986557049</v>
      </c>
      <c r="D78" s="37">
        <f>Verilerimiz!D78*Verilerimiz!K78</f>
        <v>1.3605453786829256</v>
      </c>
      <c r="E78" s="37">
        <f>Verilerimiz!E78*Verilerimiz!L78</f>
        <v>2.4279467991298027</v>
      </c>
      <c r="F78" s="37">
        <f>Verilerimiz!F78*Verilerimiz!M78</f>
        <v>2.5037015521954475</v>
      </c>
      <c r="G78" s="37">
        <f>Verilerimiz!G78*Verilerimiz!N78</f>
        <v>0.5765194654573631</v>
      </c>
      <c r="H78" s="37">
        <f>Verilerimiz!H78*Verilerimiz!O78</f>
        <v>0.1694614459679831</v>
      </c>
      <c r="I78" s="37">
        <f>Verilerimiz!I78*Verilerimiz!P78</f>
        <v>0.21778115249663402</v>
      </c>
      <c r="J78" s="39">
        <f t="shared" si="7"/>
        <v>13.665984780487205</v>
      </c>
    </row>
    <row r="79" spans="1:10" ht="15.75">
      <c r="A79" s="12">
        <v>2006</v>
      </c>
      <c r="B79" s="9">
        <v>5</v>
      </c>
      <c r="C79" s="37">
        <f>Verilerimiz!C79*Verilerimiz!J79</f>
        <v>8.801071545034679</v>
      </c>
      <c r="D79" s="37">
        <f>Verilerimiz!D79*Verilerimiz!K79</f>
        <v>1.6341333080919924</v>
      </c>
      <c r="E79" s="37">
        <f>Verilerimiz!E79*Verilerimiz!L79</f>
        <v>3.0539018332804546</v>
      </c>
      <c r="F79" s="37">
        <f>Verilerimiz!F79*Verilerimiz!M79</f>
        <v>3.0277321096317045</v>
      </c>
      <c r="G79" s="37">
        <f>Verilerimiz!G79*Verilerimiz!N79</f>
        <v>0.76339129219181867</v>
      </c>
      <c r="H79" s="37">
        <f>Verilerimiz!H79*Verilerimiz!O79</f>
        <v>0.26231703279975466</v>
      </c>
      <c r="I79" s="37">
        <f>Verilerimiz!I79*Verilerimiz!P79</f>
        <v>0.28273342604826174</v>
      </c>
      <c r="J79" s="39">
        <f t="shared" si="7"/>
        <v>17.825280547078663</v>
      </c>
    </row>
    <row r="80" spans="1:10" ht="15.75">
      <c r="A80" s="12">
        <v>2006</v>
      </c>
      <c r="B80" s="9">
        <v>6</v>
      </c>
      <c r="C80" s="37">
        <f>Verilerimiz!C80*Verilerimiz!J80</f>
        <v>11.395607087212531</v>
      </c>
      <c r="D80" s="37">
        <f>Verilerimiz!D80*Verilerimiz!K80</f>
        <v>1.9003269691386517</v>
      </c>
      <c r="E80" s="37">
        <f>Verilerimiz!E80*Verilerimiz!L80</f>
        <v>4.0212868860587347</v>
      </c>
      <c r="F80" s="37">
        <f>Verilerimiz!F80*Verilerimiz!M80</f>
        <v>3.6682139020537954</v>
      </c>
      <c r="G80" s="37">
        <f>Verilerimiz!G80*Verilerimiz!N80</f>
        <v>1.1291829530337316</v>
      </c>
      <c r="H80" s="37">
        <f>Verilerimiz!H80*Verilerimiz!O80</f>
        <v>0.41320736140138348</v>
      </c>
      <c r="I80" s="37">
        <f>Verilerimiz!I80*Verilerimiz!P80</f>
        <v>0.39926544624382898</v>
      </c>
      <c r="J80" s="39">
        <f t="shared" si="7"/>
        <v>22.927090605142656</v>
      </c>
    </row>
    <row r="81" spans="1:10" ht="15.75">
      <c r="A81" s="12">
        <v>2006</v>
      </c>
      <c r="B81" s="9">
        <v>7</v>
      </c>
      <c r="C81" s="37">
        <f>Verilerimiz!C81*Verilerimiz!J81</f>
        <v>12.463945251638705</v>
      </c>
      <c r="D81" s="37">
        <f>Verilerimiz!D81*Verilerimiz!K81</f>
        <v>2.0630008731116103</v>
      </c>
      <c r="E81" s="37">
        <f>Verilerimiz!E81*Verilerimiz!L81</f>
        <v>4.2678752328453555</v>
      </c>
      <c r="F81" s="37">
        <f>Verilerimiz!F81*Verilerimiz!M81</f>
        <v>4.0321240113845294</v>
      </c>
      <c r="G81" s="37">
        <f>Verilerimiz!G81*Verilerimiz!N81</f>
        <v>1.2365348534982064</v>
      </c>
      <c r="H81" s="37">
        <f>Verilerimiz!H81*Verilerimiz!O81</f>
        <v>0.46427793415885776</v>
      </c>
      <c r="I81" s="37">
        <f>Verilerimiz!I81*Verilerimiz!P81</f>
        <v>0.42792086104601768</v>
      </c>
      <c r="J81" s="39">
        <f t="shared" si="7"/>
        <v>24.955679017683284</v>
      </c>
    </row>
    <row r="82" spans="1:10" ht="15.75">
      <c r="A82" s="12">
        <v>2006</v>
      </c>
      <c r="B82" s="9">
        <v>8</v>
      </c>
      <c r="C82" s="37">
        <f>Verilerimiz!C82*Verilerimiz!J82</f>
        <v>13.532283416064882</v>
      </c>
      <c r="D82" s="37">
        <f>Verilerimiz!D82*Verilerimiz!K82</f>
        <v>2.1517320934604967</v>
      </c>
      <c r="E82" s="37">
        <f>Verilerimiz!E82*Verilerimiz!L82</f>
        <v>5.0835136106780237</v>
      </c>
      <c r="F82" s="37">
        <f>Verilerimiz!F82*Verilerimiz!M82</f>
        <v>4.2213572682365106</v>
      </c>
      <c r="G82" s="37">
        <f>Verilerimiz!G82*Verilerimiz!N82</f>
        <v>1.292198801887193</v>
      </c>
      <c r="H82" s="37">
        <f>Verilerimiz!H82*Verilerimiz!O82</f>
        <v>0.52695545527030363</v>
      </c>
      <c r="I82" s="37">
        <f>Verilerimiz!I82*Verilerimiz!P82</f>
        <v>0.49669385657127058</v>
      </c>
      <c r="J82" s="39">
        <f t="shared" si="7"/>
        <v>27.304734502168678</v>
      </c>
    </row>
    <row r="83" spans="1:10" ht="15.75">
      <c r="A83" s="12">
        <v>2006</v>
      </c>
      <c r="B83" s="9">
        <v>9</v>
      </c>
      <c r="C83" s="37">
        <f>Verilerimiz!C83*Verilerimiz!J83</f>
        <v>10.683381644261749</v>
      </c>
      <c r="D83" s="37">
        <f>Verilerimiz!D83*Verilerimiz!K83</f>
        <v>1.9299040425882807</v>
      </c>
      <c r="E83" s="37">
        <f>Verilerimiz!E83*Verilerimiz!L83</f>
        <v>3.4143001862762845</v>
      </c>
      <c r="F83" s="37">
        <f>Verilerimiz!F83*Verilerimiz!M83</f>
        <v>3.4353114320821265</v>
      </c>
      <c r="G83" s="37">
        <f>Verilerimiz!G83*Verilerimiz!N83</f>
        <v>1.0019510710017621</v>
      </c>
      <c r="H83" s="37">
        <f>Verilerimiz!H83*Verilerimiz!O83</f>
        <v>0.32499455391120047</v>
      </c>
      <c r="I83" s="37">
        <f>Verilerimiz!I83*Verilerimiz!P83</f>
        <v>0.40499652920426676</v>
      </c>
      <c r="J83" s="39">
        <f t="shared" si="7"/>
        <v>21.194839459325671</v>
      </c>
    </row>
    <row r="84" spans="1:10" ht="15.75">
      <c r="A84" s="12">
        <v>2006</v>
      </c>
      <c r="B84" s="9">
        <v>10</v>
      </c>
      <c r="C84" s="37">
        <f>Verilerimiz!C84*Verilerimiz!J84</f>
        <v>8.801071545034679</v>
      </c>
      <c r="D84" s="37">
        <f>Verilerimiz!D84*Verilerimiz!K84</f>
        <v>1.5971619662799565</v>
      </c>
      <c r="E84" s="37">
        <f>Verilerimiz!E84*Verilerimiz!L84</f>
        <v>2.5796934740754147</v>
      </c>
      <c r="F84" s="37">
        <f>Verilerimiz!F84*Verilerimiz!M84</f>
        <v>2.765716830913576</v>
      </c>
      <c r="G84" s="37">
        <f>Verilerimiz!G84*Verilerimiz!N84</f>
        <v>0.71567933642982995</v>
      </c>
      <c r="H84" s="37">
        <f>Verilerimiz!H84*Verilerimiz!O84</f>
        <v>0.20196090135910313</v>
      </c>
      <c r="I84" s="37">
        <f>Verilerimiz!I84*Verilerimiz!P84</f>
        <v>0.33622353367901392</v>
      </c>
      <c r="J84" s="39">
        <f t="shared" si="7"/>
        <v>16.997507587771576</v>
      </c>
    </row>
    <row r="85" spans="1:10" ht="15.75">
      <c r="A85" s="12">
        <v>2006</v>
      </c>
      <c r="B85" s="9">
        <v>11</v>
      </c>
      <c r="C85" s="37">
        <f>Verilerimiz!C85*Verilerimiz!J85</f>
        <v>5.5451838058310976</v>
      </c>
      <c r="D85" s="37">
        <f>Verilerimiz!D85*Verilerimiz!K85</f>
        <v>1.0204090340121943</v>
      </c>
      <c r="E85" s="37">
        <f>Verilerimiz!E85*Verilerimiz!L85</f>
        <v>1.043258390251087</v>
      </c>
      <c r="F85" s="37">
        <f>Verilerimiz!F85*Verilerimiz!M85</f>
        <v>1.8049941422804392</v>
      </c>
      <c r="G85" s="37">
        <f>Verilerimiz!G85*Verilerimiz!N85</f>
        <v>0.32205570139342349</v>
      </c>
      <c r="H85" s="37">
        <f>Verilerimiz!H85*Verilerimiz!O85</f>
        <v>6.9641690123828665E-3</v>
      </c>
      <c r="I85" s="37">
        <f>Verilerimiz!I85*Verilerimiz!P85</f>
        <v>0.21396043052300884</v>
      </c>
      <c r="J85" s="39">
        <f t="shared" si="7"/>
        <v>9.9568256733036353</v>
      </c>
    </row>
    <row r="86" spans="1:10" ht="15.75">
      <c r="A86" s="12">
        <v>2006</v>
      </c>
      <c r="B86" s="9">
        <v>12</v>
      </c>
      <c r="C86" s="37">
        <f>Verilerimiz!C86*Verilerimiz!J86</f>
        <v>4.1207329199295311</v>
      </c>
      <c r="D86" s="37">
        <f>Verilerimiz!D86*Verilerimiz!K86</f>
        <v>0.70984976279109169</v>
      </c>
      <c r="E86" s="37">
        <f>Verilerimiz!E86*Verilerimiz!L86</f>
        <v>0.15174667494561267</v>
      </c>
      <c r="F86" s="37">
        <f>Verilerimiz!F86*Verilerimiz!M86</f>
        <v>1.382858415456788</v>
      </c>
      <c r="G86" s="37">
        <f>Verilerimiz!G86*Verilerimiz!N86</f>
        <v>4.7711955761988667E-2</v>
      </c>
      <c r="H86" s="37">
        <f>Verilerimiz!H86*Verilerimiz!O86</f>
        <v>-0.22517479806704602</v>
      </c>
      <c r="I86" s="37">
        <f>Verilerimiz!I86*Verilerimiz!P86</f>
        <v>0.12799418611644281</v>
      </c>
      <c r="J86" s="39">
        <f t="shared" si="7"/>
        <v>6.3157191169344076</v>
      </c>
    </row>
    <row r="87" spans="1:10" ht="15.75">
      <c r="A87" s="12">
        <v>2007</v>
      </c>
      <c r="B87" s="9">
        <v>1</v>
      </c>
      <c r="C87" s="37">
        <f>Verilerimiz!C87*Verilerimiz!J87</f>
        <v>4.4002927862544032</v>
      </c>
      <c r="D87" s="37">
        <f>Verilerimiz!D87*Verilerimiz!K87</f>
        <v>0.66400774023152931</v>
      </c>
      <c r="E87" s="37">
        <f>Verilerimiz!E87*Verilerimiz!L87</f>
        <v>0.24649125377647657</v>
      </c>
      <c r="F87" s="37">
        <f>Verilerimiz!F87*Verilerimiz!M87</f>
        <v>1.541105089302967</v>
      </c>
      <c r="G87" s="37">
        <f>Verilerimiz!G87*Verilerimiz!N87</f>
        <v>-0.21542237926951335</v>
      </c>
      <c r="H87" s="37">
        <f>Verilerimiz!H87*Verilerimiz!O87</f>
        <v>-0.29793042216863852</v>
      </c>
      <c r="I87" s="37">
        <f>Verilerimiz!I87*Verilerimiz!P87</f>
        <v>0.15256216133052861</v>
      </c>
      <c r="J87" s="39">
        <f t="shared" si="7"/>
        <v>6.4911062294577526</v>
      </c>
    </row>
    <row r="88" spans="1:10" ht="15.75">
      <c r="A88" s="12">
        <v>2007</v>
      </c>
      <c r="B88" s="9">
        <v>2</v>
      </c>
      <c r="C88" s="37">
        <f>Verilerimiz!C88*Verilerimiz!J88</f>
        <v>3.9909632247423659</v>
      </c>
      <c r="D88" s="37">
        <f>Verilerimiz!D88*Verilerimiz!K88</f>
        <v>0.82632074339923645</v>
      </c>
      <c r="E88" s="37">
        <f>Verilerimiz!E88*Verilerimiz!L88</f>
        <v>0.47402164187783952</v>
      </c>
      <c r="F88" s="37">
        <f>Verilerimiz!F88*Verilerimiz!M88</f>
        <v>1.5120276347878168</v>
      </c>
      <c r="G88" s="37">
        <f>Verilerimiz!G88*Verilerimiz!N88</f>
        <v>0.11358634543301613</v>
      </c>
      <c r="H88" s="37">
        <f>Verilerimiz!H88*Verilerimiz!O88</f>
        <v>-0.22678285866568007</v>
      </c>
      <c r="I88" s="37">
        <f>Verilerimiz!I88*Verilerimiz!P88</f>
        <v>0.1216864858231597</v>
      </c>
      <c r="J88" s="39">
        <f t="shared" si="7"/>
        <v>6.8118232173977544</v>
      </c>
    </row>
    <row r="89" spans="1:10" ht="15.75">
      <c r="A89" s="12">
        <v>2007</v>
      </c>
      <c r="B89" s="9">
        <v>3</v>
      </c>
      <c r="C89" s="37">
        <f>Verilerimiz!C89*Verilerimiz!J89</f>
        <v>4.8607885429554454</v>
      </c>
      <c r="D89" s="37">
        <f>Verilerimiz!D89*Verilerimiz!K89</f>
        <v>1.040278793029396</v>
      </c>
      <c r="E89" s="37">
        <f>Verilerimiz!E89*Verilerimiz!L89</f>
        <v>1.3841431942832914</v>
      </c>
      <c r="F89" s="37">
        <f>Verilerimiz!F89*Verilerimiz!M89</f>
        <v>1.9045732707423459</v>
      </c>
      <c r="G89" s="37">
        <f>Verilerimiz!G89*Verilerimiz!N89</f>
        <v>0.33684226576687543</v>
      </c>
      <c r="H89" s="37">
        <f>Verilerimiz!H89*Verilerimiz!O89</f>
        <v>-6.0030756705621198E-2</v>
      </c>
      <c r="I89" s="37">
        <f>Verilerimiz!I89*Verilerimiz!P89</f>
        <v>0.15982702615579186</v>
      </c>
      <c r="J89" s="39">
        <f t="shared" si="7"/>
        <v>9.6264223362275239</v>
      </c>
    </row>
    <row r="90" spans="1:10" ht="15.75">
      <c r="A90" s="12">
        <v>2007</v>
      </c>
      <c r="B90" s="9">
        <v>4</v>
      </c>
      <c r="C90" s="37">
        <f>Verilerimiz!C90*Verilerimiz!J90</f>
        <v>6.0376110323025545</v>
      </c>
      <c r="D90" s="37">
        <f>Verilerimiz!D90*Verilerimiz!K90</f>
        <v>1.2173475237578038</v>
      </c>
      <c r="E90" s="37">
        <f>Verilerimiz!E90*Verilerimiz!L90</f>
        <v>1.7254387764353358</v>
      </c>
      <c r="F90" s="37">
        <f>Verilerimiz!F90*Verilerimiz!M90</f>
        <v>2.3261963612120256</v>
      </c>
      <c r="G90" s="37">
        <f>Verilerimiz!G90*Verilerimiz!N90</f>
        <v>0.39951059428164293</v>
      </c>
      <c r="H90" s="37">
        <f>Verilerimiz!H90*Verilerimiz!O90</f>
        <v>3.1127059032544323E-2</v>
      </c>
      <c r="I90" s="37">
        <f>Verilerimiz!I90*Verilerimiz!P90</f>
        <v>0.17435675580631838</v>
      </c>
      <c r="J90" s="39">
        <f t="shared" si="7"/>
        <v>11.911588102828224</v>
      </c>
    </row>
    <row r="91" spans="1:10" ht="15.75">
      <c r="A91" s="12">
        <v>2007</v>
      </c>
      <c r="B91" s="9">
        <v>5</v>
      </c>
      <c r="C91" s="37">
        <f>Verilerimiz!C91*Verilerimiz!J91</f>
        <v>9.8239094762889003</v>
      </c>
      <c r="D91" s="37">
        <f>Verilerimiz!D91*Verilerimiz!K91</f>
        <v>1.7264201246019761</v>
      </c>
      <c r="E91" s="37">
        <f>Verilerimiz!E91*Verilerimiz!L91</f>
        <v>3.86801659772317</v>
      </c>
      <c r="F91" s="37">
        <f>Verilerimiz!F91*Verilerimiz!M91</f>
        <v>3.2566749056968356</v>
      </c>
      <c r="G91" s="37">
        <f>Verilerimiz!G91*Verilerimiz!N91</f>
        <v>0.80293795909545895</v>
      </c>
      <c r="H91" s="37">
        <f>Verilerimiz!H91*Verilerimiz!O91</f>
        <v>0.28014353129289893</v>
      </c>
      <c r="I91" s="37">
        <f>Verilerimiz!I91*Verilerimiz!P91</f>
        <v>0.31602161989895206</v>
      </c>
      <c r="J91" s="39">
        <f t="shared" si="7"/>
        <v>20.074124214598193</v>
      </c>
    </row>
    <row r="92" spans="1:10" ht="15.75">
      <c r="A92" s="12">
        <v>2007</v>
      </c>
      <c r="B92" s="9">
        <v>6</v>
      </c>
      <c r="C92" s="37">
        <f>Verilerimiz!C92*Verilerimiz!J92</f>
        <v>12.638050211684158</v>
      </c>
      <c r="D92" s="37">
        <f>Verilerimiz!D92*Verilerimiz!K92</f>
        <v>1.9551339017928364</v>
      </c>
      <c r="E92" s="37">
        <f>Verilerimiz!E92*Verilerimiz!L92</f>
        <v>4.3041165082507824</v>
      </c>
      <c r="F92" s="37">
        <f>Verilerimiz!F92*Verilerimiz!M92</f>
        <v>3.9836112685755936</v>
      </c>
      <c r="G92" s="37">
        <f>Verilerimiz!G92*Verilerimiz!N92</f>
        <v>1.061444814218875</v>
      </c>
      <c r="H92" s="37">
        <f>Verilerimiz!H92*Verilerimiz!O92</f>
        <v>0.31127059032544324</v>
      </c>
      <c r="I92" s="37">
        <f>Verilerimiz!I92*Verilerimiz!P92</f>
        <v>0.40319999780211124</v>
      </c>
      <c r="J92" s="39">
        <f t="shared" si="7"/>
        <v>24.656827292649798</v>
      </c>
    </row>
    <row r="93" spans="1:10" ht="15.75">
      <c r="A93" s="12">
        <v>2007</v>
      </c>
      <c r="B93" s="9">
        <v>7</v>
      </c>
      <c r="C93" s="37">
        <f>Verilerimiz!C93*Verilerimiz!J93</f>
        <v>13.40554313951923</v>
      </c>
      <c r="D93" s="37">
        <f>Verilerimiz!D93*Verilerimiz!K93</f>
        <v>2.1838476789836965</v>
      </c>
      <c r="E93" s="37">
        <f>Verilerimiz!E93*Verilerimiz!L93</f>
        <v>5.0625511352553261</v>
      </c>
      <c r="F93" s="37">
        <f>Verilerimiz!F93*Verilerimiz!M93</f>
        <v>4.3616181772725477</v>
      </c>
      <c r="G93" s="37">
        <f>Verilerimiz!G93*Verilerimiz!N93</f>
        <v>1.2337827176344855</v>
      </c>
      <c r="H93" s="37">
        <f>Verilerimiz!H93*Verilerimiz!O93</f>
        <v>0.39798168334467382</v>
      </c>
      <c r="I93" s="37">
        <f>Verilerimiz!I93*Verilerimiz!P93</f>
        <v>0.43589188951579594</v>
      </c>
      <c r="J93" s="39">
        <f t="shared" si="7"/>
        <v>27.08121642152576</v>
      </c>
    </row>
    <row r="94" spans="1:10" ht="15.75">
      <c r="A94" s="12">
        <v>2007</v>
      </c>
      <c r="B94" s="9">
        <v>8</v>
      </c>
      <c r="C94" s="37">
        <f>Verilerimiz!C94*Verilerimiz!J94</f>
        <v>13.559041725086244</v>
      </c>
      <c r="D94" s="37">
        <f>Verilerimiz!D94*Verilerimiz!K94</f>
        <v>2.1764698152033461</v>
      </c>
      <c r="E94" s="37">
        <f>Verilerimiz!E94*Verilerimiz!L94</f>
        <v>5.005668538229985</v>
      </c>
      <c r="F94" s="37">
        <f>Verilerimiz!F94*Verilerimiz!M94</f>
        <v>4.2307696319543719</v>
      </c>
      <c r="G94" s="37">
        <f>Verilerimiz!G94*Verilerimiz!N94</f>
        <v>1.2141988649736208</v>
      </c>
      <c r="H94" s="37">
        <f>Verilerimiz!H94*Verilerimiz!O94</f>
        <v>0.41576857422041347</v>
      </c>
      <c r="I94" s="37">
        <f>Verilerimiz!I94*Verilerimiz!P94</f>
        <v>0.46131891640421735</v>
      </c>
      <c r="J94" s="39">
        <f t="shared" si="7"/>
        <v>27.063236066072204</v>
      </c>
    </row>
    <row r="95" spans="1:10" ht="15.75">
      <c r="A95" s="12">
        <v>2007</v>
      </c>
      <c r="B95" s="9">
        <v>9</v>
      </c>
      <c r="C95" s="37">
        <f>Verilerimiz!C95*Verilerimiz!J95</f>
        <v>11.103064356014018</v>
      </c>
      <c r="D95" s="37">
        <f>Verilerimiz!D95*Verilerimiz!K95</f>
        <v>1.9551339017928364</v>
      </c>
      <c r="E95" s="37">
        <f>Verilerimiz!E95*Verilerimiz!L95</f>
        <v>3.9628209260987379</v>
      </c>
      <c r="F95" s="37">
        <f>Verilerimiz!F95*Verilerimiz!M95</f>
        <v>3.547449450848339</v>
      </c>
      <c r="G95" s="37">
        <f>Verilerimiz!G95*Verilerimiz!N95</f>
        <v>0.99094294463976151</v>
      </c>
      <c r="H95" s="37">
        <f>Verilerimiz!H95*Verilerimiz!O95</f>
        <v>0.34017428799852012</v>
      </c>
      <c r="I95" s="37">
        <f>Verilerimiz!I95*Verilerimiz!P95</f>
        <v>0.40138378159579546</v>
      </c>
      <c r="J95" s="39">
        <f t="shared" si="7"/>
        <v>22.300969648988012</v>
      </c>
    </row>
    <row r="96" spans="1:10" ht="15.75">
      <c r="A96" s="12">
        <v>2007</v>
      </c>
      <c r="B96" s="9">
        <v>10</v>
      </c>
      <c r="C96" s="37">
        <f>Verilerimiz!C96*Verilerimiz!J96</f>
        <v>9.0564165484538304</v>
      </c>
      <c r="D96" s="37">
        <f>Verilerimiz!D96*Verilerimiz!K96</f>
        <v>1.719042260821626</v>
      </c>
      <c r="E96" s="37">
        <f>Verilerimiz!E96*Verilerimiz!L96</f>
        <v>3.2043862990941947</v>
      </c>
      <c r="F96" s="37">
        <f>Verilerimiz!F96*Verilerimiz!M96</f>
        <v>2.8641292697423064</v>
      </c>
      <c r="G96" s="37">
        <f>Verilerimiz!G96*Verilerimiz!N96</f>
        <v>0.72460254845199945</v>
      </c>
      <c r="H96" s="37">
        <f>Verilerimiz!H96*Verilerimiz!O96</f>
        <v>0.19343243827366829</v>
      </c>
      <c r="I96" s="37">
        <f>Verilerimiz!I96*Verilerimiz!P96</f>
        <v>0.33418378196211024</v>
      </c>
      <c r="J96" s="39">
        <f t="shared" si="7"/>
        <v>18.096193146799735</v>
      </c>
    </row>
    <row r="97" spans="1:10" ht="15.75">
      <c r="A97" s="12">
        <v>2007</v>
      </c>
      <c r="B97" s="9">
        <v>11</v>
      </c>
      <c r="C97" s="37">
        <f>Verilerimiz!C97*Verilerimiz!J97</f>
        <v>5.7817800563575306</v>
      </c>
      <c r="D97" s="37">
        <f>Verilerimiz!D97*Verilerimiz!K97</f>
        <v>1.1509467497346508</v>
      </c>
      <c r="E97" s="37">
        <f>Verilerimiz!E97*Verilerimiz!L97</f>
        <v>0.89116068673033833</v>
      </c>
      <c r="F97" s="37">
        <f>Verilerimiz!F97*Verilerimiz!M97</f>
        <v>2.0354218160605222</v>
      </c>
      <c r="G97" s="37">
        <f>Verilerimiz!G97*Verilerimiz!N97</f>
        <v>0.33684226576687543</v>
      </c>
      <c r="H97" s="37">
        <f>Verilerimiz!H97*Verilerimiz!O97</f>
        <v>-2.8903697673076875E-2</v>
      </c>
      <c r="I97" s="37">
        <f>Verilerimiz!I97*Verilerimiz!P97</f>
        <v>0.21431351234526635</v>
      </c>
      <c r="J97" s="39">
        <f t="shared" si="7"/>
        <v>10.381561389322107</v>
      </c>
    </row>
    <row r="98" spans="1:10" ht="15.75">
      <c r="A98" s="12">
        <v>2007</v>
      </c>
      <c r="B98" s="9">
        <v>12</v>
      </c>
      <c r="C98" s="37">
        <f>Verilerimiz!C98*Verilerimiz!J98</f>
        <v>3.6839660536083381</v>
      </c>
      <c r="D98" s="37">
        <f>Verilerimiz!D98*Verilerimiz!K98</f>
        <v>0.75991996937608364</v>
      </c>
      <c r="E98" s="37">
        <f>Verilerimiz!E98*Verilerimiz!L98</f>
        <v>0.39817817917738524</v>
      </c>
      <c r="F98" s="37">
        <f>Verilerimiz!F98*Verilerimiz!M98</f>
        <v>1.3230241804393394</v>
      </c>
      <c r="G98" s="37">
        <f>Verilerimiz!G98*Verilerimiz!N98</f>
        <v>9.7919263304324253E-2</v>
      </c>
      <c r="H98" s="37">
        <f>Verilerimiz!H98*Verilerimiz!O98</f>
        <v>-0.16452874060059144</v>
      </c>
      <c r="I98" s="37">
        <f>Verilerimiz!I98*Verilerimiz!P98</f>
        <v>0.15437837753684441</v>
      </c>
      <c r="J98" s="39">
        <f t="shared" si="7"/>
        <v>6.2528572828417239</v>
      </c>
    </row>
    <row r="99" spans="1:10" ht="15.75">
      <c r="A99" s="12">
        <v>2008</v>
      </c>
      <c r="B99" s="9">
        <v>1</v>
      </c>
      <c r="C99" s="37">
        <f>Verilerimiz!C99*Verilerimiz!J99</f>
        <v>2.5027302815305186</v>
      </c>
      <c r="D99" s="37">
        <f>Verilerimiz!D99*Verilerimiz!K99</f>
        <v>0.54130390016988139</v>
      </c>
      <c r="E99" s="37">
        <f>Verilerimiz!E99*Verilerimiz!L99</f>
        <v>-0.72941934683114307</v>
      </c>
      <c r="F99" s="37">
        <f>Verilerimiz!F99*Verilerimiz!M99</f>
        <v>1.0878548418516838</v>
      </c>
      <c r="G99" s="37">
        <f>Verilerimiz!G99*Verilerimiz!N99</f>
        <v>-7.8515787950601323E-2</v>
      </c>
      <c r="H99" s="37">
        <f>Verilerimiz!H99*Verilerimiz!O99</f>
        <v>-0.33405370860116174</v>
      </c>
      <c r="I99" s="37">
        <f>Verilerimiz!I99*Verilerimiz!P99</f>
        <v>6.3224659084007817E-2</v>
      </c>
      <c r="J99" s="39">
        <f t="shared" si="7"/>
        <v>3.0531248392531856</v>
      </c>
    </row>
    <row r="100" spans="1:10" ht="15.75">
      <c r="A100" s="12">
        <v>2008</v>
      </c>
      <c r="B100" s="9">
        <v>2</v>
      </c>
      <c r="C100" s="37">
        <f>Verilerimiz!C100*Verilerimiz!J100</f>
        <v>3.232693280310253</v>
      </c>
      <c r="D100" s="37">
        <f>Verilerimiz!D100*Verilerimiz!K100</f>
        <v>0.70223208670687309</v>
      </c>
      <c r="E100" s="37">
        <f>Verilerimiz!E100*Verilerimiz!L100</f>
        <v>0</v>
      </c>
      <c r="F100" s="37">
        <f>Verilerimiz!F100*Verilerimiz!M100</f>
        <v>1.3168769138204592</v>
      </c>
      <c r="G100" s="37">
        <f>Verilerimiz!G100*Verilerimiz!N100</f>
        <v>8.2877776170079173E-2</v>
      </c>
      <c r="H100" s="37">
        <f>Verilerimiz!H100*Verilerimiz!O100</f>
        <v>-0.28575678687569256</v>
      </c>
      <c r="I100" s="37">
        <f>Verilerimiz!I100*Verilerimiz!P100</f>
        <v>8.1057255235907469E-2</v>
      </c>
      <c r="J100" s="39">
        <f t="shared" si="7"/>
        <v>5.1299805253678796</v>
      </c>
    </row>
    <row r="101" spans="1:10" ht="15.75">
      <c r="A101" s="12">
        <v>2008</v>
      </c>
      <c r="B101" s="9">
        <v>3</v>
      </c>
      <c r="C101" s="37">
        <f>Verilerimiz!C101*Verilerimiz!J101</f>
        <v>5.7875637760393239</v>
      </c>
      <c r="D101" s="37">
        <f>Verilerimiz!D101*Verilerimiz!K101</f>
        <v>1.1923315638877117</v>
      </c>
      <c r="E101" s="37">
        <f>Verilerimiz!E101*Verilerimiz!L101</f>
        <v>1.8600193344194147</v>
      </c>
      <c r="F101" s="37">
        <f>Verilerimiz!F101*Verilerimiz!M101</f>
        <v>2.1757096837033676</v>
      </c>
      <c r="G101" s="37">
        <f>Verilerimiz!G101*Verilerimiz!N101</f>
        <v>0.49726665702047507</v>
      </c>
      <c r="H101" s="37">
        <f>Verilerimiz!H101*Verilerimiz!O101</f>
        <v>4.2259806509785523E-2</v>
      </c>
      <c r="I101" s="37">
        <f>Verilerimiz!I101*Verilerimiz!P101</f>
        <v>0.19615855767089607</v>
      </c>
      <c r="J101" s="39">
        <f t="shared" si="7"/>
        <v>11.751309379250975</v>
      </c>
    </row>
    <row r="102" spans="1:10" ht="15.75">
      <c r="A102" s="12">
        <v>2008</v>
      </c>
      <c r="B102" s="9">
        <v>4</v>
      </c>
      <c r="C102" s="37">
        <f>Verilerimiz!C102*Verilerimiz!J102</f>
        <v>7.5603310587901085</v>
      </c>
      <c r="D102" s="37">
        <f>Verilerimiz!D102*Verilerimiz!K102</f>
        <v>1.4044641734137462</v>
      </c>
      <c r="E102" s="37">
        <f>Verilerimiz!E102*Verilerimiz!L102</f>
        <v>2.4982612628966647</v>
      </c>
      <c r="F102" s="37">
        <f>Verilerimiz!F102*Verilerimiz!M102</f>
        <v>2.5764983096487248</v>
      </c>
      <c r="G102" s="37">
        <f>Verilerimiz!G102*Verilerimiz!N102</f>
        <v>0.72409004443332337</v>
      </c>
      <c r="H102" s="37">
        <f>Verilerimiz!H102*Verilerimiz!O102</f>
        <v>0.1569649956077748</v>
      </c>
      <c r="I102" s="37">
        <f>Verilerimiz!I102*Verilerimiz!P102</f>
        <v>0.2269603146605409</v>
      </c>
      <c r="J102" s="39">
        <f t="shared" si="7"/>
        <v>15.147570159450884</v>
      </c>
    </row>
    <row r="103" spans="1:10" ht="15.75">
      <c r="A103" s="12">
        <v>2008</v>
      </c>
      <c r="B103" s="9">
        <v>5</v>
      </c>
      <c r="C103" s="37">
        <f>Verilerimiz!C103*Verilerimiz!J103</f>
        <v>9.3330983415408912</v>
      </c>
      <c r="D103" s="37">
        <f>Verilerimiz!D103*Verilerimiz!K103</f>
        <v>1.536132689671285</v>
      </c>
      <c r="E103" s="37">
        <f>Verilerimiz!E103*Verilerimiz!L103</f>
        <v>2.808264485299901</v>
      </c>
      <c r="F103" s="37">
        <f>Verilerimiz!F103*Verilerimiz!M103</f>
        <v>2.9916008150921303</v>
      </c>
      <c r="G103" s="37">
        <f>Verilerimiz!G103*Verilerimiz!N103</f>
        <v>0.79388185594496885</v>
      </c>
      <c r="H103" s="37">
        <f>Verilerimiz!H103*Verilerimiz!O103</f>
        <v>0.17306396951626452</v>
      </c>
      <c r="I103" s="37">
        <f>Verilerimiz!I103*Verilerimiz!P103</f>
        <v>0.23830833039356794</v>
      </c>
      <c r="J103" s="39">
        <f t="shared" si="7"/>
        <v>17.874350487459008</v>
      </c>
    </row>
    <row r="104" spans="1:10" ht="15.75">
      <c r="A104" s="12">
        <v>2008</v>
      </c>
      <c r="B104" s="9">
        <v>6</v>
      </c>
      <c r="C104" s="37">
        <f>Verilerimiz!C104*Verilerimiz!J104</f>
        <v>12.200810122461277</v>
      </c>
      <c r="D104" s="37">
        <f>Verilerimiz!D104*Verilerimiz!K104</f>
        <v>1.9457680735836278</v>
      </c>
      <c r="E104" s="37">
        <f>Verilerimiz!E104*Verilerimiz!L104</f>
        <v>4.0118064075712869</v>
      </c>
      <c r="F104" s="37">
        <f>Verilerimiz!F104*Verilerimiz!M104</f>
        <v>3.8504335849750384</v>
      </c>
      <c r="G104" s="37">
        <f>Verilerimiz!G104*Verilerimiz!N104</f>
        <v>1.1646508546005863</v>
      </c>
      <c r="H104" s="37">
        <f>Verilerimiz!H104*Verilerimiz!O104</f>
        <v>0.28978153035281501</v>
      </c>
      <c r="I104" s="37">
        <f>Verilerimiz!I104*Verilerimiz!P104</f>
        <v>0.31774444052475731</v>
      </c>
      <c r="J104" s="39">
        <f t="shared" si="7"/>
        <v>23.78099501406939</v>
      </c>
    </row>
    <row r="105" spans="1:10" ht="15.75">
      <c r="A105" s="12">
        <v>2008</v>
      </c>
      <c r="B105" s="9">
        <v>7</v>
      </c>
      <c r="C105" s="37">
        <f>Verilerimiz!C105*Verilerimiz!J105</f>
        <v>13.087193763836671</v>
      </c>
      <c r="D105" s="37">
        <f>Verilerimiz!D105*Verilerimiz!K105</f>
        <v>2.1213260952603461</v>
      </c>
      <c r="E105" s="37">
        <f>Verilerimiz!E105*Verilerimiz!L105</f>
        <v>4.5406354340238657</v>
      </c>
      <c r="F105" s="37">
        <f>Verilerimiz!F105*Verilerimiz!M105</f>
        <v>4.0937695364418625</v>
      </c>
      <c r="G105" s="37">
        <f>Verilerimiz!G105*Verilerimiz!N105</f>
        <v>1.3565783362576118</v>
      </c>
      <c r="H105" s="37">
        <f>Verilerimiz!H105*Verilerimiz!O105</f>
        <v>0.39844960423512066</v>
      </c>
      <c r="I105" s="37">
        <f>Verilerimiz!I105*Verilerimiz!P105</f>
        <v>0.38259024471348324</v>
      </c>
      <c r="J105" s="39">
        <f t="shared" si="7"/>
        <v>25.980543014768962</v>
      </c>
    </row>
    <row r="106" spans="1:10" ht="15.75">
      <c r="A106" s="12">
        <v>2008</v>
      </c>
      <c r="B106" s="9">
        <v>8</v>
      </c>
      <c r="C106" s="37">
        <f>Verilerimiz!C106*Verilerimiz!J106</f>
        <v>13.660736120020747</v>
      </c>
      <c r="D106" s="37">
        <f>Verilerimiz!D106*Verilerimiz!K106</f>
        <v>2.1944752709589785</v>
      </c>
      <c r="E106" s="37">
        <f>Verilerimiz!E106*Verilerimiz!L106</f>
        <v>4.8688741400978799</v>
      </c>
      <c r="F106" s="37">
        <f>Verilerimiz!F106*Verilerimiz!M106</f>
        <v>4.1939666929282025</v>
      </c>
      <c r="G106" s="37">
        <f>Verilerimiz!G106*Verilerimiz!N106</f>
        <v>1.374026289135523</v>
      </c>
      <c r="H106" s="37">
        <f>Verilerimiz!H106*Verilerimiz!O106</f>
        <v>0.41253620640504912</v>
      </c>
      <c r="I106" s="37">
        <f>Verilerimiz!I106*Verilerimiz!P106</f>
        <v>0.40528627617953733</v>
      </c>
      <c r="J106" s="39">
        <f t="shared" si="7"/>
        <v>27.109900995725919</v>
      </c>
    </row>
    <row r="107" spans="1:10" ht="15.75">
      <c r="A107" s="12">
        <v>2008</v>
      </c>
      <c r="B107" s="9">
        <v>9</v>
      </c>
      <c r="C107" s="37">
        <f>Verilerimiz!C107*Verilerimiz!J107</f>
        <v>11.053725410093124</v>
      </c>
      <c r="D107" s="37">
        <f>Verilerimiz!D107*Verilerimiz!K107</f>
        <v>1.9530829911534908</v>
      </c>
      <c r="E107" s="37">
        <f>Verilerimiz!E107*Verilerimiz!L107</f>
        <v>3.665332217826494</v>
      </c>
      <c r="F107" s="37">
        <f>Verilerimiz!F107*Verilerimiz!M107</f>
        <v>3.435331079531633</v>
      </c>
      <c r="G107" s="37">
        <f>Verilerimiz!G107*Verilerimiz!N107</f>
        <v>1.0599631373331178</v>
      </c>
      <c r="H107" s="37">
        <f>Verilerimiz!H107*Verilerimiz!O107</f>
        <v>0.3018557607841823</v>
      </c>
      <c r="I107" s="37">
        <f>Verilerimiz!I107*Verilerimiz!P107</f>
        <v>0.34368276220024763</v>
      </c>
      <c r="J107" s="39">
        <f t="shared" si="7"/>
        <v>21.812973358922289</v>
      </c>
    </row>
    <row r="108" spans="1:10" ht="15.75">
      <c r="A108" s="12">
        <v>2008</v>
      </c>
      <c r="B108" s="9">
        <v>10</v>
      </c>
      <c r="C108" s="37">
        <f>Verilerimiz!C108*Verilerimiz!J108</f>
        <v>8.9681168421510247</v>
      </c>
      <c r="D108" s="37">
        <f>Verilerimiz!D108*Verilerimiz!K108</f>
        <v>1.6312266180795074</v>
      </c>
      <c r="E108" s="37">
        <f>Verilerimiz!E108*Verilerimiz!L108</f>
        <v>2.425319328213551</v>
      </c>
      <c r="F108" s="37">
        <f>Verilerimiz!F108*Verilerimiz!M108</f>
        <v>2.8055203816175003</v>
      </c>
      <c r="G108" s="37">
        <f>Verilerimiz!G108*Verilerimiz!N108</f>
        <v>0.74153799731123471</v>
      </c>
      <c r="H108" s="37">
        <f>Verilerimiz!H108*Verilerimiz!O108</f>
        <v>0.17306396951626452</v>
      </c>
      <c r="I108" s="37">
        <f>Verilerimiz!I108*Verilerimiz!P108</f>
        <v>0.27397352269736719</v>
      </c>
      <c r="J108" s="39">
        <f t="shared" si="7"/>
        <v>17.01875865958645</v>
      </c>
    </row>
    <row r="109" spans="1:10" ht="15.75">
      <c r="A109" s="12">
        <v>2008</v>
      </c>
      <c r="B109" s="9">
        <v>11</v>
      </c>
      <c r="C109" s="37">
        <f>Verilerimiz!C109*Verilerimiz!J109</f>
        <v>6.9346484884074791</v>
      </c>
      <c r="D109" s="37">
        <f>Verilerimiz!D109*Verilerimiz!K109</f>
        <v>1.2289061517370281</v>
      </c>
      <c r="E109" s="37">
        <f>Verilerimiz!E109*Verilerimiz!L109</f>
        <v>1.6047225630285149</v>
      </c>
      <c r="F109" s="37">
        <f>Verilerimiz!F109*Verilerimiz!M109</f>
        <v>2.2472790811936099</v>
      </c>
      <c r="G109" s="37">
        <f>Verilerimiz!G109*Verilerimiz!N109</f>
        <v>0.44928478660621868</v>
      </c>
      <c r="H109" s="37">
        <f>Verilerimiz!H109*Verilerimiz!O109</f>
        <v>4.0247434771224305E-2</v>
      </c>
      <c r="I109" s="37">
        <f>Verilerimiz!I109*Verilerimiz!P109</f>
        <v>0.21561229892751388</v>
      </c>
      <c r="J109" s="39">
        <f t="shared" si="7"/>
        <v>12.720700804671589</v>
      </c>
    </row>
    <row r="110" spans="1:10" ht="15.75">
      <c r="A110" s="12">
        <v>2008</v>
      </c>
      <c r="B110" s="9">
        <v>12</v>
      </c>
      <c r="C110" s="37">
        <f>Verilerimiz!C110*Verilerimiz!J110</f>
        <v>4.8490399204653798</v>
      </c>
      <c r="D110" s="37">
        <f>Verilerimiz!D110*Verilerimiz!K110</f>
        <v>0.71686192184659969</v>
      </c>
      <c r="E110" s="37">
        <f>Verilerimiz!E110*Verilerimiz!L110</f>
        <v>0.40118064075712873</v>
      </c>
      <c r="F110" s="37">
        <f>Verilerimiz!F110*Verilerimiz!M110</f>
        <v>1.674723901271671</v>
      </c>
      <c r="G110" s="37">
        <f>Verilerimiz!G110*Verilerimiz!N110</f>
        <v>0.10032572904799057</v>
      </c>
      <c r="H110" s="37">
        <f>Verilerimiz!H110*Verilerimiz!O110</f>
        <v>-0.21331140428748882</v>
      </c>
      <c r="I110" s="37">
        <f>Verilerimiz!I110*Verilerimiz!P110</f>
        <v>0.14103962411047899</v>
      </c>
      <c r="J110" s="39">
        <f t="shared" si="7"/>
        <v>7.6698603332117594</v>
      </c>
    </row>
    <row r="111" spans="1:10" ht="15.75">
      <c r="A111" s="12">
        <v>2009</v>
      </c>
      <c r="B111" s="9">
        <v>1</v>
      </c>
      <c r="C111" s="37">
        <f>Verilerimiz!C111*Verilerimiz!J111</f>
        <v>3.7924650187362361</v>
      </c>
      <c r="D111" s="37">
        <f>Verilerimiz!D111*Verilerimiz!K111</f>
        <v>0.68227951937143894</v>
      </c>
      <c r="E111" s="37">
        <f>Verilerimiz!E111*Verilerimiz!L111</f>
        <v>0.42193843099248135</v>
      </c>
      <c r="F111" s="37">
        <f>Verilerimiz!F111*Verilerimiz!M111</f>
        <v>1.5043212848624388</v>
      </c>
      <c r="G111" s="37">
        <f>Verilerimiz!G111*Verilerimiz!N111</f>
        <v>6.1401809325050481E-2</v>
      </c>
      <c r="H111" s="37">
        <f>Verilerimiz!H111*Verilerimiz!O111</f>
        <v>-0.24546383050736281</v>
      </c>
      <c r="I111" s="37">
        <f>Verilerimiz!I111*Verilerimiz!P111</f>
        <v>0.12936943562562706</v>
      </c>
      <c r="J111" s="39">
        <f t="shared" si="7"/>
        <v>6.3463116684059102</v>
      </c>
    </row>
    <row r="112" spans="1:10" ht="15.75">
      <c r="A112" s="12">
        <v>2009</v>
      </c>
      <c r="B112" s="9">
        <v>2</v>
      </c>
      <c r="C112" s="37">
        <f>Verilerimiz!C112*Verilerimiz!J112</f>
        <v>3.6366102919388563</v>
      </c>
      <c r="D112" s="37">
        <f>Verilerimiz!D112*Verilerimiz!K112</f>
        <v>0.78498826422305323</v>
      </c>
      <c r="E112" s="37">
        <f>Verilerimiz!E112*Verilerimiz!L112</f>
        <v>0.80718656363779051</v>
      </c>
      <c r="F112" s="37">
        <f>Verilerimiz!F112*Verilerimiz!M112</f>
        <v>1.4470138073438696</v>
      </c>
      <c r="G112" s="37">
        <f>Verilerimiz!G112*Verilerimiz!N112</f>
        <v>0.24560723730020192</v>
      </c>
      <c r="H112" s="37">
        <f>Verilerimiz!H112*Verilerimiz!O112</f>
        <v>-6.1864867851449165E-2</v>
      </c>
      <c r="I112" s="37">
        <f>Verilerimiz!I112*Verilerimiz!P112</f>
        <v>0.16254108578604429</v>
      </c>
      <c r="J112" s="39">
        <f t="shared" si="7"/>
        <v>7.0220823823783665</v>
      </c>
    </row>
    <row r="113" spans="1:10" ht="15.75">
      <c r="A113" s="12">
        <v>2009</v>
      </c>
      <c r="B113" s="9">
        <v>3</v>
      </c>
      <c r="C113" s="37">
        <f>Verilerimiz!C113*Verilerimiz!J113</f>
        <v>4.3639323503266283</v>
      </c>
      <c r="D113" s="37">
        <f>Verilerimiz!D113*Verilerimiz!K113</f>
        <v>0.92437870366453012</v>
      </c>
      <c r="E113" s="37">
        <f>Verilerimiz!E113*Verilerimiz!L113</f>
        <v>0.95394775702647971</v>
      </c>
      <c r="F113" s="37">
        <f>Verilerimiz!F113*Verilerimiz!M113</f>
        <v>1.6619168480385036</v>
      </c>
      <c r="G113" s="37">
        <f>Verilerimiz!G113*Verilerimiz!N113</f>
        <v>0.34209579481099556</v>
      </c>
      <c r="H113" s="37">
        <f>Verilerimiz!H113*Verilerimiz!O113</f>
        <v>-1.3969486289036907E-2</v>
      </c>
      <c r="I113" s="37">
        <f>Verilerimiz!I113*Verilerimiz!P113</f>
        <v>0.14761384321385654</v>
      </c>
      <c r="J113" s="39">
        <f t="shared" si="7"/>
        <v>8.3799158107919567</v>
      </c>
    </row>
    <row r="114" spans="1:10" ht="15.75">
      <c r="A114" s="12">
        <v>2009</v>
      </c>
      <c r="B114" s="9">
        <v>4</v>
      </c>
      <c r="C114" s="37">
        <f>Verilerimiz!C114*Verilerimiz!J114</f>
        <v>6.1822374962960565</v>
      </c>
      <c r="D114" s="37">
        <f>Verilerimiz!D114*Verilerimiz!K114</f>
        <v>1.2545139549732909</v>
      </c>
      <c r="E114" s="37">
        <f>Verilerimiz!E114*Verilerimiz!L114</f>
        <v>2.0546567074416484</v>
      </c>
      <c r="F114" s="37">
        <f>Verilerimiz!F114*Verilerimiz!M114</f>
        <v>2.2922991007427638</v>
      </c>
      <c r="G114" s="37">
        <f>Verilerimiz!G114*Verilerimiz!N114</f>
        <v>0.51314369221649325</v>
      </c>
      <c r="H114" s="37">
        <f>Verilerimiz!H114*Verilerimiz!O114</f>
        <v>8.5812558632655286E-2</v>
      </c>
      <c r="I114" s="37">
        <f>Verilerimiz!I114*Verilerimiz!P114</f>
        <v>0.16254108578604429</v>
      </c>
      <c r="J114" s="39">
        <f t="shared" si="7"/>
        <v>12.545204596088952</v>
      </c>
    </row>
    <row r="115" spans="1:10" ht="15.75">
      <c r="A115" s="12">
        <v>2009</v>
      </c>
      <c r="B115" s="9">
        <v>5</v>
      </c>
      <c r="C115" s="37">
        <f>Verilerimiz!C115*Verilerimiz!J115</f>
        <v>9.5071383346401532</v>
      </c>
      <c r="D115" s="37">
        <f>Verilerimiz!D115*Verilerimiz!K115</f>
        <v>1.6066582230359689</v>
      </c>
      <c r="E115" s="37">
        <f>Verilerimiz!E115*Verilerimiz!L115</f>
        <v>2.8985335694266117</v>
      </c>
      <c r="F115" s="37">
        <f>Verilerimiz!F115*Verilerimiz!M115</f>
        <v>3.0516231778638043</v>
      </c>
      <c r="G115" s="37">
        <f>Verilerimiz!G115*Verilerimiz!N115</f>
        <v>0.79822352122565621</v>
      </c>
      <c r="H115" s="37">
        <f>Verilerimiz!H115*Verilerimiz!O115</f>
        <v>0.19956408984338439</v>
      </c>
      <c r="I115" s="37">
        <f>Verilerimiz!I115*Verilerimiz!P115</f>
        <v>0.26039745375927498</v>
      </c>
      <c r="J115" s="39">
        <f t="shared" si="7"/>
        <v>18.322138369794853</v>
      </c>
    </row>
    <row r="116" spans="1:10" ht="15.75">
      <c r="A116" s="12">
        <v>2009</v>
      </c>
      <c r="B116" s="9">
        <v>6</v>
      </c>
      <c r="C116" s="37">
        <f>Verilerimiz!C116*Verilerimiz!J116</f>
        <v>12.104717114596479</v>
      </c>
      <c r="D116" s="37">
        <f>Verilerimiz!D116*Verilerimiz!K116</f>
        <v>1.973475168934592</v>
      </c>
      <c r="E116" s="37">
        <f>Verilerimiz!E116*Verilerimiz!L116</f>
        <v>4.0175876690153665</v>
      </c>
      <c r="F116" s="37">
        <f>Verilerimiz!F116*Verilerimiz!M116</f>
        <v>3.7536397774662755</v>
      </c>
      <c r="G116" s="37">
        <f>Verilerimiz!G116*Verilerimiz!N116</f>
        <v>1.131547628990216</v>
      </c>
      <c r="H116" s="37">
        <f>Verilerimiz!H116*Verilerimiz!O116</f>
        <v>0.29136357117134121</v>
      </c>
      <c r="I116" s="37">
        <f>Verilerimiz!I116*Verilerimiz!P116</f>
        <v>0.36157098674854748</v>
      </c>
      <c r="J116" s="39">
        <f t="shared" si="7"/>
        <v>23.633901916922817</v>
      </c>
    </row>
    <row r="117" spans="1:10" ht="15.75">
      <c r="A117" s="12">
        <v>2009</v>
      </c>
      <c r="B117" s="9">
        <v>7</v>
      </c>
      <c r="C117" s="37">
        <f>Verilerimiz!C117*Verilerimiz!J117</f>
        <v>13.507409655772895</v>
      </c>
      <c r="D117" s="37">
        <f>Verilerimiz!D117*Verilerimiz!K117</f>
        <v>2.0761839137862066</v>
      </c>
      <c r="E117" s="37">
        <f>Verilerimiz!E117*Verilerimiz!L117</f>
        <v>4.3294552049663313</v>
      </c>
      <c r="F117" s="37">
        <f>Verilerimiz!F117*Verilerimiz!M117</f>
        <v>4.1547921200962596</v>
      </c>
      <c r="G117" s="37">
        <f>Verilerimiz!G117*Verilerimiz!N117</f>
        <v>1.293823839349278</v>
      </c>
      <c r="H117" s="37">
        <f>Verilerimiz!H117*Verilerimiz!O117</f>
        <v>0.34724151632748879</v>
      </c>
      <c r="I117" s="37">
        <f>Verilerimiz!I117*Verilerimiz!P117</f>
        <v>0.40303554944906894</v>
      </c>
      <c r="J117" s="39">
        <f t="shared" si="7"/>
        <v>26.11194179974753</v>
      </c>
    </row>
    <row r="118" spans="1:10" ht="15.75">
      <c r="A118" s="12">
        <v>2009</v>
      </c>
      <c r="B118" s="9">
        <v>8</v>
      </c>
      <c r="C118" s="37">
        <f>Verilerimiz!C118*Verilerimiz!J118</f>
        <v>12.935942324182502</v>
      </c>
      <c r="D118" s="37">
        <f>Verilerimiz!D118*Verilerimiz!K118</f>
        <v>2.1348746251299864</v>
      </c>
      <c r="E118" s="37">
        <f>Verilerimiz!E118*Verilerimiz!L118</f>
        <v>4.2560746082719865</v>
      </c>
      <c r="F118" s="37">
        <f>Verilerimiz!F118*Verilerimiz!M118</f>
        <v>3.9971965569201942</v>
      </c>
      <c r="G118" s="37">
        <f>Verilerimiz!G118*Verilerimiz!N118</f>
        <v>1.2587370911635349</v>
      </c>
      <c r="H118" s="37">
        <f>Verilerimiz!H118*Verilerimiz!O118</f>
        <v>0.34125459363218735</v>
      </c>
      <c r="I118" s="37">
        <f>Verilerimiz!I118*Verilerimiz!P118</f>
        <v>0.37483964681271437</v>
      </c>
      <c r="J118" s="39">
        <f t="shared" si="7"/>
        <v>25.298919446113104</v>
      </c>
    </row>
    <row r="119" spans="1:10" ht="15.75">
      <c r="A119" s="12">
        <v>2009</v>
      </c>
      <c r="B119" s="9">
        <v>9</v>
      </c>
      <c r="C119" s="37">
        <f>Verilerimiz!C119*Verilerimiz!J119</f>
        <v>10.909830875816569</v>
      </c>
      <c r="D119" s="37">
        <f>Verilerimiz!D119*Verilerimiz!K119</f>
        <v>1.8560937462470328</v>
      </c>
      <c r="E119" s="37">
        <f>Verilerimiz!E119*Verilerimiz!L119</f>
        <v>3.3571622987662653</v>
      </c>
      <c r="F119" s="37">
        <f>Verilerimiz!F119*Verilerimiz!M119</f>
        <v>3.3381605654566497</v>
      </c>
      <c r="G119" s="37">
        <f>Verilerimiz!G119*Verilerimiz!N119</f>
        <v>1.004358166816897</v>
      </c>
      <c r="H119" s="37">
        <f>Verilerimiz!H119*Verilerimiz!O119</f>
        <v>0.24945511230423048</v>
      </c>
      <c r="I119" s="37">
        <f>Verilerimiz!I119*Verilerimiz!P119</f>
        <v>0.34166799665229713</v>
      </c>
      <c r="J119" s="39">
        <f t="shared" si="7"/>
        <v>21.05672876205994</v>
      </c>
    </row>
    <row r="120" spans="1:10" ht="15.75">
      <c r="A120" s="12">
        <v>2009</v>
      </c>
      <c r="B120" s="9">
        <v>10</v>
      </c>
      <c r="C120" s="37">
        <f>Verilerimiz!C120*Verilerimiz!J120</f>
        <v>9.4551867590410268</v>
      </c>
      <c r="D120" s="37">
        <f>Verilerimiz!D120*Verilerimiz!K120</f>
        <v>1.7240396457235283</v>
      </c>
      <c r="E120" s="37">
        <f>Verilerimiz!E120*Verilerimiz!L120</f>
        <v>3.0819850611624728</v>
      </c>
      <c r="F120" s="37">
        <f>Verilerimiz!F120*Verilerimiz!M120</f>
        <v>2.9799888309655929</v>
      </c>
      <c r="G120" s="37">
        <f>Verilerimiz!G120*Verilerimiz!N120</f>
        <v>0.82453858236496369</v>
      </c>
      <c r="H120" s="37">
        <f>Verilerimiz!H120*Verilerimiz!O120</f>
        <v>0.17362075816374439</v>
      </c>
      <c r="I120" s="37">
        <f>Verilerimiz!I120*Verilerimiz!P120</f>
        <v>0.31181351150792169</v>
      </c>
      <c r="J120" s="39">
        <f t="shared" si="7"/>
        <v>18.551173148929248</v>
      </c>
    </row>
    <row r="121" spans="1:10" ht="15.75">
      <c r="A121" s="12">
        <v>2009</v>
      </c>
      <c r="B121" s="9">
        <v>11</v>
      </c>
      <c r="C121" s="37">
        <f>Verilerimiz!C121*Verilerimiz!J121</f>
        <v>6.597850101089068</v>
      </c>
      <c r="D121" s="37">
        <f>Verilerimiz!D121*Verilerimiz!K121</f>
        <v>1.1077871766138416</v>
      </c>
      <c r="E121" s="37">
        <f>Verilerimiz!E121*Verilerimiz!L121</f>
        <v>1.357541038845375</v>
      </c>
      <c r="F121" s="37">
        <f>Verilerimiz!F121*Verilerimiz!M121</f>
        <v>2.0917229294277719</v>
      </c>
      <c r="G121" s="37">
        <f>Verilerimiz!G121*Verilerimiz!N121</f>
        <v>0.42981266527535339</v>
      </c>
      <c r="H121" s="37">
        <f>Verilerimiz!H121*Verilerimiz!O121</f>
        <v>3.791717707024303E-2</v>
      </c>
      <c r="I121" s="37">
        <f>Verilerimiz!I121*Verilerimiz!P121</f>
        <v>0.20400564848656577</v>
      </c>
      <c r="J121" s="39">
        <f t="shared" si="7"/>
        <v>11.826636736808219</v>
      </c>
    </row>
    <row r="122" spans="1:10" ht="15.75">
      <c r="A122" s="12">
        <v>2009</v>
      </c>
      <c r="B122" s="9">
        <v>12</v>
      </c>
      <c r="C122" s="37">
        <f>Verilerimiz!C122*Verilerimiz!J122</f>
        <v>5.402963862309158</v>
      </c>
      <c r="D122" s="37">
        <f>Verilerimiz!D122*Verilerimiz!K122</f>
        <v>0.93171504258250248</v>
      </c>
      <c r="E122" s="37">
        <f>Verilerimiz!E122*Verilerimiz!L122</f>
        <v>0.99063805537365202</v>
      </c>
      <c r="F122" s="37">
        <f>Verilerimiz!F122*Verilerimiz!M122</f>
        <v>1.8768198887331378</v>
      </c>
      <c r="G122" s="37">
        <f>Verilerimiz!G122*Verilerimiz!N122</f>
        <v>0.31139489014847027</v>
      </c>
      <c r="H122" s="37">
        <f>Verilerimiz!H122*Verilerimiz!O122</f>
        <v>-2.1952049882772284E-2</v>
      </c>
      <c r="I122" s="37">
        <f>Verilerimiz!I122*Verilerimiz!P122</f>
        <v>0.19239557093041973</v>
      </c>
      <c r="J122" s="39">
        <f t="shared" si="7"/>
        <v>9.6839752601945683</v>
      </c>
    </row>
    <row r="123" spans="1:10" ht="15.75">
      <c r="A123" s="12">
        <v>2010</v>
      </c>
      <c r="B123" s="9">
        <v>1</v>
      </c>
      <c r="C123" s="37">
        <f>Verilerimiz!C123*Verilerimiz!J123</f>
        <v>3.4884235029317558</v>
      </c>
      <c r="D123" s="37">
        <f>Verilerimiz!D123*Verilerimiz!K123</f>
        <v>0.81619459109393988</v>
      </c>
      <c r="E123" s="37">
        <f>Verilerimiz!E123*Verilerimiz!L123</f>
        <v>0.55253223026104847</v>
      </c>
      <c r="F123" s="37">
        <f>Verilerimiz!F123*Verilerimiz!M123</f>
        <v>1.5169514665125923</v>
      </c>
      <c r="G123" s="37">
        <f>Verilerimiz!G123*Verilerimiz!N123</f>
        <v>0.23360902733024552</v>
      </c>
      <c r="H123" s="37">
        <f>Verilerimiz!H123*Verilerimiz!O123</f>
        <v>-8.5466080844701101E-2</v>
      </c>
      <c r="I123" s="37">
        <f>Verilerimiz!I123*Verilerimiz!P123</f>
        <v>0.15504528585805033</v>
      </c>
      <c r="J123" s="39">
        <f t="shared" si="7"/>
        <v>6.6772900231429313</v>
      </c>
    </row>
    <row r="124" spans="1:10" ht="15.75">
      <c r="A124" s="12">
        <v>2010</v>
      </c>
      <c r="B124" s="9">
        <v>2</v>
      </c>
      <c r="C124" s="37">
        <f>Verilerimiz!C124*Verilerimiz!J124</f>
        <v>4.3214798618408317</v>
      </c>
      <c r="D124" s="37">
        <f>Verilerimiz!D124*Verilerimiz!K124</f>
        <v>0.89635655986209484</v>
      </c>
      <c r="E124" s="37">
        <f>Verilerimiz!E124*Verilerimiz!L124</f>
        <v>1.1971531655656049</v>
      </c>
      <c r="F124" s="37">
        <f>Verilerimiz!F124*Verilerimiz!M124</f>
        <v>1.8031687243451568</v>
      </c>
      <c r="G124" s="37">
        <f>Verilerimiz!G124*Verilerimiz!N124</f>
        <v>0.2855221445147445</v>
      </c>
      <c r="H124" s="37">
        <f>Verilerimiz!H124*Verilerimiz!O124</f>
        <v>-3.6905807637484564E-2</v>
      </c>
      <c r="I124" s="37">
        <f>Verilerimiz!I124*Verilerimiz!P124</f>
        <v>0.16989004726999135</v>
      </c>
      <c r="J124" s="39">
        <f t="shared" si="7"/>
        <v>8.6366646957609401</v>
      </c>
    </row>
    <row r="125" spans="1:10" ht="15.75">
      <c r="A125" s="12">
        <v>2010</v>
      </c>
      <c r="B125" s="9">
        <v>3</v>
      </c>
      <c r="C125" s="37">
        <f>Verilerimiz!C125*Verilerimiz!J125</f>
        <v>4.4776779291362834</v>
      </c>
      <c r="D125" s="37">
        <f>Verilerimiz!D125*Verilerimiz!K125</f>
        <v>1.1368424661665593</v>
      </c>
      <c r="E125" s="37">
        <f>Verilerimiz!E125*Verilerimiz!L125</f>
        <v>1.5286725037222342</v>
      </c>
      <c r="F125" s="37">
        <f>Verilerimiz!F125*Verilerimiz!M125</f>
        <v>1.9033447645865544</v>
      </c>
      <c r="G125" s="37">
        <f>Verilerimiz!G125*Verilerimiz!N125</f>
        <v>0.48019633395661576</v>
      </c>
      <c r="H125" s="37">
        <f>Verilerimiz!H125*Verilerimiz!O125</f>
        <v>6.0214738776948495E-2</v>
      </c>
      <c r="I125" s="37">
        <f>Verilerimiz!I125*Verilerimiz!P125</f>
        <v>0.14020052444610934</v>
      </c>
      <c r="J125" s="39">
        <f t="shared" si="7"/>
        <v>9.7271492607913057</v>
      </c>
    </row>
    <row r="126" spans="1:10" ht="15.75">
      <c r="A126" s="12">
        <v>2010</v>
      </c>
      <c r="B126" s="9">
        <v>4</v>
      </c>
      <c r="C126" s="37">
        <f>Verilerimiz!C126*Verilerimiz!J126</f>
        <v>6.9768470058635117</v>
      </c>
      <c r="D126" s="37">
        <f>Verilerimiz!D126*Verilerimiz!K126</f>
        <v>1.3408911139400441</v>
      </c>
      <c r="E126" s="37">
        <f>Verilerimiz!E126*Verilerimiz!L126</f>
        <v>2.2101289210441939</v>
      </c>
      <c r="F126" s="37">
        <f>Verilerimiz!F126*Verilerimiz!M126</f>
        <v>2.4900901431433118</v>
      </c>
      <c r="G126" s="37">
        <f>Verilerimiz!G126*Verilerimiz!N126</f>
        <v>0.60997912691786327</v>
      </c>
      <c r="H126" s="37">
        <f>Verilerimiz!H126*Verilerimiz!O126</f>
        <v>0.10877501198416502</v>
      </c>
      <c r="I126" s="37">
        <f>Verilerimiz!I126*Verilerimiz!P126</f>
        <v>0.19298189835523286</v>
      </c>
      <c r="J126" s="39">
        <f t="shared" si="7"/>
        <v>13.929693221248323</v>
      </c>
    </row>
    <row r="127" spans="1:10" ht="15.75">
      <c r="A127" s="12">
        <v>2010</v>
      </c>
      <c r="B127" s="9">
        <v>5</v>
      </c>
      <c r="C127" s="37">
        <f>Verilerimiz!C127*Verilerimiz!J127</f>
        <v>9.7884122171816426</v>
      </c>
      <c r="D127" s="37">
        <f>Verilerimiz!D127*Verilerimiz!K127</f>
        <v>1.6178142787754881</v>
      </c>
      <c r="E127" s="37">
        <f>Verilerimiz!E127*Verilerimiz!L127</f>
        <v>3.2599401585401857</v>
      </c>
      <c r="F127" s="37">
        <f>Verilerimiz!F127*Verilerimiz!M127</f>
        <v>3.1340789732665817</v>
      </c>
      <c r="G127" s="37">
        <f>Verilerimiz!G127*Verilerimiz!N127</f>
        <v>0.87819689903777487</v>
      </c>
      <c r="H127" s="37">
        <f>Verilerimiz!H127*Verilerimiz!O127</f>
        <v>0.20201073654202076</v>
      </c>
      <c r="I127" s="37">
        <f>Verilerimiz!I127*Verilerimiz!P127</f>
        <v>0.28534930269619901</v>
      </c>
      <c r="J127" s="39">
        <f t="shared" si="7"/>
        <v>19.165802566039897</v>
      </c>
    </row>
    <row r="128" spans="1:10" ht="15.75">
      <c r="A128" s="12">
        <v>2010</v>
      </c>
      <c r="B128" s="9">
        <v>6</v>
      </c>
      <c r="C128" s="37">
        <f>Verilerimiz!C128*Verilerimiz!J128</f>
        <v>11.766921069590699</v>
      </c>
      <c r="D128" s="37">
        <f>Verilerimiz!D128*Verilerimiz!K128</f>
        <v>1.8874499919047361</v>
      </c>
      <c r="E128" s="37">
        <f>Verilerimiz!E128*Verilerimiz!L128</f>
        <v>3.9229788348534442</v>
      </c>
      <c r="F128" s="37">
        <f>Verilerimiz!F128*Verilerimiz!M128</f>
        <v>3.6635809002568269</v>
      </c>
      <c r="G128" s="37">
        <f>Verilerimiz!G128*Verilerimiz!N128</f>
        <v>1.1723712297499358</v>
      </c>
      <c r="H128" s="37">
        <f>Verilerimiz!H128*Verilerimiz!O128</f>
        <v>0.30884333759789712</v>
      </c>
      <c r="I128" s="37">
        <f>Verilerimiz!I128*Verilerimiz!P128</f>
        <v>0.37441787116784497</v>
      </c>
      <c r="J128" s="39">
        <f t="shared" si="7"/>
        <v>23.096563235121387</v>
      </c>
    </row>
    <row r="129" spans="1:10" ht="15.75">
      <c r="A129" s="12">
        <v>2010</v>
      </c>
      <c r="B129" s="9">
        <v>7</v>
      </c>
      <c r="C129" s="37">
        <f>Verilerimiz!C129*Verilerimiz!J129</f>
        <v>13.276835720113398</v>
      </c>
      <c r="D129" s="37">
        <f>Verilerimiz!D129*Verilerimiz!K129</f>
        <v>2.0769237362658295</v>
      </c>
      <c r="E129" s="37">
        <f>Verilerimiz!E129*Verilerimiz!L129</f>
        <v>4.714941698227614</v>
      </c>
      <c r="F129" s="37">
        <f>Verilerimiz!F129*Verilerimiz!M129</f>
        <v>4.1215285127889301</v>
      </c>
      <c r="G129" s="37">
        <f>Verilerimiz!G129*Verilerimiz!N129</f>
        <v>1.3973280708827647</v>
      </c>
      <c r="H129" s="37">
        <f>Verilerimiz!H129*Verilerimiz!O129</f>
        <v>0.3807125419445776</v>
      </c>
      <c r="I129" s="37">
        <f>Verilerimiz!I129*Verilerimiz!P129</f>
        <v>0.42390040920764827</v>
      </c>
      <c r="J129" s="39">
        <f t="shared" si="7"/>
        <v>26.392170689430763</v>
      </c>
    </row>
    <row r="130" spans="1:10" ht="15.75">
      <c r="A130" s="12">
        <v>2010</v>
      </c>
      <c r="B130" s="9">
        <v>8</v>
      </c>
      <c r="C130" s="37">
        <f>Verilerimiz!C130*Verilerimiz!J130</f>
        <v>14.526420258477012</v>
      </c>
      <c r="D130" s="37">
        <f>Verilerimiz!D130*Verilerimiz!K130</f>
        <v>2.2445351255083348</v>
      </c>
      <c r="E130" s="37">
        <f>Verilerimiz!E130*Verilerimiz!L130</f>
        <v>5.1753852234451543</v>
      </c>
      <c r="F130" s="37">
        <f>Verilerimiz!F130*Verilerimiz!M130</f>
        <v>4.3218805932717252</v>
      </c>
      <c r="G130" s="37">
        <f>Verilerimiz!G130*Verilerimiz!N130</f>
        <v>1.3843497915866401</v>
      </c>
      <c r="H130" s="37">
        <f>Verilerimiz!H130*Verilerimiz!O130</f>
        <v>0.39430941844259826</v>
      </c>
      <c r="I130" s="37">
        <f>Verilerimiz!I130*Verilerimiz!P130</f>
        <v>0.44534284235822968</v>
      </c>
      <c r="J130" s="39">
        <f t="shared" si="7"/>
        <v>28.492223253089694</v>
      </c>
    </row>
    <row r="131" spans="1:10" ht="15.75">
      <c r="A131" s="12">
        <v>2010</v>
      </c>
      <c r="B131" s="9">
        <v>9</v>
      </c>
      <c r="C131" s="37">
        <f>Verilerimiz!C131*Verilerimiz!J131</f>
        <v>11.558656979863429</v>
      </c>
      <c r="D131" s="37">
        <f>Verilerimiz!D131*Verilerimiz!K131</f>
        <v>2.0404864777348499</v>
      </c>
      <c r="E131" s="37">
        <f>Verilerimiz!E131*Verilerimiz!L131</f>
        <v>4.1255739859491616</v>
      </c>
      <c r="F131" s="37">
        <f>Verilerimiz!F131*Verilerimiz!M131</f>
        <v>3.5777157229070573</v>
      </c>
      <c r="G131" s="37">
        <f>Verilerimiz!G131*Verilerimiz!N131</f>
        <v>1.1680451366512274</v>
      </c>
      <c r="H131" s="37">
        <f>Verilerimiz!H131*Verilerimiz!O131</f>
        <v>0.33020985780907242</v>
      </c>
      <c r="I131" s="37">
        <f>Verilerimiz!I131*Verilerimiz!P131</f>
        <v>0.38101554290648543</v>
      </c>
      <c r="J131" s="39">
        <f t="shared" si="7"/>
        <v>23.181703703821285</v>
      </c>
    </row>
    <row r="132" spans="1:10" ht="15.75">
      <c r="A132" s="12">
        <v>2010</v>
      </c>
      <c r="B132" s="9">
        <v>10</v>
      </c>
      <c r="C132" s="37">
        <f>Verilerimiz!C132*Verilerimiz!J132</f>
        <v>8.1222994993634909</v>
      </c>
      <c r="D132" s="37">
        <f>Verilerimiz!D132*Verilerimiz!K132</f>
        <v>1.6323891821878798</v>
      </c>
      <c r="E132" s="37">
        <f>Verilerimiz!E132*Verilerimiz!L132</f>
        <v>2.265382144070299</v>
      </c>
      <c r="F132" s="37">
        <f>Verilerimiz!F132*Verilerimiz!M132</f>
        <v>2.7047530865177349</v>
      </c>
      <c r="G132" s="37">
        <f>Verilerimiz!G132*Verilerimiz!N132</f>
        <v>0.78734894396490152</v>
      </c>
      <c r="H132" s="37">
        <f>Verilerimiz!H132*Verilerimiz!O132</f>
        <v>0.17870180540255681</v>
      </c>
      <c r="I132" s="37">
        <f>Verilerimiz!I132*Verilerimiz!P132</f>
        <v>0.27545279508823833</v>
      </c>
      <c r="J132" s="39">
        <f t="shared" ref="J132:J195" si="8">SUM(C132:I132)</f>
        <v>15.966327456595103</v>
      </c>
    </row>
    <row r="133" spans="1:10" ht="15.75">
      <c r="A133" s="12">
        <v>2010</v>
      </c>
      <c r="B133" s="9">
        <v>11</v>
      </c>
      <c r="C133" s="37">
        <f>Verilerimiz!C133*Verilerimiz!J133</f>
        <v>8.1743655217953073</v>
      </c>
      <c r="D133" s="37">
        <f>Verilerimiz!D133*Verilerimiz!K133</f>
        <v>1.3408911139400441</v>
      </c>
      <c r="E133" s="37">
        <f>Verilerimiz!E133*Verilerimiz!L133</f>
        <v>2.0627869929745808</v>
      </c>
      <c r="F133" s="37">
        <f>Verilerimiz!F133*Verilerimiz!M133</f>
        <v>2.5759553204930814</v>
      </c>
      <c r="G133" s="37">
        <f>Verilerimiz!G133*Verilerimiz!N133</f>
        <v>0.48019633395661576</v>
      </c>
      <c r="H133" s="37">
        <f>Verilerimiz!H133*Verilerimiz!O133</f>
        <v>2.9136163924329918E-2</v>
      </c>
      <c r="I133" s="37">
        <f>Verilerimiz!I133*Verilerimiz!P133</f>
        <v>0.26885512334959794</v>
      </c>
      <c r="J133" s="39">
        <f t="shared" si="8"/>
        <v>14.932186570433556</v>
      </c>
    </row>
    <row r="134" spans="1:10" ht="15.75">
      <c r="A134" s="12">
        <v>2010</v>
      </c>
      <c r="B134" s="9">
        <v>12</v>
      </c>
      <c r="C134" s="37">
        <f>Verilerimiz!C134*Verilerimiz!J134</f>
        <v>5.4148663329089946</v>
      </c>
      <c r="D134" s="37">
        <f>Verilerimiz!D134*Verilerimiz!K134</f>
        <v>0.94736872180546605</v>
      </c>
      <c r="E134" s="37">
        <f>Verilerimiz!E134*Verilerimiz!L134</f>
        <v>1.1234822015307986</v>
      </c>
      <c r="F134" s="37">
        <f>Verilerimiz!F134*Verilerimiz!M134</f>
        <v>1.9176556274781826</v>
      </c>
      <c r="G134" s="37">
        <f>Verilerimiz!G134*Verilerimiz!N134</f>
        <v>0.2855221445147445</v>
      </c>
      <c r="H134" s="37">
        <f>Verilerimiz!H134*Verilerimiz!O134</f>
        <v>-3.6905807637484564E-2</v>
      </c>
      <c r="I134" s="37">
        <f>Verilerimiz!I134*Verilerimiz!P134</f>
        <v>0.22267142117911484</v>
      </c>
      <c r="J134" s="39">
        <f t="shared" si="8"/>
        <v>9.8746606417798173</v>
      </c>
    </row>
    <row r="135" spans="1:10" ht="15.75">
      <c r="A135" s="12">
        <v>2011</v>
      </c>
      <c r="B135" s="9">
        <v>1</v>
      </c>
      <c r="C135" s="37">
        <f>Verilerimiz!C135*Verilerimiz!J135</f>
        <v>3.4501680959761494</v>
      </c>
      <c r="D135" s="37">
        <f>Verilerimiz!D135*Verilerimiz!K135</f>
        <v>0.75183931643761226</v>
      </c>
      <c r="E135" s="37">
        <f>Verilerimiz!E135*Verilerimiz!L135</f>
        <v>0.42465468133103346</v>
      </c>
      <c r="F135" s="37">
        <f>Verilerimiz!F135*Verilerimiz!M135</f>
        <v>1.2784465103064437</v>
      </c>
      <c r="G135" s="37">
        <f>Verilerimiz!G135*Verilerimiz!N135</f>
        <v>0.15365872391596783</v>
      </c>
      <c r="H135" s="37">
        <f>Verilerimiz!H135*Verilerimiz!O135</f>
        <v>-0.16259079803638343</v>
      </c>
      <c r="I135" s="37">
        <f>Verilerimiz!I135*Verilerimiz!P135</f>
        <v>0.12910316865334948</v>
      </c>
      <c r="J135" s="39">
        <f t="shared" si="8"/>
        <v>6.0252796985841739</v>
      </c>
    </row>
    <row r="136" spans="1:10" ht="15.75">
      <c r="A136" s="12">
        <v>2011</v>
      </c>
      <c r="B136" s="9">
        <v>2</v>
      </c>
      <c r="C136" s="37">
        <f>Verilerimiz!C136*Verilerimiz!J136</f>
        <v>3.293342273431779</v>
      </c>
      <c r="D136" s="37">
        <f>Verilerimiz!D136*Verilerimiz!K136</f>
        <v>0.8169023342062518</v>
      </c>
      <c r="E136" s="37">
        <f>Verilerimiz!E136*Verilerimiz!L136</f>
        <v>0.55389741043178287</v>
      </c>
      <c r="F136" s="37">
        <f>Verilerimiz!F136*Verilerimiz!M136</f>
        <v>1.4329840005632666</v>
      </c>
      <c r="G136" s="37">
        <f>Verilerimiz!G136*Verilerimiz!N136</f>
        <v>0.20195146571812914</v>
      </c>
      <c r="H136" s="37">
        <f>Verilerimiz!H136*Verilerimiz!O136</f>
        <v>-0.15083724637110268</v>
      </c>
      <c r="I136" s="37">
        <f>Verilerimiz!I136*Verilerimiz!P136</f>
        <v>0.10458990878246033</v>
      </c>
      <c r="J136" s="39">
        <f t="shared" si="8"/>
        <v>6.2528301467625678</v>
      </c>
    </row>
    <row r="137" spans="1:10" ht="15.75">
      <c r="A137" s="12">
        <v>2011</v>
      </c>
      <c r="B137" s="9">
        <v>3</v>
      </c>
      <c r="C137" s="37">
        <f>Verilerimiz!C137*Verilerimiz!J137</f>
        <v>4.0774713861536309</v>
      </c>
      <c r="D137" s="37">
        <f>Verilerimiz!D137*Verilerimiz!K137</f>
        <v>0.97594526652959279</v>
      </c>
      <c r="E137" s="37">
        <f>Verilerimiz!E137*Verilerimiz!L137</f>
        <v>1.0708683268347801</v>
      </c>
      <c r="F137" s="37">
        <f>Verilerimiz!F137*Verilerimiz!M137</f>
        <v>1.6858635300744313</v>
      </c>
      <c r="G137" s="37">
        <f>Verilerimiz!G137*Verilerimiz!N137</f>
        <v>0.3907321836720325</v>
      </c>
      <c r="H137" s="37">
        <f>Verilerimiz!H137*Verilerimiz!O137</f>
        <v>-3.1342804440748613E-2</v>
      </c>
      <c r="I137" s="37">
        <f>Verilerimiz!I137*Verilerimiz!P137</f>
        <v>0.13073738597807541</v>
      </c>
      <c r="J137" s="39">
        <f t="shared" si="8"/>
        <v>8.3002752748017947</v>
      </c>
    </row>
    <row r="138" spans="1:10" ht="15.75">
      <c r="A138" s="12">
        <v>2011</v>
      </c>
      <c r="B138" s="9">
        <v>4</v>
      </c>
      <c r="C138" s="37">
        <f>Verilerimiz!C138*Verilerimiz!J138</f>
        <v>5.227527418145681</v>
      </c>
      <c r="D138" s="37">
        <f>Verilerimiz!D138*Verilerimiz!K138</f>
        <v>1.2000512166215733</v>
      </c>
      <c r="E138" s="37">
        <f>Verilerimiz!E138*Verilerimiz!L138</f>
        <v>1.8093982074104908</v>
      </c>
      <c r="F138" s="37">
        <f>Verilerimiz!F138*Verilerimiz!M138</f>
        <v>2.0370850988399378</v>
      </c>
      <c r="G138" s="37">
        <f>Verilerimiz!G138*Verilerimiz!N138</f>
        <v>0.57073240311645201</v>
      </c>
      <c r="H138" s="37">
        <f>Verilerimiz!H138*Verilerimiz!O138</f>
        <v>0.10382303970997978</v>
      </c>
      <c r="I138" s="37">
        <f>Verilerimiz!I138*Verilerimiz!P138</f>
        <v>0.14871377655006077</v>
      </c>
      <c r="J138" s="39">
        <f t="shared" si="8"/>
        <v>11.097331160394175</v>
      </c>
    </row>
    <row r="139" spans="1:10" ht="15.75">
      <c r="A139" s="12">
        <v>2011</v>
      </c>
      <c r="B139" s="9">
        <v>5</v>
      </c>
      <c r="C139" s="37">
        <f>Verilerimiz!C139*Verilerimiz!J139</f>
        <v>8.6254202399403734</v>
      </c>
      <c r="D139" s="37">
        <f>Verilerimiz!D139*Verilerimiz!K139</f>
        <v>1.5181370812682553</v>
      </c>
      <c r="E139" s="37">
        <f>Verilerimiz!E139*Verilerimiz!L139</f>
        <v>2.7694870521589143</v>
      </c>
      <c r="F139" s="37">
        <f>Verilerimiz!F139*Verilerimiz!M139</f>
        <v>2.8097725501240522</v>
      </c>
      <c r="G139" s="37">
        <f>Verilerimiz!G139*Verilerimiz!N139</f>
        <v>0.77268386883458118</v>
      </c>
      <c r="H139" s="37">
        <f>Verilerimiz!H139*Verilerimiz!O139</f>
        <v>0.19393360247713204</v>
      </c>
      <c r="I139" s="37">
        <f>Verilerimiz!I139*Verilerimiz!P139</f>
        <v>0.2451325987088914</v>
      </c>
      <c r="J139" s="39">
        <f t="shared" si="8"/>
        <v>16.934566993512199</v>
      </c>
    </row>
    <row r="140" spans="1:10" ht="15.75">
      <c r="A140" s="12">
        <v>2011</v>
      </c>
      <c r="B140" s="9">
        <v>6</v>
      </c>
      <c r="C140" s="37">
        <f>Verilerimiz!C140*Verilerimiz!J140</f>
        <v>11.552835594101955</v>
      </c>
      <c r="D140" s="37">
        <f>Verilerimiz!D140*Verilerimiz!K140</f>
        <v>1.8362229459149373</v>
      </c>
      <c r="E140" s="37">
        <f>Verilerimiz!E140*Verilerimiz!L140</f>
        <v>3.563406673777803</v>
      </c>
      <c r="F140" s="37">
        <f>Verilerimiz!F140*Verilerimiz!M140</f>
        <v>3.554362275906926</v>
      </c>
      <c r="G140" s="37">
        <f>Verilerimiz!G140*Verilerimiz!N140</f>
        <v>1.1151233107044523</v>
      </c>
      <c r="H140" s="37">
        <f>Verilerimiz!H140*Verilerimiz!O140</f>
        <v>0.28600309052183109</v>
      </c>
      <c r="I140" s="37">
        <f>Verilerimiz!I140*Verilerimiz!P140</f>
        <v>0.34318563819244796</v>
      </c>
      <c r="J140" s="39">
        <f t="shared" si="8"/>
        <v>22.251139529120351</v>
      </c>
    </row>
    <row r="141" spans="1:10" ht="15.75">
      <c r="A141" s="12">
        <v>2011</v>
      </c>
      <c r="B141" s="9">
        <v>7</v>
      </c>
      <c r="C141" s="37">
        <f>Verilerimiz!C141*Verilerimiz!J141</f>
        <v>13.800672383904597</v>
      </c>
      <c r="D141" s="37">
        <f>Verilerimiz!D141*Verilerimiz!K141</f>
        <v>2.0603288960069182</v>
      </c>
      <c r="E141" s="37">
        <f>Verilerimiz!E141*Verilerimiz!L141</f>
        <v>4.61581175359819</v>
      </c>
      <c r="F141" s="37">
        <f>Verilerimiz!F141*Verilerimiz!M141</f>
        <v>4.0460724721786354</v>
      </c>
      <c r="G141" s="37">
        <f>Verilerimiz!G141*Verilerimiz!N141</f>
        <v>1.3785382659889684</v>
      </c>
      <c r="H141" s="37">
        <f>Verilerimiz!H141*Verilerimiz!O141</f>
        <v>0.38590827967671726</v>
      </c>
      <c r="I141" s="37">
        <f>Verilerimiz!I141*Verilerimiz!P141</f>
        <v>0.40692011385675969</v>
      </c>
      <c r="J141" s="39">
        <f t="shared" si="8"/>
        <v>26.694252165210788</v>
      </c>
    </row>
    <row r="142" spans="1:10" ht="15.75">
      <c r="A142" s="12">
        <v>2011</v>
      </c>
      <c r="B142" s="9">
        <v>8</v>
      </c>
      <c r="C142" s="37">
        <f>Verilerimiz!C142*Verilerimiz!J142</f>
        <v>12.96426799700129</v>
      </c>
      <c r="D142" s="37">
        <f>Verilerimiz!D142*Verilerimiz!K142</f>
        <v>2.1181626895790422</v>
      </c>
      <c r="E142" s="37">
        <f>Verilerimiz!E142*Verilerimiz!L142</f>
        <v>4.338863048382299</v>
      </c>
      <c r="F142" s="37">
        <f>Verilerimiz!F142*Verilerimiz!M142</f>
        <v>3.9477304329242937</v>
      </c>
      <c r="G142" s="37">
        <f>Verilerimiz!G142*Verilerimiz!N142</f>
        <v>1.347806521205775</v>
      </c>
      <c r="H142" s="37">
        <f>Verilerimiz!H142*Verilerimiz!O142</f>
        <v>0.38199042912162373</v>
      </c>
      <c r="I142" s="37">
        <f>Verilerimiz!I142*Verilerimiz!P142</f>
        <v>0.39874902723312999</v>
      </c>
      <c r="J142" s="39">
        <f t="shared" si="8"/>
        <v>25.497570145447458</v>
      </c>
    </row>
    <row r="143" spans="1:10" ht="15.75">
      <c r="A143" s="12">
        <v>2011</v>
      </c>
      <c r="B143" s="9">
        <v>9</v>
      </c>
      <c r="C143" s="37">
        <f>Verilerimiz!C143*Verilerimiz!J143</f>
        <v>12.180138884279437</v>
      </c>
      <c r="D143" s="37">
        <f>Verilerimiz!D143*Verilerimiz!K143</f>
        <v>1.9518905330591856</v>
      </c>
      <c r="E143" s="37">
        <f>Verilerimiz!E143*Verilerimiz!L143</f>
        <v>3.6926494028785521</v>
      </c>
      <c r="F143" s="37">
        <f>Verilerimiz!F143*Verilerimiz!M143</f>
        <v>3.5965088641587872</v>
      </c>
      <c r="G143" s="37">
        <f>Verilerimiz!G143*Verilerimiz!N143</f>
        <v>1.1019525629402265</v>
      </c>
      <c r="H143" s="37">
        <f>Verilerimiz!H143*Verilerimiz!O143</f>
        <v>0.27229061357900358</v>
      </c>
      <c r="I143" s="37">
        <f>Verilerimiz!I143*Verilerimiz!P143</f>
        <v>0.35625937679025549</v>
      </c>
      <c r="J143" s="39">
        <f t="shared" si="8"/>
        <v>23.151690237685443</v>
      </c>
    </row>
    <row r="144" spans="1:10" ht="15.75">
      <c r="A144" s="12">
        <v>2011</v>
      </c>
      <c r="B144" s="9">
        <v>10</v>
      </c>
      <c r="C144" s="37">
        <f>Verilerimiz!C144*Verilerimiz!J144</f>
        <v>7.9458416755814349</v>
      </c>
      <c r="D144" s="37">
        <f>Verilerimiz!D144*Verilerimiz!K144</f>
        <v>1.5470539780543173</v>
      </c>
      <c r="E144" s="37">
        <f>Verilerimiz!E144*Verilerimiz!L144</f>
        <v>2.0494204185975966</v>
      </c>
      <c r="F144" s="37">
        <f>Verilerimiz!F144*Verilerimiz!M144</f>
        <v>2.416404393106685</v>
      </c>
      <c r="G144" s="37">
        <f>Verilerimiz!G144*Verilerimiz!N144</f>
        <v>0.72000087777767785</v>
      </c>
      <c r="H144" s="37">
        <f>Verilerimiz!H144*Verilerimiz!O144</f>
        <v>0.13124799359563483</v>
      </c>
      <c r="I144" s="37">
        <f>Verilerimiz!I144*Verilerimiz!P144</f>
        <v>0.26474320660560269</v>
      </c>
      <c r="J144" s="39">
        <f t="shared" si="8"/>
        <v>15.074712543318949</v>
      </c>
    </row>
    <row r="145" spans="1:10" ht="15.75">
      <c r="A145" s="12">
        <v>2011</v>
      </c>
      <c r="B145" s="9">
        <v>11</v>
      </c>
      <c r="C145" s="37">
        <f>Verilerimiz!C145*Verilerimiz!J145</f>
        <v>5.0184263214198532</v>
      </c>
      <c r="D145" s="37">
        <f>Verilerimiz!D145*Verilerimiz!K145</f>
        <v>0.93256992135049976</v>
      </c>
      <c r="E145" s="37">
        <f>Verilerimiz!E145*Verilerimiz!L145</f>
        <v>0.62775039848935388</v>
      </c>
      <c r="F145" s="37">
        <f>Verilerimiz!F145*Verilerimiz!M145</f>
        <v>1.5734726280694691</v>
      </c>
      <c r="G145" s="37">
        <f>Verilerimiz!G145*Verilerimiz!N145</f>
        <v>0.28097595230348404</v>
      </c>
      <c r="H145" s="37">
        <f>Verilerimiz!H145*Verilerimiz!O145</f>
        <v>-0.10382303970997978</v>
      </c>
      <c r="I145" s="37">
        <f>Verilerimiz!I145*Verilerimiz!P145</f>
        <v>0.14381112457588296</v>
      </c>
      <c r="J145" s="39">
        <f t="shared" si="8"/>
        <v>8.473183306498564</v>
      </c>
    </row>
    <row r="146" spans="1:10" ht="15.75">
      <c r="A146" s="12">
        <v>2011</v>
      </c>
      <c r="B146" s="9">
        <v>12</v>
      </c>
      <c r="C146" s="37">
        <f>Verilerimiz!C146*Verilerimiz!J146</f>
        <v>4.7570499505125694</v>
      </c>
      <c r="D146" s="37">
        <f>Verilerimiz!D146*Verilerimiz!K146</f>
        <v>0.73015164384806563</v>
      </c>
      <c r="E146" s="37">
        <f>Verilerimiz!E146*Verilerimiz!L146</f>
        <v>0.68314013953253216</v>
      </c>
      <c r="F146" s="37">
        <f>Verilerimiz!F146*Verilerimiz!M146</f>
        <v>1.4891794515657477</v>
      </c>
      <c r="G146" s="37">
        <f>Verilerimiz!G146*Verilerimiz!N146</f>
        <v>0.10097573285906457</v>
      </c>
      <c r="H146" s="37">
        <f>Verilerimiz!H146*Verilerimiz!O146</f>
        <v>-0.22527640691788064</v>
      </c>
      <c r="I146" s="37">
        <f>Verilerimiz!I146*Verilerimiz!P146</f>
        <v>0.16178751514786832</v>
      </c>
      <c r="J146" s="39">
        <f t="shared" si="8"/>
        <v>7.6970080265479668</v>
      </c>
    </row>
    <row r="147" spans="1:10" ht="15.75">
      <c r="A147" s="12">
        <v>2012</v>
      </c>
      <c r="B147" s="9">
        <v>1</v>
      </c>
      <c r="C147" s="37">
        <f>Verilerimiz!C147*Verilerimiz!J147</f>
        <v>2.4078493583889564</v>
      </c>
      <c r="D147" s="37">
        <f>Verilerimiz!D147*Verilerimiz!K147</f>
        <v>0.6050377172122311</v>
      </c>
      <c r="E147" s="37">
        <f>Verilerimiz!E147*Verilerimiz!L147</f>
        <v>-0.12940552859990312</v>
      </c>
      <c r="F147" s="37">
        <f>Verilerimiz!F147*Verilerimiz!M147</f>
        <v>0.95068525659860326</v>
      </c>
      <c r="G147" s="37">
        <f>Verilerimiz!G147*Verilerimiz!N147</f>
        <v>0.10585418536136015</v>
      </c>
      <c r="H147" s="37">
        <f>Verilerimiz!H147*Verilerimiz!O147</f>
        <v>-0.17116797216458132</v>
      </c>
      <c r="I147" s="37">
        <f>Verilerimiz!I147*Verilerimiz!P147</f>
        <v>0.12060279429290841</v>
      </c>
      <c r="J147" s="39">
        <f t="shared" si="8"/>
        <v>3.8894558110895745</v>
      </c>
    </row>
    <row r="148" spans="1:10" ht="15.75">
      <c r="A148" s="12">
        <v>2012</v>
      </c>
      <c r="B148" s="9">
        <v>2</v>
      </c>
      <c r="C148" s="37">
        <f>Verilerimiz!C148*Verilerimiz!J148</f>
        <v>2.1461266020423309</v>
      </c>
      <c r="D148" s="37">
        <f>Verilerimiz!D148*Verilerimiz!K148</f>
        <v>0.65545752697991688</v>
      </c>
      <c r="E148" s="37">
        <f>Verilerimiz!E148*Verilerimiz!L148</f>
        <v>-0.3697300817140089</v>
      </c>
      <c r="F148" s="37">
        <f>Verilerimiz!F148*Verilerimiz!M148</f>
        <v>1.0625305809043213</v>
      </c>
      <c r="G148" s="37">
        <f>Verilerimiz!G148*Verilerimiz!N148</f>
        <v>8.3801230077743455E-2</v>
      </c>
      <c r="H148" s="37">
        <f>Verilerimiz!H148*Verilerimiz!O148</f>
        <v>-0.28398322654578262</v>
      </c>
      <c r="I148" s="37">
        <f>Verilerimiz!I148*Verilerimiz!P148</f>
        <v>7.9858607031790707E-2</v>
      </c>
      <c r="J148" s="39">
        <f t="shared" si="8"/>
        <v>3.3740612387763114</v>
      </c>
    </row>
    <row r="149" spans="1:10" ht="15.75">
      <c r="A149" s="12">
        <v>2012</v>
      </c>
      <c r="B149" s="9">
        <v>3</v>
      </c>
      <c r="C149" s="37">
        <f>Verilerimiz!C149*Verilerimiz!J149</f>
        <v>3.9781858964687107</v>
      </c>
      <c r="D149" s="37">
        <f>Verilerimiz!D149*Verilerimiz!K149</f>
        <v>0.82832544618341153</v>
      </c>
      <c r="E149" s="37">
        <f>Verilerimiz!E149*Verilerimiz!L149</f>
        <v>0.66551414708521606</v>
      </c>
      <c r="F149" s="37">
        <f>Verilerimiz!F149*Verilerimiz!M149</f>
        <v>1.5658345402800524</v>
      </c>
      <c r="G149" s="37">
        <f>Verilerimiz!G149*Verilerimiz!N149</f>
        <v>0.2249401438928903</v>
      </c>
      <c r="H149" s="37">
        <f>Verilerimiz!H149*Verilerimiz!O149</f>
        <v>-0.13032106971621532</v>
      </c>
      <c r="I149" s="37">
        <f>Verilerimiz!I149*Verilerimiz!P149</f>
        <v>8.9637211974458952E-2</v>
      </c>
      <c r="J149" s="39">
        <f t="shared" si="8"/>
        <v>7.2221163161685249</v>
      </c>
    </row>
    <row r="150" spans="1:10" ht="15.75">
      <c r="A150" s="12">
        <v>2012</v>
      </c>
      <c r="B150" s="9">
        <v>4</v>
      </c>
      <c r="C150" s="37">
        <f>Verilerimiz!C150*Verilerimiz!J150</f>
        <v>7.5376153827828212</v>
      </c>
      <c r="D150" s="37">
        <f>Verilerimiz!D150*Verilerimiz!K150</f>
        <v>1.3613348637275198</v>
      </c>
      <c r="E150" s="37">
        <f>Verilerimiz!E150*Verilerimiz!L150</f>
        <v>2.6990295965122648</v>
      </c>
      <c r="F150" s="37">
        <f>Verilerimiz!F150*Verilerimiz!M150</f>
        <v>2.4326358036493669</v>
      </c>
      <c r="G150" s="37">
        <f>Verilerimiz!G150*Verilerimiz!N150</f>
        <v>0.66599924956522427</v>
      </c>
      <c r="H150" s="37">
        <f>Verilerimiz!H150*Verilerimiz!O150</f>
        <v>0.13810143208733264</v>
      </c>
      <c r="I150" s="37">
        <f>Verilerimiz!I150*Verilerimiz!P150</f>
        <v>0.21838884371959089</v>
      </c>
      <c r="J150" s="39">
        <f t="shared" si="8"/>
        <v>15.05310517204412</v>
      </c>
    </row>
    <row r="151" spans="1:10" ht="15.75">
      <c r="A151" s="12">
        <v>2012</v>
      </c>
      <c r="B151" s="9">
        <v>5</v>
      </c>
      <c r="C151" s="37">
        <f>Verilerimiz!C151*Verilerimiz!J151</f>
        <v>9.3173301259398755</v>
      </c>
      <c r="D151" s="37">
        <f>Verilerimiz!D151*Verilerimiz!K151</f>
        <v>1.5558112728314513</v>
      </c>
      <c r="E151" s="37">
        <f>Verilerimiz!E151*Verilerimiz!L151</f>
        <v>3.1796787027404765</v>
      </c>
      <c r="F151" s="37">
        <f>Verilerimiz!F151*Verilerimiz!M151</f>
        <v>2.8660364353340246</v>
      </c>
      <c r="G151" s="37">
        <f>Verilerimiz!G151*Verilerimiz!N151</f>
        <v>0.8644758471177747</v>
      </c>
      <c r="H151" s="37">
        <f>Verilerimiz!H151*Verilerimiz!O151</f>
        <v>0.22174032757684395</v>
      </c>
      <c r="I151" s="37">
        <f>Verilerimiz!I151*Verilerimiz!P151</f>
        <v>0.29661768326093685</v>
      </c>
      <c r="J151" s="39">
        <f t="shared" si="8"/>
        <v>18.301690394801383</v>
      </c>
    </row>
    <row r="152" spans="1:10" ht="15.75">
      <c r="A152" s="12">
        <v>2012</v>
      </c>
      <c r="B152" s="9">
        <v>6</v>
      </c>
      <c r="C152" s="37">
        <f>Verilerimiz!C152*Verilerimiz!J152</f>
        <v>12.824415060984661</v>
      </c>
      <c r="D152" s="37">
        <f>Verilerimiz!D152*Verilerimiz!K152</f>
        <v>1.9375612610725017</v>
      </c>
      <c r="E152" s="37">
        <f>Verilerimiz!E152*Verilerimiz!L152</f>
        <v>4.3813014683110056</v>
      </c>
      <c r="F152" s="37">
        <f>Verilerimiz!F152*Verilerimiz!M152</f>
        <v>3.8167216919326279</v>
      </c>
      <c r="G152" s="37">
        <f>Verilerimiz!G152*Verilerimiz!N152</f>
        <v>1.2173231316556419</v>
      </c>
      <c r="H152" s="37">
        <f>Verilerimiz!H152*Verilerimiz!O152</f>
        <v>0.3073243136591346</v>
      </c>
      <c r="I152" s="37">
        <f>Verilerimiz!I152*Verilerimiz!P152</f>
        <v>0.36995722033094874</v>
      </c>
      <c r="J152" s="39">
        <f t="shared" si="8"/>
        <v>24.854604147946521</v>
      </c>
    </row>
    <row r="153" spans="1:10" ht="15.75">
      <c r="A153" s="12">
        <v>2012</v>
      </c>
      <c r="B153" s="9">
        <v>7</v>
      </c>
      <c r="C153" s="37">
        <f>Verilerimiz!C153*Verilerimiz!J153</f>
        <v>14.342407047795088</v>
      </c>
      <c r="D153" s="37">
        <f>Verilerimiz!D153*Verilerimiz!K153</f>
        <v>2.096023520342372</v>
      </c>
      <c r="E153" s="37">
        <f>Verilerimiz!E153*Verilerimiz!L153</f>
        <v>4.9174100867963189</v>
      </c>
      <c r="F153" s="37">
        <f>Verilerimiz!F153*Verilerimiz!M153</f>
        <v>4.2081803270026414</v>
      </c>
      <c r="G153" s="37">
        <f>Verilerimiz!G153*Verilerimiz!N153</f>
        <v>1.376104409697682</v>
      </c>
      <c r="H153" s="37">
        <f>Verilerimiz!H153*Verilerimiz!O153</f>
        <v>0.3715123032208526</v>
      </c>
      <c r="I153" s="37">
        <f>Verilerimiz!I153*Verilerimiz!P153</f>
        <v>0.41559071006340059</v>
      </c>
      <c r="J153" s="39">
        <f t="shared" si="8"/>
        <v>27.727228404918357</v>
      </c>
    </row>
    <row r="154" spans="1:10" ht="15.75">
      <c r="A154" s="12">
        <v>2012</v>
      </c>
      <c r="B154" s="9">
        <v>8</v>
      </c>
      <c r="C154" s="37">
        <f>Verilerimiz!C154*Verilerimiz!J154</f>
        <v>13.766616983832513</v>
      </c>
      <c r="D154" s="37">
        <f>Verilerimiz!D154*Verilerimiz!K154</f>
        <v>2.1464433301100576</v>
      </c>
      <c r="E154" s="37">
        <f>Verilerimiz!E154*Verilerimiz!L154</f>
        <v>4.3813014683110056</v>
      </c>
      <c r="F154" s="37">
        <f>Verilerimiz!F154*Verilerimiz!M154</f>
        <v>4.0823543371587077</v>
      </c>
      <c r="G154" s="37">
        <f>Verilerimiz!G154*Verilerimiz!N154</f>
        <v>1.3716938186409586</v>
      </c>
      <c r="H154" s="37">
        <f>Verilerimiz!H154*Verilerimiz!O154</f>
        <v>0.3890181185558666</v>
      </c>
      <c r="I154" s="37">
        <f>Verilerimiz!I154*Verilerimiz!P154</f>
        <v>0.40581210512073229</v>
      </c>
      <c r="J154" s="39">
        <f t="shared" si="8"/>
        <v>26.543240161729845</v>
      </c>
    </row>
    <row r="155" spans="1:10" ht="15.75">
      <c r="A155" s="12">
        <v>2012</v>
      </c>
      <c r="B155" s="9">
        <v>9</v>
      </c>
      <c r="C155" s="37">
        <f>Verilerimiz!C155*Verilerimiz!J155</f>
        <v>11.934557689406134</v>
      </c>
      <c r="D155" s="37">
        <f>Verilerimiz!D155*Verilerimiz!K155</f>
        <v>1.9879810708401877</v>
      </c>
      <c r="E155" s="37">
        <f>Verilerimiz!E155*Verilerimiz!L155</f>
        <v>4.0670308988540977</v>
      </c>
      <c r="F155" s="37">
        <f>Verilerimiz!F155*Verilerimiz!M155</f>
        <v>3.3973017257861851</v>
      </c>
      <c r="G155" s="37">
        <f>Verilerimiz!G155*Verilerimiz!N155</f>
        <v>1.1511642658047918</v>
      </c>
      <c r="H155" s="37">
        <f>Verilerimiz!H155*Verilerimiz!O155</f>
        <v>0.2898184983241206</v>
      </c>
      <c r="I155" s="37">
        <f>Verilerimiz!I155*Verilerimiz!P155</f>
        <v>0.36343815036916993</v>
      </c>
      <c r="J155" s="39">
        <f t="shared" si="8"/>
        <v>23.191292299384685</v>
      </c>
    </row>
    <row r="156" spans="1:10" ht="15.75">
      <c r="A156" s="12">
        <v>2012</v>
      </c>
      <c r="B156" s="9">
        <v>10</v>
      </c>
      <c r="C156" s="37">
        <f>Verilerimiz!C156*Verilerimiz!J156</f>
        <v>10.57359935640368</v>
      </c>
      <c r="D156" s="37">
        <f>Verilerimiz!D156*Verilerimiz!K156</f>
        <v>1.6206367425327617</v>
      </c>
      <c r="E156" s="37">
        <f>Verilerimiz!E156*Verilerimiz!L156</f>
        <v>3.1242191904833749</v>
      </c>
      <c r="F156" s="37">
        <f>Verilerimiz!F156*Verilerimiz!M156</f>
        <v>3.0477850873308165</v>
      </c>
      <c r="G156" s="37">
        <f>Verilerimiz!G156*Verilerimiz!N156</f>
        <v>0.81595934549381788</v>
      </c>
      <c r="H156" s="37">
        <f>Verilerimiz!H156*Verilerimiz!O156</f>
        <v>0.18283851572125731</v>
      </c>
      <c r="I156" s="37">
        <f>Verilerimiz!I156*Verilerimiz!P156</f>
        <v>0.3243237305984969</v>
      </c>
      <c r="J156" s="39">
        <f t="shared" si="8"/>
        <v>19.689361968564203</v>
      </c>
    </row>
    <row r="157" spans="1:10" ht="15.75">
      <c r="A157" s="12">
        <v>2012</v>
      </c>
      <c r="B157" s="9">
        <v>11</v>
      </c>
      <c r="C157" s="37">
        <f>Verilerimiz!C157*Verilerimiz!J157</f>
        <v>7.8516826903987722</v>
      </c>
      <c r="D157" s="37">
        <f>Verilerimiz!D157*Verilerimiz!K157</f>
        <v>1.2244810943580866</v>
      </c>
      <c r="E157" s="37">
        <f>Verilerimiz!E157*Verilerimiz!L157</f>
        <v>1.7007583758844409</v>
      </c>
      <c r="F157" s="37">
        <f>Verilerimiz!F157*Verilerimiz!M157</f>
        <v>2.2928291482672196</v>
      </c>
      <c r="G157" s="37">
        <f>Verilerimiz!G157*Verilerimiz!N157</f>
        <v>0.53368151786352414</v>
      </c>
      <c r="H157" s="37">
        <f>Verilerimiz!H157*Verilerimiz!O157</f>
        <v>7.5858533118393981E-2</v>
      </c>
      <c r="I157" s="37">
        <f>Verilerimiz!I157*Verilerimiz!P157</f>
        <v>0.25424372850937449</v>
      </c>
      <c r="J157" s="39">
        <f t="shared" si="8"/>
        <v>13.933535088399811</v>
      </c>
    </row>
    <row r="158" spans="1:10" ht="15.75">
      <c r="A158" s="12">
        <v>2012</v>
      </c>
      <c r="B158" s="9">
        <v>12</v>
      </c>
      <c r="C158" s="37">
        <f>Verilerimiz!C158*Verilerimiz!J158</f>
        <v>4.3969423066233126</v>
      </c>
      <c r="D158" s="37">
        <f>Verilerimiz!D158*Verilerimiz!K158</f>
        <v>0.79951412631616237</v>
      </c>
      <c r="E158" s="37">
        <f>Verilerimiz!E158*Verilerimiz!L158</f>
        <v>0.81340617977081964</v>
      </c>
      <c r="F158" s="37">
        <f>Verilerimiz!F158*Verilerimiz!M158</f>
        <v>1.5238925436654083</v>
      </c>
      <c r="G158" s="37">
        <f>Verilerimiz!G158*Verilerimiz!N158</f>
        <v>0.22052955283616699</v>
      </c>
      <c r="H158" s="37">
        <f>Verilerimiz!H158*Verilerimiz!O158</f>
        <v>-0.12448579793787731</v>
      </c>
      <c r="I158" s="37">
        <f>Verilerimiz!I158*Verilerimiz!P158</f>
        <v>0.17438512147758375</v>
      </c>
      <c r="J158" s="39">
        <f t="shared" si="8"/>
        <v>7.8041840327515759</v>
      </c>
    </row>
    <row r="159" spans="1:10" ht="15.75">
      <c r="A159" s="12">
        <v>2013</v>
      </c>
      <c r="B159" s="9">
        <v>1</v>
      </c>
      <c r="C159" s="37">
        <f>Verilerimiz!C159*Verilerimiz!J159</f>
        <v>3.4721266813662059</v>
      </c>
      <c r="D159" s="37">
        <f>Verilerimiz!D159*Verilerimiz!K159</f>
        <v>0.74532226749717068</v>
      </c>
      <c r="E159" s="37">
        <f>Verilerimiz!E159*Verilerimiz!L159</f>
        <v>0.56550733149067756</v>
      </c>
      <c r="F159" s="37">
        <f>Verilerimiz!F159*Verilerimiz!M159</f>
        <v>1.3371763987100174</v>
      </c>
      <c r="G159" s="37">
        <f>Verilerimiz!G159*Verilerimiz!N159</f>
        <v>0.14639534063812656</v>
      </c>
      <c r="H159" s="37">
        <f>Verilerimiz!H159*Verilerimiz!O159</f>
        <v>-0.25782977451501726</v>
      </c>
      <c r="I159" s="37">
        <f>Verilerimiz!I159*Verilerimiz!P159</f>
        <v>0.257630130312197</v>
      </c>
      <c r="J159" s="39">
        <f t="shared" si="8"/>
        <v>6.2663283754993779</v>
      </c>
    </row>
    <row r="160" spans="1:10" ht="15.75">
      <c r="A160" s="12">
        <v>2013</v>
      </c>
      <c r="B160" s="9">
        <v>2</v>
      </c>
      <c r="C160" s="37">
        <f>Verilerimiz!C160*Verilerimiz!J160</f>
        <v>4.2161538273732502</v>
      </c>
      <c r="D160" s="37">
        <f>Verilerimiz!D160*Verilerimiz!K160</f>
        <v>0.94106346906208416</v>
      </c>
      <c r="E160" s="37">
        <f>Verilerimiz!E160*Verilerimiz!L160</f>
        <v>1.1133425588722714</v>
      </c>
      <c r="F160" s="37">
        <f>Verilerimiz!F160*Verilerimiz!M160</f>
        <v>1.5932314537821481</v>
      </c>
      <c r="G160" s="37">
        <f>Verilerimiz!G160*Verilerimiz!N160</f>
        <v>0.33783540147259972</v>
      </c>
      <c r="H160" s="37">
        <f>Verilerimiz!H160*Verilerimiz!O160</f>
        <v>-0.19874378452199251</v>
      </c>
      <c r="I160" s="37">
        <f>Verilerimiz!I160*Verilerimiz!P160</f>
        <v>0.26825405321166906</v>
      </c>
      <c r="J160" s="39">
        <f t="shared" si="8"/>
        <v>8.2711369792520291</v>
      </c>
    </row>
    <row r="161" spans="1:10" ht="15.75">
      <c r="A161" s="12">
        <v>2013</v>
      </c>
      <c r="B161" s="9">
        <v>3</v>
      </c>
      <c r="C161" s="37">
        <f>Verilerimiz!C161*Verilerimiz!J161</f>
        <v>5.0097827831140966</v>
      </c>
      <c r="D161" s="37">
        <f>Verilerimiz!D161*Verilerimiz!K161</f>
        <v>1.1142191473695076</v>
      </c>
      <c r="E161" s="37">
        <f>Verilerimiz!E161*Verilerimiz!L161</f>
        <v>1.5021288492721121</v>
      </c>
      <c r="F161" s="37">
        <f>Verilerimiz!F161*Verilerimiz!M161</f>
        <v>1.9773140363903448</v>
      </c>
      <c r="G161" s="37">
        <f>Verilerimiz!G161*Verilerimiz!N161</f>
        <v>0.52927546230707301</v>
      </c>
      <c r="H161" s="37">
        <f>Verilerimiz!H161*Verilerimiz!O161</f>
        <v>-2.1485814542918109E-2</v>
      </c>
      <c r="I161" s="37">
        <f>Verilerimiz!I161*Verilerimiz!P161</f>
        <v>0.29215787973548119</v>
      </c>
      <c r="J161" s="39">
        <f t="shared" si="8"/>
        <v>10.403392343645697</v>
      </c>
    </row>
    <row r="162" spans="1:10" ht="15.75">
      <c r="A162" s="12">
        <v>2013</v>
      </c>
      <c r="B162" s="9">
        <v>4</v>
      </c>
      <c r="C162" s="37">
        <f>Verilerimiz!C162*Verilerimiz!J162</f>
        <v>6.9442533627324119</v>
      </c>
      <c r="D162" s="37">
        <f>Verilerimiz!D162*Verilerimiz!K162</f>
        <v>1.4003024419643813</v>
      </c>
      <c r="E162" s="37">
        <f>Verilerimiz!E162*Verilerimiz!L162</f>
        <v>2.3150456382899609</v>
      </c>
      <c r="F162" s="37">
        <f>Verilerimiz!F162*Verilerimiz!M162</f>
        <v>2.4467483040225848</v>
      </c>
      <c r="G162" s="37">
        <f>Verilerimiz!G162*Verilerimiz!N162</f>
        <v>0.81080496353423936</v>
      </c>
      <c r="H162" s="37">
        <f>Verilerimiz!H162*Verilerimiz!O162</f>
        <v>0.19068660406839819</v>
      </c>
      <c r="I162" s="37">
        <f>Verilerimiz!I162*Verilerimiz!P162</f>
        <v>0.33199759060850131</v>
      </c>
      <c r="J162" s="39">
        <f t="shared" si="8"/>
        <v>14.439838905220478</v>
      </c>
    </row>
    <row r="163" spans="1:10" ht="15.75">
      <c r="A163" s="12">
        <v>2013</v>
      </c>
      <c r="B163" s="9">
        <v>5</v>
      </c>
      <c r="C163" s="37">
        <f>Verilerimiz!C163*Verilerimiz!J163</f>
        <v>9.9203619467605879</v>
      </c>
      <c r="D163" s="37">
        <f>Verilerimiz!D163*Verilerimiz!K163</f>
        <v>1.7767278295892148</v>
      </c>
      <c r="E163" s="37">
        <f>Verilerimiz!E163*Verilerimiz!L163</f>
        <v>3.446060301271316</v>
      </c>
      <c r="F163" s="37">
        <f>Verilerimiz!F163*Verilerimiz!M163</f>
        <v>3.2291387500763182</v>
      </c>
      <c r="G163" s="37">
        <f>Verilerimiz!G163*Verilerimiz!N163</f>
        <v>1.075442694687776</v>
      </c>
      <c r="H163" s="37">
        <f>Verilerimiz!H163*Verilerimiz!O163</f>
        <v>0.31423003769017732</v>
      </c>
      <c r="I163" s="37">
        <f>Verilerimiz!I163*Verilerimiz!P163</f>
        <v>0.50198035700005394</v>
      </c>
      <c r="J163" s="39">
        <f t="shared" si="8"/>
        <v>20.263941917075446</v>
      </c>
    </row>
    <row r="164" spans="1:10" ht="15.75">
      <c r="A164" s="12">
        <v>2013</v>
      </c>
      <c r="B164" s="9">
        <v>6</v>
      </c>
      <c r="C164" s="37">
        <f>Verilerimiz!C164*Verilerimiz!J164</f>
        <v>11.606823477709888</v>
      </c>
      <c r="D164" s="37">
        <f>Verilerimiz!D164*Verilerimiz!K164</f>
        <v>1.9649405234016317</v>
      </c>
      <c r="E164" s="37">
        <f>Verilerimiz!E164*Verilerimiz!L164</f>
        <v>3.8171744875620734</v>
      </c>
      <c r="F164" s="37">
        <f>Verilerimiz!F164*Verilerimiz!M164</f>
        <v>3.6558971751965363</v>
      </c>
      <c r="G164" s="37">
        <f>Verilerimiz!G164*Verilerimiz!N164</f>
        <v>1.5033675365530688</v>
      </c>
      <c r="H164" s="37">
        <f>Verilerimiz!H164*Verilerimiz!O164</f>
        <v>0.40285902267971452</v>
      </c>
      <c r="I164" s="37">
        <f>Verilerimiz!I164*Verilerimiz!P164</f>
        <v>0.58165977874609431</v>
      </c>
      <c r="J164" s="39">
        <f t="shared" si="8"/>
        <v>23.532722001849002</v>
      </c>
    </row>
    <row r="165" spans="1:10" ht="15.75">
      <c r="A165" s="12">
        <v>2013</v>
      </c>
      <c r="B165" s="9">
        <v>7</v>
      </c>
      <c r="C165" s="37">
        <f>Verilerimiz!C165*Verilerimiz!J165</f>
        <v>12.598859672385947</v>
      </c>
      <c r="D165" s="37">
        <f>Verilerimiz!D165*Verilerimiz!K165</f>
        <v>2.1531532172140486</v>
      </c>
      <c r="E165" s="37">
        <f>Verilerimiz!E165*Verilerimiz!L165</f>
        <v>4.152944465634663</v>
      </c>
      <c r="F165" s="37">
        <f>Verilerimiz!F165*Verilerimiz!M165</f>
        <v>4.0399797578047325</v>
      </c>
      <c r="G165" s="37">
        <f>Verilerimiz!G165*Verilerimiz!N165</f>
        <v>1.7623746776820621</v>
      </c>
      <c r="H165" s="37">
        <f>Verilerimiz!H165*Verilerimiz!O165</f>
        <v>0.52371672948362891</v>
      </c>
      <c r="I165" s="37">
        <f>Verilerimiz!I165*Verilerimiz!P165</f>
        <v>0.64009135469319056</v>
      </c>
      <c r="J165" s="39">
        <f t="shared" si="8"/>
        <v>25.87111987489827</v>
      </c>
    </row>
    <row r="166" spans="1:10" ht="15.75">
      <c r="A166" s="12">
        <v>2013</v>
      </c>
      <c r="B166" s="9">
        <v>8</v>
      </c>
      <c r="C166" s="37">
        <f>Verilerimiz!C166*Verilerimiz!J166</f>
        <v>13.14447957945778</v>
      </c>
      <c r="D166" s="37">
        <f>Verilerimiz!D166*Verilerimiz!K166</f>
        <v>2.1983242637290283</v>
      </c>
      <c r="E166" s="37">
        <f>Verilerimiz!E166*Verilerimiz!L166</f>
        <v>4.2766491943982485</v>
      </c>
      <c r="F166" s="37">
        <f>Verilerimiz!F166*Verilerimiz!M166</f>
        <v>4.096880881154096</v>
      </c>
      <c r="G166" s="37">
        <f>Verilerimiz!G166*Verilerimiz!N166</f>
        <v>1.7173299574857153</v>
      </c>
      <c r="H166" s="37">
        <f>Verilerimiz!H166*Verilerimiz!O166</f>
        <v>0.52371672948362891</v>
      </c>
      <c r="I166" s="37">
        <f>Verilerimiz!I166*Verilerimiz!P166</f>
        <v>0.66665116194187068</v>
      </c>
      <c r="J166" s="39">
        <f t="shared" si="8"/>
        <v>26.624031767650369</v>
      </c>
    </row>
    <row r="167" spans="1:10" ht="15.75">
      <c r="A167" s="12">
        <v>2013</v>
      </c>
      <c r="B167" s="9">
        <v>9</v>
      </c>
      <c r="C167" s="37">
        <f>Verilerimiz!C167*Verilerimiz!J167</f>
        <v>10.961999951170451</v>
      </c>
      <c r="D167" s="37">
        <f>Verilerimiz!D167*Verilerimiz!K167</f>
        <v>1.9423550001441416</v>
      </c>
      <c r="E167" s="37">
        <f>Verilerimiz!E167*Verilerimiz!L167</f>
        <v>3.2163229478532283</v>
      </c>
      <c r="F167" s="37">
        <f>Verilerimiz!F167*Verilerimiz!M167</f>
        <v>3.4140674009617462</v>
      </c>
      <c r="G167" s="37">
        <f>Verilerimiz!G167*Verilerimiz!N167</f>
        <v>1.3794945560131155</v>
      </c>
      <c r="H167" s="37">
        <f>Verilerimiz!H167*Verilerimiz!O167</f>
        <v>0.36525884722960783</v>
      </c>
      <c r="I167" s="37">
        <f>Verilerimiz!I167*Verilerimiz!P167</f>
        <v>0.55509997149741419</v>
      </c>
      <c r="J167" s="39">
        <f t="shared" si="8"/>
        <v>21.834598674869699</v>
      </c>
    </row>
    <row r="168" spans="1:10" ht="15.75">
      <c r="A168" s="12">
        <v>2013</v>
      </c>
      <c r="B168" s="9">
        <v>10</v>
      </c>
      <c r="C168" s="37">
        <f>Verilerimiz!C168*Verilerimiz!J168</f>
        <v>7.5394750795380467</v>
      </c>
      <c r="D168" s="37">
        <f>Verilerimiz!D168*Verilerimiz!K168</f>
        <v>1.4981730427468378</v>
      </c>
      <c r="E168" s="37">
        <f>Verilerimiz!E168*Verilerimiz!L168</f>
        <v>2.0676361807627894</v>
      </c>
      <c r="F168" s="37">
        <f>Verilerimiz!F168*Verilerimiz!M168</f>
        <v>2.4609735848599255</v>
      </c>
      <c r="G168" s="37">
        <f>Verilerimiz!G168*Verilerimiz!N168</f>
        <v>0.95156971414782254</v>
      </c>
      <c r="H168" s="37">
        <f>Verilerimiz!H168*Verilerimiz!O168</f>
        <v>0.1611436090718858</v>
      </c>
      <c r="I168" s="37">
        <f>Verilerimiz!I168*Verilerimiz!P168</f>
        <v>0.41698897380427763</v>
      </c>
      <c r="J168" s="39">
        <f t="shared" si="8"/>
        <v>15.095960184931586</v>
      </c>
    </row>
    <row r="169" spans="1:10" ht="15.75">
      <c r="A169" s="12">
        <v>2013</v>
      </c>
      <c r="B169" s="9">
        <v>11</v>
      </c>
      <c r="C169" s="37">
        <f>Verilerimiz!C169*Verilerimiz!J169</f>
        <v>6.9938551724662146</v>
      </c>
      <c r="D169" s="37">
        <f>Verilerimiz!D169*Verilerimiz!K169</f>
        <v>1.332545872191911</v>
      </c>
      <c r="E169" s="37">
        <f>Verilerimiz!E169*Verilerimiz!L169</f>
        <v>1.5021288492721121</v>
      </c>
      <c r="F169" s="37">
        <f>Verilerimiz!F169*Verilerimiz!M169</f>
        <v>2.1337921256010914</v>
      </c>
      <c r="G169" s="37">
        <f>Verilerimiz!G169*Verilerimiz!N169</f>
        <v>0.64188726279793951</v>
      </c>
      <c r="H169" s="37">
        <f>Verilerimiz!H169*Verilerimiz!O169</f>
        <v>6.4457443628754316E-2</v>
      </c>
      <c r="I169" s="37">
        <f>Verilerimiz!I169*Verilerimiz!P169</f>
        <v>0.40105308945506957</v>
      </c>
      <c r="J169" s="39">
        <f t="shared" si="8"/>
        <v>13.069719815413093</v>
      </c>
    </row>
    <row r="170" spans="1:10" ht="15.75">
      <c r="A170" s="12">
        <v>2013</v>
      </c>
      <c r="B170" s="9">
        <v>12</v>
      </c>
      <c r="C170" s="37">
        <f>Verilerimiz!C170*Verilerimiz!J170</f>
        <v>3.5713303008338118</v>
      </c>
      <c r="D170" s="37">
        <f>Verilerimiz!D170*Verilerimiz!K170</f>
        <v>0.77543629850715734</v>
      </c>
      <c r="E170" s="37">
        <f>Verilerimiz!E170*Verilerimiz!L170</f>
        <v>-0.17672104109083672</v>
      </c>
      <c r="F170" s="37">
        <f>Verilerimiz!F170*Verilerimiz!M170</f>
        <v>1.2091488711739518</v>
      </c>
      <c r="G170" s="37">
        <f>Verilerimiz!G170*Verilerimiz!N170</f>
        <v>-0.19707065085901651</v>
      </c>
      <c r="H170" s="37">
        <f>Verilerimiz!H170*Verilerimiz!O170</f>
        <v>-0.36257312041174306</v>
      </c>
      <c r="I170" s="37">
        <f>Verilerimiz!I170*Verilerimiz!P170</f>
        <v>0.20185453508996878</v>
      </c>
      <c r="J170" s="39">
        <f t="shared" si="8"/>
        <v>5.021405193243293</v>
      </c>
    </row>
    <row r="171" spans="1:10" ht="15.75">
      <c r="A171" s="12">
        <v>2014</v>
      </c>
      <c r="B171" s="9">
        <v>1</v>
      </c>
      <c r="C171" s="37">
        <f>Verilerimiz!C171*Verilerimiz!J171</f>
        <v>4.5159395182208133</v>
      </c>
      <c r="D171" s="37">
        <f>Verilerimiz!D171*Verilerimiz!K171</f>
        <v>0.85963282060861956</v>
      </c>
      <c r="E171" s="37">
        <f>Verilerimiz!E171*Verilerimiz!L171</f>
        <v>0.55107778296343979</v>
      </c>
      <c r="F171" s="37">
        <f>Verilerimiz!F171*Verilerimiz!M171</f>
        <v>1.6752754616898946</v>
      </c>
      <c r="G171" s="37">
        <f>Verilerimiz!G171*Verilerimiz!N171</f>
        <v>0.19188778590880845</v>
      </c>
      <c r="H171" s="37">
        <f>Verilerimiz!H171*Verilerimiz!O171</f>
        <v>-0.26611289732834392</v>
      </c>
      <c r="I171" s="37">
        <f>Verilerimiz!I171*Verilerimiz!P171</f>
        <v>0.26996657025615384</v>
      </c>
      <c r="J171" s="39">
        <f t="shared" si="8"/>
        <v>7.7976670423193859</v>
      </c>
    </row>
    <row r="172" spans="1:10" ht="15.75">
      <c r="A172" s="12">
        <v>2014</v>
      </c>
      <c r="B172" s="9">
        <v>2</v>
      </c>
      <c r="C172" s="37">
        <f>Verilerimiz!C172*Verilerimiz!J172</f>
        <v>4.4166881002379386</v>
      </c>
      <c r="D172" s="37">
        <f>Verilerimiz!D172*Verilerimiz!K172</f>
        <v>0.91943336465095837</v>
      </c>
      <c r="E172" s="37">
        <f>Verilerimiz!E172*Verilerimiz!L172</f>
        <v>1.0488254578981597</v>
      </c>
      <c r="F172" s="37">
        <f>Verilerimiz!F172*Verilerimiz!M172</f>
        <v>1.6610782120145564</v>
      </c>
      <c r="G172" s="37">
        <f>Verilerimiz!G172*Verilerimiz!N172</f>
        <v>0.32733798772679085</v>
      </c>
      <c r="H172" s="37">
        <f>Verilerimiz!H172*Verilerimiz!O172</f>
        <v>-0.19233902480167431</v>
      </c>
      <c r="I172" s="37">
        <f>Verilerimiz!I172*Verilerimiz!P172</f>
        <v>0.2567329148514404</v>
      </c>
      <c r="J172" s="39">
        <f t="shared" si="8"/>
        <v>8.4377570125781709</v>
      </c>
    </row>
    <row r="173" spans="1:10" ht="15.75">
      <c r="A173" s="12">
        <v>2014</v>
      </c>
      <c r="B173" s="9">
        <v>3</v>
      </c>
      <c r="C173" s="37">
        <f>Verilerimiz!C173*Verilerimiz!J173</f>
        <v>5.4092022800666886</v>
      </c>
      <c r="D173" s="37">
        <f>Verilerimiz!D173*Verilerimiz!K173</f>
        <v>1.1661106088256057</v>
      </c>
      <c r="E173" s="37">
        <f>Verilerimiz!E173*Verilerimiz!L173</f>
        <v>1.4754663221279196</v>
      </c>
      <c r="F173" s="37">
        <f>Verilerimiz!F173*Verilerimiz!M173</f>
        <v>1.8740369571446276</v>
      </c>
      <c r="G173" s="37">
        <f>Verilerimiz!G173*Verilerimiz!N173</f>
        <v>0.60952590818092101</v>
      </c>
      <c r="H173" s="37">
        <f>Verilerimiz!H173*Verilerimiz!O173</f>
        <v>6.0599966718335743E-2</v>
      </c>
      <c r="I173" s="37">
        <f>Verilerimiz!I173*Verilerimiz!P173</f>
        <v>0.28320022566086728</v>
      </c>
      <c r="J173" s="39">
        <f t="shared" si="8"/>
        <v>10.878142268724963</v>
      </c>
    </row>
    <row r="174" spans="1:10" ht="15.75">
      <c r="A174" s="12">
        <v>2014</v>
      </c>
      <c r="B174" s="9">
        <v>4</v>
      </c>
      <c r="C174" s="37">
        <f>Verilerimiz!C174*Verilerimiz!J174</f>
        <v>6.9972249677926888</v>
      </c>
      <c r="D174" s="37">
        <f>Verilerimiz!D174*Verilerimiz!K174</f>
        <v>1.4202629210055455</v>
      </c>
      <c r="E174" s="37">
        <f>Verilerimiz!E174*Verilerimiz!L174</f>
        <v>2.3643014559399194</v>
      </c>
      <c r="F174" s="37">
        <f>Verilerimiz!F174*Verilerimiz!M174</f>
        <v>2.3993351951321369</v>
      </c>
      <c r="G174" s="37">
        <f>Verilerimiz!G174*Verilerimiz!N174</f>
        <v>0.8239887277260598</v>
      </c>
      <c r="H174" s="37">
        <f>Verilerimiz!H174*Verilerimiz!O174</f>
        <v>0.1949738059633411</v>
      </c>
      <c r="I174" s="37">
        <f>Verilerimiz!I174*Verilerimiz!P174</f>
        <v>0.33878157836066369</v>
      </c>
      <c r="J174" s="39">
        <f t="shared" si="8"/>
        <v>14.538868651920355</v>
      </c>
    </row>
    <row r="175" spans="1:10" ht="15.75">
      <c r="A175" s="12">
        <v>2014</v>
      </c>
      <c r="B175" s="9">
        <v>5</v>
      </c>
      <c r="C175" s="37">
        <f>Verilerimiz!C175*Verilerimiz!J175</f>
        <v>9.0815047454330653</v>
      </c>
      <c r="D175" s="37">
        <f>Verilerimiz!D175*Verilerimiz!K175</f>
        <v>1.6445149611643157</v>
      </c>
      <c r="E175" s="37">
        <f>Verilerimiz!E175*Verilerimiz!L175</f>
        <v>2.8798258335508788</v>
      </c>
      <c r="F175" s="37">
        <f>Verilerimiz!F175*Verilerimiz!M175</f>
        <v>2.9530279324703228</v>
      </c>
      <c r="G175" s="37">
        <f>Verilerimiz!G175*Verilerimiz!N175</f>
        <v>1.1118204065892725</v>
      </c>
      <c r="H175" s="37">
        <f>Verilerimiz!H175*Verilerimiz!O175</f>
        <v>0.29773027126834523</v>
      </c>
      <c r="I175" s="37">
        <f>Verilerimiz!I175*Verilerimiz!P175</f>
        <v>0.46582467024591256</v>
      </c>
      <c r="J175" s="39">
        <f t="shared" si="8"/>
        <v>18.434248820722114</v>
      </c>
    </row>
    <row r="176" spans="1:10" ht="15.75">
      <c r="A176" s="12">
        <v>2014</v>
      </c>
      <c r="B176" s="9">
        <v>6</v>
      </c>
      <c r="C176" s="37">
        <f>Verilerimiz!C176*Verilerimiz!J176</f>
        <v>10.967281687107691</v>
      </c>
      <c r="D176" s="37">
        <f>Verilerimiz!D176*Verilerimiz!K176</f>
        <v>1.9136174093548401</v>
      </c>
      <c r="E176" s="37">
        <f>Verilerimiz!E176*Verilerimiz!L176</f>
        <v>3.484233724543039</v>
      </c>
      <c r="F176" s="37">
        <f>Verilerimiz!F176*Verilerimiz!M176</f>
        <v>3.5493124188345222</v>
      </c>
      <c r="G176" s="37">
        <f>Verilerimiz!G176*Verilerimiz!N176</f>
        <v>1.501239736815972</v>
      </c>
      <c r="H176" s="37">
        <f>Verilerimiz!H176*Verilerimiz!O176</f>
        <v>0.40312151773501609</v>
      </c>
      <c r="I176" s="37">
        <f>Verilerimiz!I176*Verilerimiz!P176</f>
        <v>0.56904718240267727</v>
      </c>
      <c r="J176" s="39">
        <f t="shared" si="8"/>
        <v>22.387853676793757</v>
      </c>
    </row>
    <row r="177" spans="1:10" ht="15.75">
      <c r="A177" s="12">
        <v>2014</v>
      </c>
      <c r="B177" s="9">
        <v>7</v>
      </c>
      <c r="C177" s="37">
        <f>Verilerimiz!C177*Verilerimiz!J177</f>
        <v>12.75380721079944</v>
      </c>
      <c r="D177" s="37">
        <f>Verilerimiz!D177*Verilerimiz!K177</f>
        <v>2.1229193135030258</v>
      </c>
      <c r="E177" s="37">
        <f>Verilerimiz!E177*Verilerimiz!L177</f>
        <v>4.5330591824411988</v>
      </c>
      <c r="F177" s="37">
        <f>Verilerimiz!F177*Verilerimiz!M177</f>
        <v>3.9468354097439886</v>
      </c>
      <c r="G177" s="37">
        <f>Verilerimiz!G177*Verilerimiz!N177</f>
        <v>1.783427657270102</v>
      </c>
      <c r="H177" s="37">
        <f>Verilerimiz!H177*Verilerimiz!O177</f>
        <v>0.54539970046502173</v>
      </c>
      <c r="I177" s="37">
        <f>Verilerimiz!I177*Verilerimiz!P177</f>
        <v>0.65374257699284311</v>
      </c>
      <c r="J177" s="39">
        <f t="shared" si="8"/>
        <v>26.339191051215625</v>
      </c>
    </row>
    <row r="178" spans="1:10" ht="15.75">
      <c r="A178" s="12">
        <v>2014</v>
      </c>
      <c r="B178" s="9">
        <v>8</v>
      </c>
      <c r="C178" s="37">
        <f>Verilerimiz!C178*Verilerimiz!J178</f>
        <v>13.101187173739502</v>
      </c>
      <c r="D178" s="37">
        <f>Verilerimiz!D178*Verilerimiz!K178</f>
        <v>2.190194925550657</v>
      </c>
      <c r="E178" s="37">
        <f>Verilerimiz!E178*Verilerimiz!L178</f>
        <v>4.5686125877936785</v>
      </c>
      <c r="F178" s="37">
        <f>Verilerimiz!F178*Verilerimiz!M178</f>
        <v>4.0320189077960169</v>
      </c>
      <c r="G178" s="37">
        <f>Verilerimiz!G178*Verilerimiz!N178</f>
        <v>1.7552088652246891</v>
      </c>
      <c r="H178" s="37">
        <f>Verilerimiz!H178*Verilerimiz!O178</f>
        <v>0.56647794975835586</v>
      </c>
      <c r="I178" s="37">
        <f>Verilerimiz!I178*Verilerimiz!P178</f>
        <v>0.69344354320698343</v>
      </c>
      <c r="J178" s="39">
        <f t="shared" si="8"/>
        <v>26.90714395306988</v>
      </c>
    </row>
    <row r="179" spans="1:10" ht="15.75">
      <c r="A179" s="12">
        <v>2014</v>
      </c>
      <c r="B179" s="9">
        <v>9</v>
      </c>
      <c r="C179" s="37">
        <f>Verilerimiz!C179*Verilerimiz!J179</f>
        <v>10.868030269124814</v>
      </c>
      <c r="D179" s="37">
        <f>Verilerimiz!D179*Verilerimiz!K179</f>
        <v>1.9659428853918866</v>
      </c>
      <c r="E179" s="37">
        <f>Verilerimiz!E179*Verilerimiz!L179</f>
        <v>3.430903616514319</v>
      </c>
      <c r="F179" s="37">
        <f>Verilerimiz!F179*Verilerimiz!M179</f>
        <v>3.3931426724058031</v>
      </c>
      <c r="G179" s="37">
        <f>Verilerimiz!G179*Verilerimiz!N179</f>
        <v>1.3996520854524852</v>
      </c>
      <c r="H179" s="37">
        <f>Verilerimiz!H179*Verilerimiz!O179</f>
        <v>0.38731283076501538</v>
      </c>
      <c r="I179" s="37">
        <f>Verilerimiz!I179*Verilerimiz!P179</f>
        <v>0.59286776213116144</v>
      </c>
      <c r="J179" s="39">
        <f t="shared" si="8"/>
        <v>22.03785212178548</v>
      </c>
    </row>
    <row r="180" spans="1:10" ht="15.75">
      <c r="A180" s="12">
        <v>2014</v>
      </c>
      <c r="B180" s="9">
        <v>10</v>
      </c>
      <c r="C180" s="37">
        <f>Verilerimiz!C180*Verilerimiz!J180</f>
        <v>8.4859962375358151</v>
      </c>
      <c r="D180" s="37">
        <f>Verilerimiz!D180*Verilerimiz!K180</f>
        <v>1.5921894851272693</v>
      </c>
      <c r="E180" s="37">
        <f>Verilerimiz!E180*Verilerimiz!L180</f>
        <v>2.3643014559399194</v>
      </c>
      <c r="F180" s="37">
        <f>Verilerimiz!F180*Verilerimiz!M180</f>
        <v>2.6832801886388986</v>
      </c>
      <c r="G180" s="37">
        <f>Verilerimiz!G180*Verilerimiz!N180</f>
        <v>0.9876577215894552</v>
      </c>
      <c r="H180" s="37">
        <f>Verilerimiz!H180*Verilerimiz!O180</f>
        <v>0.22132161758000882</v>
      </c>
      <c r="I180" s="37">
        <f>Verilerimiz!I180*Verilerimiz!P180</f>
        <v>0.47111813240779793</v>
      </c>
      <c r="J180" s="39">
        <f t="shared" si="8"/>
        <v>16.805864838819165</v>
      </c>
    </row>
    <row r="181" spans="1:10" ht="15.75">
      <c r="A181" s="12">
        <v>2014</v>
      </c>
      <c r="B181" s="9">
        <v>11</v>
      </c>
      <c r="C181" s="37">
        <f>Verilerimiz!C181*Verilerimiz!J181</f>
        <v>6.1535879149382513</v>
      </c>
      <c r="D181" s="37">
        <f>Verilerimiz!D181*Verilerimiz!K181</f>
        <v>1.1287352687991439</v>
      </c>
      <c r="E181" s="37">
        <f>Verilerimiz!E181*Verilerimiz!L181</f>
        <v>1.3510294033942396</v>
      </c>
      <c r="F181" s="37">
        <f>Verilerimiz!F181*Verilerimiz!M181</f>
        <v>2.0018122042226705</v>
      </c>
      <c r="G181" s="37">
        <f>Verilerimiz!G181*Verilerimiz!N181</f>
        <v>0.4797194647720211</v>
      </c>
      <c r="H181" s="37">
        <f>Verilerimiz!H181*Verilerimiz!O181</f>
        <v>5.2695623233335433E-3</v>
      </c>
      <c r="I181" s="37">
        <f>Verilerimiz!I181*Verilerimiz!P181</f>
        <v>0.33878157836066369</v>
      </c>
      <c r="J181" s="39">
        <f t="shared" si="8"/>
        <v>11.458935396810322</v>
      </c>
    </row>
    <row r="182" spans="1:10" ht="15.75">
      <c r="A182" s="12">
        <v>2014</v>
      </c>
      <c r="B182" s="9">
        <v>12</v>
      </c>
      <c r="C182" s="37">
        <f>Verilerimiz!C182*Verilerimiz!J182</f>
        <v>4.9625708991437509</v>
      </c>
      <c r="D182" s="37">
        <f>Verilerimiz!D182*Verilerimiz!K182</f>
        <v>1.0016591127091741</v>
      </c>
      <c r="E182" s="37">
        <f>Verilerimiz!E182*Verilerimiz!L182</f>
        <v>1.0310487552219196</v>
      </c>
      <c r="F182" s="37">
        <f>Verilerimiz!F182*Verilerimiz!M182</f>
        <v>1.7320644603912467</v>
      </c>
      <c r="G182" s="37">
        <f>Verilerimiz!G182*Verilerimiz!N182</f>
        <v>0.3781318134085343</v>
      </c>
      <c r="H182" s="37">
        <f>Verilerimiz!H182*Verilerimiz!O182</f>
        <v>-2.3713030455000946E-2</v>
      </c>
      <c r="I182" s="37">
        <f>Verilerimiz!I182*Verilerimiz!P182</f>
        <v>0.32554792295595025</v>
      </c>
      <c r="J182" s="39">
        <f t="shared" si="8"/>
        <v>9.4073099333755756</v>
      </c>
    </row>
    <row r="183" spans="1:10" ht="15.75">
      <c r="A183" s="12">
        <v>2015</v>
      </c>
      <c r="B183" s="9">
        <v>1</v>
      </c>
      <c r="C183" s="37">
        <f>Verilerimiz!C183*Verilerimiz!J183</f>
        <v>3.4822227067974114</v>
      </c>
      <c r="D183" s="37">
        <f>Verilerimiz!D183*Verilerimiz!K183</f>
        <v>0.6964907732264477</v>
      </c>
      <c r="E183" s="37">
        <f>Verilerimiz!E183*Verilerimiz!L183</f>
        <v>0.17887866850051035</v>
      </c>
      <c r="F183" s="37">
        <f>Verilerimiz!F183*Verilerimiz!M183</f>
        <v>1.2025148038191691</v>
      </c>
      <c r="G183" s="37">
        <f>Verilerimiz!G183*Verilerimiz!N183</f>
        <v>0.12912649363938497</v>
      </c>
      <c r="H183" s="37">
        <f>Verilerimiz!H183*Verilerimiz!O183</f>
        <v>-0.20956727115064641</v>
      </c>
      <c r="I183" s="37">
        <f>Verilerimiz!I183*Verilerimiz!P183</f>
        <v>0.2112431033590394</v>
      </c>
      <c r="J183" s="39">
        <f t="shared" si="8"/>
        <v>5.6909092781913158</v>
      </c>
    </row>
    <row r="184" spans="1:10" ht="15.75">
      <c r="A184" s="12">
        <v>2015</v>
      </c>
      <c r="B184" s="9">
        <v>2</v>
      </c>
      <c r="C184" s="37">
        <f>Verilerimiz!C184*Verilerimiz!J184</f>
        <v>3.5817147841344803</v>
      </c>
      <c r="D184" s="37">
        <f>Verilerimiz!D184*Verilerimiz!K184</f>
        <v>0.8298613468230015</v>
      </c>
      <c r="E184" s="37">
        <f>Verilerimiz!E184*Verilerimiz!L184</f>
        <v>0.59029960605168408</v>
      </c>
      <c r="F184" s="37">
        <f>Verilerimiz!F184*Verilerimiz!M184</f>
        <v>1.3015454347219242</v>
      </c>
      <c r="G184" s="37">
        <f>Verilerimiz!G184*Verilerimiz!N184</f>
        <v>0.30316655028377348</v>
      </c>
      <c r="H184" s="37">
        <f>Verilerimiz!H184*Verilerimiz!O184</f>
        <v>-0.18886926906169368</v>
      </c>
      <c r="I184" s="37">
        <f>Verilerimiz!I184*Verilerimiz!P184</f>
        <v>0.24514631747839141</v>
      </c>
      <c r="J184" s="39">
        <f t="shared" si="8"/>
        <v>6.6628647704315611</v>
      </c>
    </row>
    <row r="185" spans="1:10" ht="15.75">
      <c r="A185" s="12">
        <v>2015</v>
      </c>
      <c r="B185" s="9">
        <v>3</v>
      </c>
      <c r="C185" s="37">
        <f>Verilerimiz!C185*Verilerimiz!J185</f>
        <v>4.5268895188366347</v>
      </c>
      <c r="D185" s="37">
        <f>Verilerimiz!D185*Verilerimiz!K185</f>
        <v>1.0817835413942698</v>
      </c>
      <c r="E185" s="37">
        <f>Verilerimiz!E185*Verilerimiz!L185</f>
        <v>1.2700385463536235</v>
      </c>
      <c r="F185" s="37">
        <f>Verilerimiz!F185*Verilerimiz!M185</f>
        <v>1.5986373274301895</v>
      </c>
      <c r="G185" s="37">
        <f>Verilerimiz!G185*Verilerimiz!N185</f>
        <v>0.46036402080128558</v>
      </c>
      <c r="H185" s="37">
        <f>Verilerimiz!H185*Verilerimiz!O185</f>
        <v>-4.1396004177905468E-2</v>
      </c>
      <c r="I185" s="37">
        <f>Verilerimiz!I185*Verilerimiz!P185</f>
        <v>0.2321066197401791</v>
      </c>
      <c r="J185" s="39">
        <f t="shared" si="8"/>
        <v>9.1284235703782777</v>
      </c>
    </row>
    <row r="186" spans="1:10" ht="15.75">
      <c r="A186" s="12">
        <v>2015</v>
      </c>
      <c r="B186" s="9">
        <v>4</v>
      </c>
      <c r="C186" s="37">
        <f>Verilerimiz!C186*Verilerimiz!J186</f>
        <v>5.8700325628870651</v>
      </c>
      <c r="D186" s="37">
        <f>Verilerimiz!D186*Verilerimiz!K186</f>
        <v>1.2522014965454218</v>
      </c>
      <c r="E186" s="37">
        <f>Verilerimiz!E186*Verilerimiz!L186</f>
        <v>1.627795883354644</v>
      </c>
      <c r="F186" s="37">
        <f>Verilerimiz!F186*Verilerimiz!M186</f>
        <v>2.0372015499995335</v>
      </c>
      <c r="G186" s="37">
        <f>Verilerimiz!G186*Verilerimiz!N186</f>
        <v>0.69616022657755394</v>
      </c>
      <c r="H186" s="37">
        <f>Verilerimiz!H186*Verilerimiz!O186</f>
        <v>0.1267752627948355</v>
      </c>
      <c r="I186" s="37">
        <f>Verilerimiz!I186*Verilerimiz!P186</f>
        <v>0.27904953159774337</v>
      </c>
      <c r="J186" s="39">
        <f t="shared" si="8"/>
        <v>11.889216513756798</v>
      </c>
    </row>
    <row r="187" spans="1:10" ht="15.75">
      <c r="A187" s="12">
        <v>2015</v>
      </c>
      <c r="B187" s="9">
        <v>5</v>
      </c>
      <c r="C187" s="37">
        <f>Verilerimiz!C187*Verilerimiz!J187</f>
        <v>9.4020013083530092</v>
      </c>
      <c r="D187" s="37">
        <f>Verilerimiz!D187*Verilerimiz!K187</f>
        <v>1.6671321699569226</v>
      </c>
      <c r="E187" s="37">
        <f>Verilerimiz!E187*Verilerimiz!L187</f>
        <v>3.0230494976586244</v>
      </c>
      <c r="F187" s="37">
        <f>Verilerimiz!F187*Verilerimiz!M187</f>
        <v>3.0558023249993003</v>
      </c>
      <c r="G187" s="37">
        <f>Verilerimiz!G187*Verilerimiz!N187</f>
        <v>1.0498545352419562</v>
      </c>
      <c r="H187" s="37">
        <f>Verilerimiz!H187*Verilerimiz!O187</f>
        <v>0.26131227637302823</v>
      </c>
      <c r="I187" s="37">
        <f>Verilerimiz!I187*Verilerimiz!P187</f>
        <v>0.41466238807515143</v>
      </c>
      <c r="J187" s="39">
        <f t="shared" si="8"/>
        <v>18.873814500657989</v>
      </c>
    </row>
    <row r="188" spans="1:10" ht="15.75">
      <c r="A188" s="12">
        <v>2015</v>
      </c>
      <c r="B188" s="9">
        <v>6</v>
      </c>
      <c r="C188" s="37">
        <f>Verilerimiz!C188*Verilerimiz!J188</f>
        <v>10.894382468409043</v>
      </c>
      <c r="D188" s="37">
        <f>Verilerimiz!D188*Verilerimiz!K188</f>
        <v>1.852369077729914</v>
      </c>
      <c r="E188" s="37">
        <f>Verilerimiz!E188*Verilerimiz!L188</f>
        <v>3.2734796335593392</v>
      </c>
      <c r="F188" s="37">
        <f>Verilerimiz!F188*Verilerimiz!M188</f>
        <v>3.3670414506936734</v>
      </c>
      <c r="G188" s="37">
        <f>Verilerimiz!G188*Verilerimiz!N188</f>
        <v>1.4653049930382385</v>
      </c>
      <c r="H188" s="37">
        <f>Verilerimiz!H188*Verilerimiz!O188</f>
        <v>0.40619829099569738</v>
      </c>
      <c r="I188" s="37">
        <f>Verilerimiz!I188*Verilerimiz!P188</f>
        <v>0.55288318410020187</v>
      </c>
      <c r="J188" s="39">
        <f t="shared" si="8"/>
        <v>21.811659098526107</v>
      </c>
    </row>
    <row r="189" spans="1:10" ht="15.75">
      <c r="A189" s="12">
        <v>2015</v>
      </c>
      <c r="B189" s="9">
        <v>7</v>
      </c>
      <c r="C189" s="37">
        <f>Verilerimiz!C189*Verilerimiz!J189</f>
        <v>12.784731937813353</v>
      </c>
      <c r="D189" s="37">
        <f>Verilerimiz!D189*Verilerimiz!K189</f>
        <v>2.1042912723011824</v>
      </c>
      <c r="E189" s="37">
        <f>Verilerimiz!E189*Verilerimiz!L189</f>
        <v>4.3288637777123506</v>
      </c>
      <c r="F189" s="37">
        <f>Verilerimiz!F189*Verilerimiz!M189</f>
        <v>3.9895197020824198</v>
      </c>
      <c r="G189" s="37">
        <f>Verilerimiz!G189*Verilerimiz!N189</f>
        <v>1.7740857386976374</v>
      </c>
      <c r="H189" s="37">
        <f>Verilerimiz!H189*Verilerimiz!O189</f>
        <v>0.5200373024849374</v>
      </c>
      <c r="I189" s="37">
        <f>Verilerimiz!I189*Verilerimiz!P189</f>
        <v>0.62068961233890585</v>
      </c>
      <c r="J189" s="39">
        <f t="shared" si="8"/>
        <v>26.122219343430785</v>
      </c>
    </row>
    <row r="190" spans="1:10" ht="15.75">
      <c r="A190" s="12">
        <v>2015</v>
      </c>
      <c r="B190" s="9">
        <v>8</v>
      </c>
      <c r="C190" s="37">
        <f>Verilerimiz!C190*Verilerimiz!J190</f>
        <v>13.4314304405043</v>
      </c>
      <c r="D190" s="37">
        <f>Verilerimiz!D190*Verilerimiz!K190</f>
        <v>2.2228428932758968</v>
      </c>
      <c r="E190" s="37">
        <f>Verilerimiz!E190*Verilerimiz!L190</f>
        <v>4.4004152451125549</v>
      </c>
      <c r="F190" s="37">
        <f>Verilerimiz!F190*Verilerimiz!M190</f>
        <v>4.0602558670129589</v>
      </c>
      <c r="G190" s="37">
        <f>Verilerimiz!G190*Verilerimiz!N190</f>
        <v>1.7347863710682592</v>
      </c>
      <c r="H190" s="37">
        <f>Verilerimiz!H190*Verilerimiz!O190</f>
        <v>0.53556080405165196</v>
      </c>
      <c r="I190" s="37">
        <f>Verilerimiz!I190*Verilerimiz!P190</f>
        <v>0.68588810102996745</v>
      </c>
      <c r="J190" s="39">
        <f t="shared" si="8"/>
        <v>27.071179722055589</v>
      </c>
    </row>
    <row r="191" spans="1:10" ht="15.75">
      <c r="A191" s="12">
        <v>2015</v>
      </c>
      <c r="B191" s="9">
        <v>9</v>
      </c>
      <c r="C191" s="37">
        <f>Verilerimiz!C191*Verilerimiz!J191</f>
        <v>11.939049280448268</v>
      </c>
      <c r="D191" s="37">
        <f>Verilerimiz!D191*Verilerimiz!K191</f>
        <v>2.1042912723011824</v>
      </c>
      <c r="E191" s="37">
        <f>Verilerimiz!E191*Verilerimiz!L191</f>
        <v>4.1678729760618909</v>
      </c>
      <c r="F191" s="37">
        <f>Verilerimiz!F191*Verilerimiz!M191</f>
        <v>3.5792499454852917</v>
      </c>
      <c r="G191" s="37">
        <f>Verilerimiz!G191*Verilerimiz!N191</f>
        <v>1.5382895329213691</v>
      </c>
      <c r="H191" s="37">
        <f>Verilerimiz!H191*Verilerimiz!O191</f>
        <v>0.44241979465136472</v>
      </c>
      <c r="I191" s="37">
        <f>Verilerimiz!I191*Verilerimiz!P191</f>
        <v>0.62851343098183332</v>
      </c>
      <c r="J191" s="39">
        <f t="shared" si="8"/>
        <v>24.399686232851199</v>
      </c>
    </row>
    <row r="192" spans="1:10" ht="15.75">
      <c r="A192" s="12">
        <v>2015</v>
      </c>
      <c r="B192" s="9">
        <v>10</v>
      </c>
      <c r="C192" s="37">
        <f>Verilerimiz!C192*Verilerimiz!J192</f>
        <v>8.6060646896564599</v>
      </c>
      <c r="D192" s="37">
        <f>Verilerimiz!D192*Verilerimiz!K192</f>
        <v>1.7338174567551994</v>
      </c>
      <c r="E192" s="37">
        <f>Verilerimiz!E192*Verilerimiz!L192</f>
        <v>2.6116285601074511</v>
      </c>
      <c r="F192" s="37">
        <f>Verilerimiz!F192*Verilerimiz!M192</f>
        <v>2.7445631993049271</v>
      </c>
      <c r="G192" s="37">
        <f>Verilerimiz!G192*Verilerimiz!N192</f>
        <v>1.0386261444907054</v>
      </c>
      <c r="H192" s="37">
        <f>Verilerimiz!H192*Verilerimiz!O192</f>
        <v>0.22767802297848008</v>
      </c>
      <c r="I192" s="37">
        <f>Verilerimiz!I192*Verilerimiz!P192</f>
        <v>0.46942911857564312</v>
      </c>
      <c r="J192" s="39">
        <f t="shared" si="8"/>
        <v>17.431807191868867</v>
      </c>
    </row>
    <row r="193" spans="1:10" ht="15.75">
      <c r="A193" s="12">
        <v>2015</v>
      </c>
      <c r="B193" s="9">
        <v>11</v>
      </c>
      <c r="C193" s="37">
        <f>Verilerimiz!C193*Verilerimiz!J193</f>
        <v>7.3126676842745635</v>
      </c>
      <c r="D193" s="37">
        <f>Verilerimiz!D193*Verilerimiz!K193</f>
        <v>1.2966583544109398</v>
      </c>
      <c r="E193" s="37">
        <f>Verilerimiz!E193*Verilerimiz!L193</f>
        <v>1.55624441595444</v>
      </c>
      <c r="F193" s="37">
        <f>Verilerimiz!F193*Verilerimiz!M193</f>
        <v>2.1362321809022884</v>
      </c>
      <c r="G193" s="37">
        <f>Verilerimiz!G193*Verilerimiz!N193</f>
        <v>0.55580534218691802</v>
      </c>
      <c r="H193" s="37">
        <f>Verilerimiz!H193*Verilerimiz!O193</f>
        <v>3.622150365566728E-2</v>
      </c>
      <c r="I193" s="37">
        <f>Verilerimiz!I193*Verilerimiz!P193</f>
        <v>0.38075917395579939</v>
      </c>
      <c r="J193" s="39">
        <f t="shared" si="8"/>
        <v>13.274588655340619</v>
      </c>
    </row>
    <row r="194" spans="1:10" ht="15.75">
      <c r="A194" s="12">
        <v>2015</v>
      </c>
      <c r="B194" s="9">
        <v>12</v>
      </c>
      <c r="C194" s="37">
        <f>Verilerimiz!C194*Verilerimiz!J194</f>
        <v>4.2781593254939621</v>
      </c>
      <c r="D194" s="37">
        <f>Verilerimiz!D194*Verilerimiz!K194</f>
        <v>0.87431820468851951</v>
      </c>
      <c r="E194" s="37">
        <f>Verilerimiz!E194*Verilerimiz!L194</f>
        <v>1.7887866850051035E-2</v>
      </c>
      <c r="F194" s="37">
        <f>Verilerimiz!F194*Verilerimiz!M194</f>
        <v>1.3015454347219242</v>
      </c>
      <c r="G194" s="37">
        <f>Verilerimiz!G194*Verilerimiz!N194</f>
        <v>0.21895361964939195</v>
      </c>
      <c r="H194" s="37">
        <f>Verilerimiz!H194*Verilerimiz!O194</f>
        <v>-0.23543977376183733</v>
      </c>
      <c r="I194" s="37">
        <f>Verilerimiz!I194*Verilerimiz!P194</f>
        <v>0.23471455928782156</v>
      </c>
      <c r="J194" s="39">
        <f t="shared" si="8"/>
        <v>6.6901392369298334</v>
      </c>
    </row>
    <row r="195" spans="1:10" ht="15.75">
      <c r="A195" s="12">
        <v>2016</v>
      </c>
      <c r="B195" s="9">
        <v>1</v>
      </c>
      <c r="C195" s="37">
        <f>Verilerimiz!C195*Verilerimiz!J195</f>
        <v>3.1307411442517261</v>
      </c>
      <c r="D195" s="37">
        <f>Verilerimiz!D195*Verilerimiz!K195</f>
        <v>0.64297725358746827</v>
      </c>
      <c r="E195" s="37">
        <f>Verilerimiz!E195*Verilerimiz!L195</f>
        <v>3.5894272940837794E-2</v>
      </c>
      <c r="F195" s="37">
        <f>Verilerimiz!F195*Verilerimiz!M195</f>
        <v>1.2476246013476573</v>
      </c>
      <c r="G195" s="37">
        <f>Verilerimiz!G195*Verilerimiz!N195</f>
        <v>6.1779394601637685E-2</v>
      </c>
      <c r="H195" s="37">
        <f>Verilerimiz!H195*Verilerimiz!O195</f>
        <v>-0.2404467578245425</v>
      </c>
      <c r="I195" s="37">
        <f>Verilerimiz!I195*Verilerimiz!P195</f>
        <v>0.19621585406397127</v>
      </c>
      <c r="J195" s="39">
        <f t="shared" si="8"/>
        <v>5.0747857629687561</v>
      </c>
    </row>
    <row r="196" spans="1:10" ht="15.75">
      <c r="A196" s="12">
        <v>2016</v>
      </c>
      <c r="B196" s="9">
        <v>2</v>
      </c>
      <c r="C196" s="37">
        <f>Verilerimiz!C196*Verilerimiz!J196</f>
        <v>5.0688189954551754</v>
      </c>
      <c r="D196" s="37">
        <f>Verilerimiz!D196*Verilerimiz!K196</f>
        <v>1.0272854971110126</v>
      </c>
      <c r="E196" s="37">
        <f>Verilerimiz!E196*Verilerimiz!L196</f>
        <v>1.2742466893997415</v>
      </c>
      <c r="F196" s="37">
        <f>Verilerimiz!F196*Verilerimiz!M196</f>
        <v>1.9565022157497352</v>
      </c>
      <c r="G196" s="37">
        <f>Verilerimiz!G196*Verilerimiz!N196</f>
        <v>0.43245576221146381</v>
      </c>
      <c r="H196" s="37">
        <f>Verilerimiz!H196*Verilerimiz!O196</f>
        <v>-0.12533926737662321</v>
      </c>
      <c r="I196" s="37">
        <f>Verilerimiz!I196*Verilerimiz!P196</f>
        <v>0.27993461846459899</v>
      </c>
      <c r="J196" s="39">
        <f t="shared" ref="J196:J234" si="9">SUM(C196:I196)</f>
        <v>9.9139045110151063</v>
      </c>
    </row>
    <row r="197" spans="1:10" ht="15.75">
      <c r="A197" s="12">
        <v>2016</v>
      </c>
      <c r="B197" s="9">
        <v>3</v>
      </c>
      <c r="C197" s="37">
        <f>Verilerimiz!C197*Verilerimiz!J197</f>
        <v>5.5160677303482792</v>
      </c>
      <c r="D197" s="37">
        <f>Verilerimiz!D197*Verilerimiz!K197</f>
        <v>1.1603152737153164</v>
      </c>
      <c r="E197" s="37">
        <f>Verilerimiz!E197*Verilerimiz!L197</f>
        <v>1.4357709176335116</v>
      </c>
      <c r="F197" s="37">
        <f>Verilerimiz!F197*Verilerimiz!M197</f>
        <v>1.9423246634616935</v>
      </c>
      <c r="G197" s="37">
        <f>Verilerimiz!G197*Verilerimiz!N197</f>
        <v>0.55039824281459027</v>
      </c>
      <c r="H197" s="37">
        <f>Verilerimiz!H197*Verilerimiz!O197</f>
        <v>2.8137386553935825E-2</v>
      </c>
      <c r="I197" s="37">
        <f>Verilerimiz!I197*Verilerimiz!P197</f>
        <v>0.29039946401467748</v>
      </c>
      <c r="J197" s="39">
        <f t="shared" si="9"/>
        <v>10.923413678542007</v>
      </c>
    </row>
    <row r="198" spans="1:10" ht="15.75">
      <c r="A198" s="12">
        <v>2016</v>
      </c>
      <c r="B198" s="9">
        <v>4</v>
      </c>
      <c r="C198" s="37">
        <f>Verilerimiz!C198*Verilerimiz!J198</f>
        <v>8.1001715319528795</v>
      </c>
      <c r="D198" s="37">
        <f>Verilerimiz!D198*Verilerimiz!K198</f>
        <v>1.5150613446601264</v>
      </c>
      <c r="E198" s="37">
        <f>Verilerimiz!E198*Verilerimiz!L198</f>
        <v>2.5664405152699019</v>
      </c>
      <c r="F198" s="37">
        <f>Verilerimiz!F198*Verilerimiz!M198</f>
        <v>2.6795573824398544</v>
      </c>
      <c r="G198" s="37">
        <f>Verilerimiz!G198*Verilerimiz!N198</f>
        <v>0.87614414162322529</v>
      </c>
      <c r="H198" s="37">
        <f>Verilerimiz!H198*Verilerimiz!O198</f>
        <v>0.18161404048449484</v>
      </c>
      <c r="I198" s="37">
        <f>Verilerimiz!I198*Verilerimiz!P198</f>
        <v>0.37150201702778557</v>
      </c>
      <c r="J198" s="39">
        <f t="shared" si="9"/>
        <v>16.290490973458269</v>
      </c>
    </row>
    <row r="199" spans="1:10" ht="15.75">
      <c r="A199" s="12">
        <v>2016</v>
      </c>
      <c r="B199" s="9">
        <v>5</v>
      </c>
      <c r="C199" s="37">
        <f>Verilerimiz!C199*Verilerimiz!J199</f>
        <v>8.9946690017390871</v>
      </c>
      <c r="D199" s="37">
        <f>Verilerimiz!D199*Verilerimiz!K199</f>
        <v>1.5963573192516456</v>
      </c>
      <c r="E199" s="37">
        <f>Verilerimiz!E199*Verilerimiz!L199</f>
        <v>2.7100176070332531</v>
      </c>
      <c r="F199" s="37">
        <f>Verilerimiz!F199*Verilerimiz!M199</f>
        <v>2.9347533236246024</v>
      </c>
      <c r="G199" s="37">
        <f>Verilerimiz!G199*Verilerimiz!N199</f>
        <v>1.1120291028294784</v>
      </c>
      <c r="H199" s="37">
        <f>Verilerimiz!H199*Verilerimiz!O199</f>
        <v>0.26858414437847833</v>
      </c>
      <c r="I199" s="37">
        <f>Verilerimiz!I199*Verilerimiz!P199</f>
        <v>0.43429109032825647</v>
      </c>
      <c r="J199" s="39">
        <f t="shared" si="9"/>
        <v>18.050701589184801</v>
      </c>
    </row>
    <row r="200" spans="1:10" ht="15.75">
      <c r="A200" s="12">
        <v>2016</v>
      </c>
      <c r="B200" s="9">
        <v>6</v>
      </c>
      <c r="C200" s="37">
        <f>Verilerimiz!C200*Verilerimiz!J200</f>
        <v>12.026021538236789</v>
      </c>
      <c r="D200" s="37">
        <f>Verilerimiz!D200*Verilerimiz!K200</f>
        <v>2.0028371922092405</v>
      </c>
      <c r="E200" s="37">
        <f>Verilerimiz!E200*Verilerimiz!L200</f>
        <v>3.9483700234921568</v>
      </c>
      <c r="F200" s="37">
        <f>Verilerimiz!F200*Verilerimiz!M200</f>
        <v>3.8988268792114287</v>
      </c>
      <c r="G200" s="37">
        <f>Verilerimiz!G200*Verilerimiz!N200</f>
        <v>1.4995543962397511</v>
      </c>
      <c r="H200" s="37">
        <f>Verilerimiz!H200*Verilerimiz!O200</f>
        <v>0.37601780212986963</v>
      </c>
      <c r="I200" s="37">
        <f>Verilerimiz!I200*Verilerimiz!P200</f>
        <v>0.58079892802935495</v>
      </c>
      <c r="J200" s="39">
        <f t="shared" si="9"/>
        <v>24.332426759548589</v>
      </c>
    </row>
    <row r="201" spans="1:10" ht="15.75">
      <c r="A201" s="12">
        <v>2016</v>
      </c>
      <c r="B201" s="9">
        <v>7</v>
      </c>
      <c r="C201" s="37">
        <f>Verilerimiz!C201*Verilerimiz!J201</f>
        <v>13.019907615777019</v>
      </c>
      <c r="D201" s="37">
        <f>Verilerimiz!D201*Verilerimiz!K201</f>
        <v>2.1802102276816453</v>
      </c>
      <c r="E201" s="37">
        <f>Verilerimiz!E201*Verilerimiz!L201</f>
        <v>4.4867841176047234</v>
      </c>
      <c r="F201" s="37">
        <f>Verilerimiz!F201*Verilerimiz!M201</f>
        <v>4.1540228203961771</v>
      </c>
      <c r="G201" s="37">
        <f>Verilerimiz!G201*Verilerimiz!N201</f>
        <v>1.780369826247195</v>
      </c>
      <c r="H201" s="37">
        <f>Verilerimiz!H201*Verilerimiz!O201</f>
        <v>0.4860094041134369</v>
      </c>
      <c r="I201" s="37">
        <f>Verilerimiz!I201*Verilerimiz!P201</f>
        <v>0.64097178994230619</v>
      </c>
      <c r="J201" s="39">
        <f t="shared" si="9"/>
        <v>26.7482758017625</v>
      </c>
    </row>
    <row r="202" spans="1:10" ht="15.75">
      <c r="A202" s="12">
        <v>2016</v>
      </c>
      <c r="B202" s="9">
        <v>8</v>
      </c>
      <c r="C202" s="37">
        <f>Verilerimiz!C202*Verilerimiz!J202</f>
        <v>13.168990527408054</v>
      </c>
      <c r="D202" s="37">
        <f>Verilerimiz!D202*Verilerimiz!K202</f>
        <v>2.2097724002603796</v>
      </c>
      <c r="E202" s="37">
        <f>Verilerimiz!E202*Verilerimiz!L202</f>
        <v>4.5406255270159805</v>
      </c>
      <c r="F202" s="37">
        <f>Verilerimiz!F202*Verilerimiz!M202</f>
        <v>4.0973126112440106</v>
      </c>
      <c r="G202" s="37">
        <f>Verilerimiz!G202*Verilerimiz!N202</f>
        <v>1.7916024434474926</v>
      </c>
      <c r="H202" s="37">
        <f>Verilerimiz!H202*Verilerimiz!O202</f>
        <v>0.53461034452478062</v>
      </c>
      <c r="I202" s="37">
        <f>Verilerimiz!I202*Verilerimiz!P202</f>
        <v>0.68544738353013968</v>
      </c>
      <c r="J202" s="39">
        <f t="shared" si="9"/>
        <v>27.028361237430833</v>
      </c>
    </row>
    <row r="203" spans="1:10" ht="15.75">
      <c r="A203" s="12">
        <v>2016</v>
      </c>
      <c r="B203" s="9">
        <v>9</v>
      </c>
      <c r="C203" s="37">
        <f>Verilerimiz!C203*Verilerimiz!J203</f>
        <v>11.280606980081616</v>
      </c>
      <c r="D203" s="37">
        <f>Verilerimiz!D203*Verilerimiz!K203</f>
        <v>1.9437128470517722</v>
      </c>
      <c r="E203" s="37">
        <f>Verilerimiz!E203*Verilerimiz!L203</f>
        <v>3.4458502023204276</v>
      </c>
      <c r="F203" s="37">
        <f>Verilerimiz!F203*Verilerimiz!M203</f>
        <v>3.5018554151462649</v>
      </c>
      <c r="G203" s="37">
        <f>Verilerimiz!G203*Verilerimiz!N203</f>
        <v>1.3703792984363268</v>
      </c>
      <c r="H203" s="37">
        <f>Verilerimiz!H203*Verilerimiz!O203</f>
        <v>0.31974302902199797</v>
      </c>
      <c r="I203" s="37">
        <f>Verilerimiz!I203*Verilerimiz!P203</f>
        <v>0.56771787109175686</v>
      </c>
      <c r="J203" s="39">
        <f t="shared" si="9"/>
        <v>22.429865643150158</v>
      </c>
    </row>
    <row r="204" spans="1:10" ht="15.75">
      <c r="A204" s="12">
        <v>2016</v>
      </c>
      <c r="B204" s="9">
        <v>10</v>
      </c>
      <c r="C204" s="37">
        <f>Verilerimiz!C204*Verilerimiz!J204</f>
        <v>8.4977259629689712</v>
      </c>
      <c r="D204" s="37">
        <f>Verilerimiz!D204*Verilerimiz!K204</f>
        <v>1.7072154664218988</v>
      </c>
      <c r="E204" s="37">
        <f>Verilerimiz!E204*Verilerimiz!L204</f>
        <v>2.4767048329178079</v>
      </c>
      <c r="F204" s="37">
        <f>Verilerimiz!F204*Verilerimiz!M204</f>
        <v>2.7504451438800621</v>
      </c>
      <c r="G204" s="37">
        <f>Verilerimiz!G204*Verilerimiz!N204</f>
        <v>1.0558660168279896</v>
      </c>
      <c r="H204" s="37">
        <f>Verilerimiz!H204*Verilerimiz!O204</f>
        <v>0.19696170587755077</v>
      </c>
      <c r="I204" s="37">
        <f>Verilerimiz!I204*Verilerimiz!P204</f>
        <v>0.4447559358783349</v>
      </c>
      <c r="J204" s="39">
        <f t="shared" si="9"/>
        <v>17.129675064772616</v>
      </c>
    </row>
    <row r="205" spans="1:10" ht="15.75">
      <c r="A205" s="12">
        <v>2016</v>
      </c>
      <c r="B205" s="9">
        <v>11</v>
      </c>
      <c r="C205" s="37">
        <f>Verilerimiz!C205*Verilerimiz!J205</f>
        <v>6.3111765923804635</v>
      </c>
      <c r="D205" s="37">
        <f>Verilerimiz!D205*Verilerimiz!K205</f>
        <v>1.1529247305706327</v>
      </c>
      <c r="E205" s="37">
        <f>Verilerimiz!E205*Verilerimiz!L205</f>
        <v>1.2383524164589039</v>
      </c>
      <c r="F205" s="37">
        <f>Verilerimiz!F205*Verilerimiz!M205</f>
        <v>2.0132124249019014</v>
      </c>
      <c r="G205" s="37">
        <f>Verilerimiz!G205*Verilerimiz!N205</f>
        <v>0.47176992241250598</v>
      </c>
      <c r="H205" s="37">
        <f>Verilerimiz!H205*Verilerimiz!O205</f>
        <v>-4.3485051946991725E-2</v>
      </c>
      <c r="I205" s="37">
        <f>Verilerimiz!I205*Verilerimiz!P205</f>
        <v>0.35318853731514827</v>
      </c>
      <c r="J205" s="39">
        <f t="shared" si="9"/>
        <v>11.497139572092564</v>
      </c>
    </row>
    <row r="206" spans="1:10" ht="15.75">
      <c r="A206" s="12">
        <v>2016</v>
      </c>
      <c r="B206" s="9">
        <v>12</v>
      </c>
      <c r="C206" s="37">
        <f>Verilerimiz!C206*Verilerimiz!J206</f>
        <v>2.733186713235634</v>
      </c>
      <c r="D206" s="37">
        <f>Verilerimiz!D206*Verilerimiz!K206</f>
        <v>0.66514888302151898</v>
      </c>
      <c r="E206" s="37">
        <f>Verilerimiz!E206*Verilerimiz!L206</f>
        <v>-5.3841409411256681E-2</v>
      </c>
      <c r="F206" s="37">
        <f>Verilerimiz!F206*Verilerimiz!M206</f>
        <v>1.0066062124509507</v>
      </c>
      <c r="G206" s="37">
        <f>Verilerimiz!G206*Verilerimiz!N206</f>
        <v>0.13479140640357312</v>
      </c>
      <c r="H206" s="37">
        <f>Verilerimiz!H206*Verilerimiz!O206</f>
        <v>-0.29160564246806214</v>
      </c>
      <c r="I206" s="37">
        <f>Verilerimiz!I206*Verilerimiz!P206</f>
        <v>0.17790237435133394</v>
      </c>
      <c r="J206" s="39">
        <f t="shared" si="9"/>
        <v>4.3721885375836909</v>
      </c>
    </row>
    <row r="207" spans="1:10" ht="15.75">
      <c r="A207" s="12">
        <v>2017</v>
      </c>
      <c r="B207" s="9">
        <v>1</v>
      </c>
      <c r="C207" s="37">
        <f>Verilerimiz!C207*Verilerimiz!J207</f>
        <v>2.0392368105860017</v>
      </c>
      <c r="D207" s="37">
        <f>Verilerimiz!D207*Verilerimiz!K207</f>
        <v>0.63815934825273835</v>
      </c>
      <c r="E207" s="37">
        <f>Verilerimiz!E207*Verilerimiz!L207</f>
        <v>-0.2342558018119005</v>
      </c>
      <c r="F207" s="37">
        <f>Verilerimiz!F207*Verilerimiz!M207</f>
        <v>0.9489270814497428</v>
      </c>
      <c r="G207" s="37">
        <f>Verilerimiz!G207*Verilerimiz!N207</f>
        <v>9.0009978451944722E-2</v>
      </c>
      <c r="H207" s="37">
        <f>Verilerimiz!H207*Verilerimiz!O207</f>
        <v>-0.33723866132541058</v>
      </c>
      <c r="I207" s="37">
        <f>Verilerimiz!I207*Verilerimiz!P207</f>
        <v>0.17955552469739663</v>
      </c>
      <c r="J207" s="39">
        <f t="shared" si="9"/>
        <v>3.3243942803005133</v>
      </c>
    </row>
    <row r="208" spans="1:10" ht="15.75">
      <c r="A208" s="12">
        <v>2017</v>
      </c>
      <c r="B208" s="9">
        <v>2</v>
      </c>
      <c r="C208" s="37">
        <f>Verilerimiz!C208*Verilerimiz!J208</f>
        <v>3.4816238229517102</v>
      </c>
      <c r="D208" s="37">
        <f>Verilerimiz!D208*Verilerimiz!K208</f>
        <v>0.78486264670164363</v>
      </c>
      <c r="E208" s="37">
        <f>Verilerimiz!E208*Verilerimiz!L208</f>
        <v>0.52257063481116262</v>
      </c>
      <c r="F208" s="37">
        <f>Verilerimiz!F208*Verilerimiz!M208</f>
        <v>1.5296138029339137</v>
      </c>
      <c r="G208" s="37">
        <f>Verilerimiz!G208*Verilerimiz!N208</f>
        <v>7.8758731145451621E-2</v>
      </c>
      <c r="H208" s="37">
        <f>Verilerimiz!H208*Verilerimiz!O208</f>
        <v>-0.32213842275860116</v>
      </c>
      <c r="I208" s="37">
        <f>Verilerimiz!I208*Verilerimiz!P208</f>
        <v>0.17174876275403156</v>
      </c>
      <c r="J208" s="39">
        <f t="shared" si="9"/>
        <v>6.2470399785393118</v>
      </c>
    </row>
    <row r="209" spans="1:10" ht="15.75">
      <c r="A209" s="12">
        <v>2017</v>
      </c>
      <c r="B209" s="9">
        <v>3</v>
      </c>
      <c r="C209" s="37">
        <f>Verilerimiz!C209*Verilerimiz!J209</f>
        <v>4.9240108353174188</v>
      </c>
      <c r="D209" s="37">
        <f>Verilerimiz!D209*Verilerimiz!K209</f>
        <v>1.1149450682116808</v>
      </c>
      <c r="E209" s="37">
        <f>Verilerimiz!E209*Verilerimiz!L209</f>
        <v>1.4595938420587646</v>
      </c>
      <c r="F209" s="37">
        <f>Verilerimiz!F209*Verilerimiz!M209</f>
        <v>1.8978541628994856</v>
      </c>
      <c r="G209" s="37">
        <f>Verilerimiz!G209*Verilerimiz!N209</f>
        <v>0.5288086234051752</v>
      </c>
      <c r="H209" s="37">
        <f>Verilerimiz!H209*Verilerimiz!O209</f>
        <v>-2.5167064278015714E-2</v>
      </c>
      <c r="I209" s="37">
        <f>Verilerimiz!I209*Verilerimiz!P209</f>
        <v>0.24981638218768226</v>
      </c>
      <c r="J209" s="39">
        <f t="shared" si="9"/>
        <v>10.149861849802193</v>
      </c>
    </row>
    <row r="210" spans="1:10" ht="15.75">
      <c r="A210" s="12">
        <v>2017</v>
      </c>
      <c r="B210" s="9">
        <v>4</v>
      </c>
      <c r="C210" s="37">
        <f>Verilerimiz!C210*Verilerimiz!J210</f>
        <v>6.4161353308681521</v>
      </c>
      <c r="D210" s="37">
        <f>Verilerimiz!D210*Verilerimiz!K210</f>
        <v>1.3570055106523746</v>
      </c>
      <c r="E210" s="37">
        <f>Verilerimiz!E210*Verilerimiz!L210</f>
        <v>1.9821644768699274</v>
      </c>
      <c r="F210" s="37">
        <f>Verilerimiz!F210*Verilerimiz!M210</f>
        <v>2.3227468859366835</v>
      </c>
      <c r="G210" s="37">
        <f>Verilerimiz!G210*Verilerimiz!N210</f>
        <v>0.71445420396231119</v>
      </c>
      <c r="H210" s="37">
        <f>Verilerimiz!H210*Verilerimiz!O210</f>
        <v>0.140935559956888</v>
      </c>
      <c r="I210" s="37">
        <f>Verilerimiz!I210*Verilerimiz!P210</f>
        <v>0.28624793792338593</v>
      </c>
      <c r="J210" s="39">
        <f t="shared" si="9"/>
        <v>13.219689906169723</v>
      </c>
    </row>
    <row r="211" spans="1:10" ht="15.75">
      <c r="A211" s="12">
        <v>2017</v>
      </c>
      <c r="B211" s="9">
        <v>5</v>
      </c>
      <c r="C211" s="37">
        <f>Verilerimiz!C211*Verilerimiz!J211</f>
        <v>8.7537970405643009</v>
      </c>
      <c r="D211" s="37">
        <f>Verilerimiz!D211*Verilerimiz!K211</f>
        <v>1.5990659530930686</v>
      </c>
      <c r="E211" s="37">
        <f>Verilerimiz!E211*Verilerimiz!L211</f>
        <v>2.8471089758677137</v>
      </c>
      <c r="F211" s="37">
        <f>Verilerimiz!F211*Verilerimiz!M211</f>
        <v>3.0592276058678274</v>
      </c>
      <c r="G211" s="37">
        <f>Verilerimiz!G211*Verilerimiz!N211</f>
        <v>1.0576172468103504</v>
      </c>
      <c r="H211" s="37">
        <f>Verilerimiz!H211*Verilerimiz!O211</f>
        <v>0.26677088134696658</v>
      </c>
      <c r="I211" s="37">
        <f>Verilerimiz!I211*Verilerimiz!P211</f>
        <v>0.4007471130927403</v>
      </c>
      <c r="J211" s="39">
        <f t="shared" si="9"/>
        <v>17.984334816642974</v>
      </c>
    </row>
    <row r="212" spans="1:10" ht="15.75">
      <c r="A212" s="12">
        <v>2017</v>
      </c>
      <c r="B212" s="9">
        <v>6</v>
      </c>
      <c r="C212" s="37">
        <f>Verilerimiz!C212*Verilerimiz!J212</f>
        <v>11.439621132555621</v>
      </c>
      <c r="D212" s="37">
        <f>Verilerimiz!D212*Verilerimiz!K212</f>
        <v>1.9218132096806602</v>
      </c>
      <c r="E212" s="37">
        <f>Verilerimiz!E212*Verilerimiz!L212</f>
        <v>3.6760141207405921</v>
      </c>
      <c r="F212" s="37">
        <f>Verilerimiz!F212*Verilerimiz!M212</f>
        <v>3.7107297811915312</v>
      </c>
      <c r="G212" s="37">
        <f>Verilerimiz!G212*Verilerimiz!N212</f>
        <v>1.5020415154168274</v>
      </c>
      <c r="H212" s="37">
        <f>Verilerimiz!H212*Verilerimiz!O212</f>
        <v>0.39512290916484671</v>
      </c>
      <c r="I212" s="37">
        <f>Verilerimiz!I212*Verilerimiz!P212</f>
        <v>0.54126882807331156</v>
      </c>
      <c r="J212" s="39">
        <f t="shared" si="9"/>
        <v>23.186611496823389</v>
      </c>
    </row>
    <row r="213" spans="1:10" ht="15.75">
      <c r="A213" s="12">
        <v>2017</v>
      </c>
      <c r="B213" s="9">
        <v>7</v>
      </c>
      <c r="C213" s="37">
        <f>Verilerimiz!C213*Verilerimiz!J213</f>
        <v>12.782533178551279</v>
      </c>
      <c r="D213" s="37">
        <f>Verilerimiz!D213*Verilerimiz!K213</f>
        <v>2.2298901364233616</v>
      </c>
      <c r="E213" s="37">
        <f>Verilerimiz!E213*Verilerimiz!L213</f>
        <v>4.6130373279881942</v>
      </c>
      <c r="F213" s="37">
        <f>Verilerimiz!F213*Verilerimiz!M213</f>
        <v>4.1639486857645425</v>
      </c>
      <c r="G213" s="37">
        <f>Verilerimiz!G213*Verilerimiz!N213</f>
        <v>1.8114508163453875</v>
      </c>
      <c r="H213" s="37">
        <f>Verilerimiz!H213*Verilerimiz!O213</f>
        <v>0.52347493698272685</v>
      </c>
      <c r="I213" s="37">
        <f>Verilerimiz!I213*Verilerimiz!P213</f>
        <v>0.63755222537481415</v>
      </c>
      <c r="J213" s="39">
        <f t="shared" si="9"/>
        <v>26.761887307430307</v>
      </c>
    </row>
    <row r="214" spans="1:10" ht="15.75">
      <c r="A214" s="12">
        <v>2017</v>
      </c>
      <c r="B214" s="9">
        <v>8</v>
      </c>
      <c r="C214" s="37">
        <f>Verilerimiz!C214*Verilerimiz!J214</f>
        <v>12.931745628106352</v>
      </c>
      <c r="D214" s="37">
        <f>Verilerimiz!D214*Verilerimiz!K214</f>
        <v>2.1932143118111354</v>
      </c>
      <c r="E214" s="37">
        <f>Verilerimiz!E214*Verilerimiz!L214</f>
        <v>4.4508602344261092</v>
      </c>
      <c r="F214" s="37">
        <f>Verilerimiz!F214*Verilerimiz!M214</f>
        <v>4.1214594134608236</v>
      </c>
      <c r="G214" s="37">
        <f>Verilerimiz!G214*Verilerimiz!N214</f>
        <v>1.755194579812922</v>
      </c>
      <c r="H214" s="37">
        <f>Verilerimiz!H214*Verilerimiz!O214</f>
        <v>0.54360858840513948</v>
      </c>
      <c r="I214" s="37">
        <f>Verilerimiz!I214*Verilerimiz!P214</f>
        <v>0.6765860350916395</v>
      </c>
      <c r="J214" s="39">
        <f t="shared" si="9"/>
        <v>26.67266879111412</v>
      </c>
    </row>
    <row r="215" spans="1:10" ht="15.75">
      <c r="A215" s="12">
        <v>2017</v>
      </c>
      <c r="B215" s="9">
        <v>9</v>
      </c>
      <c r="C215" s="37">
        <f>Verilerimiz!C215*Verilerimiz!J215</f>
        <v>11.688308548480743</v>
      </c>
      <c r="D215" s="37">
        <f>Verilerimiz!D215*Verilerimiz!K215</f>
        <v>2.0391758484397848</v>
      </c>
      <c r="E215" s="37">
        <f>Verilerimiz!E215*Verilerimiz!L215</f>
        <v>4.0724470161145785</v>
      </c>
      <c r="F215" s="37">
        <f>Verilerimiz!F215*Verilerimiz!M215</f>
        <v>3.540772691976652</v>
      </c>
      <c r="G215" s="37">
        <f>Verilerimiz!G215*Verilerimiz!N215</f>
        <v>1.5132927627233204</v>
      </c>
      <c r="H215" s="37">
        <f>Verilerimiz!H215*Verilerimiz!O215</f>
        <v>0.4202899734428624</v>
      </c>
      <c r="I215" s="37">
        <f>Verilerimiz!I215*Verilerimiz!P215</f>
        <v>0.60112066963911048</v>
      </c>
      <c r="J215" s="39">
        <f t="shared" si="9"/>
        <v>23.875407510817052</v>
      </c>
    </row>
    <row r="216" spans="1:10" ht="15.75">
      <c r="A216" s="12">
        <v>2017</v>
      </c>
      <c r="B216" s="9">
        <v>10</v>
      </c>
      <c r="C216" s="37">
        <f>Verilerimiz!C216*Verilerimiz!J216</f>
        <v>8.3061596918990794</v>
      </c>
      <c r="D216" s="37">
        <f>Verilerimiz!D216*Verilerimiz!K216</f>
        <v>1.6284066127828496</v>
      </c>
      <c r="E216" s="37">
        <f>Verilerimiz!E216*Verilerimiz!L216</f>
        <v>2.2704793098691893</v>
      </c>
      <c r="F216" s="37">
        <f>Verilerimiz!F216*Verilerimiz!M216</f>
        <v>2.6626610643664423</v>
      </c>
      <c r="G216" s="37">
        <f>Verilerimiz!G216*Verilerimiz!N216</f>
        <v>0.97323289201165231</v>
      </c>
      <c r="H216" s="37">
        <f>Verilerimiz!H216*Verilerimiz!O216</f>
        <v>0.18120286280171313</v>
      </c>
      <c r="I216" s="37">
        <f>Verilerimiz!I216*Verilerimiz!P216</f>
        <v>0.45018993873405244</v>
      </c>
      <c r="J216" s="39">
        <f t="shared" si="9"/>
        <v>16.472332372464979</v>
      </c>
    </row>
    <row r="217" spans="1:10" ht="15.75">
      <c r="A217" s="12">
        <v>2017</v>
      </c>
      <c r="B217" s="9">
        <v>11</v>
      </c>
      <c r="C217" s="37">
        <f>Verilerimiz!C217*Verilerimiz!J217</f>
        <v>6.5653477804232248</v>
      </c>
      <c r="D217" s="37">
        <f>Verilerimiz!D217*Verilerimiz!K217</f>
        <v>1.1662912226687976</v>
      </c>
      <c r="E217" s="37">
        <f>Verilerimiz!E217*Verilerimiz!L217</f>
        <v>1.2793970714342258</v>
      </c>
      <c r="F217" s="37">
        <f>Verilerimiz!F217*Verilerimiz!M217</f>
        <v>1.9686696167390185</v>
      </c>
      <c r="G217" s="37">
        <f>Verilerimiz!G217*Verilerimiz!N217</f>
        <v>0.56818798897790102</v>
      </c>
      <c r="H217" s="37">
        <f>Verilerimiz!H217*Verilerimiz!O217</f>
        <v>3.0200477133618855E-2</v>
      </c>
      <c r="I217" s="37">
        <f>Verilerimiz!I217*Verilerimiz!P217</f>
        <v>0.35650879541367159</v>
      </c>
      <c r="J217" s="39">
        <f t="shared" si="9"/>
        <v>11.934602952790456</v>
      </c>
    </row>
    <row r="218" spans="1:10" ht="15.75">
      <c r="A218" s="12">
        <v>2017</v>
      </c>
      <c r="B218" s="9">
        <v>12</v>
      </c>
      <c r="C218" s="37">
        <f>Verilerimiz!C218*Verilerimiz!J218</f>
        <v>5.471123150352688</v>
      </c>
      <c r="D218" s="37">
        <f>Verilerimiz!D218*Verilerimiz!K218</f>
        <v>0.92423078022810379</v>
      </c>
      <c r="E218" s="37">
        <f>Verilerimiz!E218*Verilerimiz!L218</f>
        <v>0.84692482193533258</v>
      </c>
      <c r="F218" s="37">
        <f>Verilerimiz!F218*Verilerimiz!M218</f>
        <v>1.7420601644525129</v>
      </c>
      <c r="G218" s="37">
        <f>Verilerimiz!G218*Verilerimiz!N218</f>
        <v>0.32628617188829961</v>
      </c>
      <c r="H218" s="37">
        <f>Verilerimiz!H218*Verilerimiz!O218</f>
        <v>-0.11325178925107071</v>
      </c>
      <c r="I218" s="37">
        <f>Verilerimiz!I218*Verilerimiz!P218</f>
        <v>0.30966822375348119</v>
      </c>
      <c r="J218" s="39">
        <f t="shared" si="9"/>
        <v>9.5070415233593462</v>
      </c>
    </row>
    <row r="219" spans="1:10" ht="15.75">
      <c r="A219" s="12">
        <v>2018</v>
      </c>
      <c r="B219" s="9">
        <v>1</v>
      </c>
      <c r="C219" s="37">
        <f>Verilerimiz!C219*Verilerimiz!J219</f>
        <v>4.0120499137095047</v>
      </c>
      <c r="D219" s="37">
        <f>Verilerimiz!D219*Verilerimiz!K219</f>
        <v>0.7663027399286666</v>
      </c>
      <c r="E219" s="37">
        <f>Verilerimiz!E219*Verilerimiz!L219</f>
        <v>0.56088340099603884</v>
      </c>
      <c r="F219" s="37">
        <f>Verilerimiz!F219*Verilerimiz!M219</f>
        <v>1.3634549859469764</v>
      </c>
      <c r="G219" s="37">
        <f>Verilerimiz!G219*Verilerimiz!N219</f>
        <v>0.29613120099932616</v>
      </c>
      <c r="H219" s="37">
        <f>Verilerimiz!H219*Verilerimiz!O219</f>
        <v>-0.11358511530053747</v>
      </c>
      <c r="I219" s="37">
        <f>Verilerimiz!I219*Verilerimiz!P219</f>
        <v>0.20656103614339019</v>
      </c>
      <c r="J219" s="39">
        <f t="shared" si="9"/>
        <v>7.0917981624233652</v>
      </c>
    </row>
    <row r="220" spans="1:10" ht="15.75">
      <c r="A220" s="12">
        <v>2018</v>
      </c>
      <c r="B220" s="9">
        <v>2</v>
      </c>
      <c r="C220" s="37">
        <f>Verilerimiz!C220*Verilerimiz!J220</f>
        <v>4.2597073157903385</v>
      </c>
      <c r="D220" s="37">
        <f>Verilerimiz!D220*Verilerimiz!K220</f>
        <v>0.98524637990828556</v>
      </c>
      <c r="E220" s="37">
        <f>Verilerimiz!E220*Verilerimiz!L220</f>
        <v>1.176045840798146</v>
      </c>
      <c r="F220" s="37">
        <f>Verilerimiz!F220*Verilerimiz!M220</f>
        <v>1.7611293568481781</v>
      </c>
      <c r="G220" s="37">
        <f>Verilerimiz!G220*Verilerimiz!N220</f>
        <v>0.43280713992209202</v>
      </c>
      <c r="H220" s="37">
        <f>Verilerimiz!H220*Verilerimiz!O220</f>
        <v>-4.2909932446869713E-2</v>
      </c>
      <c r="I220" s="37">
        <f>Verilerimiz!I220*Verilerimiz!P220</f>
        <v>0.20877419010206932</v>
      </c>
      <c r="J220" s="39">
        <f t="shared" si="9"/>
        <v>8.7808002909222402</v>
      </c>
    </row>
    <row r="221" spans="1:10" ht="15.75">
      <c r="A221" s="12">
        <v>2018</v>
      </c>
      <c r="B221" s="9">
        <v>3</v>
      </c>
      <c r="C221" s="37">
        <f>Verilerimiz!C221*Verilerimiz!J221</f>
        <v>5.2998684045298399</v>
      </c>
      <c r="D221" s="37">
        <f>Verilerimiz!D221*Verilerimiz!K221</f>
        <v>1.2260843838858666</v>
      </c>
      <c r="E221" s="37">
        <f>Verilerimiz!E221*Verilerimiz!L221</f>
        <v>1.8093012935356092</v>
      </c>
      <c r="F221" s="37">
        <f>Verilerimiz!F221*Verilerimiz!M221</f>
        <v>2.2582223204746801</v>
      </c>
      <c r="G221" s="37">
        <f>Verilerimiz!G221*Verilerimiz!N221</f>
        <v>0.70046418697917534</v>
      </c>
      <c r="H221" s="37">
        <f>Verilerimiz!H221*Verilerimiz!O221</f>
        <v>0.1211574563205733</v>
      </c>
      <c r="I221" s="37">
        <f>Verilerimiz!I221*Verilerimiz!P221</f>
        <v>0.24211904307950233</v>
      </c>
      <c r="J221" s="39">
        <f t="shared" si="9"/>
        <v>11.657217088805245</v>
      </c>
    </row>
    <row r="222" spans="1:10" ht="15.75">
      <c r="A222" s="12">
        <v>2018</v>
      </c>
      <c r="B222" s="9">
        <v>4</v>
      </c>
      <c r="C222" s="37">
        <f>Verilerimiz!C222*Verilerimiz!J222</f>
        <v>7.5783165036735101</v>
      </c>
      <c r="D222" s="37">
        <f>Verilerimiz!D222*Verilerimiz!K222</f>
        <v>1.4669223878634476</v>
      </c>
      <c r="E222" s="37">
        <f>Verilerimiz!E222*Verilerimiz!L222</f>
        <v>2.7682309791094823</v>
      </c>
      <c r="F222" s="37">
        <f>Verilerimiz!F222*Verilerimiz!M222</f>
        <v>2.7127073157903387</v>
      </c>
      <c r="G222" s="37">
        <f>Verilerimiz!G222*Verilerimiz!N222</f>
        <v>0.90547809536332413</v>
      </c>
      <c r="H222" s="37">
        <f>Verilerimiz!H222*Verilerimiz!O222</f>
        <v>0.20950143488765802</v>
      </c>
      <c r="I222" s="37">
        <f>Verilerimiz!I222*Verilerimiz!P222</f>
        <v>0.30615296428395328</v>
      </c>
      <c r="J222" s="39">
        <f t="shared" si="9"/>
        <v>15.947309680971715</v>
      </c>
    </row>
    <row r="223" spans="1:10" ht="15.75">
      <c r="A223" s="12">
        <v>2018</v>
      </c>
      <c r="B223" s="9">
        <v>5</v>
      </c>
      <c r="C223" s="37">
        <f>Verilerimiz!C223*Verilerimiz!J223</f>
        <v>9.7081701615686793</v>
      </c>
      <c r="D223" s="37">
        <f>Verilerimiz!D223*Verilerimiz!K223</f>
        <v>1.780741605167568</v>
      </c>
      <c r="E223" s="37">
        <f>Verilerimiz!E223*Verilerimiz!L223</f>
        <v>3.2567423283640968</v>
      </c>
      <c r="F223" s="37">
        <f>Verilerimiz!F223*Verilerimiz!M223</f>
        <v>3.3802321526602128</v>
      </c>
      <c r="G223" s="37">
        <f>Verilerimiz!G223*Verilerimiz!N223</f>
        <v>1.1047971729590242</v>
      </c>
      <c r="H223" s="37">
        <f>Verilerimiz!H223*Verilerimiz!O223</f>
        <v>0.28522484508801632</v>
      </c>
      <c r="I223" s="37">
        <f>Verilerimiz!I223*Verilerimiz!P223</f>
        <v>0.42566327805262888</v>
      </c>
      <c r="J223" s="39">
        <f t="shared" si="9"/>
        <v>19.941571543860228</v>
      </c>
    </row>
    <row r="224" spans="1:10" ht="15.75">
      <c r="A224" s="12">
        <v>2018</v>
      </c>
      <c r="B224" s="9">
        <v>6</v>
      </c>
      <c r="C224" s="37">
        <f>Verilerimiz!C224*Verilerimiz!J224</f>
        <v>11.838023819463848</v>
      </c>
      <c r="D224" s="37">
        <f>Verilerimiz!D224*Verilerimiz!K224</f>
        <v>1.9267040318206472</v>
      </c>
      <c r="E224" s="37">
        <f>Verilerimiz!E224*Verilerimiz!L224</f>
        <v>3.8719047681662038</v>
      </c>
      <c r="F224" s="37">
        <f>Verilerimiz!F224*Verilerimiz!M224</f>
        <v>3.7352985552505711</v>
      </c>
      <c r="G224" s="37">
        <f>Verilerimiz!G224*Verilerimiz!N224</f>
        <v>1.5091301589388735</v>
      </c>
      <c r="H224" s="37">
        <f>Verilerimiz!H224*Verilerimiz!O224</f>
        <v>0.39123761936851797</v>
      </c>
      <c r="I224" s="37">
        <f>Verilerimiz!I224*Verilerimiz!P224</f>
        <v>0.55432129485051196</v>
      </c>
      <c r="J224" s="39">
        <f t="shared" si="9"/>
        <v>23.826620247859172</v>
      </c>
    </row>
    <row r="225" spans="1:10" ht="15.75">
      <c r="A225" s="12">
        <v>2018</v>
      </c>
      <c r="B225" s="9">
        <v>7</v>
      </c>
      <c r="C225" s="37">
        <f>Verilerimiz!C225*Verilerimiz!J225</f>
        <v>13.224905271116516</v>
      </c>
      <c r="D225" s="37">
        <f>Verilerimiz!D225*Verilerimiz!K225</f>
        <v>2.1237533078023048</v>
      </c>
      <c r="E225" s="37">
        <f>Verilerimiz!E225*Verilerimiz!L225</f>
        <v>4.4327881691622428</v>
      </c>
      <c r="F225" s="37">
        <f>Verilerimiz!F225*Verilerimiz!M225</f>
        <v>4.0903649578409293</v>
      </c>
      <c r="G225" s="37">
        <f>Verilerimiz!G225*Verilerimiz!N225</f>
        <v>1.7767872059959566</v>
      </c>
      <c r="H225" s="37">
        <f>Verilerimiz!H225*Verilerimiz!O225</f>
        <v>0.53511209874919874</v>
      </c>
      <c r="I225" s="37">
        <f>Verilerimiz!I225*Verilerimiz!P225</f>
        <v>0.63989658125277371</v>
      </c>
      <c r="J225" s="39">
        <f t="shared" si="9"/>
        <v>26.82360759191992</v>
      </c>
    </row>
    <row r="226" spans="1:10" ht="15.75">
      <c r="A226" s="12">
        <v>2018</v>
      </c>
      <c r="B226" s="9">
        <v>8</v>
      </c>
      <c r="C226" s="37">
        <f>Verilerimiz!C226*Verilerimiz!J226</f>
        <v>13.571625634029683</v>
      </c>
      <c r="D226" s="37">
        <f>Verilerimiz!D226*Verilerimiz!K226</f>
        <v>2.1602439144655743</v>
      </c>
      <c r="E226" s="37">
        <f>Verilerimiz!E226*Verilerimiz!L226</f>
        <v>4.5413462467743795</v>
      </c>
      <c r="F226" s="37">
        <f>Verilerimiz!F226*Verilerimiz!M226</f>
        <v>4.1187702700481585</v>
      </c>
      <c r="G226" s="37">
        <f>Verilerimiz!G226*Verilerimiz!N226</f>
        <v>1.7881768675728538</v>
      </c>
      <c r="H226" s="37">
        <f>Verilerimiz!H226*Verilerimiz!O226</f>
        <v>0.50734684834240074</v>
      </c>
      <c r="I226" s="37">
        <f>Verilerimiz!I226*Verilerimiz!P226</f>
        <v>0.66571671077069738</v>
      </c>
      <c r="J226" s="39">
        <f t="shared" si="9"/>
        <v>27.353226492003749</v>
      </c>
    </row>
    <row r="227" spans="1:10" ht="15.75">
      <c r="A227" s="12">
        <v>2018</v>
      </c>
      <c r="B227" s="9">
        <v>9</v>
      </c>
      <c r="C227" s="37">
        <f>Verilerimiz!C227*Verilerimiz!J227</f>
        <v>11.34270901530218</v>
      </c>
      <c r="D227" s="37">
        <f>Verilerimiz!D227*Verilerimiz!K227</f>
        <v>2.0361758518104569</v>
      </c>
      <c r="E227" s="37">
        <f>Verilerimiz!E227*Verilerimiz!L227</f>
        <v>3.6366956000065747</v>
      </c>
      <c r="F227" s="37">
        <f>Verilerimiz!F227*Verilerimiz!M227</f>
        <v>3.6074746503180419</v>
      </c>
      <c r="G227" s="37">
        <f>Verilerimiz!G227*Verilerimiz!N227</f>
        <v>1.4920456665735278</v>
      </c>
      <c r="H227" s="37">
        <f>Verilerimiz!H227*Verilerimiz!O227</f>
        <v>0.40385818773524434</v>
      </c>
      <c r="I227" s="37">
        <f>Verilerimiz!I227*Verilerimiz!P227</f>
        <v>0.57763318321526591</v>
      </c>
      <c r="J227" s="39">
        <f t="shared" si="9"/>
        <v>23.096592154961293</v>
      </c>
    </row>
    <row r="228" spans="1:10" ht="15.75">
      <c r="A228" s="12">
        <v>2018</v>
      </c>
      <c r="B228" s="9">
        <v>10</v>
      </c>
      <c r="C228" s="37">
        <f>Verilerimiz!C228*Verilerimiz!J228</f>
        <v>9.1137923965746772</v>
      </c>
      <c r="D228" s="37">
        <f>Verilerimiz!D228*Verilerimiz!K228</f>
        <v>1.6712697851777585</v>
      </c>
      <c r="E228" s="37">
        <f>Verilerimiz!E228*Verilerimiz!L228</f>
        <v>2.6958589273680578</v>
      </c>
      <c r="F228" s="37">
        <f>Verilerimiz!F228*Verilerimiz!M228</f>
        <v>2.7837205963084108</v>
      </c>
      <c r="G228" s="37">
        <f>Verilerimiz!G228*Verilerimiz!N228</f>
        <v>1.0706281882283331</v>
      </c>
      <c r="H228" s="37">
        <f>Verilerimiz!H228*Verilerimiz!O228</f>
        <v>0.25745959468121826</v>
      </c>
      <c r="I228" s="37">
        <f>Verilerimiz!I228*Verilerimiz!P228</f>
        <v>0.46136882858598638</v>
      </c>
      <c r="J228" s="39">
        <f t="shared" si="9"/>
        <v>18.054098316924442</v>
      </c>
    </row>
    <row r="229" spans="1:10" ht="15.75">
      <c r="A229" s="12">
        <v>2018</v>
      </c>
      <c r="B229" s="9">
        <v>11</v>
      </c>
      <c r="C229" s="37">
        <f>Verilerimiz!C229*Verilerimiz!J229</f>
        <v>6.8353442974310088</v>
      </c>
      <c r="D229" s="37">
        <f>Verilerimiz!D229*Verilerimiz!K229</f>
        <v>1.2333825052185203</v>
      </c>
      <c r="E229" s="37">
        <f>Verilerimiz!E229*Verilerimiz!L229</f>
        <v>1.6283711641820484</v>
      </c>
      <c r="F229" s="37">
        <f>Verilerimiz!F229*Verilerimiz!M229</f>
        <v>2.1872090399566084</v>
      </c>
      <c r="G229" s="37">
        <f>Verilerimiz!G229*Verilerimiz!N229</f>
        <v>0.58087274042175507</v>
      </c>
      <c r="H229" s="37">
        <f>Verilerimiz!H229*Verilerimiz!O229</f>
        <v>7.3199296527013041E-2</v>
      </c>
      <c r="I229" s="37">
        <f>Verilerimiz!I229*Verilerimiz!P229</f>
        <v>0.34835043309610297</v>
      </c>
      <c r="J229" s="39">
        <f t="shared" si="9"/>
        <v>12.886729476833057</v>
      </c>
    </row>
    <row r="230" spans="1:10" ht="15.75">
      <c r="A230" s="12">
        <v>2018</v>
      </c>
      <c r="B230" s="9">
        <v>12</v>
      </c>
      <c r="C230" s="37">
        <f>Verilerimiz!C230*Verilerimiz!J230</f>
        <v>4.0120499137095047</v>
      </c>
      <c r="D230" s="37">
        <f>Verilerimiz!D230*Verilerimiz!K230</f>
        <v>0.89037080258378398</v>
      </c>
      <c r="E230" s="37">
        <f>Verilerimiz!E230*Verilerimiz!L230</f>
        <v>0.59706942686675102</v>
      </c>
      <c r="F230" s="37">
        <f>Verilerimiz!F230*Verilerimiz!M230</f>
        <v>1.3350496737397479</v>
      </c>
      <c r="G230" s="37">
        <f>Verilerimiz!G230*Verilerimiz!N230</f>
        <v>0.35877433967226047</v>
      </c>
      <c r="H230" s="37">
        <f>Verilerimiz!H230*Verilerimiz!O230</f>
        <v>-5.0482273466905543E-2</v>
      </c>
      <c r="I230" s="37">
        <f>Verilerimiz!I230*Verilerimiz!P230</f>
        <v>0.2534799000673888</v>
      </c>
      <c r="J230" s="39">
        <f t="shared" si="9"/>
        <v>7.396311783172532</v>
      </c>
    </row>
    <row r="231" spans="1:10" ht="15.75">
      <c r="A231" s="12">
        <v>2019</v>
      </c>
      <c r="B231" s="9">
        <v>1</v>
      </c>
      <c r="C231" s="37">
        <f>Verilerimiz!C231*Verilerimiz!J231</f>
        <v>3.6996160480994442</v>
      </c>
      <c r="D231" s="37">
        <f>Verilerimiz!D231*Verilerimiz!K231</f>
        <v>0.7116338395699463</v>
      </c>
      <c r="E231" s="37">
        <f>Verilerimiz!E231*Verilerimiz!L231</f>
        <v>0.36330749381006094</v>
      </c>
      <c r="F231" s="37">
        <f>Verilerimiz!F231*Verilerimiz!M231</f>
        <v>1.310236022284303</v>
      </c>
      <c r="G231" s="37">
        <f>Verilerimiz!G231*Verilerimiz!N231</f>
        <v>0.21899850861523526</v>
      </c>
      <c r="H231" s="37">
        <f>Verilerimiz!H231*Verilerimiz!O231</f>
        <v>-0.14682250666538488</v>
      </c>
      <c r="I231" s="37">
        <f>Verilerimiz!I231*Verilerimiz!P231</f>
        <v>0.21560157204930117</v>
      </c>
      <c r="J231" s="39">
        <f t="shared" si="9"/>
        <v>6.3725709777629058</v>
      </c>
    </row>
    <row r="232" spans="1:10" ht="15.75">
      <c r="A232" s="12">
        <v>2019</v>
      </c>
      <c r="B232" s="9">
        <v>2</v>
      </c>
      <c r="C232" s="37">
        <f>Verilerimiz!C232*Verilerimiz!J232</f>
        <v>3.6009596201501255</v>
      </c>
      <c r="D232" s="37">
        <f>Verilerimiz!D232*Verilerimiz!K232</f>
        <v>0.85686523540054749</v>
      </c>
      <c r="E232" s="37">
        <f>Verilerimiz!E232*Verilerimiz!L232</f>
        <v>0.89010335983464939</v>
      </c>
      <c r="F232" s="37">
        <f>Verilerimiz!F232*Verilerimiz!M232</f>
        <v>1.4811363730170384</v>
      </c>
      <c r="G232" s="37">
        <f>Verilerimiz!G232*Verilerimiz!N232</f>
        <v>0.30544528833177548</v>
      </c>
      <c r="H232" s="37">
        <f>Verilerimiz!H232*Verilerimiz!O232</f>
        <v>-0.13416539402181721</v>
      </c>
      <c r="I232" s="37">
        <f>Verilerimiz!I232*Verilerimiz!P232</f>
        <v>0.2169307946144752</v>
      </c>
      <c r="J232" s="39">
        <f t="shared" si="9"/>
        <v>7.2172752773267934</v>
      </c>
    </row>
    <row r="233" spans="1:10" ht="15.75">
      <c r="A233" s="12">
        <v>2019</v>
      </c>
      <c r="B233" s="9">
        <v>3</v>
      </c>
      <c r="C233" s="37">
        <f>Verilerimiz!C233*Verilerimiz!J233</f>
        <v>5.1301342533645631</v>
      </c>
      <c r="D233" s="37">
        <f>Verilerimiz!D233*Verilerimiz!K233</f>
        <v>1.0093582010226789</v>
      </c>
      <c r="E233" s="37">
        <f>Verilerimiz!E233*Verilerimiz!L233</f>
        <v>1.2897416030257163</v>
      </c>
      <c r="F233" s="37">
        <f>Verilerimiz!F233*Verilerimiz!M233</f>
        <v>1.9511123375320598</v>
      </c>
      <c r="G233" s="37">
        <f>Verilerimiz!G233*Verilerimiz!N233</f>
        <v>0.47257572911708656</v>
      </c>
      <c r="H233" s="37">
        <f>Verilerimiz!H233*Verilerimiz!O233</f>
        <v>-3.5439915401989451E-2</v>
      </c>
      <c r="I233" s="37">
        <f>Verilerimiz!I233*Verilerimiz!P233</f>
        <v>0.24996908126584544</v>
      </c>
      <c r="J233" s="39">
        <f t="shared" si="9"/>
        <v>10.067451289925961</v>
      </c>
    </row>
    <row r="234" spans="1:10" ht="16.5" thickBot="1">
      <c r="A234" s="13">
        <v>2019</v>
      </c>
      <c r="B234" s="15">
        <v>4</v>
      </c>
      <c r="C234" s="32">
        <f>Verilerimiz!C234*Verilerimiz!J234</f>
        <v>5.1794624673392224</v>
      </c>
      <c r="D234" s="32">
        <f>Verilerimiz!D234*Verilerimiz!K234</f>
        <v>1.023881340605739</v>
      </c>
      <c r="E234" s="32">
        <f>Verilerimiz!E234*Verilerimiz!L234</f>
        <v>1.6712144715262802</v>
      </c>
      <c r="F234" s="32">
        <f>Verilerimiz!F234*Verilerimiz!M234</f>
        <v>2.0365625128984277</v>
      </c>
      <c r="G234" s="32">
        <f>Verilerimiz!G234*Verilerimiz!N234</f>
        <v>0.54173315289031887</v>
      </c>
      <c r="H234" s="32">
        <f>Verilerimiz!H234*Verilerimiz!O234</f>
        <v>5.062845057427065E-2</v>
      </c>
      <c r="I234" s="32">
        <f>Verilerimiz!I234*Verilerimiz!P234</f>
        <v>0.30927414338751047</v>
      </c>
      <c r="J234" s="40">
        <f t="shared" si="9"/>
        <v>10.81275653922177</v>
      </c>
    </row>
  </sheetData>
  <mergeCells count="2">
    <mergeCell ref="A1:B1"/>
    <mergeCell ref="C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opLeftCell="F26" zoomScaleNormal="100" workbookViewId="0">
      <selection activeCell="S13" sqref="S13"/>
    </sheetView>
  </sheetViews>
  <sheetFormatPr defaultRowHeight="15.75"/>
  <cols>
    <col min="1" max="2" width="9.140625" style="41"/>
    <col min="3" max="3" width="16.140625" style="41" bestFit="1" customWidth="1"/>
    <col min="4" max="4" width="19.42578125" style="42" bestFit="1" customWidth="1"/>
    <col min="5" max="5" width="29.28515625" style="41" bestFit="1" customWidth="1"/>
    <col min="6" max="6" width="19.140625" style="41" bestFit="1" customWidth="1"/>
    <col min="7" max="7" width="9.140625" style="55"/>
    <col min="8" max="16384" width="9.140625" style="41"/>
  </cols>
  <sheetData>
    <row r="1" spans="1:7">
      <c r="A1" s="68" t="s">
        <v>9</v>
      </c>
      <c r="B1" s="68"/>
      <c r="C1" s="43" t="s">
        <v>18</v>
      </c>
      <c r="D1" s="43" t="s">
        <v>18</v>
      </c>
      <c r="E1" s="43" t="s">
        <v>18</v>
      </c>
      <c r="F1" s="50" t="s">
        <v>18</v>
      </c>
      <c r="G1" s="55" t="s">
        <v>9</v>
      </c>
    </row>
    <row r="2" spans="1:7">
      <c r="A2" s="43" t="s">
        <v>23</v>
      </c>
      <c r="B2" s="43" t="s">
        <v>24</v>
      </c>
      <c r="C2" s="43" t="s">
        <v>25</v>
      </c>
      <c r="D2" s="43" t="s">
        <v>26</v>
      </c>
      <c r="E2" s="43" t="s">
        <v>27</v>
      </c>
      <c r="F2" s="50" t="s">
        <v>56</v>
      </c>
      <c r="G2" s="55" t="s">
        <v>57</v>
      </c>
    </row>
    <row r="3" spans="1:7">
      <c r="A3" s="43">
        <v>2000</v>
      </c>
      <c r="B3" s="43">
        <v>1</v>
      </c>
      <c r="C3" s="44">
        <v>1</v>
      </c>
      <c r="D3" s="43">
        <v>11179.5</v>
      </c>
      <c r="E3" s="45">
        <f>D3/1000000</f>
        <v>1.11795E-2</v>
      </c>
      <c r="F3" s="41">
        <f>E3*1000</f>
        <v>11.179500000000001</v>
      </c>
      <c r="G3" s="55">
        <f>A3+B3/13</f>
        <v>2000.0769230769231</v>
      </c>
    </row>
    <row r="4" spans="1:7">
      <c r="A4" s="43">
        <v>2000</v>
      </c>
      <c r="B4" s="43">
        <v>2</v>
      </c>
      <c r="C4" s="44">
        <v>2</v>
      </c>
      <c r="D4" s="43">
        <v>10891.7</v>
      </c>
      <c r="E4" s="45">
        <f t="shared" ref="E4:E67" si="0">D4/1000000</f>
        <v>1.0891700000000001E-2</v>
      </c>
      <c r="F4" s="41">
        <f t="shared" ref="F4:F67" si="1">E4*1000</f>
        <v>10.8917</v>
      </c>
      <c r="G4" s="55">
        <f t="shared" ref="G4:G67" si="2">A4+B4/13</f>
        <v>2000.1538461538462</v>
      </c>
    </row>
    <row r="5" spans="1:7">
      <c r="A5" s="43">
        <v>2000</v>
      </c>
      <c r="B5" s="43">
        <v>3</v>
      </c>
      <c r="C5" s="44">
        <v>3</v>
      </c>
      <c r="D5" s="43">
        <v>10901.6</v>
      </c>
      <c r="E5" s="45">
        <f t="shared" si="0"/>
        <v>1.0901600000000001E-2</v>
      </c>
      <c r="F5" s="41">
        <f t="shared" si="1"/>
        <v>10.9016</v>
      </c>
      <c r="G5" s="55">
        <f t="shared" si="2"/>
        <v>2000.2307692307693</v>
      </c>
    </row>
    <row r="6" spans="1:7">
      <c r="A6" s="43">
        <v>2000</v>
      </c>
      <c r="B6" s="43">
        <v>4</v>
      </c>
      <c r="C6" s="44">
        <v>4</v>
      </c>
      <c r="D6" s="43">
        <v>9722.6999999999989</v>
      </c>
      <c r="E6" s="45">
        <f t="shared" si="0"/>
        <v>9.7226999999999991E-3</v>
      </c>
      <c r="F6" s="41">
        <f t="shared" si="1"/>
        <v>9.7226999999999997</v>
      </c>
      <c r="G6" s="55">
        <f t="shared" si="2"/>
        <v>2000.3076923076924</v>
      </c>
    </row>
    <row r="7" spans="1:7">
      <c r="A7" s="43">
        <v>2000</v>
      </c>
      <c r="B7" s="43">
        <v>5</v>
      </c>
      <c r="C7" s="44">
        <v>5</v>
      </c>
      <c r="D7" s="43">
        <v>9928.5999999999985</v>
      </c>
      <c r="E7" s="45">
        <f t="shared" si="0"/>
        <v>9.9285999999999992E-3</v>
      </c>
      <c r="F7" s="41">
        <f t="shared" si="1"/>
        <v>9.9285999999999994</v>
      </c>
      <c r="G7" s="55">
        <f t="shared" si="2"/>
        <v>2000.3846153846155</v>
      </c>
    </row>
    <row r="8" spans="1:7">
      <c r="A8" s="43">
        <v>2000</v>
      </c>
      <c r="B8" s="43">
        <v>6</v>
      </c>
      <c r="C8" s="44">
        <v>6</v>
      </c>
      <c r="D8" s="43">
        <v>9989</v>
      </c>
      <c r="E8" s="45">
        <f t="shared" si="0"/>
        <v>9.9889999999999996E-3</v>
      </c>
      <c r="F8" s="41">
        <f t="shared" si="1"/>
        <v>9.988999999999999</v>
      </c>
      <c r="G8" s="55">
        <f t="shared" si="2"/>
        <v>2000.4615384615386</v>
      </c>
    </row>
    <row r="9" spans="1:7">
      <c r="A9" s="43">
        <v>2000</v>
      </c>
      <c r="B9" s="43">
        <v>7</v>
      </c>
      <c r="C9" s="44">
        <v>7</v>
      </c>
      <c r="D9" s="43">
        <v>11186.4</v>
      </c>
      <c r="E9" s="45">
        <f t="shared" si="0"/>
        <v>1.1186399999999999E-2</v>
      </c>
      <c r="F9" s="41">
        <f t="shared" si="1"/>
        <v>11.186399999999999</v>
      </c>
      <c r="G9" s="55">
        <f t="shared" si="2"/>
        <v>2000.5384615384614</v>
      </c>
    </row>
    <row r="10" spans="1:7">
      <c r="A10" s="43">
        <v>2000</v>
      </c>
      <c r="B10" s="43">
        <v>8</v>
      </c>
      <c r="C10" s="44">
        <v>8</v>
      </c>
      <c r="D10" s="43">
        <v>11189.800000000001</v>
      </c>
      <c r="E10" s="45">
        <f t="shared" si="0"/>
        <v>1.1189800000000001E-2</v>
      </c>
      <c r="F10" s="41">
        <f t="shared" si="1"/>
        <v>11.189800000000002</v>
      </c>
      <c r="G10" s="55">
        <f t="shared" si="2"/>
        <v>2000.6153846153845</v>
      </c>
    </row>
    <row r="11" spans="1:7">
      <c r="A11" s="43">
        <v>2000</v>
      </c>
      <c r="B11" s="43">
        <v>9</v>
      </c>
      <c r="C11" s="44">
        <v>9</v>
      </c>
      <c r="D11" s="43">
        <v>10405.799999999999</v>
      </c>
      <c r="E11" s="45">
        <f t="shared" si="0"/>
        <v>1.04058E-2</v>
      </c>
      <c r="F11" s="41">
        <f t="shared" si="1"/>
        <v>10.405799999999999</v>
      </c>
      <c r="G11" s="55">
        <f t="shared" si="2"/>
        <v>2000.6923076923076</v>
      </c>
    </row>
    <row r="12" spans="1:7">
      <c r="A12" s="43">
        <v>2000</v>
      </c>
      <c r="B12" s="43">
        <v>10</v>
      </c>
      <c r="C12" s="44">
        <v>10</v>
      </c>
      <c r="D12" s="43">
        <v>10644</v>
      </c>
      <c r="E12" s="45">
        <f t="shared" si="0"/>
        <v>1.0644000000000001E-2</v>
      </c>
      <c r="F12" s="41">
        <f t="shared" si="1"/>
        <v>10.644</v>
      </c>
      <c r="G12" s="55">
        <f t="shared" si="2"/>
        <v>2000.7692307692307</v>
      </c>
    </row>
    <row r="13" spans="1:7">
      <c r="A13" s="43">
        <v>2000</v>
      </c>
      <c r="B13" s="43">
        <v>11</v>
      </c>
      <c r="C13" s="44">
        <v>11</v>
      </c>
      <c r="D13" s="43">
        <v>10850.199999999999</v>
      </c>
      <c r="E13" s="45">
        <f t="shared" si="0"/>
        <v>1.0850199999999999E-2</v>
      </c>
      <c r="F13" s="41">
        <f t="shared" si="1"/>
        <v>10.850199999999999</v>
      </c>
      <c r="G13" s="55">
        <f t="shared" si="2"/>
        <v>2000.8461538461538</v>
      </c>
    </row>
    <row r="14" spans="1:7">
      <c r="A14" s="43">
        <v>2000</v>
      </c>
      <c r="B14" s="43">
        <v>12</v>
      </c>
      <c r="C14" s="44">
        <v>12</v>
      </c>
      <c r="D14" s="43">
        <v>11386.300000000001</v>
      </c>
      <c r="E14" s="45">
        <f t="shared" si="0"/>
        <v>1.13863E-2</v>
      </c>
      <c r="F14" s="41">
        <f t="shared" si="1"/>
        <v>11.3863</v>
      </c>
      <c r="G14" s="55">
        <f t="shared" si="2"/>
        <v>2000.9230769230769</v>
      </c>
    </row>
    <row r="15" spans="1:7">
      <c r="A15" s="43">
        <v>2001</v>
      </c>
      <c r="B15" s="43">
        <v>1</v>
      </c>
      <c r="C15" s="44">
        <v>13</v>
      </c>
      <c r="D15" s="43">
        <v>11687.9</v>
      </c>
      <c r="E15" s="45">
        <f t="shared" si="0"/>
        <v>1.1687899999999999E-2</v>
      </c>
      <c r="F15" s="41">
        <f t="shared" si="1"/>
        <v>11.687899999999999</v>
      </c>
      <c r="G15" s="55">
        <f t="shared" si="2"/>
        <v>2001.0769230769231</v>
      </c>
    </row>
    <row r="16" spans="1:7">
      <c r="A16" s="43">
        <v>2001</v>
      </c>
      <c r="B16" s="43">
        <v>2</v>
      </c>
      <c r="C16" s="44">
        <v>14</v>
      </c>
      <c r="D16" s="43">
        <v>10532.8</v>
      </c>
      <c r="E16" s="45">
        <f t="shared" si="0"/>
        <v>1.0532799999999998E-2</v>
      </c>
      <c r="F16" s="41">
        <f t="shared" si="1"/>
        <v>10.532799999999998</v>
      </c>
      <c r="G16" s="55">
        <f t="shared" si="2"/>
        <v>2001.1538461538462</v>
      </c>
    </row>
    <row r="17" spans="1:21">
      <c r="A17" s="43">
        <v>2001</v>
      </c>
      <c r="B17" s="43">
        <v>3</v>
      </c>
      <c r="C17" s="44">
        <v>15</v>
      </c>
      <c r="D17" s="43">
        <v>9815.9999999999982</v>
      </c>
      <c r="E17" s="45">
        <f t="shared" si="0"/>
        <v>9.8159999999999983E-3</v>
      </c>
      <c r="F17" s="41">
        <f t="shared" si="1"/>
        <v>9.8159999999999989</v>
      </c>
      <c r="G17" s="55">
        <f t="shared" si="2"/>
        <v>2001.2307692307693</v>
      </c>
    </row>
    <row r="18" spans="1:21">
      <c r="A18" s="43">
        <v>2001</v>
      </c>
      <c r="B18" s="43">
        <v>4</v>
      </c>
      <c r="C18" s="44">
        <v>16</v>
      </c>
      <c r="D18" s="43">
        <v>9688.4999999999982</v>
      </c>
      <c r="E18" s="45">
        <f t="shared" si="0"/>
        <v>9.6884999999999975E-3</v>
      </c>
      <c r="F18" s="41">
        <f t="shared" si="1"/>
        <v>9.6884999999999977</v>
      </c>
      <c r="G18" s="55">
        <f t="shared" si="2"/>
        <v>2001.3076923076924</v>
      </c>
    </row>
    <row r="19" spans="1:21">
      <c r="A19" s="43">
        <v>2001</v>
      </c>
      <c r="B19" s="43">
        <v>5</v>
      </c>
      <c r="C19" s="44">
        <v>17</v>
      </c>
      <c r="D19" s="43">
        <v>9742.9</v>
      </c>
      <c r="E19" s="45">
        <f t="shared" si="0"/>
        <v>9.7428999999999988E-3</v>
      </c>
      <c r="F19" s="41">
        <f t="shared" si="1"/>
        <v>9.7428999999999988</v>
      </c>
      <c r="G19" s="55">
        <f t="shared" si="2"/>
        <v>2001.3846153846155</v>
      </c>
    </row>
    <row r="20" spans="1:21">
      <c r="A20" s="43">
        <v>2001</v>
      </c>
      <c r="B20" s="43">
        <v>6</v>
      </c>
      <c r="C20" s="44">
        <v>18</v>
      </c>
      <c r="D20" s="43">
        <v>9913.5000000000018</v>
      </c>
      <c r="E20" s="45">
        <f t="shared" si="0"/>
        <v>9.9135000000000022E-3</v>
      </c>
      <c r="F20" s="41">
        <f t="shared" si="1"/>
        <v>9.9135000000000026</v>
      </c>
      <c r="G20" s="55">
        <f t="shared" si="2"/>
        <v>2001.4615384615386</v>
      </c>
    </row>
    <row r="21" spans="1:21">
      <c r="A21" s="43">
        <v>2001</v>
      </c>
      <c r="B21" s="43">
        <v>7</v>
      </c>
      <c r="C21" s="44">
        <v>19</v>
      </c>
      <c r="D21" s="43">
        <v>11076.6</v>
      </c>
      <c r="E21" s="45">
        <f t="shared" si="0"/>
        <v>1.1076600000000001E-2</v>
      </c>
      <c r="F21" s="41">
        <f t="shared" si="1"/>
        <v>11.076600000000001</v>
      </c>
      <c r="G21" s="55">
        <f t="shared" si="2"/>
        <v>2001.5384615384614</v>
      </c>
    </row>
    <row r="22" spans="1:21">
      <c r="A22" s="43">
        <v>2001</v>
      </c>
      <c r="B22" s="43">
        <v>8</v>
      </c>
      <c r="C22" s="44">
        <v>20</v>
      </c>
      <c r="D22" s="43">
        <v>11271.8</v>
      </c>
      <c r="E22" s="45">
        <f t="shared" si="0"/>
        <v>1.1271799999999998E-2</v>
      </c>
      <c r="F22" s="41">
        <f t="shared" si="1"/>
        <v>11.271799999999999</v>
      </c>
      <c r="G22" s="55">
        <f t="shared" si="2"/>
        <v>2001.6153846153845</v>
      </c>
    </row>
    <row r="23" spans="1:21">
      <c r="A23" s="43">
        <v>2001</v>
      </c>
      <c r="B23" s="43">
        <v>9</v>
      </c>
      <c r="C23" s="44">
        <v>21</v>
      </c>
      <c r="D23" s="43">
        <v>10234.700000000001</v>
      </c>
      <c r="E23" s="45">
        <f t="shared" si="0"/>
        <v>1.0234700000000001E-2</v>
      </c>
      <c r="F23" s="41">
        <f t="shared" si="1"/>
        <v>10.234700000000002</v>
      </c>
      <c r="G23" s="55">
        <f t="shared" si="2"/>
        <v>2001.6923076923076</v>
      </c>
    </row>
    <row r="24" spans="1:21">
      <c r="A24" s="43">
        <v>2001</v>
      </c>
      <c r="B24" s="43">
        <v>10</v>
      </c>
      <c r="C24" s="44">
        <v>22</v>
      </c>
      <c r="D24" s="43">
        <v>10424.699999999999</v>
      </c>
      <c r="E24" s="45">
        <f t="shared" si="0"/>
        <v>1.0424699999999999E-2</v>
      </c>
      <c r="F24" s="41">
        <f t="shared" si="1"/>
        <v>10.424699999999998</v>
      </c>
      <c r="G24" s="55">
        <f t="shared" si="2"/>
        <v>2001.7692307692307</v>
      </c>
    </row>
    <row r="25" spans="1:21">
      <c r="A25" s="43">
        <v>2001</v>
      </c>
      <c r="B25" s="43">
        <v>11</v>
      </c>
      <c r="C25" s="44">
        <v>23</v>
      </c>
      <c r="D25" s="43">
        <v>10974.2</v>
      </c>
      <c r="E25" s="45">
        <f t="shared" si="0"/>
        <v>1.09742E-2</v>
      </c>
      <c r="F25" s="41">
        <f t="shared" si="1"/>
        <v>10.9742</v>
      </c>
      <c r="G25" s="55">
        <f t="shared" si="2"/>
        <v>2001.8461538461538</v>
      </c>
    </row>
    <row r="26" spans="1:21">
      <c r="A26" s="43">
        <v>2001</v>
      </c>
      <c r="B26" s="43">
        <v>12</v>
      </c>
      <c r="C26" s="44">
        <v>24</v>
      </c>
      <c r="D26" s="43">
        <v>11507.7</v>
      </c>
      <c r="E26" s="45">
        <f t="shared" si="0"/>
        <v>1.1507700000000001E-2</v>
      </c>
      <c r="F26" s="41">
        <f t="shared" si="1"/>
        <v>11.507700000000002</v>
      </c>
      <c r="G26" s="55">
        <f t="shared" si="2"/>
        <v>2001.9230769230769</v>
      </c>
    </row>
    <row r="27" spans="1:21">
      <c r="A27" s="43">
        <v>2002</v>
      </c>
      <c r="B27" s="43">
        <v>1</v>
      </c>
      <c r="C27" s="44">
        <v>25</v>
      </c>
      <c r="D27" s="43">
        <v>11964</v>
      </c>
      <c r="E27" s="45">
        <f t="shared" si="0"/>
        <v>1.1964000000000001E-2</v>
      </c>
      <c r="F27" s="41">
        <f t="shared" si="1"/>
        <v>11.964</v>
      </c>
      <c r="G27" s="55">
        <f t="shared" si="2"/>
        <v>2002.0769230769231</v>
      </c>
    </row>
    <row r="28" spans="1:21">
      <c r="A28" s="43">
        <v>2002</v>
      </c>
      <c r="B28" s="43">
        <v>2</v>
      </c>
      <c r="C28" s="44">
        <v>26</v>
      </c>
      <c r="D28" s="43">
        <v>9951</v>
      </c>
      <c r="E28" s="45">
        <f t="shared" si="0"/>
        <v>9.9509999999999998E-3</v>
      </c>
      <c r="F28" s="41">
        <f t="shared" si="1"/>
        <v>9.9510000000000005</v>
      </c>
      <c r="G28" s="55">
        <f t="shared" si="2"/>
        <v>2002.1538461538462</v>
      </c>
    </row>
    <row r="29" spans="1:21">
      <c r="A29" s="43">
        <v>2002</v>
      </c>
      <c r="B29" s="43">
        <v>3</v>
      </c>
      <c r="C29" s="44">
        <v>27</v>
      </c>
      <c r="D29" s="43">
        <v>11214.9</v>
      </c>
      <c r="E29" s="45">
        <f t="shared" si="0"/>
        <v>1.12149E-2</v>
      </c>
      <c r="F29" s="41">
        <f t="shared" si="1"/>
        <v>11.2149</v>
      </c>
      <c r="G29" s="55">
        <f t="shared" si="2"/>
        <v>2002.2307692307693</v>
      </c>
    </row>
    <row r="30" spans="1:21">
      <c r="A30" s="43">
        <v>2002</v>
      </c>
      <c r="B30" s="43">
        <v>4</v>
      </c>
      <c r="C30" s="44">
        <v>28</v>
      </c>
      <c r="D30" s="43">
        <v>10606.100000000002</v>
      </c>
      <c r="E30" s="45">
        <f t="shared" si="0"/>
        <v>1.0606100000000002E-2</v>
      </c>
      <c r="F30" s="41">
        <f t="shared" si="1"/>
        <v>10.606100000000001</v>
      </c>
      <c r="G30" s="55">
        <f t="shared" si="2"/>
        <v>2002.3076923076924</v>
      </c>
    </row>
    <row r="31" spans="1:21">
      <c r="A31" s="43">
        <v>2002</v>
      </c>
      <c r="B31" s="43">
        <v>5</v>
      </c>
      <c r="C31" s="44">
        <v>29</v>
      </c>
      <c r="D31" s="43">
        <v>10386</v>
      </c>
      <c r="E31" s="45">
        <f t="shared" si="0"/>
        <v>1.0385999999999999E-2</v>
      </c>
      <c r="F31" s="41">
        <f t="shared" si="1"/>
        <v>10.385999999999999</v>
      </c>
      <c r="G31" s="55">
        <f t="shared" si="2"/>
        <v>2002.3846153846155</v>
      </c>
    </row>
    <row r="32" spans="1:21">
      <c r="A32" s="43">
        <v>2002</v>
      </c>
      <c r="B32" s="43">
        <v>6</v>
      </c>
      <c r="C32" s="44">
        <v>30</v>
      </c>
      <c r="D32" s="43">
        <v>10435.1</v>
      </c>
      <c r="E32" s="45">
        <f t="shared" si="0"/>
        <v>1.0435100000000001E-2</v>
      </c>
      <c r="F32" s="41">
        <f t="shared" si="1"/>
        <v>10.4351</v>
      </c>
      <c r="G32" s="55">
        <f t="shared" si="2"/>
        <v>2002.4615384615386</v>
      </c>
      <c r="I32" t="s">
        <v>58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</row>
    <row r="33" spans="1:21">
      <c r="A33" s="43">
        <v>2002</v>
      </c>
      <c r="B33" s="43">
        <v>7</v>
      </c>
      <c r="C33" s="44">
        <v>31</v>
      </c>
      <c r="D33" s="43">
        <v>11728.5</v>
      </c>
      <c r="E33" s="45">
        <f t="shared" si="0"/>
        <v>1.1728499999999999E-2</v>
      </c>
      <c r="F33" s="41">
        <f t="shared" si="1"/>
        <v>11.728499999999999</v>
      </c>
      <c r="G33" s="55">
        <f t="shared" si="2"/>
        <v>2002.5384615384614</v>
      </c>
      <c r="I33">
        <v>1</v>
      </c>
      <c r="J33">
        <f>INDEX($F$3:$F$234,($I33-1)*12+J$32,1)</f>
        <v>11.179500000000001</v>
      </c>
      <c r="K33">
        <f t="shared" ref="K33:U33" si="3">INDEX($F$3:$F$234,($I33-1)*12+K$32,1)</f>
        <v>10.8917</v>
      </c>
      <c r="L33">
        <f t="shared" si="3"/>
        <v>10.9016</v>
      </c>
      <c r="M33">
        <f t="shared" si="3"/>
        <v>9.7226999999999997</v>
      </c>
      <c r="N33">
        <f t="shared" si="3"/>
        <v>9.9285999999999994</v>
      </c>
      <c r="O33">
        <f t="shared" si="3"/>
        <v>9.988999999999999</v>
      </c>
      <c r="P33">
        <f t="shared" si="3"/>
        <v>11.186399999999999</v>
      </c>
      <c r="Q33">
        <f t="shared" si="3"/>
        <v>11.189800000000002</v>
      </c>
      <c r="R33">
        <f t="shared" si="3"/>
        <v>10.405799999999999</v>
      </c>
      <c r="S33">
        <f t="shared" si="3"/>
        <v>10.644</v>
      </c>
      <c r="T33">
        <f t="shared" si="3"/>
        <v>10.850199999999999</v>
      </c>
      <c r="U33">
        <f t="shared" si="3"/>
        <v>11.3863</v>
      </c>
    </row>
    <row r="34" spans="1:21">
      <c r="A34" s="43">
        <v>2002</v>
      </c>
      <c r="B34" s="43">
        <v>8</v>
      </c>
      <c r="C34" s="44">
        <v>32</v>
      </c>
      <c r="D34" s="43">
        <v>11646.8</v>
      </c>
      <c r="E34" s="45">
        <f t="shared" si="0"/>
        <v>1.1646799999999999E-2</v>
      </c>
      <c r="F34" s="41">
        <f t="shared" si="1"/>
        <v>11.646799999999999</v>
      </c>
      <c r="G34" s="55">
        <f t="shared" si="2"/>
        <v>2002.6153846153845</v>
      </c>
      <c r="I34">
        <v>2</v>
      </c>
      <c r="J34">
        <f t="shared" ref="J34:U50" si="4">INDEX($F$3:$F$234,($I34-1)*12+J$32,1)</f>
        <v>11.687899999999999</v>
      </c>
      <c r="K34">
        <f t="shared" si="4"/>
        <v>10.532799999999998</v>
      </c>
      <c r="L34">
        <f t="shared" si="4"/>
        <v>9.8159999999999989</v>
      </c>
      <c r="M34">
        <f t="shared" si="4"/>
        <v>9.6884999999999977</v>
      </c>
      <c r="N34">
        <f t="shared" si="4"/>
        <v>9.7428999999999988</v>
      </c>
      <c r="O34">
        <f t="shared" si="4"/>
        <v>9.9135000000000026</v>
      </c>
      <c r="P34">
        <f t="shared" si="4"/>
        <v>11.076600000000001</v>
      </c>
      <c r="Q34">
        <f t="shared" si="4"/>
        <v>11.271799999999999</v>
      </c>
      <c r="R34">
        <f t="shared" si="4"/>
        <v>10.234700000000002</v>
      </c>
      <c r="S34">
        <f t="shared" si="4"/>
        <v>10.424699999999998</v>
      </c>
      <c r="T34">
        <f t="shared" si="4"/>
        <v>10.9742</v>
      </c>
      <c r="U34">
        <f t="shared" si="4"/>
        <v>11.507700000000002</v>
      </c>
    </row>
    <row r="35" spans="1:21">
      <c r="A35" s="43">
        <v>2002</v>
      </c>
      <c r="B35" s="43">
        <v>9</v>
      </c>
      <c r="C35" s="44">
        <v>33</v>
      </c>
      <c r="D35" s="43">
        <v>10505.5</v>
      </c>
      <c r="E35" s="45">
        <f t="shared" si="0"/>
        <v>1.0505499999999999E-2</v>
      </c>
      <c r="F35" s="41">
        <f t="shared" si="1"/>
        <v>10.5055</v>
      </c>
      <c r="G35" s="55">
        <f t="shared" si="2"/>
        <v>2002.6923076923076</v>
      </c>
      <c r="I35">
        <v>3</v>
      </c>
      <c r="J35">
        <f t="shared" si="4"/>
        <v>11.964</v>
      </c>
      <c r="K35">
        <f t="shared" si="4"/>
        <v>9.9510000000000005</v>
      </c>
      <c r="L35">
        <f t="shared" si="4"/>
        <v>11.2149</v>
      </c>
      <c r="M35">
        <f t="shared" si="4"/>
        <v>10.606100000000001</v>
      </c>
      <c r="N35">
        <f t="shared" si="4"/>
        <v>10.385999999999999</v>
      </c>
      <c r="O35">
        <f t="shared" si="4"/>
        <v>10.4351</v>
      </c>
      <c r="P35">
        <f t="shared" si="4"/>
        <v>11.728499999999999</v>
      </c>
      <c r="Q35">
        <f t="shared" si="4"/>
        <v>11.646799999999999</v>
      </c>
      <c r="R35">
        <f t="shared" si="4"/>
        <v>10.5055</v>
      </c>
      <c r="S35">
        <f t="shared" si="4"/>
        <v>10.770200000000001</v>
      </c>
      <c r="T35">
        <f t="shared" si="4"/>
        <v>11.222300000000001</v>
      </c>
      <c r="U35">
        <f t="shared" si="4"/>
        <v>12.122200000000001</v>
      </c>
    </row>
    <row r="36" spans="1:21">
      <c r="A36" s="43">
        <v>2002</v>
      </c>
      <c r="B36" s="43">
        <v>10</v>
      </c>
      <c r="C36" s="44">
        <v>34</v>
      </c>
      <c r="D36" s="43">
        <v>10770.2</v>
      </c>
      <c r="E36" s="45">
        <f t="shared" si="0"/>
        <v>1.0770200000000001E-2</v>
      </c>
      <c r="F36" s="41">
        <f t="shared" si="1"/>
        <v>10.770200000000001</v>
      </c>
      <c r="G36" s="55">
        <f t="shared" si="2"/>
        <v>2002.7692307692307</v>
      </c>
      <c r="I36">
        <v>4</v>
      </c>
      <c r="J36">
        <f t="shared" si="4"/>
        <v>12.386100000000001</v>
      </c>
      <c r="K36">
        <f t="shared" si="4"/>
        <v>10.859200000000001</v>
      </c>
      <c r="L36">
        <f t="shared" si="4"/>
        <v>12.391400000000001</v>
      </c>
      <c r="M36">
        <f t="shared" si="4"/>
        <v>11.045400000000003</v>
      </c>
      <c r="N36">
        <f t="shared" si="4"/>
        <v>10.9176</v>
      </c>
      <c r="O36">
        <f t="shared" si="4"/>
        <v>11.085100000000001</v>
      </c>
      <c r="P36">
        <f t="shared" si="4"/>
        <v>12.4154</v>
      </c>
      <c r="Q36">
        <f t="shared" si="4"/>
        <v>12.561300000000001</v>
      </c>
      <c r="R36">
        <f t="shared" si="4"/>
        <v>11.414300000000001</v>
      </c>
      <c r="S36">
        <f t="shared" si="4"/>
        <v>11.578899999999999</v>
      </c>
      <c r="T36">
        <f t="shared" si="4"/>
        <v>11.439399999999999</v>
      </c>
      <c r="U36">
        <f t="shared" si="4"/>
        <v>13.056800000000001</v>
      </c>
    </row>
    <row r="37" spans="1:21">
      <c r="A37" s="43">
        <v>2002</v>
      </c>
      <c r="B37" s="43">
        <v>11</v>
      </c>
      <c r="C37" s="44">
        <v>35</v>
      </c>
      <c r="D37" s="43">
        <v>11222.300000000001</v>
      </c>
      <c r="E37" s="45">
        <f t="shared" si="0"/>
        <v>1.1222300000000001E-2</v>
      </c>
      <c r="F37" s="41">
        <f t="shared" si="1"/>
        <v>11.222300000000001</v>
      </c>
      <c r="G37" s="55">
        <f t="shared" si="2"/>
        <v>2002.8461538461538</v>
      </c>
      <c r="I37">
        <v>5</v>
      </c>
      <c r="J37">
        <f t="shared" si="4"/>
        <v>12.941600000000001</v>
      </c>
      <c r="K37">
        <f t="shared" si="4"/>
        <v>11.507900000000001</v>
      </c>
      <c r="L37">
        <f t="shared" si="4"/>
        <v>12.539399999999999</v>
      </c>
      <c r="M37">
        <f t="shared" si="4"/>
        <v>11.782300000000001</v>
      </c>
      <c r="N37">
        <f t="shared" si="4"/>
        <v>11.822200000000002</v>
      </c>
      <c r="O37">
        <f t="shared" si="4"/>
        <v>11.925799999999999</v>
      </c>
      <c r="P37">
        <f t="shared" si="4"/>
        <v>13.242800000000001</v>
      </c>
      <c r="Q37">
        <f t="shared" si="4"/>
        <v>13.304600000000001</v>
      </c>
      <c r="R37">
        <f t="shared" si="4"/>
        <v>12.5251</v>
      </c>
      <c r="S37">
        <f t="shared" si="4"/>
        <v>12.3262</v>
      </c>
      <c r="T37">
        <f t="shared" si="4"/>
        <v>12.150300000000001</v>
      </c>
      <c r="U37">
        <f t="shared" si="4"/>
        <v>13.949300000000001</v>
      </c>
    </row>
    <row r="38" spans="1:21">
      <c r="A38" s="43">
        <v>2002</v>
      </c>
      <c r="B38" s="43">
        <v>12</v>
      </c>
      <c r="C38" s="44">
        <v>36</v>
      </c>
      <c r="D38" s="43">
        <v>12122.2</v>
      </c>
      <c r="E38" s="45">
        <f t="shared" si="0"/>
        <v>1.2122200000000001E-2</v>
      </c>
      <c r="F38" s="41">
        <f t="shared" si="1"/>
        <v>12.122200000000001</v>
      </c>
      <c r="G38" s="55">
        <f t="shared" si="2"/>
        <v>2002.9230769230769</v>
      </c>
      <c r="I38">
        <v>6</v>
      </c>
      <c r="J38">
        <f t="shared" si="4"/>
        <v>13.212399999999999</v>
      </c>
      <c r="K38">
        <f t="shared" si="4"/>
        <v>12.523899999999999</v>
      </c>
      <c r="L38">
        <f t="shared" si="4"/>
        <v>13.4657</v>
      </c>
      <c r="M38">
        <f t="shared" si="4"/>
        <v>12.533899999999999</v>
      </c>
      <c r="N38">
        <f t="shared" si="4"/>
        <v>12.7599</v>
      </c>
      <c r="O38">
        <f t="shared" si="4"/>
        <v>12.6029</v>
      </c>
      <c r="P38">
        <f t="shared" si="4"/>
        <v>14.2544</v>
      </c>
      <c r="Q38">
        <f t="shared" si="4"/>
        <v>14.693999999999999</v>
      </c>
      <c r="R38">
        <f t="shared" si="4"/>
        <v>13.2834</v>
      </c>
      <c r="S38">
        <f t="shared" si="4"/>
        <v>13.406999999999998</v>
      </c>
      <c r="T38">
        <f t="shared" si="4"/>
        <v>13.322100000000001</v>
      </c>
      <c r="U38">
        <f t="shared" si="4"/>
        <v>14.734399999999999</v>
      </c>
    </row>
    <row r="39" spans="1:21">
      <c r="A39" s="43">
        <v>2003</v>
      </c>
      <c r="B39" s="43">
        <v>1</v>
      </c>
      <c r="C39" s="44">
        <v>37</v>
      </c>
      <c r="D39" s="43">
        <v>12386.1</v>
      </c>
      <c r="E39" s="45">
        <f t="shared" si="0"/>
        <v>1.2386100000000001E-2</v>
      </c>
      <c r="F39" s="41">
        <f t="shared" si="1"/>
        <v>12.386100000000001</v>
      </c>
      <c r="G39" s="55">
        <f t="shared" si="2"/>
        <v>2003.0769230769231</v>
      </c>
      <c r="I39">
        <v>7</v>
      </c>
      <c r="J39">
        <f t="shared" si="4"/>
        <v>14.1721</v>
      </c>
      <c r="K39">
        <f t="shared" si="4"/>
        <v>13.540300000000002</v>
      </c>
      <c r="L39">
        <f t="shared" si="4"/>
        <v>14.471399999999997</v>
      </c>
      <c r="M39">
        <f t="shared" si="4"/>
        <v>13.277500000000002</v>
      </c>
      <c r="N39">
        <f t="shared" si="4"/>
        <v>13.8757</v>
      </c>
      <c r="O39">
        <f t="shared" si="4"/>
        <v>14.3361</v>
      </c>
      <c r="P39">
        <f t="shared" si="4"/>
        <v>15.4528</v>
      </c>
      <c r="Q39">
        <f t="shared" si="4"/>
        <v>16.267199999999999</v>
      </c>
      <c r="R39">
        <f t="shared" si="4"/>
        <v>14.395100000000001</v>
      </c>
      <c r="S39">
        <f t="shared" si="4"/>
        <v>13.735300000000001</v>
      </c>
      <c r="T39">
        <f t="shared" si="4"/>
        <v>15.067900000000002</v>
      </c>
      <c r="U39">
        <f t="shared" si="4"/>
        <v>16.0459</v>
      </c>
    </row>
    <row r="40" spans="1:21">
      <c r="A40" s="43">
        <v>2003</v>
      </c>
      <c r="B40" s="43">
        <v>2</v>
      </c>
      <c r="C40" s="44">
        <v>38</v>
      </c>
      <c r="D40" s="43">
        <v>10859.2</v>
      </c>
      <c r="E40" s="45">
        <f t="shared" si="0"/>
        <v>1.0859200000000001E-2</v>
      </c>
      <c r="F40" s="41">
        <f t="shared" si="1"/>
        <v>10.859200000000001</v>
      </c>
      <c r="G40" s="55">
        <f t="shared" si="2"/>
        <v>2003.1538461538462</v>
      </c>
      <c r="I40">
        <v>8</v>
      </c>
      <c r="J40">
        <f t="shared" si="4"/>
        <v>15.685678920999999</v>
      </c>
      <c r="K40">
        <f t="shared" si="4"/>
        <v>14.547954260000001</v>
      </c>
      <c r="L40">
        <f t="shared" si="4"/>
        <v>15.622648487000001</v>
      </c>
      <c r="M40">
        <f t="shared" si="4"/>
        <v>14.785827123999999</v>
      </c>
      <c r="N40">
        <f t="shared" si="4"/>
        <v>15.112533102</v>
      </c>
      <c r="O40">
        <f t="shared" si="4"/>
        <v>15.560417805</v>
      </c>
      <c r="P40">
        <f t="shared" si="4"/>
        <v>17.491562056000003</v>
      </c>
      <c r="Q40">
        <f t="shared" si="4"/>
        <v>17.579500958999997</v>
      </c>
      <c r="R40">
        <f t="shared" si="4"/>
        <v>15.636286736000001</v>
      </c>
      <c r="S40">
        <f t="shared" si="4"/>
        <v>15.071155827</v>
      </c>
      <c r="T40">
        <f t="shared" si="4"/>
        <v>16.103412526000003</v>
      </c>
      <c r="U40">
        <f t="shared" si="4"/>
        <v>16.803235814000001</v>
      </c>
    </row>
    <row r="41" spans="1:21">
      <c r="A41" s="43">
        <v>2003</v>
      </c>
      <c r="B41" s="43">
        <v>3</v>
      </c>
      <c r="C41" s="44">
        <v>39</v>
      </c>
      <c r="D41" s="43">
        <v>12391.4</v>
      </c>
      <c r="E41" s="45">
        <f t="shared" si="0"/>
        <v>1.23914E-2</v>
      </c>
      <c r="F41" s="41">
        <f t="shared" si="1"/>
        <v>12.391400000000001</v>
      </c>
      <c r="G41" s="55">
        <f t="shared" si="2"/>
        <v>2003.2307692307693</v>
      </c>
      <c r="I41">
        <v>9</v>
      </c>
      <c r="J41">
        <f t="shared" si="4"/>
        <v>17.9483</v>
      </c>
      <c r="K41">
        <f t="shared" si="4"/>
        <v>16.504099999999998</v>
      </c>
      <c r="L41">
        <f t="shared" si="4"/>
        <v>16.244500000000002</v>
      </c>
      <c r="M41">
        <f t="shared" si="4"/>
        <v>15.6523</v>
      </c>
      <c r="N41">
        <f t="shared" si="4"/>
        <v>16.283999999999999</v>
      </c>
      <c r="O41">
        <f t="shared" si="4"/>
        <v>16.527100000000001</v>
      </c>
      <c r="P41">
        <f t="shared" si="4"/>
        <v>18.308499999999999</v>
      </c>
      <c r="Q41">
        <f t="shared" si="4"/>
        <v>18.3918</v>
      </c>
      <c r="R41">
        <f t="shared" si="4"/>
        <v>16.045099999999998</v>
      </c>
      <c r="S41">
        <f t="shared" si="4"/>
        <v>14.917</v>
      </c>
      <c r="T41">
        <f t="shared" si="4"/>
        <v>15.446040000000002</v>
      </c>
      <c r="U41">
        <f t="shared" si="4"/>
        <v>15.816439999999998</v>
      </c>
    </row>
    <row r="42" spans="1:21">
      <c r="A42" s="43">
        <v>2003</v>
      </c>
      <c r="B42" s="43">
        <v>4</v>
      </c>
      <c r="C42" s="44">
        <v>40</v>
      </c>
      <c r="D42" s="43">
        <v>11045.400000000001</v>
      </c>
      <c r="E42" s="45">
        <f t="shared" si="0"/>
        <v>1.1045400000000002E-2</v>
      </c>
      <c r="F42" s="41">
        <f t="shared" si="1"/>
        <v>11.045400000000003</v>
      </c>
      <c r="G42" s="55">
        <f t="shared" si="2"/>
        <v>2003.3076923076924</v>
      </c>
      <c r="I42">
        <v>10</v>
      </c>
      <c r="J42">
        <f t="shared" si="4"/>
        <v>16.851415999999997</v>
      </c>
      <c r="K42">
        <f t="shared" si="4"/>
        <v>15.010029000000001</v>
      </c>
      <c r="L42">
        <f t="shared" si="4"/>
        <v>15.983710999999998</v>
      </c>
      <c r="M42">
        <f t="shared" si="4"/>
        <v>14.849102999999998</v>
      </c>
      <c r="N42">
        <f t="shared" si="4"/>
        <v>15.297715000000002</v>
      </c>
      <c r="O42">
        <f t="shared" si="4"/>
        <v>15.899615999999998</v>
      </c>
      <c r="P42">
        <f t="shared" si="4"/>
        <v>17.743508000000002</v>
      </c>
      <c r="Q42">
        <f t="shared" si="4"/>
        <v>17.704556000000004</v>
      </c>
      <c r="R42">
        <f t="shared" si="4"/>
        <v>15.379300999999998</v>
      </c>
      <c r="S42">
        <f t="shared" si="4"/>
        <v>15.989903999999999</v>
      </c>
      <c r="T42">
        <f t="shared" si="4"/>
        <v>15.779290999999997</v>
      </c>
      <c r="U42">
        <f t="shared" si="4"/>
        <v>17.590910000000001</v>
      </c>
    </row>
    <row r="43" spans="1:21">
      <c r="A43" s="43">
        <v>2003</v>
      </c>
      <c r="B43" s="43">
        <v>5</v>
      </c>
      <c r="C43" s="44">
        <v>41</v>
      </c>
      <c r="D43" s="43">
        <v>10917.6</v>
      </c>
      <c r="E43" s="45">
        <f t="shared" si="0"/>
        <v>1.09176E-2</v>
      </c>
      <c r="F43" s="41">
        <f t="shared" si="1"/>
        <v>10.9176</v>
      </c>
      <c r="G43" s="55">
        <f t="shared" si="2"/>
        <v>2003.3846153846155</v>
      </c>
      <c r="I43">
        <v>11</v>
      </c>
      <c r="J43">
        <f t="shared" si="4"/>
        <v>17.421708000000002</v>
      </c>
      <c r="K43">
        <f t="shared" si="4"/>
        <v>15.745016</v>
      </c>
      <c r="L43">
        <f t="shared" si="4"/>
        <v>17.078834000000001</v>
      </c>
      <c r="M43">
        <f t="shared" si="4"/>
        <v>16.313735999999999</v>
      </c>
      <c r="N43">
        <f t="shared" si="4"/>
        <v>16.711661999999997</v>
      </c>
      <c r="O43">
        <f t="shared" si="4"/>
        <v>17.143073000000005</v>
      </c>
      <c r="P43">
        <f t="shared" si="4"/>
        <v>19.427951000000004</v>
      </c>
      <c r="Q43">
        <f t="shared" si="4"/>
        <v>20.453132000000004</v>
      </c>
      <c r="R43">
        <f t="shared" si="4"/>
        <v>17.094002</v>
      </c>
      <c r="S43">
        <f t="shared" si="4"/>
        <v>17.318095</v>
      </c>
      <c r="T43">
        <f t="shared" si="4"/>
        <v>16.494855999999999</v>
      </c>
      <c r="U43">
        <f t="shared" si="4"/>
        <v>19.231894999999998</v>
      </c>
    </row>
    <row r="44" spans="1:21">
      <c r="A44" s="43">
        <v>2003</v>
      </c>
      <c r="B44" s="43">
        <v>6</v>
      </c>
      <c r="C44" s="44">
        <v>42</v>
      </c>
      <c r="D44" s="43">
        <v>11085.1</v>
      </c>
      <c r="E44" s="45">
        <f t="shared" si="0"/>
        <v>1.1085100000000001E-2</v>
      </c>
      <c r="F44" s="41">
        <f t="shared" si="1"/>
        <v>11.085100000000001</v>
      </c>
      <c r="G44" s="55">
        <f t="shared" si="2"/>
        <v>2003.4615384615386</v>
      </c>
      <c r="I44">
        <v>12</v>
      </c>
      <c r="J44">
        <f t="shared" si="4"/>
        <v>19.724373</v>
      </c>
      <c r="K44">
        <f t="shared" si="4"/>
        <v>17.790305</v>
      </c>
      <c r="L44">
        <f t="shared" si="4"/>
        <v>19.278116999999998</v>
      </c>
      <c r="M44">
        <f t="shared" si="4"/>
        <v>17.923318000000002</v>
      </c>
      <c r="N44">
        <f t="shared" si="4"/>
        <v>17.686346</v>
      </c>
      <c r="O44">
        <f t="shared" si="4"/>
        <v>18.002761</v>
      </c>
      <c r="P44">
        <f t="shared" si="4"/>
        <v>21.070041999999997</v>
      </c>
      <c r="Q44">
        <f t="shared" si="4"/>
        <v>20.673509000000003</v>
      </c>
      <c r="R44">
        <f t="shared" si="4"/>
        <v>18.986104000000001</v>
      </c>
      <c r="S44">
        <f t="shared" si="4"/>
        <v>18.934785999999999</v>
      </c>
      <c r="T44">
        <f t="shared" si="4"/>
        <v>19.146615000000001</v>
      </c>
      <c r="U44">
        <f t="shared" si="4"/>
        <v>21.090026000000002</v>
      </c>
    </row>
    <row r="45" spans="1:21">
      <c r="A45" s="43">
        <v>2003</v>
      </c>
      <c r="B45" s="43">
        <v>7</v>
      </c>
      <c r="C45" s="44">
        <v>43</v>
      </c>
      <c r="D45" s="43">
        <v>12415.4</v>
      </c>
      <c r="E45" s="45">
        <f t="shared" si="0"/>
        <v>1.24154E-2</v>
      </c>
      <c r="F45" s="41">
        <f t="shared" si="1"/>
        <v>12.4154</v>
      </c>
      <c r="G45" s="55">
        <f t="shared" si="2"/>
        <v>2003.5384615384614</v>
      </c>
      <c r="I45">
        <v>13</v>
      </c>
      <c r="J45">
        <f t="shared" si="4"/>
        <v>21.406127999999995</v>
      </c>
      <c r="K45">
        <f t="shared" si="4"/>
        <v>19.994766000000006</v>
      </c>
      <c r="L45">
        <f t="shared" si="4"/>
        <v>20.757882000000002</v>
      </c>
      <c r="M45">
        <f t="shared" si="4"/>
        <v>18.254835</v>
      </c>
      <c r="N45">
        <f t="shared" si="4"/>
        <v>18.953659000000002</v>
      </c>
      <c r="O45">
        <f t="shared" si="4"/>
        <v>20.100591000000001</v>
      </c>
      <c r="P45">
        <f t="shared" si="4"/>
        <v>22.879950999999995</v>
      </c>
      <c r="Q45">
        <f t="shared" si="4"/>
        <v>21.539312999999996</v>
      </c>
      <c r="R45">
        <f t="shared" si="4"/>
        <v>19.863007000000003</v>
      </c>
      <c r="S45">
        <f t="shared" si="4"/>
        <v>18.217447</v>
      </c>
      <c r="T45">
        <f t="shared" si="4"/>
        <v>19.243717</v>
      </c>
      <c r="U45">
        <f t="shared" si="4"/>
        <v>21.158566999999998</v>
      </c>
    </row>
    <row r="46" spans="1:21">
      <c r="A46" s="43">
        <v>2003</v>
      </c>
      <c r="B46" s="43">
        <v>8</v>
      </c>
      <c r="C46" s="44">
        <v>44</v>
      </c>
      <c r="D46" s="43">
        <v>12561.300000000001</v>
      </c>
      <c r="E46" s="45">
        <f t="shared" si="0"/>
        <v>1.2561300000000001E-2</v>
      </c>
      <c r="F46" s="41">
        <f t="shared" si="1"/>
        <v>12.561300000000001</v>
      </c>
      <c r="G46" s="55">
        <f t="shared" si="2"/>
        <v>2003.6153846153845</v>
      </c>
      <c r="I46">
        <v>14</v>
      </c>
      <c r="J46">
        <f t="shared" si="4"/>
        <v>21.399407999999998</v>
      </c>
      <c r="K46">
        <f t="shared" si="4"/>
        <v>18.873926999999998</v>
      </c>
      <c r="L46">
        <f t="shared" si="4"/>
        <v>20.446656000000001</v>
      </c>
      <c r="M46">
        <f t="shared" si="4"/>
        <v>19.110384</v>
      </c>
      <c r="N46">
        <f t="shared" si="4"/>
        <v>19.581571999999998</v>
      </c>
      <c r="O46">
        <f t="shared" si="4"/>
        <v>20.097462</v>
      </c>
      <c r="P46">
        <f t="shared" si="4"/>
        <v>22.691837</v>
      </c>
      <c r="Q46">
        <f t="shared" si="4"/>
        <v>21.767143000000001</v>
      </c>
      <c r="R46">
        <f t="shared" si="4"/>
        <v>20.419871999999994</v>
      </c>
      <c r="S46">
        <f t="shared" si="4"/>
        <v>19.120623999999999</v>
      </c>
      <c r="T46">
        <f t="shared" si="4"/>
        <v>20.258220999999999</v>
      </c>
      <c r="U46">
        <f t="shared" si="4"/>
        <v>22.589523</v>
      </c>
    </row>
    <row r="47" spans="1:21">
      <c r="A47" s="43">
        <v>2003</v>
      </c>
      <c r="B47" s="43">
        <v>9</v>
      </c>
      <c r="C47" s="44">
        <v>45</v>
      </c>
      <c r="D47" s="43">
        <v>11414.300000000001</v>
      </c>
      <c r="E47" s="45">
        <f t="shared" si="0"/>
        <v>1.14143E-2</v>
      </c>
      <c r="F47" s="41">
        <f t="shared" si="1"/>
        <v>11.414300000000001</v>
      </c>
      <c r="G47" s="55">
        <f t="shared" si="2"/>
        <v>2003.6923076923076</v>
      </c>
      <c r="I47">
        <v>15</v>
      </c>
      <c r="J47">
        <f t="shared" si="4"/>
        <v>22.039100000000001</v>
      </c>
      <c r="K47">
        <f t="shared" si="4"/>
        <v>19.749300000000002</v>
      </c>
      <c r="L47">
        <f t="shared" si="4"/>
        <v>21.0425</v>
      </c>
      <c r="M47">
        <f t="shared" si="4"/>
        <v>20.317999999999998</v>
      </c>
      <c r="N47">
        <f t="shared" si="4"/>
        <v>20.640800000000002</v>
      </c>
      <c r="O47">
        <f t="shared" si="4"/>
        <v>20.721599999999999</v>
      </c>
      <c r="P47">
        <f t="shared" si="4"/>
        <v>23.377400000000002</v>
      </c>
      <c r="Q47">
        <f t="shared" si="4"/>
        <v>24.308299999999996</v>
      </c>
      <c r="R47">
        <f t="shared" si="4"/>
        <v>21.6462</v>
      </c>
      <c r="S47">
        <f t="shared" si="4"/>
        <v>19.581499999999995</v>
      </c>
      <c r="T47">
        <f t="shared" si="4"/>
        <v>21.288799999999998</v>
      </c>
      <c r="U47">
        <f t="shared" si="4"/>
        <v>22.506700000000002</v>
      </c>
    </row>
    <row r="48" spans="1:21">
      <c r="A48" s="43">
        <v>2003</v>
      </c>
      <c r="B48" s="43">
        <v>10</v>
      </c>
      <c r="C48" s="44">
        <v>46</v>
      </c>
      <c r="D48" s="43">
        <v>11578.9</v>
      </c>
      <c r="E48" s="45">
        <f t="shared" si="0"/>
        <v>1.15789E-2</v>
      </c>
      <c r="F48" s="41">
        <f t="shared" si="1"/>
        <v>11.578899999999999</v>
      </c>
      <c r="G48" s="55">
        <f t="shared" si="2"/>
        <v>2003.7692307692307</v>
      </c>
      <c r="I48">
        <v>16</v>
      </c>
      <c r="J48">
        <f t="shared" si="4"/>
        <v>22.781569753100001</v>
      </c>
      <c r="K48">
        <f t="shared" si="4"/>
        <v>20.496216382499998</v>
      </c>
      <c r="L48">
        <f t="shared" si="4"/>
        <v>21.700017448600001</v>
      </c>
      <c r="M48">
        <f t="shared" si="4"/>
        <v>20.564889367600003</v>
      </c>
      <c r="N48">
        <f t="shared" si="4"/>
        <v>21.375101018300004</v>
      </c>
      <c r="O48">
        <f t="shared" si="4"/>
        <v>21.093241374600002</v>
      </c>
      <c r="P48">
        <f t="shared" si="4"/>
        <v>23.756078756600001</v>
      </c>
      <c r="Q48">
        <f t="shared" si="4"/>
        <v>25.142969044400001</v>
      </c>
      <c r="R48">
        <f t="shared" si="4"/>
        <v>21.794540509099999</v>
      </c>
      <c r="S48">
        <f t="shared" si="4"/>
        <v>21.258610039299999</v>
      </c>
      <c r="T48">
        <f t="shared" si="4"/>
        <v>21.569207283799997</v>
      </c>
      <c r="U48">
        <f t="shared" si="4"/>
        <v>24.191949679000004</v>
      </c>
    </row>
    <row r="49" spans="1:21">
      <c r="A49" s="43">
        <v>2003</v>
      </c>
      <c r="B49" s="43">
        <v>11</v>
      </c>
      <c r="C49" s="44">
        <v>47</v>
      </c>
      <c r="D49" s="43">
        <v>11439.4</v>
      </c>
      <c r="E49" s="45">
        <f t="shared" si="0"/>
        <v>1.1439399999999999E-2</v>
      </c>
      <c r="F49" s="41">
        <f t="shared" si="1"/>
        <v>11.439399999999999</v>
      </c>
      <c r="G49" s="55">
        <f t="shared" si="2"/>
        <v>2003.8461538461538</v>
      </c>
      <c r="I49">
        <v>17</v>
      </c>
      <c r="J49">
        <f t="shared" si="4"/>
        <v>23.960537853440524</v>
      </c>
      <c r="K49">
        <f t="shared" si="4"/>
        <v>21.406006284807081</v>
      </c>
      <c r="L49">
        <f t="shared" si="4"/>
        <v>22.42293604248912</v>
      </c>
      <c r="M49">
        <f t="shared" si="4"/>
        <v>21.616639007174786</v>
      </c>
      <c r="N49">
        <f t="shared" si="4"/>
        <v>22.259972870092021</v>
      </c>
      <c r="O49">
        <f t="shared" si="4"/>
        <v>23.411761993845083</v>
      </c>
      <c r="P49">
        <f t="shared" si="4"/>
        <v>24.749519874055796</v>
      </c>
      <c r="Q49">
        <f t="shared" si="4"/>
        <v>26.689093253678813</v>
      </c>
      <c r="R49">
        <f t="shared" si="4"/>
        <v>21.641882805035277</v>
      </c>
      <c r="S49">
        <f t="shared" si="4"/>
        <v>22.364736615353216</v>
      </c>
      <c r="T49">
        <f t="shared" si="4"/>
        <v>23.182516796594214</v>
      </c>
      <c r="U49">
        <f t="shared" si="4"/>
        <v>25.580782115206855</v>
      </c>
    </row>
    <row r="50" spans="1:21">
      <c r="A50" s="43">
        <v>2003</v>
      </c>
      <c r="B50" s="43">
        <v>12</v>
      </c>
      <c r="C50" s="44">
        <v>48</v>
      </c>
      <c r="D50" s="43">
        <v>13056.800000000001</v>
      </c>
      <c r="E50" s="45">
        <f t="shared" si="0"/>
        <v>1.30568E-2</v>
      </c>
      <c r="F50" s="41">
        <f t="shared" si="1"/>
        <v>13.056800000000001</v>
      </c>
      <c r="G50" s="55">
        <f t="shared" si="2"/>
        <v>2003.9230769230769</v>
      </c>
      <c r="I50">
        <v>18</v>
      </c>
      <c r="J50">
        <f t="shared" si="4"/>
        <v>25.585991887430612</v>
      </c>
      <c r="K50">
        <f t="shared" si="4"/>
        <v>22.883817655574251</v>
      </c>
      <c r="L50">
        <f t="shared" si="4"/>
        <v>24.05637435362361</v>
      </c>
      <c r="M50">
        <f t="shared" si="4"/>
        <v>22.431856521416051</v>
      </c>
      <c r="N50">
        <f t="shared" si="4"/>
        <v>23.341197118755733</v>
      </c>
      <c r="O50">
        <f t="shared" si="4"/>
        <v>22.860236701555543</v>
      </c>
      <c r="P50">
        <f t="shared" si="4"/>
        <v>28.384330442104485</v>
      </c>
      <c r="Q50">
        <f t="shared" si="4"/>
        <v>28.100723903063255</v>
      </c>
      <c r="R50">
        <f t="shared" si="4"/>
        <v>24.472648272428355</v>
      </c>
      <c r="S50">
        <f t="shared" si="4"/>
        <v>23.886375833730703</v>
      </c>
      <c r="T50">
        <f t="shared" si="4"/>
        <v>24.565080420325312</v>
      </c>
      <c r="U50">
        <f t="shared" si="4"/>
        <v>26.133485560229651</v>
      </c>
    </row>
    <row r="51" spans="1:21">
      <c r="A51" s="43">
        <v>2004</v>
      </c>
      <c r="B51" s="43">
        <v>1</v>
      </c>
      <c r="C51" s="44">
        <v>49</v>
      </c>
      <c r="D51" s="43">
        <v>12941.6</v>
      </c>
      <c r="E51" s="45">
        <f t="shared" si="0"/>
        <v>1.2941600000000001E-2</v>
      </c>
      <c r="F51" s="41">
        <f t="shared" si="1"/>
        <v>12.941600000000001</v>
      </c>
      <c r="G51" s="55">
        <f t="shared" si="2"/>
        <v>2004.0769230769231</v>
      </c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>
      <c r="A52" s="43">
        <v>2004</v>
      </c>
      <c r="B52" s="43">
        <v>2</v>
      </c>
      <c r="C52" s="44">
        <v>50</v>
      </c>
      <c r="D52" s="43">
        <v>11507.900000000001</v>
      </c>
      <c r="E52" s="45">
        <f t="shared" si="0"/>
        <v>1.1507900000000001E-2</v>
      </c>
      <c r="F52" s="41">
        <f t="shared" si="1"/>
        <v>11.507900000000001</v>
      </c>
      <c r="G52" s="55">
        <f t="shared" si="2"/>
        <v>2004.1538461538462</v>
      </c>
      <c r="I52" t="s">
        <v>59</v>
      </c>
      <c r="J52">
        <f>MIN(J33:J50)</f>
        <v>11.179500000000001</v>
      </c>
      <c r="K52">
        <f t="shared" ref="K52:U52" si="5">MIN(K33:K50)</f>
        <v>9.9510000000000005</v>
      </c>
      <c r="L52">
        <f t="shared" si="5"/>
        <v>9.8159999999999989</v>
      </c>
      <c r="M52">
        <f t="shared" si="5"/>
        <v>9.6884999999999977</v>
      </c>
      <c r="N52">
        <f t="shared" si="5"/>
        <v>9.7428999999999988</v>
      </c>
      <c r="O52">
        <f t="shared" si="5"/>
        <v>9.9135000000000026</v>
      </c>
      <c r="P52">
        <f t="shared" si="5"/>
        <v>11.076600000000001</v>
      </c>
      <c r="Q52">
        <f t="shared" si="5"/>
        <v>11.189800000000002</v>
      </c>
      <c r="R52">
        <f t="shared" si="5"/>
        <v>10.234700000000002</v>
      </c>
      <c r="S52">
        <f t="shared" si="5"/>
        <v>10.424699999999998</v>
      </c>
      <c r="T52">
        <f t="shared" si="5"/>
        <v>10.850199999999999</v>
      </c>
      <c r="U52">
        <f t="shared" si="5"/>
        <v>11.3863</v>
      </c>
    </row>
    <row r="53" spans="1:21">
      <c r="A53" s="43">
        <v>2004</v>
      </c>
      <c r="B53" s="43">
        <v>3</v>
      </c>
      <c r="C53" s="44">
        <v>51</v>
      </c>
      <c r="D53" s="43">
        <v>12539.4</v>
      </c>
      <c r="E53" s="45">
        <f t="shared" si="0"/>
        <v>1.2539399999999999E-2</v>
      </c>
      <c r="F53" s="41">
        <f t="shared" si="1"/>
        <v>12.539399999999999</v>
      </c>
      <c r="G53" s="55">
        <f t="shared" si="2"/>
        <v>2004.2307692307693</v>
      </c>
      <c r="I53" s="47" t="s">
        <v>60</v>
      </c>
      <c r="J53">
        <f>AVERAGE(J33:J50)</f>
        <v>17.352656189720619</v>
      </c>
      <c r="K53">
        <f t="shared" ref="K53:U53" si="6">AVERAGE(K33:K50)</f>
        <v>15.711568754604521</v>
      </c>
      <c r="L53">
        <f t="shared" si="6"/>
        <v>16.635254240650706</v>
      </c>
      <c r="M53">
        <f t="shared" si="6"/>
        <v>15.582071556677269</v>
      </c>
      <c r="N53">
        <f t="shared" si="6"/>
        <v>15.92652545050821</v>
      </c>
      <c r="O53">
        <f t="shared" si="6"/>
        <v>16.205853381944483</v>
      </c>
      <c r="P53">
        <f t="shared" si="6"/>
        <v>18.290976673820015</v>
      </c>
      <c r="Q53">
        <f t="shared" si="6"/>
        <v>18.515863342230116</v>
      </c>
      <c r="R53">
        <f t="shared" si="6"/>
        <v>16.430158017920199</v>
      </c>
      <c r="S53">
        <f t="shared" si="6"/>
        <v>16.085918573076881</v>
      </c>
      <c r="T53">
        <f t="shared" si="6"/>
        <v>16.561342057039973</v>
      </c>
      <c r="U53">
        <f t="shared" si="6"/>
        <v>18.083117453802025</v>
      </c>
    </row>
    <row r="54" spans="1:21">
      <c r="A54" s="43">
        <v>2004</v>
      </c>
      <c r="B54" s="43">
        <v>4</v>
      </c>
      <c r="C54" s="44">
        <v>52</v>
      </c>
      <c r="D54" s="43">
        <v>11782.300000000001</v>
      </c>
      <c r="E54" s="45">
        <f t="shared" si="0"/>
        <v>1.1782300000000001E-2</v>
      </c>
      <c r="F54" s="41">
        <f t="shared" si="1"/>
        <v>11.782300000000001</v>
      </c>
      <c r="G54" s="55">
        <f t="shared" si="2"/>
        <v>2004.3076923076924</v>
      </c>
      <c r="I54" t="s">
        <v>61</v>
      </c>
      <c r="J54">
        <f>MAX(J33:J50)</f>
        <v>25.585991887430612</v>
      </c>
      <c r="K54">
        <f t="shared" ref="K54:U54" si="7">MAX(K33:K50)</f>
        <v>22.883817655574251</v>
      </c>
      <c r="L54">
        <f t="shared" si="7"/>
        <v>24.05637435362361</v>
      </c>
      <c r="M54">
        <f t="shared" si="7"/>
        <v>22.431856521416051</v>
      </c>
      <c r="N54">
        <f t="shared" si="7"/>
        <v>23.341197118755733</v>
      </c>
      <c r="O54">
        <f t="shared" si="7"/>
        <v>23.411761993845083</v>
      </c>
      <c r="P54">
        <f t="shared" si="7"/>
        <v>28.384330442104485</v>
      </c>
      <c r="Q54">
        <f t="shared" si="7"/>
        <v>28.100723903063255</v>
      </c>
      <c r="R54">
        <f t="shared" si="7"/>
        <v>24.472648272428355</v>
      </c>
      <c r="S54">
        <f t="shared" si="7"/>
        <v>23.886375833730703</v>
      </c>
      <c r="T54">
        <f t="shared" si="7"/>
        <v>24.565080420325312</v>
      </c>
      <c r="U54">
        <f t="shared" si="7"/>
        <v>26.133485560229651</v>
      </c>
    </row>
    <row r="55" spans="1:21">
      <c r="A55" s="43">
        <v>2004</v>
      </c>
      <c r="B55" s="43">
        <v>5</v>
      </c>
      <c r="C55" s="44">
        <v>53</v>
      </c>
      <c r="D55" s="43">
        <v>11822.2</v>
      </c>
      <c r="E55" s="45">
        <f t="shared" si="0"/>
        <v>1.1822200000000001E-2</v>
      </c>
      <c r="F55" s="41">
        <f t="shared" si="1"/>
        <v>11.822200000000002</v>
      </c>
      <c r="G55" s="55">
        <f t="shared" si="2"/>
        <v>2004.3846153846155</v>
      </c>
    </row>
    <row r="56" spans="1:21">
      <c r="A56" s="43">
        <v>2004</v>
      </c>
      <c r="B56" s="43">
        <v>6</v>
      </c>
      <c r="C56" s="44">
        <v>54</v>
      </c>
      <c r="D56" s="43">
        <v>11925.8</v>
      </c>
      <c r="E56" s="45">
        <f t="shared" si="0"/>
        <v>1.1925799999999999E-2</v>
      </c>
      <c r="F56" s="41">
        <f t="shared" si="1"/>
        <v>11.925799999999999</v>
      </c>
      <c r="G56" s="55">
        <f t="shared" si="2"/>
        <v>2004.4615384615386</v>
      </c>
    </row>
    <row r="57" spans="1:21">
      <c r="A57" s="43">
        <v>2004</v>
      </c>
      <c r="B57" s="43">
        <v>7</v>
      </c>
      <c r="C57" s="44">
        <v>55</v>
      </c>
      <c r="D57" s="43">
        <v>13242.800000000001</v>
      </c>
      <c r="E57" s="45">
        <f t="shared" si="0"/>
        <v>1.3242800000000001E-2</v>
      </c>
      <c r="F57" s="41">
        <f t="shared" si="1"/>
        <v>13.242800000000001</v>
      </c>
      <c r="G57" s="55">
        <f t="shared" si="2"/>
        <v>2004.5384615384614</v>
      </c>
    </row>
    <row r="58" spans="1:21">
      <c r="A58" s="43">
        <v>2004</v>
      </c>
      <c r="B58" s="43">
        <v>8</v>
      </c>
      <c r="C58" s="44">
        <v>56</v>
      </c>
      <c r="D58" s="43">
        <v>13304.600000000002</v>
      </c>
      <c r="E58" s="45">
        <f t="shared" si="0"/>
        <v>1.3304600000000001E-2</v>
      </c>
      <c r="F58" s="41">
        <f t="shared" si="1"/>
        <v>13.304600000000001</v>
      </c>
      <c r="G58" s="55">
        <f t="shared" si="2"/>
        <v>2004.6153846153845</v>
      </c>
    </row>
    <row r="59" spans="1:21">
      <c r="A59" s="43">
        <v>2004</v>
      </c>
      <c r="B59" s="43">
        <v>9</v>
      </c>
      <c r="C59" s="44">
        <v>57</v>
      </c>
      <c r="D59" s="43">
        <v>12525.1</v>
      </c>
      <c r="E59" s="45">
        <f t="shared" si="0"/>
        <v>1.2525100000000001E-2</v>
      </c>
      <c r="F59" s="41">
        <f t="shared" si="1"/>
        <v>12.5251</v>
      </c>
      <c r="G59" s="55">
        <f t="shared" si="2"/>
        <v>2004.6923076923076</v>
      </c>
    </row>
    <row r="60" spans="1:21">
      <c r="A60" s="43">
        <v>2004</v>
      </c>
      <c r="B60" s="43">
        <v>10</v>
      </c>
      <c r="C60" s="44">
        <v>58</v>
      </c>
      <c r="D60" s="43">
        <v>12326.2</v>
      </c>
      <c r="E60" s="45">
        <f t="shared" si="0"/>
        <v>1.2326200000000001E-2</v>
      </c>
      <c r="F60" s="41">
        <f t="shared" si="1"/>
        <v>12.3262</v>
      </c>
      <c r="G60" s="55">
        <f t="shared" si="2"/>
        <v>2004.7692307692307</v>
      </c>
    </row>
    <row r="61" spans="1:21">
      <c r="A61" s="43">
        <v>2004</v>
      </c>
      <c r="B61" s="43">
        <v>11</v>
      </c>
      <c r="C61" s="44">
        <v>59</v>
      </c>
      <c r="D61" s="43">
        <v>12150.300000000001</v>
      </c>
      <c r="E61" s="45">
        <f t="shared" si="0"/>
        <v>1.2150300000000001E-2</v>
      </c>
      <c r="F61" s="41">
        <f t="shared" si="1"/>
        <v>12.150300000000001</v>
      </c>
      <c r="G61" s="55">
        <f t="shared" si="2"/>
        <v>2004.8461538461538</v>
      </c>
    </row>
    <row r="62" spans="1:21">
      <c r="A62" s="43">
        <v>2004</v>
      </c>
      <c r="B62" s="43">
        <v>12</v>
      </c>
      <c r="C62" s="44">
        <v>60</v>
      </c>
      <c r="D62" s="43">
        <v>13949.300000000001</v>
      </c>
      <c r="E62" s="45">
        <f t="shared" si="0"/>
        <v>1.3949300000000001E-2</v>
      </c>
      <c r="F62" s="41">
        <f t="shared" si="1"/>
        <v>13.949300000000001</v>
      </c>
      <c r="G62" s="55">
        <f t="shared" si="2"/>
        <v>2004.9230769230769</v>
      </c>
    </row>
    <row r="63" spans="1:21">
      <c r="A63" s="43">
        <v>2005</v>
      </c>
      <c r="B63" s="43">
        <v>1</v>
      </c>
      <c r="C63" s="44">
        <v>61</v>
      </c>
      <c r="D63" s="43">
        <v>13212.4</v>
      </c>
      <c r="E63" s="45">
        <f t="shared" si="0"/>
        <v>1.3212399999999999E-2</v>
      </c>
      <c r="F63" s="41">
        <f t="shared" si="1"/>
        <v>13.212399999999999</v>
      </c>
      <c r="G63" s="55">
        <f t="shared" si="2"/>
        <v>2005.0769230769231</v>
      </c>
    </row>
    <row r="64" spans="1:21">
      <c r="A64" s="43">
        <v>2005</v>
      </c>
      <c r="B64" s="43">
        <v>2</v>
      </c>
      <c r="C64" s="44">
        <v>62</v>
      </c>
      <c r="D64" s="43">
        <v>12523.9</v>
      </c>
      <c r="E64" s="45">
        <f t="shared" si="0"/>
        <v>1.2523899999999999E-2</v>
      </c>
      <c r="F64" s="41">
        <f t="shared" si="1"/>
        <v>12.523899999999999</v>
      </c>
      <c r="G64" s="55">
        <f t="shared" si="2"/>
        <v>2005.1538461538462</v>
      </c>
    </row>
    <row r="65" spans="1:7">
      <c r="A65" s="43">
        <v>2005</v>
      </c>
      <c r="B65" s="43">
        <v>3</v>
      </c>
      <c r="C65" s="44">
        <v>63</v>
      </c>
      <c r="D65" s="43">
        <v>13465.7</v>
      </c>
      <c r="E65" s="45">
        <f t="shared" si="0"/>
        <v>1.3465700000000001E-2</v>
      </c>
      <c r="F65" s="41">
        <f t="shared" si="1"/>
        <v>13.4657</v>
      </c>
      <c r="G65" s="55">
        <f t="shared" si="2"/>
        <v>2005.2307692307693</v>
      </c>
    </row>
    <row r="66" spans="1:7">
      <c r="A66" s="43">
        <v>2005</v>
      </c>
      <c r="B66" s="43">
        <v>4</v>
      </c>
      <c r="C66" s="44">
        <v>64</v>
      </c>
      <c r="D66" s="43">
        <v>12533.9</v>
      </c>
      <c r="E66" s="45">
        <f t="shared" si="0"/>
        <v>1.2533899999999999E-2</v>
      </c>
      <c r="F66" s="41">
        <f t="shared" si="1"/>
        <v>12.533899999999999</v>
      </c>
      <c r="G66" s="55">
        <f t="shared" si="2"/>
        <v>2005.3076923076924</v>
      </c>
    </row>
    <row r="67" spans="1:7">
      <c r="A67" s="43">
        <v>2005</v>
      </c>
      <c r="B67" s="43">
        <v>5</v>
      </c>
      <c r="C67" s="44">
        <v>65</v>
      </c>
      <c r="D67" s="43">
        <v>12759.9</v>
      </c>
      <c r="E67" s="45">
        <f t="shared" si="0"/>
        <v>1.2759899999999999E-2</v>
      </c>
      <c r="F67" s="41">
        <f t="shared" si="1"/>
        <v>12.7599</v>
      </c>
      <c r="G67" s="55">
        <f t="shared" si="2"/>
        <v>2005.3846153846155</v>
      </c>
    </row>
    <row r="68" spans="1:7">
      <c r="A68" s="43">
        <v>2005</v>
      </c>
      <c r="B68" s="43">
        <v>6</v>
      </c>
      <c r="C68" s="44">
        <v>66</v>
      </c>
      <c r="D68" s="43">
        <v>12602.9</v>
      </c>
      <c r="E68" s="45">
        <f t="shared" ref="E68:E131" si="8">D68/1000000</f>
        <v>1.26029E-2</v>
      </c>
      <c r="F68" s="41">
        <f t="shared" ref="F68:F131" si="9">E68*1000</f>
        <v>12.6029</v>
      </c>
      <c r="G68" s="55">
        <f t="shared" ref="G68:G131" si="10">A68+B68/13</f>
        <v>2005.4615384615386</v>
      </c>
    </row>
    <row r="69" spans="1:7">
      <c r="A69" s="43">
        <v>2005</v>
      </c>
      <c r="B69" s="43">
        <v>7</v>
      </c>
      <c r="C69" s="44">
        <v>67</v>
      </c>
      <c r="D69" s="43">
        <v>14254.4</v>
      </c>
      <c r="E69" s="45">
        <f t="shared" si="8"/>
        <v>1.42544E-2</v>
      </c>
      <c r="F69" s="41">
        <f t="shared" si="9"/>
        <v>14.2544</v>
      </c>
      <c r="G69" s="55">
        <f t="shared" si="10"/>
        <v>2005.5384615384614</v>
      </c>
    </row>
    <row r="70" spans="1:7">
      <c r="A70" s="43">
        <v>2005</v>
      </c>
      <c r="B70" s="43">
        <v>8</v>
      </c>
      <c r="C70" s="44">
        <v>68</v>
      </c>
      <c r="D70" s="43">
        <v>14693.999999999998</v>
      </c>
      <c r="E70" s="45">
        <f t="shared" si="8"/>
        <v>1.4693999999999999E-2</v>
      </c>
      <c r="F70" s="41">
        <f t="shared" si="9"/>
        <v>14.693999999999999</v>
      </c>
      <c r="G70" s="55">
        <f t="shared" si="10"/>
        <v>2005.6153846153845</v>
      </c>
    </row>
    <row r="71" spans="1:7">
      <c r="A71" s="43">
        <v>2005</v>
      </c>
      <c r="B71" s="43">
        <v>9</v>
      </c>
      <c r="C71" s="44">
        <v>69</v>
      </c>
      <c r="D71" s="43">
        <v>13283.400000000001</v>
      </c>
      <c r="E71" s="45">
        <f t="shared" si="8"/>
        <v>1.3283400000000001E-2</v>
      </c>
      <c r="F71" s="41">
        <f t="shared" si="9"/>
        <v>13.2834</v>
      </c>
      <c r="G71" s="55">
        <f t="shared" si="10"/>
        <v>2005.6923076923076</v>
      </c>
    </row>
    <row r="72" spans="1:7">
      <c r="A72" s="43">
        <v>2005</v>
      </c>
      <c r="B72" s="43">
        <v>10</v>
      </c>
      <c r="C72" s="44">
        <v>70</v>
      </c>
      <c r="D72" s="43">
        <v>13406.999999999998</v>
      </c>
      <c r="E72" s="45">
        <f t="shared" si="8"/>
        <v>1.3406999999999999E-2</v>
      </c>
      <c r="F72" s="41">
        <f t="shared" si="9"/>
        <v>13.406999999999998</v>
      </c>
      <c r="G72" s="55">
        <f t="shared" si="10"/>
        <v>2005.7692307692307</v>
      </c>
    </row>
    <row r="73" spans="1:7">
      <c r="A73" s="43">
        <v>2005</v>
      </c>
      <c r="B73" s="43">
        <v>11</v>
      </c>
      <c r="C73" s="44">
        <v>71</v>
      </c>
      <c r="D73" s="43">
        <v>13322.1</v>
      </c>
      <c r="E73" s="45">
        <f t="shared" si="8"/>
        <v>1.33221E-2</v>
      </c>
      <c r="F73" s="41">
        <f t="shared" si="9"/>
        <v>13.322100000000001</v>
      </c>
      <c r="G73" s="55">
        <f t="shared" si="10"/>
        <v>2005.8461538461538</v>
      </c>
    </row>
    <row r="74" spans="1:7">
      <c r="A74" s="43">
        <v>2005</v>
      </c>
      <c r="B74" s="43">
        <v>12</v>
      </c>
      <c r="C74" s="44">
        <v>72</v>
      </c>
      <c r="D74" s="43">
        <v>14734.4</v>
      </c>
      <c r="E74" s="45">
        <f t="shared" si="8"/>
        <v>1.47344E-2</v>
      </c>
      <c r="F74" s="41">
        <f t="shared" si="9"/>
        <v>14.734399999999999</v>
      </c>
      <c r="G74" s="55">
        <f t="shared" si="10"/>
        <v>2005.9230769230769</v>
      </c>
    </row>
    <row r="75" spans="1:7">
      <c r="A75" s="43">
        <v>2006</v>
      </c>
      <c r="B75" s="43">
        <v>1</v>
      </c>
      <c r="C75" s="44">
        <v>73</v>
      </c>
      <c r="D75" s="43">
        <v>14172.1</v>
      </c>
      <c r="E75" s="45">
        <f t="shared" si="8"/>
        <v>1.41721E-2</v>
      </c>
      <c r="F75" s="41">
        <f t="shared" si="9"/>
        <v>14.1721</v>
      </c>
      <c r="G75" s="55">
        <f t="shared" si="10"/>
        <v>2006.0769230769231</v>
      </c>
    </row>
    <row r="76" spans="1:7">
      <c r="A76" s="43">
        <v>2006</v>
      </c>
      <c r="B76" s="43">
        <v>2</v>
      </c>
      <c r="C76" s="44">
        <v>74</v>
      </c>
      <c r="D76" s="43">
        <v>13540.300000000001</v>
      </c>
      <c r="E76" s="45">
        <f t="shared" si="8"/>
        <v>1.3540300000000002E-2</v>
      </c>
      <c r="F76" s="41">
        <f t="shared" si="9"/>
        <v>13.540300000000002</v>
      </c>
      <c r="G76" s="55">
        <f t="shared" si="10"/>
        <v>2006.1538461538462</v>
      </c>
    </row>
    <row r="77" spans="1:7">
      <c r="A77" s="43">
        <v>2006</v>
      </c>
      <c r="B77" s="43">
        <v>3</v>
      </c>
      <c r="C77" s="44">
        <v>75</v>
      </c>
      <c r="D77" s="43">
        <v>14471.399999999998</v>
      </c>
      <c r="E77" s="45">
        <f t="shared" si="8"/>
        <v>1.4471399999999997E-2</v>
      </c>
      <c r="F77" s="41">
        <f t="shared" si="9"/>
        <v>14.471399999999997</v>
      </c>
      <c r="G77" s="55">
        <f t="shared" si="10"/>
        <v>2006.2307692307693</v>
      </c>
    </row>
    <row r="78" spans="1:7">
      <c r="A78" s="43">
        <v>2006</v>
      </c>
      <c r="B78" s="43">
        <v>4</v>
      </c>
      <c r="C78" s="44">
        <v>76</v>
      </c>
      <c r="D78" s="43">
        <v>13277.500000000002</v>
      </c>
      <c r="E78" s="45">
        <f t="shared" si="8"/>
        <v>1.3277500000000001E-2</v>
      </c>
      <c r="F78" s="41">
        <f t="shared" si="9"/>
        <v>13.277500000000002</v>
      </c>
      <c r="G78" s="55">
        <f t="shared" si="10"/>
        <v>2006.3076923076924</v>
      </c>
    </row>
    <row r="79" spans="1:7">
      <c r="A79" s="43">
        <v>2006</v>
      </c>
      <c r="B79" s="43">
        <v>5</v>
      </c>
      <c r="C79" s="44">
        <v>77</v>
      </c>
      <c r="D79" s="43">
        <v>13875.699999999999</v>
      </c>
      <c r="E79" s="45">
        <f t="shared" si="8"/>
        <v>1.3875699999999999E-2</v>
      </c>
      <c r="F79" s="41">
        <f t="shared" si="9"/>
        <v>13.8757</v>
      </c>
      <c r="G79" s="55">
        <f t="shared" si="10"/>
        <v>2006.3846153846155</v>
      </c>
    </row>
    <row r="80" spans="1:7">
      <c r="A80" s="43">
        <v>2006</v>
      </c>
      <c r="B80" s="43">
        <v>6</v>
      </c>
      <c r="C80" s="44">
        <v>78</v>
      </c>
      <c r="D80" s="43">
        <v>14336.1</v>
      </c>
      <c r="E80" s="45">
        <f t="shared" si="8"/>
        <v>1.4336100000000001E-2</v>
      </c>
      <c r="F80" s="41">
        <f t="shared" si="9"/>
        <v>14.3361</v>
      </c>
      <c r="G80" s="55">
        <f t="shared" si="10"/>
        <v>2006.4615384615386</v>
      </c>
    </row>
    <row r="81" spans="1:7">
      <c r="A81" s="43">
        <v>2006</v>
      </c>
      <c r="B81" s="43">
        <v>7</v>
      </c>
      <c r="C81" s="44">
        <v>79</v>
      </c>
      <c r="D81" s="43">
        <v>15452.8</v>
      </c>
      <c r="E81" s="45">
        <f t="shared" si="8"/>
        <v>1.5452799999999999E-2</v>
      </c>
      <c r="F81" s="41">
        <f t="shared" si="9"/>
        <v>15.4528</v>
      </c>
      <c r="G81" s="55">
        <f t="shared" si="10"/>
        <v>2006.5384615384614</v>
      </c>
    </row>
    <row r="82" spans="1:7">
      <c r="A82" s="43">
        <v>2006</v>
      </c>
      <c r="B82" s="43">
        <v>8</v>
      </c>
      <c r="C82" s="44">
        <v>80</v>
      </c>
      <c r="D82" s="43">
        <v>16267.2</v>
      </c>
      <c r="E82" s="45">
        <f t="shared" si="8"/>
        <v>1.6267199999999999E-2</v>
      </c>
      <c r="F82" s="41">
        <f t="shared" si="9"/>
        <v>16.267199999999999</v>
      </c>
      <c r="G82" s="55">
        <f t="shared" si="10"/>
        <v>2006.6153846153845</v>
      </c>
    </row>
    <row r="83" spans="1:7">
      <c r="A83" s="43">
        <v>2006</v>
      </c>
      <c r="B83" s="43">
        <v>9</v>
      </c>
      <c r="C83" s="44">
        <v>81</v>
      </c>
      <c r="D83" s="43">
        <v>14395.1</v>
      </c>
      <c r="E83" s="45">
        <f t="shared" si="8"/>
        <v>1.4395100000000001E-2</v>
      </c>
      <c r="F83" s="41">
        <f t="shared" si="9"/>
        <v>14.395100000000001</v>
      </c>
      <c r="G83" s="55">
        <f t="shared" si="10"/>
        <v>2006.6923076923076</v>
      </c>
    </row>
    <row r="84" spans="1:7">
      <c r="A84" s="43">
        <v>2006</v>
      </c>
      <c r="B84" s="43">
        <v>10</v>
      </c>
      <c r="C84" s="44">
        <v>82</v>
      </c>
      <c r="D84" s="43">
        <v>13735.300000000001</v>
      </c>
      <c r="E84" s="45">
        <f t="shared" si="8"/>
        <v>1.3735300000000001E-2</v>
      </c>
      <c r="F84" s="41">
        <f t="shared" si="9"/>
        <v>13.735300000000001</v>
      </c>
      <c r="G84" s="55">
        <f t="shared" si="10"/>
        <v>2006.7692307692307</v>
      </c>
    </row>
    <row r="85" spans="1:7">
      <c r="A85" s="43">
        <v>2006</v>
      </c>
      <c r="B85" s="43">
        <v>11</v>
      </c>
      <c r="C85" s="44">
        <v>83</v>
      </c>
      <c r="D85" s="43">
        <v>15067.900000000001</v>
      </c>
      <c r="E85" s="45">
        <f t="shared" si="8"/>
        <v>1.5067900000000002E-2</v>
      </c>
      <c r="F85" s="41">
        <f t="shared" si="9"/>
        <v>15.067900000000002</v>
      </c>
      <c r="G85" s="55">
        <f t="shared" si="10"/>
        <v>2006.8461538461538</v>
      </c>
    </row>
    <row r="86" spans="1:7">
      <c r="A86" s="43">
        <v>2006</v>
      </c>
      <c r="B86" s="43">
        <v>12</v>
      </c>
      <c r="C86" s="44">
        <v>84</v>
      </c>
      <c r="D86" s="43">
        <v>16045.9</v>
      </c>
      <c r="E86" s="45">
        <f t="shared" si="8"/>
        <v>1.6045899999999998E-2</v>
      </c>
      <c r="F86" s="41">
        <f t="shared" si="9"/>
        <v>16.0459</v>
      </c>
      <c r="G86" s="55">
        <f t="shared" si="10"/>
        <v>2006.9230769230769</v>
      </c>
    </row>
    <row r="87" spans="1:7">
      <c r="A87" s="43">
        <v>2007</v>
      </c>
      <c r="B87" s="43">
        <v>1</v>
      </c>
      <c r="C87" s="44">
        <v>85</v>
      </c>
      <c r="D87" s="43">
        <v>15685.678920999999</v>
      </c>
      <c r="E87" s="45">
        <f t="shared" si="8"/>
        <v>1.5685678921E-2</v>
      </c>
      <c r="F87" s="41">
        <f t="shared" si="9"/>
        <v>15.685678920999999</v>
      </c>
      <c r="G87" s="55">
        <f t="shared" si="10"/>
        <v>2007.0769230769231</v>
      </c>
    </row>
    <row r="88" spans="1:7">
      <c r="A88" s="43">
        <v>2007</v>
      </c>
      <c r="B88" s="43">
        <v>2</v>
      </c>
      <c r="C88" s="44">
        <v>86</v>
      </c>
      <c r="D88" s="43">
        <v>14547.95426</v>
      </c>
      <c r="E88" s="45">
        <f t="shared" si="8"/>
        <v>1.4547954260000001E-2</v>
      </c>
      <c r="F88" s="41">
        <f t="shared" si="9"/>
        <v>14.547954260000001</v>
      </c>
      <c r="G88" s="55">
        <f t="shared" si="10"/>
        <v>2007.1538461538462</v>
      </c>
    </row>
    <row r="89" spans="1:7">
      <c r="A89" s="43">
        <v>2007</v>
      </c>
      <c r="B89" s="43">
        <v>3</v>
      </c>
      <c r="C89" s="44">
        <v>87</v>
      </c>
      <c r="D89" s="43">
        <v>15622.648487</v>
      </c>
      <c r="E89" s="45">
        <f t="shared" si="8"/>
        <v>1.5622648487E-2</v>
      </c>
      <c r="F89" s="41">
        <f t="shared" si="9"/>
        <v>15.622648487000001</v>
      </c>
      <c r="G89" s="55">
        <f t="shared" si="10"/>
        <v>2007.2307692307693</v>
      </c>
    </row>
    <row r="90" spans="1:7">
      <c r="A90" s="43">
        <v>2007</v>
      </c>
      <c r="B90" s="43">
        <v>4</v>
      </c>
      <c r="C90" s="44">
        <v>88</v>
      </c>
      <c r="D90" s="43">
        <v>14785.827123999999</v>
      </c>
      <c r="E90" s="45">
        <f t="shared" si="8"/>
        <v>1.4785827123999999E-2</v>
      </c>
      <c r="F90" s="41">
        <f t="shared" si="9"/>
        <v>14.785827123999999</v>
      </c>
      <c r="G90" s="55">
        <f t="shared" si="10"/>
        <v>2007.3076923076924</v>
      </c>
    </row>
    <row r="91" spans="1:7">
      <c r="A91" s="43">
        <v>2007</v>
      </c>
      <c r="B91" s="43">
        <v>5</v>
      </c>
      <c r="C91" s="44">
        <v>89</v>
      </c>
      <c r="D91" s="43">
        <v>15112.533101999999</v>
      </c>
      <c r="E91" s="45">
        <f t="shared" si="8"/>
        <v>1.5112533102E-2</v>
      </c>
      <c r="F91" s="41">
        <f t="shared" si="9"/>
        <v>15.112533102</v>
      </c>
      <c r="G91" s="55">
        <f t="shared" si="10"/>
        <v>2007.3846153846155</v>
      </c>
    </row>
    <row r="92" spans="1:7">
      <c r="A92" s="43">
        <v>2007</v>
      </c>
      <c r="B92" s="43">
        <v>6</v>
      </c>
      <c r="C92" s="44">
        <v>90</v>
      </c>
      <c r="D92" s="43">
        <v>15560.417805000001</v>
      </c>
      <c r="E92" s="45">
        <f t="shared" si="8"/>
        <v>1.5560417805000001E-2</v>
      </c>
      <c r="F92" s="41">
        <f t="shared" si="9"/>
        <v>15.560417805</v>
      </c>
      <c r="G92" s="55">
        <f t="shared" si="10"/>
        <v>2007.4615384615386</v>
      </c>
    </row>
    <row r="93" spans="1:7">
      <c r="A93" s="43">
        <v>2007</v>
      </c>
      <c r="B93" s="43">
        <v>7</v>
      </c>
      <c r="C93" s="44">
        <v>91</v>
      </c>
      <c r="D93" s="43">
        <v>17491.562056000002</v>
      </c>
      <c r="E93" s="45">
        <f t="shared" si="8"/>
        <v>1.7491562056000002E-2</v>
      </c>
      <c r="F93" s="41">
        <f t="shared" si="9"/>
        <v>17.491562056000003</v>
      </c>
      <c r="G93" s="55">
        <f t="shared" si="10"/>
        <v>2007.5384615384614</v>
      </c>
    </row>
    <row r="94" spans="1:7">
      <c r="A94" s="43">
        <v>2007</v>
      </c>
      <c r="B94" s="43">
        <v>8</v>
      </c>
      <c r="C94" s="44">
        <v>92</v>
      </c>
      <c r="D94" s="43">
        <v>17579.500958999997</v>
      </c>
      <c r="E94" s="45">
        <f t="shared" si="8"/>
        <v>1.7579500958999999E-2</v>
      </c>
      <c r="F94" s="41">
        <f t="shared" si="9"/>
        <v>17.579500958999997</v>
      </c>
      <c r="G94" s="55">
        <f t="shared" si="10"/>
        <v>2007.6153846153845</v>
      </c>
    </row>
    <row r="95" spans="1:7">
      <c r="A95" s="43">
        <v>2007</v>
      </c>
      <c r="B95" s="43">
        <v>9</v>
      </c>
      <c r="C95" s="44">
        <v>93</v>
      </c>
      <c r="D95" s="43">
        <v>15636.286736</v>
      </c>
      <c r="E95" s="45">
        <f t="shared" si="8"/>
        <v>1.5636286736E-2</v>
      </c>
      <c r="F95" s="41">
        <f t="shared" si="9"/>
        <v>15.636286736000001</v>
      </c>
      <c r="G95" s="55">
        <f t="shared" si="10"/>
        <v>2007.6923076923076</v>
      </c>
    </row>
    <row r="96" spans="1:7">
      <c r="A96" s="43">
        <v>2007</v>
      </c>
      <c r="B96" s="43">
        <v>10</v>
      </c>
      <c r="C96" s="44">
        <v>94</v>
      </c>
      <c r="D96" s="43">
        <v>15071.155827</v>
      </c>
      <c r="E96" s="45">
        <f t="shared" si="8"/>
        <v>1.5071155827000001E-2</v>
      </c>
      <c r="F96" s="41">
        <f t="shared" si="9"/>
        <v>15.071155827</v>
      </c>
      <c r="G96" s="55">
        <f t="shared" si="10"/>
        <v>2007.7692307692307</v>
      </c>
    </row>
    <row r="97" spans="1:7">
      <c r="A97" s="43">
        <v>2007</v>
      </c>
      <c r="B97" s="43">
        <v>11</v>
      </c>
      <c r="C97" s="44">
        <v>95</v>
      </c>
      <c r="D97" s="43">
        <v>16103.412526</v>
      </c>
      <c r="E97" s="45">
        <f t="shared" si="8"/>
        <v>1.6103412526000001E-2</v>
      </c>
      <c r="F97" s="41">
        <f t="shared" si="9"/>
        <v>16.103412526000003</v>
      </c>
      <c r="G97" s="55">
        <f t="shared" si="10"/>
        <v>2007.8461538461538</v>
      </c>
    </row>
    <row r="98" spans="1:7">
      <c r="A98" s="43">
        <v>2007</v>
      </c>
      <c r="B98" s="43">
        <v>12</v>
      </c>
      <c r="C98" s="44">
        <v>96</v>
      </c>
      <c r="D98" s="43">
        <v>16803.235814</v>
      </c>
      <c r="E98" s="45">
        <f t="shared" si="8"/>
        <v>1.6803235813999999E-2</v>
      </c>
      <c r="F98" s="41">
        <f t="shared" si="9"/>
        <v>16.803235814000001</v>
      </c>
      <c r="G98" s="55">
        <f t="shared" si="10"/>
        <v>2007.9230769230769</v>
      </c>
    </row>
    <row r="99" spans="1:7">
      <c r="A99" s="43">
        <v>2008</v>
      </c>
      <c r="B99" s="43">
        <v>1</v>
      </c>
      <c r="C99" s="44">
        <v>97</v>
      </c>
      <c r="D99" s="43">
        <v>17948.3</v>
      </c>
      <c r="E99" s="45">
        <f t="shared" si="8"/>
        <v>1.79483E-2</v>
      </c>
      <c r="F99" s="41">
        <f t="shared" si="9"/>
        <v>17.9483</v>
      </c>
      <c r="G99" s="55">
        <f t="shared" si="10"/>
        <v>2008.0769230769231</v>
      </c>
    </row>
    <row r="100" spans="1:7">
      <c r="A100" s="43">
        <v>2008</v>
      </c>
      <c r="B100" s="43">
        <v>2</v>
      </c>
      <c r="C100" s="44">
        <v>98</v>
      </c>
      <c r="D100" s="43">
        <v>16504.099999999999</v>
      </c>
      <c r="E100" s="45">
        <f t="shared" si="8"/>
        <v>1.6504099999999997E-2</v>
      </c>
      <c r="F100" s="41">
        <f t="shared" si="9"/>
        <v>16.504099999999998</v>
      </c>
      <c r="G100" s="55">
        <f t="shared" si="10"/>
        <v>2008.1538461538462</v>
      </c>
    </row>
    <row r="101" spans="1:7">
      <c r="A101" s="43">
        <v>2008</v>
      </c>
      <c r="B101" s="43">
        <v>3</v>
      </c>
      <c r="C101" s="44">
        <v>99</v>
      </c>
      <c r="D101" s="43">
        <v>16244.500000000002</v>
      </c>
      <c r="E101" s="45">
        <f t="shared" si="8"/>
        <v>1.6244500000000002E-2</v>
      </c>
      <c r="F101" s="41">
        <f t="shared" si="9"/>
        <v>16.244500000000002</v>
      </c>
      <c r="G101" s="55">
        <f t="shared" si="10"/>
        <v>2008.2307692307693</v>
      </c>
    </row>
    <row r="102" spans="1:7">
      <c r="A102" s="43">
        <v>2008</v>
      </c>
      <c r="B102" s="43">
        <v>4</v>
      </c>
      <c r="C102" s="44">
        <v>100</v>
      </c>
      <c r="D102" s="43">
        <v>15652.300000000001</v>
      </c>
      <c r="E102" s="45">
        <f t="shared" si="8"/>
        <v>1.5652300000000001E-2</v>
      </c>
      <c r="F102" s="41">
        <f t="shared" si="9"/>
        <v>15.6523</v>
      </c>
      <c r="G102" s="55">
        <f t="shared" si="10"/>
        <v>2008.3076923076924</v>
      </c>
    </row>
    <row r="103" spans="1:7">
      <c r="A103" s="43">
        <v>2008</v>
      </c>
      <c r="B103" s="43">
        <v>5</v>
      </c>
      <c r="C103" s="44">
        <v>101</v>
      </c>
      <c r="D103" s="43">
        <v>16284</v>
      </c>
      <c r="E103" s="45">
        <f t="shared" si="8"/>
        <v>1.6284E-2</v>
      </c>
      <c r="F103" s="41">
        <f t="shared" si="9"/>
        <v>16.283999999999999</v>
      </c>
      <c r="G103" s="55">
        <f t="shared" si="10"/>
        <v>2008.3846153846155</v>
      </c>
    </row>
    <row r="104" spans="1:7">
      <c r="A104" s="43">
        <v>2008</v>
      </c>
      <c r="B104" s="43">
        <v>6</v>
      </c>
      <c r="C104" s="44">
        <v>102</v>
      </c>
      <c r="D104" s="43">
        <v>16527.099999999999</v>
      </c>
      <c r="E104" s="45">
        <f t="shared" si="8"/>
        <v>1.6527099999999999E-2</v>
      </c>
      <c r="F104" s="41">
        <f t="shared" si="9"/>
        <v>16.527100000000001</v>
      </c>
      <c r="G104" s="55">
        <f t="shared" si="10"/>
        <v>2008.4615384615386</v>
      </c>
    </row>
    <row r="105" spans="1:7">
      <c r="A105" s="43">
        <v>2008</v>
      </c>
      <c r="B105" s="43">
        <v>7</v>
      </c>
      <c r="C105" s="44">
        <v>103</v>
      </c>
      <c r="D105" s="43">
        <v>18308.5</v>
      </c>
      <c r="E105" s="45">
        <f t="shared" si="8"/>
        <v>1.8308499999999998E-2</v>
      </c>
      <c r="F105" s="41">
        <f t="shared" si="9"/>
        <v>18.308499999999999</v>
      </c>
      <c r="G105" s="55">
        <f t="shared" si="10"/>
        <v>2008.5384615384614</v>
      </c>
    </row>
    <row r="106" spans="1:7">
      <c r="A106" s="43">
        <v>2008</v>
      </c>
      <c r="B106" s="43">
        <v>8</v>
      </c>
      <c r="C106" s="44">
        <v>104</v>
      </c>
      <c r="D106" s="43">
        <v>18391.8</v>
      </c>
      <c r="E106" s="45">
        <f t="shared" si="8"/>
        <v>1.83918E-2</v>
      </c>
      <c r="F106" s="41">
        <f t="shared" si="9"/>
        <v>18.3918</v>
      </c>
      <c r="G106" s="55">
        <f t="shared" si="10"/>
        <v>2008.6153846153845</v>
      </c>
    </row>
    <row r="107" spans="1:7">
      <c r="A107" s="43">
        <v>2008</v>
      </c>
      <c r="B107" s="43">
        <v>9</v>
      </c>
      <c r="C107" s="44">
        <v>105</v>
      </c>
      <c r="D107" s="43">
        <v>16045.1</v>
      </c>
      <c r="E107" s="45">
        <f t="shared" si="8"/>
        <v>1.60451E-2</v>
      </c>
      <c r="F107" s="41">
        <f t="shared" si="9"/>
        <v>16.045099999999998</v>
      </c>
      <c r="G107" s="55">
        <f t="shared" si="10"/>
        <v>2008.6923076923076</v>
      </c>
    </row>
    <row r="108" spans="1:7">
      <c r="A108" s="43">
        <v>2008</v>
      </c>
      <c r="B108" s="43">
        <v>10</v>
      </c>
      <c r="C108" s="44">
        <v>106</v>
      </c>
      <c r="D108" s="43">
        <v>14917</v>
      </c>
      <c r="E108" s="45">
        <f t="shared" si="8"/>
        <v>1.4917E-2</v>
      </c>
      <c r="F108" s="41">
        <f t="shared" si="9"/>
        <v>14.917</v>
      </c>
      <c r="G108" s="55">
        <f t="shared" si="10"/>
        <v>2008.7692307692307</v>
      </c>
    </row>
    <row r="109" spans="1:7">
      <c r="A109" s="43">
        <v>2008</v>
      </c>
      <c r="B109" s="43">
        <v>11</v>
      </c>
      <c r="C109" s="44">
        <v>107</v>
      </c>
      <c r="D109" s="43">
        <v>15446.04</v>
      </c>
      <c r="E109" s="45">
        <f t="shared" si="8"/>
        <v>1.5446040000000001E-2</v>
      </c>
      <c r="F109" s="41">
        <f t="shared" si="9"/>
        <v>15.446040000000002</v>
      </c>
      <c r="G109" s="55">
        <f t="shared" si="10"/>
        <v>2008.8461538461538</v>
      </c>
    </row>
    <row r="110" spans="1:7">
      <c r="A110" s="43">
        <v>2008</v>
      </c>
      <c r="B110" s="43">
        <v>12</v>
      </c>
      <c r="C110" s="44">
        <v>108</v>
      </c>
      <c r="D110" s="43">
        <v>15816.439999999999</v>
      </c>
      <c r="E110" s="45">
        <f t="shared" si="8"/>
        <v>1.5816439999999998E-2</v>
      </c>
      <c r="F110" s="41">
        <f t="shared" si="9"/>
        <v>15.816439999999998</v>
      </c>
      <c r="G110" s="55">
        <f t="shared" si="10"/>
        <v>2008.9230769230769</v>
      </c>
    </row>
    <row r="111" spans="1:7">
      <c r="A111" s="43">
        <v>2009</v>
      </c>
      <c r="B111" s="43">
        <v>1</v>
      </c>
      <c r="C111" s="44">
        <v>109</v>
      </c>
      <c r="D111" s="43">
        <v>16851.415999999997</v>
      </c>
      <c r="E111" s="45">
        <f t="shared" si="8"/>
        <v>1.6851415999999998E-2</v>
      </c>
      <c r="F111" s="41">
        <f t="shared" si="9"/>
        <v>16.851415999999997</v>
      </c>
      <c r="G111" s="55">
        <f t="shared" si="10"/>
        <v>2009.0769230769231</v>
      </c>
    </row>
    <row r="112" spans="1:7">
      <c r="A112" s="43">
        <v>2009</v>
      </c>
      <c r="B112" s="43">
        <v>2</v>
      </c>
      <c r="C112" s="44">
        <v>110</v>
      </c>
      <c r="D112" s="43">
        <v>15010.029</v>
      </c>
      <c r="E112" s="45">
        <f t="shared" si="8"/>
        <v>1.5010029000000001E-2</v>
      </c>
      <c r="F112" s="41">
        <f t="shared" si="9"/>
        <v>15.010029000000001</v>
      </c>
      <c r="G112" s="55">
        <f t="shared" si="10"/>
        <v>2009.1538461538462</v>
      </c>
    </row>
    <row r="113" spans="1:7">
      <c r="A113" s="43">
        <v>2009</v>
      </c>
      <c r="B113" s="43">
        <v>3</v>
      </c>
      <c r="C113" s="44">
        <v>111</v>
      </c>
      <c r="D113" s="43">
        <v>15983.710999999999</v>
      </c>
      <c r="E113" s="45">
        <f t="shared" si="8"/>
        <v>1.5983710999999998E-2</v>
      </c>
      <c r="F113" s="41">
        <f t="shared" si="9"/>
        <v>15.983710999999998</v>
      </c>
      <c r="G113" s="55">
        <f t="shared" si="10"/>
        <v>2009.2307692307693</v>
      </c>
    </row>
    <row r="114" spans="1:7">
      <c r="A114" s="43">
        <v>2009</v>
      </c>
      <c r="B114" s="43">
        <v>4</v>
      </c>
      <c r="C114" s="44">
        <v>112</v>
      </c>
      <c r="D114" s="43">
        <v>14849.102999999997</v>
      </c>
      <c r="E114" s="45">
        <f t="shared" si="8"/>
        <v>1.4849102999999997E-2</v>
      </c>
      <c r="F114" s="41">
        <f t="shared" si="9"/>
        <v>14.849102999999998</v>
      </c>
      <c r="G114" s="55">
        <f t="shared" si="10"/>
        <v>2009.3076923076924</v>
      </c>
    </row>
    <row r="115" spans="1:7">
      <c r="A115" s="43">
        <v>2009</v>
      </c>
      <c r="B115" s="43">
        <v>5</v>
      </c>
      <c r="C115" s="44">
        <v>113</v>
      </c>
      <c r="D115" s="43">
        <v>15297.715000000002</v>
      </c>
      <c r="E115" s="45">
        <f t="shared" si="8"/>
        <v>1.5297715000000002E-2</v>
      </c>
      <c r="F115" s="41">
        <f t="shared" si="9"/>
        <v>15.297715000000002</v>
      </c>
      <c r="G115" s="55">
        <f t="shared" si="10"/>
        <v>2009.3846153846155</v>
      </c>
    </row>
    <row r="116" spans="1:7">
      <c r="A116" s="43">
        <v>2009</v>
      </c>
      <c r="B116" s="43">
        <v>6</v>
      </c>
      <c r="C116" s="44">
        <v>114</v>
      </c>
      <c r="D116" s="43">
        <v>15899.616</v>
      </c>
      <c r="E116" s="45">
        <f t="shared" si="8"/>
        <v>1.5899615999999998E-2</v>
      </c>
      <c r="F116" s="41">
        <f t="shared" si="9"/>
        <v>15.899615999999998</v>
      </c>
      <c r="G116" s="55">
        <f t="shared" si="10"/>
        <v>2009.4615384615386</v>
      </c>
    </row>
    <row r="117" spans="1:7">
      <c r="A117" s="43">
        <v>2009</v>
      </c>
      <c r="B117" s="43">
        <v>7</v>
      </c>
      <c r="C117" s="44">
        <v>115</v>
      </c>
      <c r="D117" s="43">
        <v>17743.508000000002</v>
      </c>
      <c r="E117" s="45">
        <f t="shared" si="8"/>
        <v>1.7743508000000002E-2</v>
      </c>
      <c r="F117" s="41">
        <f t="shared" si="9"/>
        <v>17.743508000000002</v>
      </c>
      <c r="G117" s="55">
        <f t="shared" si="10"/>
        <v>2009.5384615384614</v>
      </c>
    </row>
    <row r="118" spans="1:7">
      <c r="A118" s="43">
        <v>2009</v>
      </c>
      <c r="B118" s="43">
        <v>8</v>
      </c>
      <c r="C118" s="44">
        <v>116</v>
      </c>
      <c r="D118" s="43">
        <v>17704.556000000004</v>
      </c>
      <c r="E118" s="45">
        <f t="shared" si="8"/>
        <v>1.7704556000000003E-2</v>
      </c>
      <c r="F118" s="41">
        <f t="shared" si="9"/>
        <v>17.704556000000004</v>
      </c>
      <c r="G118" s="55">
        <f t="shared" si="10"/>
        <v>2009.6153846153845</v>
      </c>
    </row>
    <row r="119" spans="1:7">
      <c r="A119" s="43">
        <v>2009</v>
      </c>
      <c r="B119" s="43">
        <v>9</v>
      </c>
      <c r="C119" s="44">
        <v>117</v>
      </c>
      <c r="D119" s="43">
        <v>15379.300999999998</v>
      </c>
      <c r="E119" s="45">
        <f t="shared" si="8"/>
        <v>1.5379300999999998E-2</v>
      </c>
      <c r="F119" s="41">
        <f t="shared" si="9"/>
        <v>15.379300999999998</v>
      </c>
      <c r="G119" s="55">
        <f t="shared" si="10"/>
        <v>2009.6923076923076</v>
      </c>
    </row>
    <row r="120" spans="1:7">
      <c r="A120" s="43">
        <v>2009</v>
      </c>
      <c r="B120" s="43">
        <v>10</v>
      </c>
      <c r="C120" s="44">
        <v>118</v>
      </c>
      <c r="D120" s="43">
        <v>15989.904</v>
      </c>
      <c r="E120" s="45">
        <f t="shared" si="8"/>
        <v>1.5989903999999999E-2</v>
      </c>
      <c r="F120" s="41">
        <f t="shared" si="9"/>
        <v>15.989903999999999</v>
      </c>
      <c r="G120" s="55">
        <f t="shared" si="10"/>
        <v>2009.7692307692307</v>
      </c>
    </row>
    <row r="121" spans="1:7">
      <c r="A121" s="43">
        <v>2009</v>
      </c>
      <c r="B121" s="43">
        <v>11</v>
      </c>
      <c r="C121" s="44">
        <v>119</v>
      </c>
      <c r="D121" s="43">
        <v>15779.290999999997</v>
      </c>
      <c r="E121" s="45">
        <f t="shared" si="8"/>
        <v>1.5779290999999997E-2</v>
      </c>
      <c r="F121" s="41">
        <f t="shared" si="9"/>
        <v>15.779290999999997</v>
      </c>
      <c r="G121" s="55">
        <f t="shared" si="10"/>
        <v>2009.8461538461538</v>
      </c>
    </row>
    <row r="122" spans="1:7">
      <c r="A122" s="43">
        <v>2009</v>
      </c>
      <c r="B122" s="43">
        <v>12</v>
      </c>
      <c r="C122" s="44">
        <v>120</v>
      </c>
      <c r="D122" s="43">
        <v>17590.91</v>
      </c>
      <c r="E122" s="45">
        <f t="shared" si="8"/>
        <v>1.7590910000000001E-2</v>
      </c>
      <c r="F122" s="41">
        <f t="shared" si="9"/>
        <v>17.590910000000001</v>
      </c>
      <c r="G122" s="55">
        <f t="shared" si="10"/>
        <v>2009.9230769230769</v>
      </c>
    </row>
    <row r="123" spans="1:7">
      <c r="A123" s="43">
        <v>2010</v>
      </c>
      <c r="B123" s="43">
        <v>1</v>
      </c>
      <c r="C123" s="44">
        <v>121</v>
      </c>
      <c r="D123" s="43">
        <v>17421.708000000002</v>
      </c>
      <c r="E123" s="45">
        <f t="shared" si="8"/>
        <v>1.7421708000000001E-2</v>
      </c>
      <c r="F123" s="41">
        <f t="shared" si="9"/>
        <v>17.421708000000002</v>
      </c>
      <c r="G123" s="55">
        <f t="shared" si="10"/>
        <v>2010.0769230769231</v>
      </c>
    </row>
    <row r="124" spans="1:7">
      <c r="A124" s="43">
        <v>2010</v>
      </c>
      <c r="B124" s="43">
        <v>2</v>
      </c>
      <c r="C124" s="44">
        <v>122</v>
      </c>
      <c r="D124" s="43">
        <v>15745.016000000001</v>
      </c>
      <c r="E124" s="45">
        <f t="shared" si="8"/>
        <v>1.5745016000000001E-2</v>
      </c>
      <c r="F124" s="41">
        <f t="shared" si="9"/>
        <v>15.745016</v>
      </c>
      <c r="G124" s="55">
        <f t="shared" si="10"/>
        <v>2010.1538461538462</v>
      </c>
    </row>
    <row r="125" spans="1:7">
      <c r="A125" s="43">
        <v>2010</v>
      </c>
      <c r="B125" s="43">
        <v>3</v>
      </c>
      <c r="C125" s="44">
        <v>123</v>
      </c>
      <c r="D125" s="43">
        <v>17078.834000000003</v>
      </c>
      <c r="E125" s="45">
        <f t="shared" si="8"/>
        <v>1.7078834000000001E-2</v>
      </c>
      <c r="F125" s="41">
        <f t="shared" si="9"/>
        <v>17.078834000000001</v>
      </c>
      <c r="G125" s="55">
        <f t="shared" si="10"/>
        <v>2010.2307692307693</v>
      </c>
    </row>
    <row r="126" spans="1:7">
      <c r="A126" s="43">
        <v>2010</v>
      </c>
      <c r="B126" s="43">
        <v>4</v>
      </c>
      <c r="C126" s="44">
        <v>124</v>
      </c>
      <c r="D126" s="43">
        <v>16313.735999999999</v>
      </c>
      <c r="E126" s="45">
        <f t="shared" si="8"/>
        <v>1.6313735999999999E-2</v>
      </c>
      <c r="F126" s="41">
        <f t="shared" si="9"/>
        <v>16.313735999999999</v>
      </c>
      <c r="G126" s="55">
        <f t="shared" si="10"/>
        <v>2010.3076923076924</v>
      </c>
    </row>
    <row r="127" spans="1:7">
      <c r="A127" s="43">
        <v>2010</v>
      </c>
      <c r="B127" s="43">
        <v>5</v>
      </c>
      <c r="C127" s="44">
        <v>125</v>
      </c>
      <c r="D127" s="43">
        <v>16711.662</v>
      </c>
      <c r="E127" s="45">
        <f t="shared" si="8"/>
        <v>1.6711661999999999E-2</v>
      </c>
      <c r="F127" s="41">
        <f t="shared" si="9"/>
        <v>16.711661999999997</v>
      </c>
      <c r="G127" s="55">
        <f t="shared" si="10"/>
        <v>2010.3846153846155</v>
      </c>
    </row>
    <row r="128" spans="1:7">
      <c r="A128" s="43">
        <v>2010</v>
      </c>
      <c r="B128" s="43">
        <v>6</v>
      </c>
      <c r="C128" s="44">
        <v>126</v>
      </c>
      <c r="D128" s="43">
        <v>17143.073000000004</v>
      </c>
      <c r="E128" s="45">
        <f t="shared" si="8"/>
        <v>1.7143073000000005E-2</v>
      </c>
      <c r="F128" s="41">
        <f t="shared" si="9"/>
        <v>17.143073000000005</v>
      </c>
      <c r="G128" s="55">
        <f t="shared" si="10"/>
        <v>2010.4615384615386</v>
      </c>
    </row>
    <row r="129" spans="1:7">
      <c r="A129" s="43">
        <v>2010</v>
      </c>
      <c r="B129" s="43">
        <v>7</v>
      </c>
      <c r="C129" s="44">
        <v>127</v>
      </c>
      <c r="D129" s="43">
        <v>19427.951000000001</v>
      </c>
      <c r="E129" s="45">
        <f t="shared" si="8"/>
        <v>1.9427951000000002E-2</v>
      </c>
      <c r="F129" s="41">
        <f t="shared" si="9"/>
        <v>19.427951000000004</v>
      </c>
      <c r="G129" s="55">
        <f t="shared" si="10"/>
        <v>2010.5384615384614</v>
      </c>
    </row>
    <row r="130" spans="1:7">
      <c r="A130" s="43">
        <v>2010</v>
      </c>
      <c r="B130" s="43">
        <v>8</v>
      </c>
      <c r="C130" s="44">
        <v>128</v>
      </c>
      <c r="D130" s="43">
        <v>20453.132000000001</v>
      </c>
      <c r="E130" s="45">
        <f t="shared" si="8"/>
        <v>2.0453132000000002E-2</v>
      </c>
      <c r="F130" s="41">
        <f t="shared" si="9"/>
        <v>20.453132000000004</v>
      </c>
      <c r="G130" s="55">
        <f t="shared" si="10"/>
        <v>2010.6153846153845</v>
      </c>
    </row>
    <row r="131" spans="1:7">
      <c r="A131" s="43">
        <v>2010</v>
      </c>
      <c r="B131" s="43">
        <v>9</v>
      </c>
      <c r="C131" s="44">
        <v>129</v>
      </c>
      <c r="D131" s="43">
        <v>17094.002</v>
      </c>
      <c r="E131" s="45">
        <f t="shared" si="8"/>
        <v>1.7094002000000001E-2</v>
      </c>
      <c r="F131" s="41">
        <f t="shared" si="9"/>
        <v>17.094002</v>
      </c>
      <c r="G131" s="55">
        <f t="shared" si="10"/>
        <v>2010.6923076923076</v>
      </c>
    </row>
    <row r="132" spans="1:7">
      <c r="A132" s="43">
        <v>2010</v>
      </c>
      <c r="B132" s="43">
        <v>10</v>
      </c>
      <c r="C132" s="44">
        <v>130</v>
      </c>
      <c r="D132" s="43">
        <v>17318.094999999998</v>
      </c>
      <c r="E132" s="45">
        <f t="shared" ref="E132:E195" si="11">D132/1000000</f>
        <v>1.7318094999999999E-2</v>
      </c>
      <c r="F132" s="41">
        <f t="shared" ref="F132:F195" si="12">E132*1000</f>
        <v>17.318095</v>
      </c>
      <c r="G132" s="55">
        <f t="shared" ref="G132:G195" si="13">A132+B132/13</f>
        <v>2010.7692307692307</v>
      </c>
    </row>
    <row r="133" spans="1:7">
      <c r="A133" s="43">
        <v>2010</v>
      </c>
      <c r="B133" s="43">
        <v>11</v>
      </c>
      <c r="C133" s="44">
        <v>131</v>
      </c>
      <c r="D133" s="43">
        <v>16494.856</v>
      </c>
      <c r="E133" s="45">
        <f t="shared" si="11"/>
        <v>1.6494855999999999E-2</v>
      </c>
      <c r="F133" s="41">
        <f t="shared" si="12"/>
        <v>16.494855999999999</v>
      </c>
      <c r="G133" s="55">
        <f t="shared" si="13"/>
        <v>2010.8461538461538</v>
      </c>
    </row>
    <row r="134" spans="1:7">
      <c r="A134" s="43">
        <v>2010</v>
      </c>
      <c r="B134" s="43">
        <v>12</v>
      </c>
      <c r="C134" s="44">
        <v>132</v>
      </c>
      <c r="D134" s="43">
        <v>19231.895</v>
      </c>
      <c r="E134" s="45">
        <f t="shared" si="11"/>
        <v>1.9231894999999999E-2</v>
      </c>
      <c r="F134" s="41">
        <f t="shared" si="12"/>
        <v>19.231894999999998</v>
      </c>
      <c r="G134" s="55">
        <f t="shared" si="13"/>
        <v>2010.9230769230769</v>
      </c>
    </row>
    <row r="135" spans="1:7">
      <c r="A135" s="43">
        <v>2011</v>
      </c>
      <c r="B135" s="43">
        <v>1</v>
      </c>
      <c r="C135" s="44">
        <v>133</v>
      </c>
      <c r="D135" s="43">
        <v>19724.373</v>
      </c>
      <c r="E135" s="45">
        <f t="shared" si="11"/>
        <v>1.9724373E-2</v>
      </c>
      <c r="F135" s="41">
        <f t="shared" si="12"/>
        <v>19.724373</v>
      </c>
      <c r="G135" s="55">
        <f t="shared" si="13"/>
        <v>2011.0769230769231</v>
      </c>
    </row>
    <row r="136" spans="1:7">
      <c r="A136" s="43">
        <v>2011</v>
      </c>
      <c r="B136" s="43">
        <v>2</v>
      </c>
      <c r="C136" s="44">
        <v>134</v>
      </c>
      <c r="D136" s="43">
        <v>17790.305</v>
      </c>
      <c r="E136" s="45">
        <f t="shared" si="11"/>
        <v>1.7790304999999999E-2</v>
      </c>
      <c r="F136" s="41">
        <f t="shared" si="12"/>
        <v>17.790305</v>
      </c>
      <c r="G136" s="55">
        <f t="shared" si="13"/>
        <v>2011.1538461538462</v>
      </c>
    </row>
    <row r="137" spans="1:7">
      <c r="A137" s="43">
        <v>2011</v>
      </c>
      <c r="B137" s="43">
        <v>3</v>
      </c>
      <c r="C137" s="44">
        <v>135</v>
      </c>
      <c r="D137" s="43">
        <v>19278.116999999998</v>
      </c>
      <c r="E137" s="45">
        <f t="shared" si="11"/>
        <v>1.9278116999999997E-2</v>
      </c>
      <c r="F137" s="41">
        <f t="shared" si="12"/>
        <v>19.278116999999998</v>
      </c>
      <c r="G137" s="55">
        <f t="shared" si="13"/>
        <v>2011.2307692307693</v>
      </c>
    </row>
    <row r="138" spans="1:7">
      <c r="A138" s="43">
        <v>2011</v>
      </c>
      <c r="B138" s="43">
        <v>4</v>
      </c>
      <c r="C138" s="44">
        <v>136</v>
      </c>
      <c r="D138" s="43">
        <v>17923.317999999999</v>
      </c>
      <c r="E138" s="45">
        <f t="shared" si="11"/>
        <v>1.7923318000000001E-2</v>
      </c>
      <c r="F138" s="41">
        <f t="shared" si="12"/>
        <v>17.923318000000002</v>
      </c>
      <c r="G138" s="55">
        <f t="shared" si="13"/>
        <v>2011.3076923076924</v>
      </c>
    </row>
    <row r="139" spans="1:7">
      <c r="A139" s="43">
        <v>2011</v>
      </c>
      <c r="B139" s="43">
        <v>5</v>
      </c>
      <c r="C139" s="44">
        <v>137</v>
      </c>
      <c r="D139" s="43">
        <v>17686.345999999998</v>
      </c>
      <c r="E139" s="45">
        <f t="shared" si="11"/>
        <v>1.7686345999999999E-2</v>
      </c>
      <c r="F139" s="41">
        <f t="shared" si="12"/>
        <v>17.686346</v>
      </c>
      <c r="G139" s="55">
        <f t="shared" si="13"/>
        <v>2011.3846153846155</v>
      </c>
    </row>
    <row r="140" spans="1:7">
      <c r="A140" s="43">
        <v>2011</v>
      </c>
      <c r="B140" s="43">
        <v>6</v>
      </c>
      <c r="C140" s="44">
        <v>138</v>
      </c>
      <c r="D140" s="43">
        <v>18002.760999999999</v>
      </c>
      <c r="E140" s="45">
        <f t="shared" si="11"/>
        <v>1.8002760999999999E-2</v>
      </c>
      <c r="F140" s="41">
        <f t="shared" si="12"/>
        <v>18.002761</v>
      </c>
      <c r="G140" s="55">
        <f t="shared" si="13"/>
        <v>2011.4615384615386</v>
      </c>
    </row>
    <row r="141" spans="1:7">
      <c r="A141" s="43">
        <v>2011</v>
      </c>
      <c r="B141" s="43">
        <v>7</v>
      </c>
      <c r="C141" s="44">
        <v>139</v>
      </c>
      <c r="D141" s="43">
        <v>21070.041999999998</v>
      </c>
      <c r="E141" s="45">
        <f t="shared" si="11"/>
        <v>2.1070041999999997E-2</v>
      </c>
      <c r="F141" s="41">
        <f t="shared" si="12"/>
        <v>21.070041999999997</v>
      </c>
      <c r="G141" s="55">
        <f t="shared" si="13"/>
        <v>2011.5384615384614</v>
      </c>
    </row>
    <row r="142" spans="1:7">
      <c r="A142" s="43">
        <v>2011</v>
      </c>
      <c r="B142" s="43">
        <v>8</v>
      </c>
      <c r="C142" s="44">
        <v>140</v>
      </c>
      <c r="D142" s="43">
        <v>20673.509000000002</v>
      </c>
      <c r="E142" s="45">
        <f t="shared" si="11"/>
        <v>2.0673509000000003E-2</v>
      </c>
      <c r="F142" s="41">
        <f t="shared" si="12"/>
        <v>20.673509000000003</v>
      </c>
      <c r="G142" s="55">
        <f t="shared" si="13"/>
        <v>2011.6153846153845</v>
      </c>
    </row>
    <row r="143" spans="1:7">
      <c r="A143" s="43">
        <v>2011</v>
      </c>
      <c r="B143" s="43">
        <v>9</v>
      </c>
      <c r="C143" s="44">
        <v>141</v>
      </c>
      <c r="D143" s="43">
        <v>18986.103999999999</v>
      </c>
      <c r="E143" s="45">
        <f t="shared" si="11"/>
        <v>1.8986104E-2</v>
      </c>
      <c r="F143" s="41">
        <f t="shared" si="12"/>
        <v>18.986104000000001</v>
      </c>
      <c r="G143" s="55">
        <f t="shared" si="13"/>
        <v>2011.6923076923076</v>
      </c>
    </row>
    <row r="144" spans="1:7">
      <c r="A144" s="43">
        <v>2011</v>
      </c>
      <c r="B144" s="43">
        <v>10</v>
      </c>
      <c r="C144" s="44">
        <v>142</v>
      </c>
      <c r="D144" s="43">
        <v>18934.786</v>
      </c>
      <c r="E144" s="45">
        <f t="shared" si="11"/>
        <v>1.8934785999999999E-2</v>
      </c>
      <c r="F144" s="41">
        <f t="shared" si="12"/>
        <v>18.934785999999999</v>
      </c>
      <c r="G144" s="55">
        <f t="shared" si="13"/>
        <v>2011.7692307692307</v>
      </c>
    </row>
    <row r="145" spans="1:7">
      <c r="A145" s="43">
        <v>2011</v>
      </c>
      <c r="B145" s="43">
        <v>11</v>
      </c>
      <c r="C145" s="44">
        <v>143</v>
      </c>
      <c r="D145" s="43">
        <v>19146.615000000002</v>
      </c>
      <c r="E145" s="45">
        <f t="shared" si="11"/>
        <v>1.9146615000000002E-2</v>
      </c>
      <c r="F145" s="41">
        <f t="shared" si="12"/>
        <v>19.146615000000001</v>
      </c>
      <c r="G145" s="55">
        <f t="shared" si="13"/>
        <v>2011.8461538461538</v>
      </c>
    </row>
    <row r="146" spans="1:7">
      <c r="A146" s="43">
        <v>2011</v>
      </c>
      <c r="B146" s="43">
        <v>12</v>
      </c>
      <c r="C146" s="44">
        <v>144</v>
      </c>
      <c r="D146" s="43">
        <v>21090.026000000002</v>
      </c>
      <c r="E146" s="45">
        <f t="shared" si="11"/>
        <v>2.1090026000000001E-2</v>
      </c>
      <c r="F146" s="41">
        <f t="shared" si="12"/>
        <v>21.090026000000002</v>
      </c>
      <c r="G146" s="55">
        <f t="shared" si="13"/>
        <v>2011.9230769230769</v>
      </c>
    </row>
    <row r="147" spans="1:7">
      <c r="A147" s="43">
        <v>2012</v>
      </c>
      <c r="B147" s="43">
        <v>1</v>
      </c>
      <c r="C147" s="44">
        <v>145</v>
      </c>
      <c r="D147" s="43">
        <v>21406.127999999997</v>
      </c>
      <c r="E147" s="45">
        <f t="shared" si="11"/>
        <v>2.1406127999999996E-2</v>
      </c>
      <c r="F147" s="41">
        <f t="shared" si="12"/>
        <v>21.406127999999995</v>
      </c>
      <c r="G147" s="55">
        <f t="shared" si="13"/>
        <v>2012.0769230769231</v>
      </c>
    </row>
    <row r="148" spans="1:7">
      <c r="A148" s="43">
        <v>2012</v>
      </c>
      <c r="B148" s="43">
        <v>2</v>
      </c>
      <c r="C148" s="44">
        <v>146</v>
      </c>
      <c r="D148" s="43">
        <v>19994.766000000003</v>
      </c>
      <c r="E148" s="45">
        <f t="shared" si="11"/>
        <v>1.9994766000000004E-2</v>
      </c>
      <c r="F148" s="41">
        <f t="shared" si="12"/>
        <v>19.994766000000006</v>
      </c>
      <c r="G148" s="55">
        <f t="shared" si="13"/>
        <v>2012.1538461538462</v>
      </c>
    </row>
    <row r="149" spans="1:7">
      <c r="A149" s="43">
        <v>2012</v>
      </c>
      <c r="B149" s="43">
        <v>3</v>
      </c>
      <c r="C149" s="44">
        <v>147</v>
      </c>
      <c r="D149" s="43">
        <v>20757.882000000001</v>
      </c>
      <c r="E149" s="45">
        <f t="shared" si="11"/>
        <v>2.0757882000000002E-2</v>
      </c>
      <c r="F149" s="41">
        <f t="shared" si="12"/>
        <v>20.757882000000002</v>
      </c>
      <c r="G149" s="55">
        <f t="shared" si="13"/>
        <v>2012.2307692307693</v>
      </c>
    </row>
    <row r="150" spans="1:7">
      <c r="A150" s="43">
        <v>2012</v>
      </c>
      <c r="B150" s="43">
        <v>4</v>
      </c>
      <c r="C150" s="44">
        <v>148</v>
      </c>
      <c r="D150" s="43">
        <v>18254.834999999999</v>
      </c>
      <c r="E150" s="45">
        <f t="shared" si="11"/>
        <v>1.8254835000000001E-2</v>
      </c>
      <c r="F150" s="41">
        <f t="shared" si="12"/>
        <v>18.254835</v>
      </c>
      <c r="G150" s="55">
        <f t="shared" si="13"/>
        <v>2012.3076923076924</v>
      </c>
    </row>
    <row r="151" spans="1:7">
      <c r="A151" s="43">
        <v>2012</v>
      </c>
      <c r="B151" s="43">
        <v>5</v>
      </c>
      <c r="C151" s="44">
        <v>149</v>
      </c>
      <c r="D151" s="43">
        <v>18953.659</v>
      </c>
      <c r="E151" s="45">
        <f t="shared" si="11"/>
        <v>1.8953659000000001E-2</v>
      </c>
      <c r="F151" s="41">
        <f t="shared" si="12"/>
        <v>18.953659000000002</v>
      </c>
      <c r="G151" s="55">
        <f t="shared" si="13"/>
        <v>2012.3846153846155</v>
      </c>
    </row>
    <row r="152" spans="1:7">
      <c r="A152" s="43">
        <v>2012</v>
      </c>
      <c r="B152" s="43">
        <v>6</v>
      </c>
      <c r="C152" s="44">
        <v>150</v>
      </c>
      <c r="D152" s="43">
        <v>20100.591</v>
      </c>
      <c r="E152" s="45">
        <f t="shared" si="11"/>
        <v>2.0100591000000001E-2</v>
      </c>
      <c r="F152" s="41">
        <f t="shared" si="12"/>
        <v>20.100591000000001</v>
      </c>
      <c r="G152" s="55">
        <f t="shared" si="13"/>
        <v>2012.4615384615386</v>
      </c>
    </row>
    <row r="153" spans="1:7">
      <c r="A153" s="43">
        <v>2012</v>
      </c>
      <c r="B153" s="43">
        <v>7</v>
      </c>
      <c r="C153" s="44">
        <v>151</v>
      </c>
      <c r="D153" s="43">
        <v>22879.950999999997</v>
      </c>
      <c r="E153" s="45">
        <f t="shared" si="11"/>
        <v>2.2879950999999996E-2</v>
      </c>
      <c r="F153" s="41">
        <f t="shared" si="12"/>
        <v>22.879950999999995</v>
      </c>
      <c r="G153" s="55">
        <f t="shared" si="13"/>
        <v>2012.5384615384614</v>
      </c>
    </row>
    <row r="154" spans="1:7">
      <c r="A154" s="43">
        <v>2012</v>
      </c>
      <c r="B154" s="43">
        <v>8</v>
      </c>
      <c r="C154" s="44">
        <v>152</v>
      </c>
      <c r="D154" s="43">
        <v>21539.312999999998</v>
      </c>
      <c r="E154" s="45">
        <f t="shared" si="11"/>
        <v>2.1539312999999997E-2</v>
      </c>
      <c r="F154" s="41">
        <f t="shared" si="12"/>
        <v>21.539312999999996</v>
      </c>
      <c r="G154" s="55">
        <f t="shared" si="13"/>
        <v>2012.6153846153845</v>
      </c>
    </row>
    <row r="155" spans="1:7">
      <c r="A155" s="43">
        <v>2012</v>
      </c>
      <c r="B155" s="43">
        <v>9</v>
      </c>
      <c r="C155" s="44">
        <v>153</v>
      </c>
      <c r="D155" s="43">
        <v>19863.007000000001</v>
      </c>
      <c r="E155" s="45">
        <f t="shared" si="11"/>
        <v>1.9863007000000002E-2</v>
      </c>
      <c r="F155" s="41">
        <f t="shared" si="12"/>
        <v>19.863007000000003</v>
      </c>
      <c r="G155" s="55">
        <f t="shared" si="13"/>
        <v>2012.6923076923076</v>
      </c>
    </row>
    <row r="156" spans="1:7">
      <c r="A156" s="43">
        <v>2012</v>
      </c>
      <c r="B156" s="43">
        <v>10</v>
      </c>
      <c r="C156" s="44">
        <v>154</v>
      </c>
      <c r="D156" s="43">
        <v>18217.447</v>
      </c>
      <c r="E156" s="45">
        <f t="shared" si="11"/>
        <v>1.8217447000000001E-2</v>
      </c>
      <c r="F156" s="41">
        <f t="shared" si="12"/>
        <v>18.217447</v>
      </c>
      <c r="G156" s="55">
        <f t="shared" si="13"/>
        <v>2012.7692307692307</v>
      </c>
    </row>
    <row r="157" spans="1:7">
      <c r="A157" s="43">
        <v>2012</v>
      </c>
      <c r="B157" s="43">
        <v>11</v>
      </c>
      <c r="C157" s="44">
        <v>155</v>
      </c>
      <c r="D157" s="43">
        <v>19243.717000000001</v>
      </c>
      <c r="E157" s="45">
        <f t="shared" si="11"/>
        <v>1.9243717E-2</v>
      </c>
      <c r="F157" s="41">
        <f t="shared" si="12"/>
        <v>19.243717</v>
      </c>
      <c r="G157" s="55">
        <f t="shared" si="13"/>
        <v>2012.8461538461538</v>
      </c>
    </row>
    <row r="158" spans="1:7">
      <c r="A158" s="43">
        <v>2012</v>
      </c>
      <c r="B158" s="43">
        <v>12</v>
      </c>
      <c r="C158" s="44">
        <v>156</v>
      </c>
      <c r="D158" s="43">
        <v>21158.566999999999</v>
      </c>
      <c r="E158" s="45">
        <f t="shared" si="11"/>
        <v>2.1158567E-2</v>
      </c>
      <c r="F158" s="41">
        <f t="shared" si="12"/>
        <v>21.158566999999998</v>
      </c>
      <c r="G158" s="55">
        <f t="shared" si="13"/>
        <v>2012.9230769230769</v>
      </c>
    </row>
    <row r="159" spans="1:7">
      <c r="A159" s="43">
        <v>2013</v>
      </c>
      <c r="B159" s="43">
        <v>1</v>
      </c>
      <c r="C159" s="44">
        <v>157</v>
      </c>
      <c r="D159" s="43">
        <v>21399.407999999999</v>
      </c>
      <c r="E159" s="45">
        <f t="shared" si="11"/>
        <v>2.1399407999999998E-2</v>
      </c>
      <c r="F159" s="41">
        <f t="shared" si="12"/>
        <v>21.399407999999998</v>
      </c>
      <c r="G159" s="55">
        <f t="shared" si="13"/>
        <v>2013.0769230769231</v>
      </c>
    </row>
    <row r="160" spans="1:7">
      <c r="A160" s="43">
        <v>2013</v>
      </c>
      <c r="B160" s="43">
        <v>2</v>
      </c>
      <c r="C160" s="44">
        <v>158</v>
      </c>
      <c r="D160" s="43">
        <v>18873.927</v>
      </c>
      <c r="E160" s="45">
        <f t="shared" si="11"/>
        <v>1.8873926999999999E-2</v>
      </c>
      <c r="F160" s="41">
        <f t="shared" si="12"/>
        <v>18.873926999999998</v>
      </c>
      <c r="G160" s="55">
        <f t="shared" si="13"/>
        <v>2013.1538461538462</v>
      </c>
    </row>
    <row r="161" spans="1:7">
      <c r="A161" s="43">
        <v>2013</v>
      </c>
      <c r="B161" s="43">
        <v>3</v>
      </c>
      <c r="C161" s="44">
        <v>159</v>
      </c>
      <c r="D161" s="43">
        <v>20446.655999999999</v>
      </c>
      <c r="E161" s="45">
        <f t="shared" si="11"/>
        <v>2.0446656000000001E-2</v>
      </c>
      <c r="F161" s="41">
        <f t="shared" si="12"/>
        <v>20.446656000000001</v>
      </c>
      <c r="G161" s="55">
        <f t="shared" si="13"/>
        <v>2013.2307692307693</v>
      </c>
    </row>
    <row r="162" spans="1:7">
      <c r="A162" s="43">
        <v>2013</v>
      </c>
      <c r="B162" s="43">
        <v>4</v>
      </c>
      <c r="C162" s="44">
        <v>160</v>
      </c>
      <c r="D162" s="43">
        <v>19110.384000000002</v>
      </c>
      <c r="E162" s="45">
        <f t="shared" si="11"/>
        <v>1.9110384000000001E-2</v>
      </c>
      <c r="F162" s="41">
        <f t="shared" si="12"/>
        <v>19.110384</v>
      </c>
      <c r="G162" s="55">
        <f t="shared" si="13"/>
        <v>2013.3076923076924</v>
      </c>
    </row>
    <row r="163" spans="1:7">
      <c r="A163" s="43">
        <v>2013</v>
      </c>
      <c r="B163" s="43">
        <v>5</v>
      </c>
      <c r="C163" s="44">
        <v>161</v>
      </c>
      <c r="D163" s="43">
        <v>19581.572</v>
      </c>
      <c r="E163" s="45">
        <f t="shared" si="11"/>
        <v>1.9581571999999998E-2</v>
      </c>
      <c r="F163" s="41">
        <f t="shared" si="12"/>
        <v>19.581571999999998</v>
      </c>
      <c r="G163" s="55">
        <f t="shared" si="13"/>
        <v>2013.3846153846155</v>
      </c>
    </row>
    <row r="164" spans="1:7">
      <c r="A164" s="43">
        <v>2013</v>
      </c>
      <c r="B164" s="43">
        <v>6</v>
      </c>
      <c r="C164" s="44">
        <v>162</v>
      </c>
      <c r="D164" s="43">
        <v>20097.462</v>
      </c>
      <c r="E164" s="45">
        <f t="shared" si="11"/>
        <v>2.0097462E-2</v>
      </c>
      <c r="F164" s="41">
        <f t="shared" si="12"/>
        <v>20.097462</v>
      </c>
      <c r="G164" s="55">
        <f t="shared" si="13"/>
        <v>2013.4615384615386</v>
      </c>
    </row>
    <row r="165" spans="1:7">
      <c r="A165" s="43">
        <v>2013</v>
      </c>
      <c r="B165" s="43">
        <v>7</v>
      </c>
      <c r="C165" s="44">
        <v>163</v>
      </c>
      <c r="D165" s="43">
        <v>22691.837</v>
      </c>
      <c r="E165" s="45">
        <f t="shared" si="11"/>
        <v>2.2691836999999999E-2</v>
      </c>
      <c r="F165" s="41">
        <f t="shared" si="12"/>
        <v>22.691837</v>
      </c>
      <c r="G165" s="55">
        <f t="shared" si="13"/>
        <v>2013.5384615384614</v>
      </c>
    </row>
    <row r="166" spans="1:7">
      <c r="A166" s="43">
        <v>2013</v>
      </c>
      <c r="B166" s="43">
        <v>8</v>
      </c>
      <c r="C166" s="44">
        <v>164</v>
      </c>
      <c r="D166" s="43">
        <v>21767.143</v>
      </c>
      <c r="E166" s="45">
        <f t="shared" si="11"/>
        <v>2.1767142999999999E-2</v>
      </c>
      <c r="F166" s="41">
        <f t="shared" si="12"/>
        <v>21.767143000000001</v>
      </c>
      <c r="G166" s="55">
        <f t="shared" si="13"/>
        <v>2013.6153846153845</v>
      </c>
    </row>
    <row r="167" spans="1:7">
      <c r="A167" s="43">
        <v>2013</v>
      </c>
      <c r="B167" s="43">
        <v>9</v>
      </c>
      <c r="C167" s="44">
        <v>165</v>
      </c>
      <c r="D167" s="43">
        <v>20419.871999999996</v>
      </c>
      <c r="E167" s="45">
        <f t="shared" si="11"/>
        <v>2.0419871999999995E-2</v>
      </c>
      <c r="F167" s="41">
        <f t="shared" si="12"/>
        <v>20.419871999999994</v>
      </c>
      <c r="G167" s="55">
        <f t="shared" si="13"/>
        <v>2013.6923076923076</v>
      </c>
    </row>
    <row r="168" spans="1:7">
      <c r="A168" s="43">
        <v>2013</v>
      </c>
      <c r="B168" s="43">
        <v>10</v>
      </c>
      <c r="C168" s="44">
        <v>166</v>
      </c>
      <c r="D168" s="43">
        <v>19120.624</v>
      </c>
      <c r="E168" s="45">
        <f t="shared" si="11"/>
        <v>1.9120623999999999E-2</v>
      </c>
      <c r="F168" s="41">
        <f t="shared" si="12"/>
        <v>19.120623999999999</v>
      </c>
      <c r="G168" s="55">
        <f t="shared" si="13"/>
        <v>2013.7692307692307</v>
      </c>
    </row>
    <row r="169" spans="1:7">
      <c r="A169" s="43">
        <v>2013</v>
      </c>
      <c r="B169" s="43">
        <v>11</v>
      </c>
      <c r="C169" s="44">
        <v>167</v>
      </c>
      <c r="D169" s="43">
        <v>20258.221000000001</v>
      </c>
      <c r="E169" s="45">
        <f t="shared" si="11"/>
        <v>2.0258221E-2</v>
      </c>
      <c r="F169" s="41">
        <f t="shared" si="12"/>
        <v>20.258220999999999</v>
      </c>
      <c r="G169" s="55">
        <f t="shared" si="13"/>
        <v>2013.8461538461538</v>
      </c>
    </row>
    <row r="170" spans="1:7">
      <c r="A170" s="43">
        <v>2013</v>
      </c>
      <c r="B170" s="43">
        <v>12</v>
      </c>
      <c r="C170" s="44">
        <v>168</v>
      </c>
      <c r="D170" s="43">
        <v>22589.523000000001</v>
      </c>
      <c r="E170" s="45">
        <f t="shared" si="11"/>
        <v>2.2589523E-2</v>
      </c>
      <c r="F170" s="41">
        <f t="shared" si="12"/>
        <v>22.589523</v>
      </c>
      <c r="G170" s="55">
        <f t="shared" si="13"/>
        <v>2013.9230769230769</v>
      </c>
    </row>
    <row r="171" spans="1:7">
      <c r="A171" s="43">
        <v>2014</v>
      </c>
      <c r="B171" s="43">
        <v>1</v>
      </c>
      <c r="C171" s="44">
        <v>169</v>
      </c>
      <c r="D171" s="43">
        <v>22039.100000000002</v>
      </c>
      <c r="E171" s="45">
        <f t="shared" si="11"/>
        <v>2.2039100000000002E-2</v>
      </c>
      <c r="F171" s="41">
        <f t="shared" si="12"/>
        <v>22.039100000000001</v>
      </c>
      <c r="G171" s="55">
        <f t="shared" si="13"/>
        <v>2014.0769230769231</v>
      </c>
    </row>
    <row r="172" spans="1:7">
      <c r="A172" s="43">
        <v>2014</v>
      </c>
      <c r="B172" s="43">
        <v>2</v>
      </c>
      <c r="C172" s="44">
        <v>170</v>
      </c>
      <c r="D172" s="43">
        <v>19749.3</v>
      </c>
      <c r="E172" s="45">
        <f t="shared" si="11"/>
        <v>1.9749300000000001E-2</v>
      </c>
      <c r="F172" s="41">
        <f t="shared" si="12"/>
        <v>19.749300000000002</v>
      </c>
      <c r="G172" s="55">
        <f t="shared" si="13"/>
        <v>2014.1538461538462</v>
      </c>
    </row>
    <row r="173" spans="1:7">
      <c r="A173" s="43">
        <v>2014</v>
      </c>
      <c r="B173" s="43">
        <v>3</v>
      </c>
      <c r="C173" s="44">
        <v>171</v>
      </c>
      <c r="D173" s="43">
        <v>21042.500000000004</v>
      </c>
      <c r="E173" s="45">
        <f t="shared" si="11"/>
        <v>2.1042500000000002E-2</v>
      </c>
      <c r="F173" s="41">
        <f t="shared" si="12"/>
        <v>21.0425</v>
      </c>
      <c r="G173" s="55">
        <f t="shared" si="13"/>
        <v>2014.2307692307693</v>
      </c>
    </row>
    <row r="174" spans="1:7">
      <c r="A174" s="43">
        <v>2014</v>
      </c>
      <c r="B174" s="43">
        <v>4</v>
      </c>
      <c r="C174" s="44">
        <v>172</v>
      </c>
      <c r="D174" s="43">
        <v>20318</v>
      </c>
      <c r="E174" s="45">
        <f t="shared" si="11"/>
        <v>2.0317999999999999E-2</v>
      </c>
      <c r="F174" s="41">
        <f t="shared" si="12"/>
        <v>20.317999999999998</v>
      </c>
      <c r="G174" s="55">
        <f t="shared" si="13"/>
        <v>2014.3076923076924</v>
      </c>
    </row>
    <row r="175" spans="1:7">
      <c r="A175" s="43">
        <v>2014</v>
      </c>
      <c r="B175" s="43">
        <v>5</v>
      </c>
      <c r="C175" s="44">
        <v>173</v>
      </c>
      <c r="D175" s="43">
        <v>20640.8</v>
      </c>
      <c r="E175" s="45">
        <f t="shared" si="11"/>
        <v>2.0640800000000001E-2</v>
      </c>
      <c r="F175" s="41">
        <f t="shared" si="12"/>
        <v>20.640800000000002</v>
      </c>
      <c r="G175" s="55">
        <f t="shared" si="13"/>
        <v>2014.3846153846155</v>
      </c>
    </row>
    <row r="176" spans="1:7">
      <c r="A176" s="43">
        <v>2014</v>
      </c>
      <c r="B176" s="43">
        <v>6</v>
      </c>
      <c r="C176" s="44">
        <v>174</v>
      </c>
      <c r="D176" s="43">
        <v>20721.599999999999</v>
      </c>
      <c r="E176" s="45">
        <f t="shared" si="11"/>
        <v>2.07216E-2</v>
      </c>
      <c r="F176" s="41">
        <f t="shared" si="12"/>
        <v>20.721599999999999</v>
      </c>
      <c r="G176" s="55">
        <f t="shared" si="13"/>
        <v>2014.4615384615386</v>
      </c>
    </row>
    <row r="177" spans="1:7">
      <c r="A177" s="43">
        <v>2014</v>
      </c>
      <c r="B177" s="43">
        <v>7</v>
      </c>
      <c r="C177" s="44">
        <v>175</v>
      </c>
      <c r="D177" s="43">
        <v>23377.4</v>
      </c>
      <c r="E177" s="45">
        <f t="shared" si="11"/>
        <v>2.3377400000000003E-2</v>
      </c>
      <c r="F177" s="41">
        <f t="shared" si="12"/>
        <v>23.377400000000002</v>
      </c>
      <c r="G177" s="55">
        <f t="shared" si="13"/>
        <v>2014.5384615384614</v>
      </c>
    </row>
    <row r="178" spans="1:7">
      <c r="A178" s="43">
        <v>2014</v>
      </c>
      <c r="B178" s="43">
        <v>8</v>
      </c>
      <c r="C178" s="44">
        <v>176</v>
      </c>
      <c r="D178" s="43">
        <v>24308.299999999996</v>
      </c>
      <c r="E178" s="45">
        <f t="shared" si="11"/>
        <v>2.4308299999999994E-2</v>
      </c>
      <c r="F178" s="41">
        <f t="shared" si="12"/>
        <v>24.308299999999996</v>
      </c>
      <c r="G178" s="55">
        <f t="shared" si="13"/>
        <v>2014.6153846153845</v>
      </c>
    </row>
    <row r="179" spans="1:7">
      <c r="A179" s="43">
        <v>2014</v>
      </c>
      <c r="B179" s="43">
        <v>9</v>
      </c>
      <c r="C179" s="44">
        <v>177</v>
      </c>
      <c r="D179" s="43">
        <v>21646.2</v>
      </c>
      <c r="E179" s="45">
        <f t="shared" si="11"/>
        <v>2.1646200000000001E-2</v>
      </c>
      <c r="F179" s="41">
        <f t="shared" si="12"/>
        <v>21.6462</v>
      </c>
      <c r="G179" s="55">
        <f t="shared" si="13"/>
        <v>2014.6923076923076</v>
      </c>
    </row>
    <row r="180" spans="1:7">
      <c r="A180" s="43">
        <v>2014</v>
      </c>
      <c r="B180" s="43">
        <v>10</v>
      </c>
      <c r="C180" s="44">
        <v>178</v>
      </c>
      <c r="D180" s="43">
        <v>19581.499999999996</v>
      </c>
      <c r="E180" s="45">
        <f t="shared" si="11"/>
        <v>1.9581499999999995E-2</v>
      </c>
      <c r="F180" s="41">
        <f t="shared" si="12"/>
        <v>19.581499999999995</v>
      </c>
      <c r="G180" s="55">
        <f t="shared" si="13"/>
        <v>2014.7692307692307</v>
      </c>
    </row>
    <row r="181" spans="1:7">
      <c r="A181" s="43">
        <v>2014</v>
      </c>
      <c r="B181" s="43">
        <v>11</v>
      </c>
      <c r="C181" s="44">
        <v>179</v>
      </c>
      <c r="D181" s="43">
        <v>21288.799999999999</v>
      </c>
      <c r="E181" s="45">
        <f t="shared" si="11"/>
        <v>2.12888E-2</v>
      </c>
      <c r="F181" s="41">
        <f t="shared" si="12"/>
        <v>21.288799999999998</v>
      </c>
      <c r="G181" s="55">
        <f t="shared" si="13"/>
        <v>2014.8461538461538</v>
      </c>
    </row>
    <row r="182" spans="1:7">
      <c r="A182" s="43">
        <v>2014</v>
      </c>
      <c r="B182" s="43">
        <v>12</v>
      </c>
      <c r="C182" s="44">
        <v>180</v>
      </c>
      <c r="D182" s="43">
        <v>22506.7</v>
      </c>
      <c r="E182" s="45">
        <f t="shared" si="11"/>
        <v>2.2506700000000001E-2</v>
      </c>
      <c r="F182" s="41">
        <f t="shared" si="12"/>
        <v>22.506700000000002</v>
      </c>
      <c r="G182" s="55">
        <f t="shared" si="13"/>
        <v>2014.9230769230769</v>
      </c>
    </row>
    <row r="183" spans="1:7">
      <c r="A183" s="43">
        <v>2015</v>
      </c>
      <c r="B183" s="43">
        <v>1</v>
      </c>
      <c r="C183" s="44">
        <v>181</v>
      </c>
      <c r="D183" s="43">
        <v>22781.569753100001</v>
      </c>
      <c r="E183" s="45">
        <f t="shared" si="11"/>
        <v>2.2781569753100001E-2</v>
      </c>
      <c r="F183" s="41">
        <f t="shared" si="12"/>
        <v>22.781569753100001</v>
      </c>
      <c r="G183" s="55">
        <f t="shared" si="13"/>
        <v>2015.0769230769231</v>
      </c>
    </row>
    <row r="184" spans="1:7">
      <c r="A184" s="43">
        <v>2015</v>
      </c>
      <c r="B184" s="43">
        <v>2</v>
      </c>
      <c r="C184" s="44">
        <v>182</v>
      </c>
      <c r="D184" s="43">
        <v>20496.216382499999</v>
      </c>
      <c r="E184" s="45">
        <f t="shared" si="11"/>
        <v>2.0496216382499998E-2</v>
      </c>
      <c r="F184" s="41">
        <f t="shared" si="12"/>
        <v>20.496216382499998</v>
      </c>
      <c r="G184" s="55">
        <f t="shared" si="13"/>
        <v>2015.1538461538462</v>
      </c>
    </row>
    <row r="185" spans="1:7">
      <c r="A185" s="43">
        <v>2015</v>
      </c>
      <c r="B185" s="43">
        <v>3</v>
      </c>
      <c r="C185" s="44">
        <v>183</v>
      </c>
      <c r="D185" s="43">
        <v>21700.0174486</v>
      </c>
      <c r="E185" s="45">
        <f t="shared" si="11"/>
        <v>2.1700017448599999E-2</v>
      </c>
      <c r="F185" s="41">
        <f t="shared" si="12"/>
        <v>21.700017448600001</v>
      </c>
      <c r="G185" s="55">
        <f t="shared" si="13"/>
        <v>2015.2307692307693</v>
      </c>
    </row>
    <row r="186" spans="1:7">
      <c r="A186" s="43">
        <v>2015</v>
      </c>
      <c r="B186" s="43">
        <v>4</v>
      </c>
      <c r="C186" s="44">
        <v>184</v>
      </c>
      <c r="D186" s="43">
        <v>20564.889367600001</v>
      </c>
      <c r="E186" s="45">
        <f t="shared" si="11"/>
        <v>2.0564889367600002E-2</v>
      </c>
      <c r="F186" s="41">
        <f t="shared" si="12"/>
        <v>20.564889367600003</v>
      </c>
      <c r="G186" s="55">
        <f t="shared" si="13"/>
        <v>2015.3076923076924</v>
      </c>
    </row>
    <row r="187" spans="1:7">
      <c r="A187" s="43">
        <v>2015</v>
      </c>
      <c r="B187" s="43">
        <v>5</v>
      </c>
      <c r="C187" s="44">
        <v>185</v>
      </c>
      <c r="D187" s="43">
        <v>21375.101018300003</v>
      </c>
      <c r="E187" s="45">
        <f t="shared" si="11"/>
        <v>2.1375101018300004E-2</v>
      </c>
      <c r="F187" s="41">
        <f t="shared" si="12"/>
        <v>21.375101018300004</v>
      </c>
      <c r="G187" s="55">
        <f t="shared" si="13"/>
        <v>2015.3846153846155</v>
      </c>
    </row>
    <row r="188" spans="1:7">
      <c r="A188" s="43">
        <v>2015</v>
      </c>
      <c r="B188" s="43">
        <v>6</v>
      </c>
      <c r="C188" s="44">
        <v>186</v>
      </c>
      <c r="D188" s="43">
        <v>21093.241374600002</v>
      </c>
      <c r="E188" s="45">
        <f t="shared" si="11"/>
        <v>2.1093241374600002E-2</v>
      </c>
      <c r="F188" s="41">
        <f t="shared" si="12"/>
        <v>21.093241374600002</v>
      </c>
      <c r="G188" s="55">
        <f t="shared" si="13"/>
        <v>2015.4615384615386</v>
      </c>
    </row>
    <row r="189" spans="1:7">
      <c r="A189" s="43">
        <v>2015</v>
      </c>
      <c r="B189" s="43">
        <v>7</v>
      </c>
      <c r="C189" s="44">
        <v>187</v>
      </c>
      <c r="D189" s="43">
        <v>23756.0787566</v>
      </c>
      <c r="E189" s="45">
        <f t="shared" si="11"/>
        <v>2.3756078756600001E-2</v>
      </c>
      <c r="F189" s="41">
        <f t="shared" si="12"/>
        <v>23.756078756600001</v>
      </c>
      <c r="G189" s="55">
        <f t="shared" si="13"/>
        <v>2015.5384615384614</v>
      </c>
    </row>
    <row r="190" spans="1:7">
      <c r="A190" s="43">
        <v>2015</v>
      </c>
      <c r="B190" s="43">
        <v>8</v>
      </c>
      <c r="C190" s="44">
        <v>188</v>
      </c>
      <c r="D190" s="43">
        <v>25142.969044400001</v>
      </c>
      <c r="E190" s="45">
        <f t="shared" si="11"/>
        <v>2.5142969044400002E-2</v>
      </c>
      <c r="F190" s="41">
        <f t="shared" si="12"/>
        <v>25.142969044400001</v>
      </c>
      <c r="G190" s="55">
        <f t="shared" si="13"/>
        <v>2015.6153846153845</v>
      </c>
    </row>
    <row r="191" spans="1:7">
      <c r="A191" s="43">
        <v>2015</v>
      </c>
      <c r="B191" s="43">
        <v>9</v>
      </c>
      <c r="C191" s="44">
        <v>189</v>
      </c>
      <c r="D191" s="43">
        <v>21794.540509099999</v>
      </c>
      <c r="E191" s="45">
        <f t="shared" si="11"/>
        <v>2.1794540509099999E-2</v>
      </c>
      <c r="F191" s="41">
        <f t="shared" si="12"/>
        <v>21.794540509099999</v>
      </c>
      <c r="G191" s="55">
        <f t="shared" si="13"/>
        <v>2015.6923076923076</v>
      </c>
    </row>
    <row r="192" spans="1:7">
      <c r="A192" s="43">
        <v>2015</v>
      </c>
      <c r="B192" s="43">
        <v>10</v>
      </c>
      <c r="C192" s="44">
        <v>190</v>
      </c>
      <c r="D192" s="43">
        <v>21258.610039299998</v>
      </c>
      <c r="E192" s="45">
        <f t="shared" si="11"/>
        <v>2.1258610039299998E-2</v>
      </c>
      <c r="F192" s="41">
        <f t="shared" si="12"/>
        <v>21.258610039299999</v>
      </c>
      <c r="G192" s="55">
        <f t="shared" si="13"/>
        <v>2015.7692307692307</v>
      </c>
    </row>
    <row r="193" spans="1:7">
      <c r="A193" s="43">
        <v>2015</v>
      </c>
      <c r="B193" s="43">
        <v>11</v>
      </c>
      <c r="C193" s="44">
        <v>191</v>
      </c>
      <c r="D193" s="43">
        <v>21569.207283799999</v>
      </c>
      <c r="E193" s="45">
        <f t="shared" si="11"/>
        <v>2.1569207283799997E-2</v>
      </c>
      <c r="F193" s="41">
        <f t="shared" si="12"/>
        <v>21.569207283799997</v>
      </c>
      <c r="G193" s="55">
        <f t="shared" si="13"/>
        <v>2015.8461538461538</v>
      </c>
    </row>
    <row r="194" spans="1:7">
      <c r="A194" s="43">
        <v>2015</v>
      </c>
      <c r="B194" s="43">
        <v>12</v>
      </c>
      <c r="C194" s="44">
        <v>192</v>
      </c>
      <c r="D194" s="43">
        <v>24191.949679000001</v>
      </c>
      <c r="E194" s="45">
        <f t="shared" si="11"/>
        <v>2.4191949679000003E-2</v>
      </c>
      <c r="F194" s="41">
        <f t="shared" si="12"/>
        <v>24.191949679000004</v>
      </c>
      <c r="G194" s="55">
        <f t="shared" si="13"/>
        <v>2015.9230769230769</v>
      </c>
    </row>
    <row r="195" spans="1:7">
      <c r="A195" s="43">
        <v>2016</v>
      </c>
      <c r="B195" s="43">
        <v>1</v>
      </c>
      <c r="C195" s="44">
        <v>193</v>
      </c>
      <c r="D195" s="43">
        <v>23960.537853440524</v>
      </c>
      <c r="E195" s="45">
        <f t="shared" si="11"/>
        <v>2.3960537853440524E-2</v>
      </c>
      <c r="F195" s="41">
        <f t="shared" si="12"/>
        <v>23.960537853440524</v>
      </c>
      <c r="G195" s="55">
        <f t="shared" si="13"/>
        <v>2016.0769230769231</v>
      </c>
    </row>
    <row r="196" spans="1:7">
      <c r="A196" s="43">
        <v>2016</v>
      </c>
      <c r="B196" s="43">
        <v>2</v>
      </c>
      <c r="C196" s="44">
        <v>194</v>
      </c>
      <c r="D196" s="43">
        <v>21406.006284807077</v>
      </c>
      <c r="E196" s="45">
        <f t="shared" ref="E196:E234" si="14">D196/1000000</f>
        <v>2.1406006284807079E-2</v>
      </c>
      <c r="F196" s="41">
        <f t="shared" ref="F196:F234" si="15">E196*1000</f>
        <v>21.406006284807081</v>
      </c>
      <c r="G196" s="55">
        <f t="shared" ref="G196:G234" si="16">A196+B196/13</f>
        <v>2016.1538461538462</v>
      </c>
    </row>
    <row r="197" spans="1:7">
      <c r="A197" s="43">
        <v>2016</v>
      </c>
      <c r="B197" s="43">
        <v>3</v>
      </c>
      <c r="C197" s="44">
        <v>195</v>
      </c>
      <c r="D197" s="43">
        <v>22422.93604248912</v>
      </c>
      <c r="E197" s="45">
        <f t="shared" si="14"/>
        <v>2.2422936042489121E-2</v>
      </c>
      <c r="F197" s="41">
        <f t="shared" si="15"/>
        <v>22.42293604248912</v>
      </c>
      <c r="G197" s="55">
        <f t="shared" si="16"/>
        <v>2016.2307692307693</v>
      </c>
    </row>
    <row r="198" spans="1:7">
      <c r="A198" s="43">
        <v>2016</v>
      </c>
      <c r="B198" s="43">
        <v>4</v>
      </c>
      <c r="C198" s="44">
        <v>196</v>
      </c>
      <c r="D198" s="43">
        <v>21616.639007174785</v>
      </c>
      <c r="E198" s="45">
        <f t="shared" si="14"/>
        <v>2.1616639007174785E-2</v>
      </c>
      <c r="F198" s="41">
        <f t="shared" si="15"/>
        <v>21.616639007174786</v>
      </c>
      <c r="G198" s="55">
        <f t="shared" si="16"/>
        <v>2016.3076923076924</v>
      </c>
    </row>
    <row r="199" spans="1:7">
      <c r="A199" s="43">
        <v>2016</v>
      </c>
      <c r="B199" s="43">
        <v>5</v>
      </c>
      <c r="C199" s="44">
        <v>197</v>
      </c>
      <c r="D199" s="43">
        <v>22259.97287009202</v>
      </c>
      <c r="E199" s="45">
        <f t="shared" si="14"/>
        <v>2.2259972870092022E-2</v>
      </c>
      <c r="F199" s="41">
        <f t="shared" si="15"/>
        <v>22.259972870092021</v>
      </c>
      <c r="G199" s="55">
        <f t="shared" si="16"/>
        <v>2016.3846153846155</v>
      </c>
    </row>
    <row r="200" spans="1:7">
      <c r="A200" s="43">
        <v>2016</v>
      </c>
      <c r="B200" s="43">
        <v>6</v>
      </c>
      <c r="C200" s="44">
        <v>198</v>
      </c>
      <c r="D200" s="43">
        <v>23411.761993845081</v>
      </c>
      <c r="E200" s="45">
        <f t="shared" si="14"/>
        <v>2.3411761993845082E-2</v>
      </c>
      <c r="F200" s="41">
        <f t="shared" si="15"/>
        <v>23.411761993845083</v>
      </c>
      <c r="G200" s="55">
        <f t="shared" si="16"/>
        <v>2016.4615384615386</v>
      </c>
    </row>
    <row r="201" spans="1:7">
      <c r="A201" s="43">
        <v>2016</v>
      </c>
      <c r="B201" s="43">
        <v>7</v>
      </c>
      <c r="C201" s="44">
        <v>199</v>
      </c>
      <c r="D201" s="43">
        <v>24749.519874055797</v>
      </c>
      <c r="E201" s="45">
        <f t="shared" si="14"/>
        <v>2.4749519874055798E-2</v>
      </c>
      <c r="F201" s="41">
        <f t="shared" si="15"/>
        <v>24.749519874055796</v>
      </c>
      <c r="G201" s="55">
        <f t="shared" si="16"/>
        <v>2016.5384615384614</v>
      </c>
    </row>
    <row r="202" spans="1:7">
      <c r="A202" s="43">
        <v>2016</v>
      </c>
      <c r="B202" s="43">
        <v>8</v>
      </c>
      <c r="C202" s="44">
        <v>200</v>
      </c>
      <c r="D202" s="43">
        <v>26689.09325367881</v>
      </c>
      <c r="E202" s="45">
        <f t="shared" si="14"/>
        <v>2.6689093253678811E-2</v>
      </c>
      <c r="F202" s="41">
        <f t="shared" si="15"/>
        <v>26.689093253678813</v>
      </c>
      <c r="G202" s="55">
        <f t="shared" si="16"/>
        <v>2016.6153846153845</v>
      </c>
    </row>
    <row r="203" spans="1:7">
      <c r="A203" s="43">
        <v>2016</v>
      </c>
      <c r="B203" s="43">
        <v>9</v>
      </c>
      <c r="C203" s="44">
        <v>201</v>
      </c>
      <c r="D203" s="43">
        <v>21641.882805035275</v>
      </c>
      <c r="E203" s="45">
        <f t="shared" si="14"/>
        <v>2.1641882805035276E-2</v>
      </c>
      <c r="F203" s="41">
        <f t="shared" si="15"/>
        <v>21.641882805035277</v>
      </c>
      <c r="G203" s="55">
        <f t="shared" si="16"/>
        <v>2016.6923076923076</v>
      </c>
    </row>
    <row r="204" spans="1:7">
      <c r="A204" s="43">
        <v>2016</v>
      </c>
      <c r="B204" s="43">
        <v>10</v>
      </c>
      <c r="C204" s="44">
        <v>202</v>
      </c>
      <c r="D204" s="43">
        <v>22364.736615353217</v>
      </c>
      <c r="E204" s="45">
        <f t="shared" si="14"/>
        <v>2.2364736615353216E-2</v>
      </c>
      <c r="F204" s="41">
        <f t="shared" si="15"/>
        <v>22.364736615353216</v>
      </c>
      <c r="G204" s="55">
        <f t="shared" si="16"/>
        <v>2016.7692307692307</v>
      </c>
    </row>
    <row r="205" spans="1:7">
      <c r="A205" s="43">
        <v>2016</v>
      </c>
      <c r="B205" s="43">
        <v>11</v>
      </c>
      <c r="C205" s="44">
        <v>203</v>
      </c>
      <c r="D205" s="43">
        <v>23182.516796594213</v>
      </c>
      <c r="E205" s="45">
        <f t="shared" si="14"/>
        <v>2.3182516796594214E-2</v>
      </c>
      <c r="F205" s="41">
        <f t="shared" si="15"/>
        <v>23.182516796594214</v>
      </c>
      <c r="G205" s="55">
        <f t="shared" si="16"/>
        <v>2016.8461538461538</v>
      </c>
    </row>
    <row r="206" spans="1:7">
      <c r="A206" s="43">
        <v>2016</v>
      </c>
      <c r="B206" s="43">
        <v>12</v>
      </c>
      <c r="C206" s="44">
        <v>204</v>
      </c>
      <c r="D206" s="43">
        <v>25580.782115206854</v>
      </c>
      <c r="E206" s="45">
        <f t="shared" si="14"/>
        <v>2.5580782115206854E-2</v>
      </c>
      <c r="F206" s="41">
        <f t="shared" si="15"/>
        <v>25.580782115206855</v>
      </c>
      <c r="G206" s="55">
        <f t="shared" si="16"/>
        <v>2016.9230769230769</v>
      </c>
    </row>
    <row r="207" spans="1:7">
      <c r="A207" s="43">
        <v>2017</v>
      </c>
      <c r="B207" s="43">
        <v>1</v>
      </c>
      <c r="C207" s="44">
        <v>205</v>
      </c>
      <c r="D207" s="43">
        <v>25585.991887430613</v>
      </c>
      <c r="E207" s="45">
        <f t="shared" si="14"/>
        <v>2.5585991887430614E-2</v>
      </c>
      <c r="F207" s="41">
        <f t="shared" si="15"/>
        <v>25.585991887430612</v>
      </c>
      <c r="G207" s="55">
        <f t="shared" si="16"/>
        <v>2017.0769230769231</v>
      </c>
    </row>
    <row r="208" spans="1:7">
      <c r="A208" s="43">
        <v>2017</v>
      </c>
      <c r="B208" s="43">
        <v>2</v>
      </c>
      <c r="C208" s="44">
        <v>206</v>
      </c>
      <c r="D208" s="43">
        <v>22883.81765557425</v>
      </c>
      <c r="E208" s="45">
        <f t="shared" si="14"/>
        <v>2.2883817655574252E-2</v>
      </c>
      <c r="F208" s="41">
        <f t="shared" si="15"/>
        <v>22.883817655574251</v>
      </c>
      <c r="G208" s="55">
        <f t="shared" si="16"/>
        <v>2017.1538461538462</v>
      </c>
    </row>
    <row r="209" spans="1:7">
      <c r="A209" s="43">
        <v>2017</v>
      </c>
      <c r="B209" s="43">
        <v>3</v>
      </c>
      <c r="C209" s="44">
        <v>207</v>
      </c>
      <c r="D209" s="43">
        <v>24056.374353623611</v>
      </c>
      <c r="E209" s="45">
        <f t="shared" si="14"/>
        <v>2.4056374353623611E-2</v>
      </c>
      <c r="F209" s="41">
        <f t="shared" si="15"/>
        <v>24.05637435362361</v>
      </c>
      <c r="G209" s="55">
        <f t="shared" si="16"/>
        <v>2017.2307692307693</v>
      </c>
    </row>
    <row r="210" spans="1:7">
      <c r="A210" s="43">
        <v>2017</v>
      </c>
      <c r="B210" s="43">
        <v>4</v>
      </c>
      <c r="C210" s="44">
        <v>208</v>
      </c>
      <c r="D210" s="43">
        <v>22431.856521416052</v>
      </c>
      <c r="E210" s="45">
        <f t="shared" si="14"/>
        <v>2.2431856521416053E-2</v>
      </c>
      <c r="F210" s="41">
        <f t="shared" si="15"/>
        <v>22.431856521416051</v>
      </c>
      <c r="G210" s="55">
        <f t="shared" si="16"/>
        <v>2017.3076923076924</v>
      </c>
    </row>
    <row r="211" spans="1:7">
      <c r="A211" s="43">
        <v>2017</v>
      </c>
      <c r="B211" s="43">
        <v>5</v>
      </c>
      <c r="C211" s="44">
        <v>209</v>
      </c>
      <c r="D211" s="43">
        <v>23341.197118755732</v>
      </c>
      <c r="E211" s="45">
        <f t="shared" si="14"/>
        <v>2.3341197118755732E-2</v>
      </c>
      <c r="F211" s="41">
        <f t="shared" si="15"/>
        <v>23.341197118755733</v>
      </c>
      <c r="G211" s="55">
        <f t="shared" si="16"/>
        <v>2017.3846153846155</v>
      </c>
    </row>
    <row r="212" spans="1:7">
      <c r="A212" s="43">
        <v>2017</v>
      </c>
      <c r="B212" s="43">
        <v>6</v>
      </c>
      <c r="C212" s="44">
        <v>210</v>
      </c>
      <c r="D212" s="43">
        <v>22860.236701555543</v>
      </c>
      <c r="E212" s="45">
        <f t="shared" si="14"/>
        <v>2.2860236701555542E-2</v>
      </c>
      <c r="F212" s="41">
        <f t="shared" si="15"/>
        <v>22.860236701555543</v>
      </c>
      <c r="G212" s="55">
        <f t="shared" si="16"/>
        <v>2017.4615384615386</v>
      </c>
    </row>
    <row r="213" spans="1:7">
      <c r="A213" s="43">
        <v>2017</v>
      </c>
      <c r="B213" s="43">
        <v>7</v>
      </c>
      <c r="C213" s="44">
        <v>211</v>
      </c>
      <c r="D213" s="43">
        <v>28384.330442104485</v>
      </c>
      <c r="E213" s="45">
        <f t="shared" si="14"/>
        <v>2.8384330442104484E-2</v>
      </c>
      <c r="F213" s="41">
        <f t="shared" si="15"/>
        <v>28.384330442104485</v>
      </c>
      <c r="G213" s="55">
        <f t="shared" si="16"/>
        <v>2017.5384615384614</v>
      </c>
    </row>
    <row r="214" spans="1:7">
      <c r="A214" s="43">
        <v>2017</v>
      </c>
      <c r="B214" s="43">
        <v>8</v>
      </c>
      <c r="C214" s="44">
        <v>212</v>
      </c>
      <c r="D214" s="43">
        <v>28100.723903063255</v>
      </c>
      <c r="E214" s="45">
        <f t="shared" si="14"/>
        <v>2.8100723903063254E-2</v>
      </c>
      <c r="F214" s="41">
        <f t="shared" si="15"/>
        <v>28.100723903063255</v>
      </c>
      <c r="G214" s="55">
        <f t="shared" si="16"/>
        <v>2017.6153846153845</v>
      </c>
    </row>
    <row r="215" spans="1:7">
      <c r="A215" s="43">
        <v>2017</v>
      </c>
      <c r="B215" s="43">
        <v>9</v>
      </c>
      <c r="C215" s="44">
        <v>213</v>
      </c>
      <c r="D215" s="43">
        <v>24472.648272428352</v>
      </c>
      <c r="E215" s="45">
        <f t="shared" si="14"/>
        <v>2.4472648272428354E-2</v>
      </c>
      <c r="F215" s="41">
        <f t="shared" si="15"/>
        <v>24.472648272428355</v>
      </c>
      <c r="G215" s="55">
        <f t="shared" si="16"/>
        <v>2017.6923076923076</v>
      </c>
    </row>
    <row r="216" spans="1:7">
      <c r="A216" s="43">
        <v>2017</v>
      </c>
      <c r="B216" s="43">
        <v>10</v>
      </c>
      <c r="C216" s="44">
        <v>214</v>
      </c>
      <c r="D216" s="43">
        <v>23886.375833730704</v>
      </c>
      <c r="E216" s="45">
        <f t="shared" si="14"/>
        <v>2.3886375833730704E-2</v>
      </c>
      <c r="F216" s="41">
        <f t="shared" si="15"/>
        <v>23.886375833730703</v>
      </c>
      <c r="G216" s="55">
        <f t="shared" si="16"/>
        <v>2017.7692307692307</v>
      </c>
    </row>
    <row r="217" spans="1:7">
      <c r="A217" s="43">
        <v>2017</v>
      </c>
      <c r="B217" s="43">
        <v>11</v>
      </c>
      <c r="C217" s="44">
        <v>215</v>
      </c>
      <c r="D217" s="43">
        <v>24565.080420325314</v>
      </c>
      <c r="E217" s="45">
        <f t="shared" si="14"/>
        <v>2.4565080420325312E-2</v>
      </c>
      <c r="F217" s="41">
        <f t="shared" si="15"/>
        <v>24.565080420325312</v>
      </c>
      <c r="G217" s="55">
        <f t="shared" si="16"/>
        <v>2017.8461538461538</v>
      </c>
    </row>
    <row r="218" spans="1:7">
      <c r="A218" s="43">
        <v>2017</v>
      </c>
      <c r="B218" s="43">
        <v>12</v>
      </c>
      <c r="C218" s="44">
        <v>216</v>
      </c>
      <c r="D218" s="43">
        <v>26133.485560229652</v>
      </c>
      <c r="E218" s="45">
        <f t="shared" si="14"/>
        <v>2.6133485560229652E-2</v>
      </c>
      <c r="F218" s="41">
        <f t="shared" si="15"/>
        <v>26.133485560229651</v>
      </c>
      <c r="G218" s="55">
        <f t="shared" si="16"/>
        <v>2017.9230769230769</v>
      </c>
    </row>
    <row r="219" spans="1:7">
      <c r="A219" s="43">
        <v>2018</v>
      </c>
      <c r="B219" s="43">
        <v>1</v>
      </c>
      <c r="C219" s="43">
        <v>217</v>
      </c>
      <c r="D219" s="43">
        <v>26211.733068225341</v>
      </c>
      <c r="E219" s="45">
        <f t="shared" si="14"/>
        <v>2.6211733068225343E-2</v>
      </c>
      <c r="F219" s="41">
        <f t="shared" si="15"/>
        <v>26.211733068225342</v>
      </c>
      <c r="G219" s="55">
        <f t="shared" si="16"/>
        <v>2018.0769230769231</v>
      </c>
    </row>
    <row r="220" spans="1:7">
      <c r="A220" s="43">
        <v>2018</v>
      </c>
      <c r="B220" s="43">
        <v>2</v>
      </c>
      <c r="C220" s="43">
        <v>218</v>
      </c>
      <c r="D220" s="43">
        <v>23230.872352208196</v>
      </c>
      <c r="E220" s="45">
        <f t="shared" si="14"/>
        <v>2.3230872352208196E-2</v>
      </c>
      <c r="F220" s="41">
        <f t="shared" si="15"/>
        <v>23.230872352208195</v>
      </c>
      <c r="G220" s="55">
        <f t="shared" si="16"/>
        <v>2018.1538461538462</v>
      </c>
    </row>
    <row r="221" spans="1:7">
      <c r="A221" s="43">
        <v>2018</v>
      </c>
      <c r="B221" s="43">
        <v>3</v>
      </c>
      <c r="C221" s="43">
        <v>219</v>
      </c>
      <c r="D221" s="43">
        <v>24729.132828416037</v>
      </c>
      <c r="E221" s="45">
        <f t="shared" si="14"/>
        <v>2.4729132828416038E-2</v>
      </c>
      <c r="F221" s="41">
        <f t="shared" si="15"/>
        <v>24.729132828416038</v>
      </c>
      <c r="G221" s="55">
        <f t="shared" si="16"/>
        <v>2018.2307692307693</v>
      </c>
    </row>
    <row r="222" spans="1:7">
      <c r="A222" s="43">
        <v>2018</v>
      </c>
      <c r="B222" s="43">
        <v>4</v>
      </c>
      <c r="C222" s="43">
        <v>220</v>
      </c>
      <c r="D222" s="43">
        <v>23586.542395021697</v>
      </c>
      <c r="E222" s="45">
        <f t="shared" si="14"/>
        <v>2.3586542395021698E-2</v>
      </c>
      <c r="F222" s="41">
        <f t="shared" si="15"/>
        <v>23.586542395021699</v>
      </c>
      <c r="G222" s="55">
        <f t="shared" si="16"/>
        <v>2018.3076923076924</v>
      </c>
    </row>
    <row r="223" spans="1:7">
      <c r="A223" s="43">
        <v>2018</v>
      </c>
      <c r="B223" s="43">
        <v>5</v>
      </c>
      <c r="C223" s="43">
        <v>221</v>
      </c>
      <c r="D223" s="43">
        <v>23964.68090851204</v>
      </c>
      <c r="E223" s="45">
        <f t="shared" si="14"/>
        <v>2.3964680908512042E-2</v>
      </c>
      <c r="F223" s="41">
        <f t="shared" si="15"/>
        <v>23.96468090851204</v>
      </c>
      <c r="G223" s="55">
        <f t="shared" si="16"/>
        <v>2018.3846153846155</v>
      </c>
    </row>
    <row r="224" spans="1:7">
      <c r="A224" s="43">
        <v>2018</v>
      </c>
      <c r="B224" s="43">
        <v>6</v>
      </c>
      <c r="C224" s="43">
        <v>222</v>
      </c>
      <c r="D224" s="43">
        <v>23855.663703659131</v>
      </c>
      <c r="E224" s="45">
        <f t="shared" si="14"/>
        <v>2.385566370365913E-2</v>
      </c>
      <c r="F224" s="41">
        <f t="shared" si="15"/>
        <v>23.855663703659129</v>
      </c>
      <c r="G224" s="55">
        <f t="shared" si="16"/>
        <v>2018.4615384615386</v>
      </c>
    </row>
    <row r="225" spans="1:7">
      <c r="A225" s="43">
        <v>2018</v>
      </c>
      <c r="B225" s="43">
        <v>7</v>
      </c>
      <c r="C225" s="46">
        <v>223</v>
      </c>
      <c r="D225" s="43">
        <v>29215.711380579447</v>
      </c>
      <c r="E225" s="45">
        <f t="shared" si="14"/>
        <v>2.9215711380579448E-2</v>
      </c>
      <c r="F225" s="41">
        <f t="shared" si="15"/>
        <v>29.215711380579449</v>
      </c>
      <c r="G225" s="55">
        <f t="shared" si="16"/>
        <v>2018.5384615384614</v>
      </c>
    </row>
    <row r="226" spans="1:7">
      <c r="A226" s="43">
        <v>2018</v>
      </c>
      <c r="B226" s="43">
        <v>8</v>
      </c>
      <c r="C226" s="46">
        <v>224</v>
      </c>
      <c r="D226" s="43">
        <v>27559.473674996607</v>
      </c>
      <c r="E226" s="45">
        <f t="shared" si="14"/>
        <v>2.7559473674996608E-2</v>
      </c>
      <c r="F226" s="41">
        <f t="shared" si="15"/>
        <v>27.559473674996607</v>
      </c>
      <c r="G226" s="55">
        <f t="shared" si="16"/>
        <v>2018.6153846153845</v>
      </c>
    </row>
    <row r="227" spans="1:7">
      <c r="A227" s="43">
        <v>2018</v>
      </c>
      <c r="B227" s="43">
        <v>9</v>
      </c>
      <c r="C227" s="46">
        <v>225</v>
      </c>
      <c r="D227" s="43">
        <v>25051.959467021614</v>
      </c>
      <c r="E227" s="45">
        <f t="shared" si="14"/>
        <v>2.5051959467021614E-2</v>
      </c>
      <c r="F227" s="41">
        <f t="shared" si="15"/>
        <v>25.051959467021614</v>
      </c>
      <c r="G227" s="55">
        <f t="shared" si="16"/>
        <v>2018.6923076923076</v>
      </c>
    </row>
    <row r="228" spans="1:7">
      <c r="A228" s="43">
        <v>2018</v>
      </c>
      <c r="B228" s="43">
        <v>10</v>
      </c>
      <c r="C228" s="46">
        <v>226</v>
      </c>
      <c r="D228" s="43">
        <v>23375.800128885236</v>
      </c>
      <c r="E228" s="45">
        <f t="shared" si="14"/>
        <v>2.3375800128885234E-2</v>
      </c>
      <c r="F228" s="41">
        <f t="shared" si="15"/>
        <v>23.375800128885235</v>
      </c>
      <c r="G228" s="55">
        <f t="shared" si="16"/>
        <v>2018.7692307692307</v>
      </c>
    </row>
    <row r="229" spans="1:7">
      <c r="A229" s="43">
        <v>2018</v>
      </c>
      <c r="B229" s="43">
        <v>11</v>
      </c>
      <c r="C229" s="46">
        <v>227</v>
      </c>
      <c r="D229" s="43">
        <v>23848.663918869086</v>
      </c>
      <c r="E229" s="45">
        <f t="shared" si="14"/>
        <v>2.3848663918869088E-2</v>
      </c>
      <c r="F229" s="41">
        <f t="shared" si="15"/>
        <v>23.848663918869086</v>
      </c>
      <c r="G229" s="55">
        <f t="shared" si="16"/>
        <v>2018.8461538461538</v>
      </c>
    </row>
    <row r="230" spans="1:7">
      <c r="A230" s="43">
        <v>2018</v>
      </c>
      <c r="B230" s="43">
        <v>12</v>
      </c>
      <c r="C230" s="46">
        <v>228</v>
      </c>
      <c r="D230" s="43">
        <v>25478.934064820252</v>
      </c>
      <c r="E230" s="45">
        <f t="shared" si="14"/>
        <v>2.5478934064820252E-2</v>
      </c>
      <c r="F230" s="41">
        <f t="shared" si="15"/>
        <v>25.478934064820251</v>
      </c>
      <c r="G230" s="55">
        <f t="shared" si="16"/>
        <v>2018.9230769230769</v>
      </c>
    </row>
    <row r="231" spans="1:7">
      <c r="A231" s="43">
        <v>2019</v>
      </c>
      <c r="B231" s="43">
        <v>1</v>
      </c>
      <c r="C231" s="46">
        <v>229</v>
      </c>
      <c r="D231" s="43">
        <v>25735.8</v>
      </c>
      <c r="E231" s="45">
        <f t="shared" si="14"/>
        <v>2.57358E-2</v>
      </c>
      <c r="F231" s="41">
        <f t="shared" si="15"/>
        <v>25.735800000000001</v>
      </c>
      <c r="G231" s="55">
        <f t="shared" si="16"/>
        <v>2019.0769230769231</v>
      </c>
    </row>
    <row r="232" spans="1:7">
      <c r="A232" s="43">
        <v>2019</v>
      </c>
      <c r="B232" s="43">
        <v>2</v>
      </c>
      <c r="C232" s="46">
        <v>230</v>
      </c>
      <c r="D232" s="43">
        <v>23196.5</v>
      </c>
      <c r="E232" s="45">
        <f t="shared" si="14"/>
        <v>2.3196499999999998E-2</v>
      </c>
      <c r="F232" s="41">
        <f t="shared" si="15"/>
        <v>23.196499999999997</v>
      </c>
      <c r="G232" s="55">
        <f t="shared" si="16"/>
        <v>2019.1538461538462</v>
      </c>
    </row>
    <row r="233" spans="1:7">
      <c r="A233" s="43">
        <v>2019</v>
      </c>
      <c r="B233" s="43">
        <v>3</v>
      </c>
      <c r="C233" s="46">
        <v>231</v>
      </c>
      <c r="D233" s="43">
        <v>24632.1</v>
      </c>
      <c r="E233" s="45">
        <f t="shared" si="14"/>
        <v>2.4632099999999997E-2</v>
      </c>
      <c r="F233" s="41">
        <f t="shared" si="15"/>
        <v>24.632099999999998</v>
      </c>
      <c r="G233" s="55">
        <f t="shared" si="16"/>
        <v>2019.2307692307693</v>
      </c>
    </row>
    <row r="234" spans="1:7">
      <c r="A234" s="43">
        <v>2019</v>
      </c>
      <c r="B234" s="43">
        <v>4</v>
      </c>
      <c r="C234" s="46">
        <v>232</v>
      </c>
      <c r="D234" s="43">
        <v>23418.6</v>
      </c>
      <c r="E234" s="45">
        <f t="shared" si="14"/>
        <v>2.3418599999999998E-2</v>
      </c>
      <c r="F234" s="41">
        <f t="shared" si="15"/>
        <v>23.418599999999998</v>
      </c>
      <c r="G234" s="55">
        <f t="shared" si="16"/>
        <v>2019.3076923076924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selection activeCell="E22" sqref="E22"/>
    </sheetView>
  </sheetViews>
  <sheetFormatPr defaultRowHeight="15"/>
  <cols>
    <col min="4" max="4" width="12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>
        <v>2000</v>
      </c>
      <c r="B2">
        <v>1</v>
      </c>
      <c r="C2">
        <v>2.2144912602665543</v>
      </c>
      <c r="D2">
        <v>0.11179500000000001</v>
      </c>
    </row>
    <row r="3" spans="1:4">
      <c r="A3">
        <v>2000</v>
      </c>
      <c r="B3">
        <v>2</v>
      </c>
      <c r="C3">
        <v>4.4117222024042313</v>
      </c>
      <c r="D3">
        <v>0.10891700000000001</v>
      </c>
    </row>
    <row r="4" spans="1:4">
      <c r="A4">
        <v>2000</v>
      </c>
      <c r="B4">
        <v>3</v>
      </c>
      <c r="C4">
        <v>6.4721737749975272</v>
      </c>
      <c r="D4">
        <v>0.109016</v>
      </c>
    </row>
    <row r="5" spans="1:4">
      <c r="A5">
        <v>2000</v>
      </c>
      <c r="B5">
        <v>4</v>
      </c>
      <c r="C5">
        <v>13.662681177016671</v>
      </c>
      <c r="D5">
        <v>9.7227000000000008E-2</v>
      </c>
    </row>
    <row r="6" spans="1:4">
      <c r="A6">
        <v>2000</v>
      </c>
      <c r="B6">
        <v>5</v>
      </c>
      <c r="C6">
        <v>16.325141534471125</v>
      </c>
      <c r="D6">
        <v>9.9285999999999999E-2</v>
      </c>
    </row>
    <row r="7" spans="1:4">
      <c r="A7">
        <v>2000</v>
      </c>
      <c r="B7">
        <v>6</v>
      </c>
      <c r="C7">
        <v>20.893766718742611</v>
      </c>
      <c r="D7">
        <v>9.9890000000000007E-2</v>
      </c>
    </row>
    <row r="8" spans="1:4">
      <c r="A8">
        <v>2000</v>
      </c>
      <c r="B8">
        <v>7</v>
      </c>
      <c r="C8">
        <v>25.397595617024756</v>
      </c>
      <c r="D8">
        <v>0.11186399999999999</v>
      </c>
    </row>
    <row r="9" spans="1:4">
      <c r="A9">
        <v>2000</v>
      </c>
      <c r="B9">
        <v>8</v>
      </c>
      <c r="C9">
        <v>24.199957590695959</v>
      </c>
      <c r="D9">
        <v>0.111898</v>
      </c>
    </row>
    <row r="10" spans="1:4">
      <c r="A10">
        <v>2000</v>
      </c>
      <c r="B10">
        <v>9</v>
      </c>
      <c r="C10">
        <v>20.452427113373705</v>
      </c>
      <c r="D10">
        <v>0.104058</v>
      </c>
    </row>
    <row r="11" spans="1:4">
      <c r="A11">
        <v>2000</v>
      </c>
      <c r="B11">
        <v>10</v>
      </c>
      <c r="C11">
        <v>15.052895420826655</v>
      </c>
      <c r="D11">
        <v>0.10644000000000001</v>
      </c>
    </row>
    <row r="12" spans="1:4">
      <c r="A12">
        <v>2000</v>
      </c>
      <c r="B12">
        <v>11</v>
      </c>
      <c r="C12">
        <v>12.017684846329399</v>
      </c>
      <c r="D12">
        <v>0.108502</v>
      </c>
    </row>
    <row r="13" spans="1:4">
      <c r="A13">
        <v>2000</v>
      </c>
      <c r="B13">
        <v>12</v>
      </c>
      <c r="C13">
        <v>7.2414763315898272</v>
      </c>
      <c r="D13">
        <v>0.11386299999999999</v>
      </c>
    </row>
    <row r="14" spans="1:4">
      <c r="A14">
        <v>2001</v>
      </c>
      <c r="B14">
        <v>1</v>
      </c>
      <c r="C14">
        <v>7.161581237664036</v>
      </c>
      <c r="D14">
        <v>0.116879</v>
      </c>
    </row>
    <row r="15" spans="1:4">
      <c r="A15">
        <v>2001</v>
      </c>
      <c r="B15">
        <v>2</v>
      </c>
      <c r="C15">
        <v>7.3704535516121741</v>
      </c>
      <c r="D15">
        <v>0.10532799999999999</v>
      </c>
    </row>
    <row r="16" spans="1:4">
      <c r="A16">
        <v>2001</v>
      </c>
      <c r="B16">
        <v>3</v>
      </c>
      <c r="C16">
        <v>12.853229807961497</v>
      </c>
      <c r="D16">
        <v>9.8159999999999997E-2</v>
      </c>
    </row>
    <row r="17" spans="1:4">
      <c r="A17">
        <v>2001</v>
      </c>
      <c r="B17">
        <v>4</v>
      </c>
      <c r="C17">
        <v>14.034789181842301</v>
      </c>
      <c r="D17">
        <v>9.6884999999999999E-2</v>
      </c>
    </row>
    <row r="18" spans="1:4">
      <c r="A18">
        <v>2001</v>
      </c>
      <c r="B18">
        <v>5</v>
      </c>
      <c r="C18">
        <v>17.262924003337876</v>
      </c>
      <c r="D18">
        <v>9.7429000000000002E-2</v>
      </c>
    </row>
    <row r="19" spans="1:4">
      <c r="A19">
        <v>2001</v>
      </c>
      <c r="B19">
        <v>6</v>
      </c>
      <c r="C19">
        <v>22.76927158693784</v>
      </c>
      <c r="D19">
        <v>9.9135000000000001E-2</v>
      </c>
    </row>
    <row r="20" spans="1:4">
      <c r="A20">
        <v>2001</v>
      </c>
      <c r="B20">
        <v>7</v>
      </c>
      <c r="C20">
        <v>27.051805052164369</v>
      </c>
      <c r="D20">
        <v>0.110766</v>
      </c>
    </row>
    <row r="21" spans="1:4">
      <c r="A21">
        <v>2001</v>
      </c>
      <c r="B21">
        <v>8</v>
      </c>
      <c r="C21">
        <v>26.354526469684668</v>
      </c>
      <c r="D21">
        <v>0.112718</v>
      </c>
    </row>
    <row r="22" spans="1:4">
      <c r="A22">
        <v>2001</v>
      </c>
      <c r="B22">
        <v>9</v>
      </c>
      <c r="C22">
        <v>22.524309027908327</v>
      </c>
      <c r="D22">
        <v>0.10234700000000001</v>
      </c>
    </row>
    <row r="23" spans="1:4">
      <c r="A23">
        <v>2001</v>
      </c>
      <c r="B23">
        <v>10</v>
      </c>
      <c r="C23">
        <v>17.137588835053474</v>
      </c>
      <c r="D23">
        <v>0.10424700000000001</v>
      </c>
    </row>
    <row r="24" spans="1:4">
      <c r="A24">
        <v>2001</v>
      </c>
      <c r="B24">
        <v>11</v>
      </c>
      <c r="C24">
        <v>10.424119715540895</v>
      </c>
      <c r="D24">
        <v>0.10974200000000001</v>
      </c>
    </row>
    <row r="25" spans="1:4">
      <c r="A25">
        <v>2001</v>
      </c>
      <c r="B25">
        <v>12</v>
      </c>
      <c r="C25">
        <v>5.2384826895426677</v>
      </c>
      <c r="D25">
        <v>0.11507700000000001</v>
      </c>
    </row>
    <row r="26" spans="1:4">
      <c r="A26">
        <v>2002</v>
      </c>
      <c r="B26">
        <v>1</v>
      </c>
      <c r="C26">
        <v>3.0392198810537496</v>
      </c>
      <c r="D26">
        <v>0.11964</v>
      </c>
    </row>
    <row r="27" spans="1:4">
      <c r="A27">
        <v>2002</v>
      </c>
      <c r="B27">
        <v>2</v>
      </c>
      <c r="C27">
        <v>8.2549931179718996</v>
      </c>
      <c r="D27">
        <v>9.9510000000000001E-2</v>
      </c>
    </row>
    <row r="28" spans="1:4">
      <c r="A28">
        <v>2002</v>
      </c>
      <c r="B28">
        <v>3</v>
      </c>
      <c r="C28">
        <v>10.068015482259707</v>
      </c>
      <c r="D28">
        <v>0.112149</v>
      </c>
    </row>
    <row r="29" spans="1:4">
      <c r="A29">
        <v>2002</v>
      </c>
      <c r="B29">
        <v>4</v>
      </c>
      <c r="C29">
        <v>11.832454156376409</v>
      </c>
      <c r="D29">
        <v>0.106061</v>
      </c>
    </row>
    <row r="30" spans="1:4">
      <c r="A30">
        <v>2002</v>
      </c>
      <c r="B30">
        <v>5</v>
      </c>
      <c r="C30">
        <v>17.789373421725941</v>
      </c>
      <c r="D30">
        <v>0.10385999999999999</v>
      </c>
    </row>
    <row r="31" spans="1:4">
      <c r="A31">
        <v>2002</v>
      </c>
      <c r="B31">
        <v>6</v>
      </c>
      <c r="C31">
        <v>23.095345469620352</v>
      </c>
      <c r="D31">
        <v>0.104351</v>
      </c>
    </row>
    <row r="32" spans="1:4">
      <c r="A32">
        <v>2002</v>
      </c>
      <c r="B32">
        <v>7</v>
      </c>
      <c r="C32">
        <v>26.810467324151052</v>
      </c>
      <c r="D32">
        <v>0.117285</v>
      </c>
    </row>
    <row r="33" spans="1:4">
      <c r="A33">
        <v>2002</v>
      </c>
      <c r="B33">
        <v>8</v>
      </c>
      <c r="C33">
        <v>25.108102325541939</v>
      </c>
      <c r="D33">
        <v>0.11646799999999999</v>
      </c>
    </row>
    <row r="34" spans="1:4">
      <c r="A34">
        <v>2002</v>
      </c>
      <c r="B34">
        <v>9</v>
      </c>
      <c r="C34">
        <v>21.34108984311813</v>
      </c>
      <c r="D34">
        <v>0.105055</v>
      </c>
    </row>
    <row r="35" spans="1:4">
      <c r="A35">
        <v>2002</v>
      </c>
      <c r="B35">
        <v>10</v>
      </c>
      <c r="C35">
        <v>17.062450454662855</v>
      </c>
      <c r="D35">
        <v>0.10770200000000001</v>
      </c>
    </row>
    <row r="36" spans="1:4">
      <c r="A36">
        <v>2002</v>
      </c>
      <c r="B36">
        <v>11</v>
      </c>
      <c r="C36">
        <v>12.486835149722687</v>
      </c>
      <c r="D36">
        <v>0.11222299999999999</v>
      </c>
    </row>
    <row r="37" spans="1:4">
      <c r="A37">
        <v>2002</v>
      </c>
      <c r="B37">
        <v>12</v>
      </c>
      <c r="C37">
        <v>4.9687405552190054</v>
      </c>
      <c r="D37">
        <v>0.12122200000000001</v>
      </c>
    </row>
    <row r="38" spans="1:4">
      <c r="A38">
        <v>2003</v>
      </c>
      <c r="B38">
        <v>1</v>
      </c>
      <c r="C38">
        <v>7.7258321175017013</v>
      </c>
      <c r="D38">
        <v>0.123861</v>
      </c>
    </row>
    <row r="39" spans="1:4">
      <c r="A39">
        <v>2003</v>
      </c>
      <c r="B39">
        <v>2</v>
      </c>
      <c r="C39">
        <v>2.7185961313335345</v>
      </c>
      <c r="D39">
        <v>0.10859200000000001</v>
      </c>
    </row>
    <row r="40" spans="1:4">
      <c r="A40">
        <v>2003</v>
      </c>
      <c r="B40">
        <v>3</v>
      </c>
      <c r="C40">
        <v>5.5852521568836444</v>
      </c>
      <c r="D40">
        <v>0.123914</v>
      </c>
    </row>
    <row r="41" spans="1:4">
      <c r="A41">
        <v>2003</v>
      </c>
      <c r="B41">
        <v>4</v>
      </c>
      <c r="C41">
        <v>10.708591146078543</v>
      </c>
      <c r="D41">
        <v>0.110454</v>
      </c>
    </row>
    <row r="42" spans="1:4">
      <c r="A42">
        <v>2003</v>
      </c>
      <c r="B42">
        <v>5</v>
      </c>
      <c r="C42">
        <v>19.289727425575169</v>
      </c>
      <c r="D42">
        <v>0.10917600000000001</v>
      </c>
    </row>
    <row r="43" spans="1:4">
      <c r="A43">
        <v>2003</v>
      </c>
      <c r="B43">
        <v>6</v>
      </c>
      <c r="C43">
        <v>23.638999686224704</v>
      </c>
      <c r="D43">
        <v>0.11085100000000001</v>
      </c>
    </row>
    <row r="44" spans="1:4">
      <c r="A44">
        <v>2003</v>
      </c>
      <c r="B44">
        <v>7</v>
      </c>
      <c r="C44">
        <v>25.544909687440651</v>
      </c>
      <c r="D44">
        <v>0.124154</v>
      </c>
    </row>
    <row r="45" spans="1:4">
      <c r="A45">
        <v>2003</v>
      </c>
      <c r="B45">
        <v>8</v>
      </c>
      <c r="C45">
        <v>26.152567439183525</v>
      </c>
      <c r="D45">
        <v>0.125613</v>
      </c>
    </row>
    <row r="46" spans="1:4">
      <c r="A46">
        <v>2003</v>
      </c>
      <c r="B46">
        <v>9</v>
      </c>
      <c r="C46">
        <v>20.758002877416587</v>
      </c>
      <c r="D46">
        <v>0.11414299999999999</v>
      </c>
    </row>
    <row r="47" spans="1:4">
      <c r="A47">
        <v>2003</v>
      </c>
      <c r="B47">
        <v>10</v>
      </c>
      <c r="C47">
        <v>17.160001025913751</v>
      </c>
      <c r="D47">
        <v>0.115789</v>
      </c>
    </row>
    <row r="48" spans="1:4">
      <c r="A48">
        <v>2003</v>
      </c>
      <c r="B48">
        <v>11</v>
      </c>
      <c r="C48">
        <v>11.006418650111828</v>
      </c>
      <c r="D48">
        <v>0.114394</v>
      </c>
    </row>
    <row r="49" spans="1:4">
      <c r="A49">
        <v>2003</v>
      </c>
      <c r="B49">
        <v>12</v>
      </c>
      <c r="C49">
        <v>6.7210197475537736</v>
      </c>
      <c r="D49">
        <v>0.13056799999999999</v>
      </c>
    </row>
    <row r="50" spans="1:4">
      <c r="A50">
        <v>2004</v>
      </c>
      <c r="B50">
        <v>1</v>
      </c>
      <c r="C50">
        <v>4.5530751159512759</v>
      </c>
      <c r="D50">
        <v>0.129416</v>
      </c>
    </row>
    <row r="51" spans="1:4">
      <c r="A51">
        <v>2004</v>
      </c>
      <c r="B51">
        <v>2</v>
      </c>
      <c r="C51">
        <v>5.421545671562078</v>
      </c>
      <c r="D51">
        <v>0.115079</v>
      </c>
    </row>
    <row r="52" spans="1:4">
      <c r="A52">
        <v>2004</v>
      </c>
      <c r="B52">
        <v>3</v>
      </c>
      <c r="C52">
        <v>9.2412179730342743</v>
      </c>
      <c r="D52">
        <v>0.12539400000000001</v>
      </c>
    </row>
    <row r="53" spans="1:4">
      <c r="A53">
        <v>2004</v>
      </c>
      <c r="B53">
        <v>4</v>
      </c>
      <c r="C53">
        <v>12.936220440944458</v>
      </c>
      <c r="D53">
        <v>0.117823</v>
      </c>
    </row>
    <row r="54" spans="1:4">
      <c r="A54">
        <v>2004</v>
      </c>
      <c r="B54">
        <v>5</v>
      </c>
      <c r="C54">
        <v>16.989711053388426</v>
      </c>
      <c r="D54">
        <v>0.11822200000000001</v>
      </c>
    </row>
    <row r="55" spans="1:4">
      <c r="A55">
        <v>2004</v>
      </c>
      <c r="B55">
        <v>6</v>
      </c>
      <c r="C55">
        <v>21.911001904494814</v>
      </c>
      <c r="D55">
        <v>0.11925799999999999</v>
      </c>
    </row>
    <row r="56" spans="1:4">
      <c r="A56">
        <v>2004</v>
      </c>
      <c r="B56">
        <v>7</v>
      </c>
      <c r="C56">
        <v>24.922169235090301</v>
      </c>
      <c r="D56">
        <v>0.13242799999999999</v>
      </c>
    </row>
    <row r="57" spans="1:4">
      <c r="A57">
        <v>2004</v>
      </c>
      <c r="B57">
        <v>8</v>
      </c>
      <c r="C57">
        <v>24.654874492730631</v>
      </c>
      <c r="D57">
        <v>0.133046</v>
      </c>
    </row>
    <row r="58" spans="1:4">
      <c r="A58">
        <v>2004</v>
      </c>
      <c r="B58">
        <v>9</v>
      </c>
      <c r="C58">
        <v>21.657655874296644</v>
      </c>
      <c r="D58">
        <v>0.125251</v>
      </c>
    </row>
    <row r="59" spans="1:4">
      <c r="A59">
        <v>2004</v>
      </c>
      <c r="B59">
        <v>10</v>
      </c>
      <c r="C59">
        <v>17.76390012561621</v>
      </c>
      <c r="D59">
        <v>0.12326200000000001</v>
      </c>
    </row>
    <row r="60" spans="1:4">
      <c r="A60">
        <v>2004</v>
      </c>
      <c r="B60">
        <v>11</v>
      </c>
      <c r="C60">
        <v>11.447300586711778</v>
      </c>
      <c r="D60">
        <v>0.12150299999999999</v>
      </c>
    </row>
    <row r="61" spans="1:4">
      <c r="A61">
        <v>2004</v>
      </c>
      <c r="B61">
        <v>12</v>
      </c>
      <c r="C61">
        <v>7.073552084636888</v>
      </c>
      <c r="D61">
        <v>0.13949300000000001</v>
      </c>
    </row>
    <row r="62" spans="1:4">
      <c r="A62">
        <v>2005</v>
      </c>
      <c r="B62">
        <v>1</v>
      </c>
      <c r="C62">
        <v>6.3640318991406977</v>
      </c>
      <c r="D62">
        <v>0.13212399999999999</v>
      </c>
    </row>
    <row r="63" spans="1:4">
      <c r="A63">
        <v>2005</v>
      </c>
      <c r="B63">
        <v>2</v>
      </c>
      <c r="C63">
        <v>5.4308723456595542</v>
      </c>
      <c r="D63">
        <v>0.12523899999999999</v>
      </c>
    </row>
    <row r="64" spans="1:4">
      <c r="A64">
        <v>2005</v>
      </c>
      <c r="B64">
        <v>3</v>
      </c>
      <c r="C64">
        <v>8.0670016694055295</v>
      </c>
      <c r="D64">
        <v>0.134657</v>
      </c>
    </row>
    <row r="65" spans="1:4">
      <c r="A65">
        <v>2005</v>
      </c>
      <c r="B65">
        <v>4</v>
      </c>
      <c r="C65">
        <v>13.075666920132567</v>
      </c>
      <c r="D65">
        <v>0.12533900000000001</v>
      </c>
    </row>
    <row r="66" spans="1:4">
      <c r="A66">
        <v>2005</v>
      </c>
      <c r="B66">
        <v>5</v>
      </c>
      <c r="C66">
        <v>17.640722365512939</v>
      </c>
      <c r="D66">
        <v>0.12759899999999999</v>
      </c>
    </row>
    <row r="67" spans="1:4">
      <c r="A67">
        <v>2005</v>
      </c>
      <c r="B67">
        <v>6</v>
      </c>
      <c r="C67">
        <v>21.45109677976291</v>
      </c>
      <c r="D67">
        <v>0.126029</v>
      </c>
    </row>
    <row r="68" spans="1:4">
      <c r="A68">
        <v>2005</v>
      </c>
      <c r="B68">
        <v>7</v>
      </c>
      <c r="C68">
        <v>25.874883582116464</v>
      </c>
      <c r="D68">
        <v>0.142544</v>
      </c>
    </row>
    <row r="69" spans="1:4">
      <c r="A69">
        <v>2005</v>
      </c>
      <c r="B69">
        <v>8</v>
      </c>
      <c r="C69">
        <v>26.363923712183126</v>
      </c>
      <c r="D69">
        <v>0.14693999999999999</v>
      </c>
    </row>
    <row r="70" spans="1:4">
      <c r="A70">
        <v>2005</v>
      </c>
      <c r="B70">
        <v>9</v>
      </c>
      <c r="C70">
        <v>21.650650359935693</v>
      </c>
      <c r="D70">
        <v>0.13283400000000001</v>
      </c>
    </row>
    <row r="71" spans="1:4">
      <c r="A71">
        <v>2005</v>
      </c>
      <c r="B71">
        <v>10</v>
      </c>
      <c r="C71">
        <v>15.166380232446487</v>
      </c>
      <c r="D71">
        <v>0.13406999999999999</v>
      </c>
    </row>
    <row r="72" spans="1:4">
      <c r="A72">
        <v>2005</v>
      </c>
      <c r="B72">
        <v>11</v>
      </c>
      <c r="C72">
        <v>9.9704415893144951</v>
      </c>
      <c r="D72">
        <v>0.13322100000000001</v>
      </c>
    </row>
    <row r="73" spans="1:4">
      <c r="A73">
        <v>2005</v>
      </c>
      <c r="B73">
        <v>12</v>
      </c>
      <c r="C73">
        <v>7.7980928571652965</v>
      </c>
      <c r="D73">
        <v>0.147344</v>
      </c>
    </row>
    <row r="74" spans="1:4">
      <c r="A74">
        <v>2006</v>
      </c>
      <c r="B74">
        <v>1</v>
      </c>
      <c r="C74">
        <v>3.4420502158789512</v>
      </c>
      <c r="D74">
        <v>0.14172100000000001</v>
      </c>
    </row>
    <row r="75" spans="1:4">
      <c r="A75">
        <v>2006</v>
      </c>
      <c r="B75">
        <v>2</v>
      </c>
      <c r="C75">
        <v>5.1095544551412013</v>
      </c>
      <c r="D75">
        <v>0.135403</v>
      </c>
    </row>
    <row r="76" spans="1:4">
      <c r="A76">
        <v>2006</v>
      </c>
      <c r="B76">
        <v>3</v>
      </c>
      <c r="C76">
        <v>9.1410030887008151</v>
      </c>
      <c r="D76">
        <v>0.14471400000000001</v>
      </c>
    </row>
    <row r="77" spans="1:4">
      <c r="A77">
        <v>2006</v>
      </c>
      <c r="B77">
        <v>4</v>
      </c>
      <c r="C77">
        <v>13.665984780487205</v>
      </c>
      <c r="D77">
        <v>0.132775</v>
      </c>
    </row>
    <row r="78" spans="1:4">
      <c r="A78">
        <v>2006</v>
      </c>
      <c r="B78">
        <v>5</v>
      </c>
      <c r="C78">
        <v>17.825280547078663</v>
      </c>
      <c r="D78">
        <v>0.13875700000000002</v>
      </c>
    </row>
    <row r="79" spans="1:4">
      <c r="A79">
        <v>2006</v>
      </c>
      <c r="B79">
        <v>6</v>
      </c>
      <c r="C79">
        <v>22.927090605142656</v>
      </c>
      <c r="D79">
        <v>0.14336100000000002</v>
      </c>
    </row>
    <row r="80" spans="1:4">
      <c r="A80">
        <v>2006</v>
      </c>
      <c r="B80">
        <v>7</v>
      </c>
      <c r="C80">
        <v>24.955679017683284</v>
      </c>
      <c r="D80">
        <v>0.154528</v>
      </c>
    </row>
    <row r="81" spans="1:4">
      <c r="A81">
        <v>2006</v>
      </c>
      <c r="B81">
        <v>8</v>
      </c>
      <c r="C81">
        <v>27.304734502168678</v>
      </c>
      <c r="D81">
        <v>0.16267200000000001</v>
      </c>
    </row>
    <row r="82" spans="1:4">
      <c r="A82">
        <v>2006</v>
      </c>
      <c r="B82">
        <v>9</v>
      </c>
      <c r="C82">
        <v>21.194839459325671</v>
      </c>
      <c r="D82">
        <v>0.143951</v>
      </c>
    </row>
    <row r="83" spans="1:4">
      <c r="A83">
        <v>2006</v>
      </c>
      <c r="B83">
        <v>10</v>
      </c>
      <c r="C83">
        <v>16.997507587771576</v>
      </c>
      <c r="D83">
        <v>0.137353</v>
      </c>
    </row>
    <row r="84" spans="1:4">
      <c r="A84">
        <v>2006</v>
      </c>
      <c r="B84">
        <v>11</v>
      </c>
      <c r="C84">
        <v>9.9568256733036353</v>
      </c>
      <c r="D84">
        <v>0.15067900000000001</v>
      </c>
    </row>
    <row r="85" spans="1:4">
      <c r="A85">
        <v>2006</v>
      </c>
      <c r="B85">
        <v>12</v>
      </c>
      <c r="C85">
        <v>6.3157191169344076</v>
      </c>
      <c r="D85">
        <v>0.16045899999999999</v>
      </c>
    </row>
    <row r="86" spans="1:4">
      <c r="A86">
        <v>2007</v>
      </c>
      <c r="B86">
        <v>1</v>
      </c>
      <c r="C86">
        <v>6.4911062294577526</v>
      </c>
      <c r="D86">
        <v>0.15685678920000001</v>
      </c>
    </row>
    <row r="87" spans="1:4">
      <c r="A87">
        <v>2007</v>
      </c>
      <c r="B87">
        <v>2</v>
      </c>
      <c r="C87">
        <v>6.8118232173977544</v>
      </c>
      <c r="D87">
        <v>0.14547954260000001</v>
      </c>
    </row>
    <row r="88" spans="1:4">
      <c r="A88">
        <v>2007</v>
      </c>
      <c r="B88">
        <v>3</v>
      </c>
      <c r="C88">
        <v>9.6264223362275239</v>
      </c>
      <c r="D88">
        <v>0.15622648489999999</v>
      </c>
    </row>
    <row r="89" spans="1:4">
      <c r="A89">
        <v>2007</v>
      </c>
      <c r="B89">
        <v>4</v>
      </c>
      <c r="C89">
        <v>11.911588102828224</v>
      </c>
      <c r="D89">
        <v>0.1478582712</v>
      </c>
    </row>
    <row r="90" spans="1:4">
      <c r="A90">
        <v>2007</v>
      </c>
      <c r="B90">
        <v>5</v>
      </c>
      <c r="C90">
        <v>20.074124214598193</v>
      </c>
      <c r="D90">
        <v>0.151125331</v>
      </c>
    </row>
    <row r="91" spans="1:4">
      <c r="A91">
        <v>2007</v>
      </c>
      <c r="B91">
        <v>6</v>
      </c>
      <c r="C91">
        <v>24.656827292649798</v>
      </c>
      <c r="D91">
        <v>0.15560417810000002</v>
      </c>
    </row>
    <row r="92" spans="1:4">
      <c r="A92">
        <v>2007</v>
      </c>
      <c r="B92">
        <v>7</v>
      </c>
      <c r="C92">
        <v>27.08121642152576</v>
      </c>
      <c r="D92">
        <v>0.17491562060000002</v>
      </c>
    </row>
    <row r="93" spans="1:4">
      <c r="A93">
        <v>2007</v>
      </c>
      <c r="B93">
        <v>8</v>
      </c>
      <c r="C93">
        <v>27.063236066072204</v>
      </c>
      <c r="D93">
        <v>0.17579500960000002</v>
      </c>
    </row>
    <row r="94" spans="1:4">
      <c r="A94">
        <v>2007</v>
      </c>
      <c r="B94">
        <v>9</v>
      </c>
      <c r="C94">
        <v>22.300969648988012</v>
      </c>
      <c r="D94">
        <v>0.15636286739999999</v>
      </c>
    </row>
    <row r="95" spans="1:4">
      <c r="A95">
        <v>2007</v>
      </c>
      <c r="B95">
        <v>10</v>
      </c>
      <c r="C95">
        <v>18.096193146799735</v>
      </c>
      <c r="D95">
        <v>0.15071155829999999</v>
      </c>
    </row>
    <row r="96" spans="1:4">
      <c r="A96">
        <v>2007</v>
      </c>
      <c r="B96">
        <v>11</v>
      </c>
      <c r="C96">
        <v>10.381561389322107</v>
      </c>
      <c r="D96">
        <v>0.1610341253</v>
      </c>
    </row>
    <row r="97" spans="1:4">
      <c r="A97">
        <v>2007</v>
      </c>
      <c r="B97">
        <v>12</v>
      </c>
      <c r="C97">
        <v>6.2528572828417239</v>
      </c>
      <c r="D97">
        <v>0.16803235809999997</v>
      </c>
    </row>
    <row r="98" spans="1:4">
      <c r="A98">
        <v>2008</v>
      </c>
      <c r="B98">
        <v>1</v>
      </c>
      <c r="C98">
        <v>3.0531248392531856</v>
      </c>
      <c r="D98">
        <v>0.179483</v>
      </c>
    </row>
    <row r="99" spans="1:4">
      <c r="A99">
        <v>2008</v>
      </c>
      <c r="B99">
        <v>2</v>
      </c>
      <c r="C99">
        <v>5.1299805253678796</v>
      </c>
      <c r="D99">
        <v>0.16504099999999999</v>
      </c>
    </row>
    <row r="100" spans="1:4">
      <c r="A100">
        <v>2008</v>
      </c>
      <c r="B100">
        <v>3</v>
      </c>
      <c r="C100">
        <v>11.751309379250975</v>
      </c>
      <c r="D100">
        <v>0.16244500000000001</v>
      </c>
    </row>
    <row r="101" spans="1:4">
      <c r="A101">
        <v>2008</v>
      </c>
      <c r="B101">
        <v>4</v>
      </c>
      <c r="C101">
        <v>15.147570159450884</v>
      </c>
      <c r="D101">
        <v>0.156523</v>
      </c>
    </row>
    <row r="102" spans="1:4">
      <c r="A102">
        <v>2008</v>
      </c>
      <c r="B102">
        <v>5</v>
      </c>
      <c r="C102">
        <v>17.874350487459008</v>
      </c>
      <c r="D102">
        <v>0.16284000000000001</v>
      </c>
    </row>
    <row r="103" spans="1:4">
      <c r="A103">
        <v>2008</v>
      </c>
      <c r="B103">
        <v>6</v>
      </c>
      <c r="C103">
        <v>23.78099501406939</v>
      </c>
      <c r="D103">
        <v>0.16527099999999997</v>
      </c>
    </row>
    <row r="104" spans="1:4">
      <c r="A104">
        <v>2008</v>
      </c>
      <c r="B104">
        <v>7</v>
      </c>
      <c r="C104">
        <v>25.980543014768962</v>
      </c>
      <c r="D104">
        <v>0.183085</v>
      </c>
    </row>
    <row r="105" spans="1:4">
      <c r="A105">
        <v>2008</v>
      </c>
      <c r="B105">
        <v>8</v>
      </c>
      <c r="C105">
        <v>27.109900995725919</v>
      </c>
      <c r="D105">
        <v>0.183918</v>
      </c>
    </row>
    <row r="106" spans="1:4">
      <c r="A106">
        <v>2008</v>
      </c>
      <c r="B106">
        <v>9</v>
      </c>
      <c r="C106">
        <v>21.812973358922289</v>
      </c>
      <c r="D106">
        <v>0.16045100000000001</v>
      </c>
    </row>
    <row r="107" spans="1:4">
      <c r="A107">
        <v>2008</v>
      </c>
      <c r="B107">
        <v>10</v>
      </c>
      <c r="C107">
        <v>17.01875865958645</v>
      </c>
      <c r="D107">
        <v>0.14917</v>
      </c>
    </row>
    <row r="108" spans="1:4">
      <c r="A108">
        <v>2008</v>
      </c>
      <c r="B108">
        <v>11</v>
      </c>
      <c r="C108">
        <v>12.720700804671589</v>
      </c>
      <c r="D108">
        <v>0.1544604</v>
      </c>
    </row>
    <row r="109" spans="1:4">
      <c r="A109">
        <v>2008</v>
      </c>
      <c r="B109">
        <v>12</v>
      </c>
      <c r="C109">
        <v>7.6698603332117594</v>
      </c>
      <c r="D109">
        <v>0.15816440000000001</v>
      </c>
    </row>
    <row r="110" spans="1:4">
      <c r="A110">
        <v>2009</v>
      </c>
      <c r="B110">
        <v>1</v>
      </c>
      <c r="C110">
        <v>6.3463116684059102</v>
      </c>
      <c r="D110">
        <v>0.16851416000000002</v>
      </c>
    </row>
    <row r="111" spans="1:4">
      <c r="A111">
        <v>2009</v>
      </c>
      <c r="B111">
        <v>2</v>
      </c>
      <c r="C111">
        <v>7.0220823823783665</v>
      </c>
      <c r="D111">
        <v>0.15010029</v>
      </c>
    </row>
    <row r="112" spans="1:4">
      <c r="A112">
        <v>2009</v>
      </c>
      <c r="B112">
        <v>3</v>
      </c>
      <c r="C112">
        <v>8.3799158107919567</v>
      </c>
      <c r="D112">
        <v>0.15983711</v>
      </c>
    </row>
    <row r="113" spans="1:4">
      <c r="A113">
        <v>2009</v>
      </c>
      <c r="B113">
        <v>4</v>
      </c>
      <c r="C113">
        <v>12.545204596088952</v>
      </c>
      <c r="D113">
        <v>0.14849103</v>
      </c>
    </row>
    <row r="114" spans="1:4">
      <c r="A114">
        <v>2009</v>
      </c>
      <c r="B114">
        <v>5</v>
      </c>
      <c r="C114">
        <v>18.322138369794853</v>
      </c>
      <c r="D114">
        <v>0.15297715000000001</v>
      </c>
    </row>
    <row r="115" spans="1:4">
      <c r="A115">
        <v>2009</v>
      </c>
      <c r="B115">
        <v>6</v>
      </c>
      <c r="C115">
        <v>23.633901916922817</v>
      </c>
      <c r="D115">
        <v>0.15899616</v>
      </c>
    </row>
    <row r="116" spans="1:4">
      <c r="A116">
        <v>2009</v>
      </c>
      <c r="B116">
        <v>7</v>
      </c>
      <c r="C116">
        <v>26.11194179974753</v>
      </c>
      <c r="D116">
        <v>0.17743508000000002</v>
      </c>
    </row>
    <row r="117" spans="1:4">
      <c r="A117">
        <v>2009</v>
      </c>
      <c r="B117">
        <v>8</v>
      </c>
      <c r="C117">
        <v>25.298919446113104</v>
      </c>
      <c r="D117">
        <v>0.17704556000000002</v>
      </c>
    </row>
    <row r="118" spans="1:4">
      <c r="A118">
        <v>2009</v>
      </c>
      <c r="B118">
        <v>9</v>
      </c>
      <c r="C118">
        <v>21.05672876205994</v>
      </c>
      <c r="D118">
        <v>0.15379301000000001</v>
      </c>
    </row>
    <row r="119" spans="1:4">
      <c r="A119">
        <v>2009</v>
      </c>
      <c r="B119">
        <v>10</v>
      </c>
      <c r="C119">
        <v>18.551173148929248</v>
      </c>
      <c r="D119">
        <v>0.15989903999999999</v>
      </c>
    </row>
    <row r="120" spans="1:4">
      <c r="A120">
        <v>2009</v>
      </c>
      <c r="B120">
        <v>11</v>
      </c>
      <c r="C120">
        <v>11.826636736808219</v>
      </c>
      <c r="D120">
        <v>0.15779290999999998</v>
      </c>
    </row>
    <row r="121" spans="1:4">
      <c r="A121">
        <v>2009</v>
      </c>
      <c r="B121">
        <v>12</v>
      </c>
      <c r="C121">
        <v>9.6839752601945683</v>
      </c>
      <c r="D121">
        <v>0.17590909999999998</v>
      </c>
    </row>
    <row r="122" spans="1:4">
      <c r="A122">
        <v>2010</v>
      </c>
      <c r="B122">
        <v>1</v>
      </c>
      <c r="C122">
        <v>6.6772900231429313</v>
      </c>
      <c r="D122">
        <v>0.17421708</v>
      </c>
    </row>
    <row r="123" spans="1:4">
      <c r="A123">
        <v>2010</v>
      </c>
      <c r="B123">
        <v>2</v>
      </c>
      <c r="C123">
        <v>8.6366646957609401</v>
      </c>
      <c r="D123">
        <v>0.15745016000000001</v>
      </c>
    </row>
    <row r="124" spans="1:4">
      <c r="A124">
        <v>2010</v>
      </c>
      <c r="B124">
        <v>3</v>
      </c>
      <c r="C124">
        <v>9.7271492607913057</v>
      </c>
      <c r="D124">
        <v>0.17078833999999998</v>
      </c>
    </row>
    <row r="125" spans="1:4">
      <c r="A125">
        <v>2010</v>
      </c>
      <c r="B125">
        <v>4</v>
      </c>
      <c r="C125">
        <v>13.929693221248323</v>
      </c>
      <c r="D125">
        <v>0.16313736000000001</v>
      </c>
    </row>
    <row r="126" spans="1:4">
      <c r="A126">
        <v>2010</v>
      </c>
      <c r="B126">
        <v>5</v>
      </c>
      <c r="C126">
        <v>19.165802566039897</v>
      </c>
      <c r="D126">
        <v>0.16711661999999999</v>
      </c>
    </row>
    <row r="127" spans="1:4">
      <c r="A127">
        <v>2010</v>
      </c>
      <c r="B127">
        <v>6</v>
      </c>
      <c r="C127">
        <v>23.096563235121387</v>
      </c>
      <c r="D127">
        <v>0.17143073</v>
      </c>
    </row>
    <row r="128" spans="1:4">
      <c r="A128">
        <v>2010</v>
      </c>
      <c r="B128">
        <v>7</v>
      </c>
      <c r="C128">
        <v>26.392170689430763</v>
      </c>
      <c r="D128">
        <v>0.19427951000000002</v>
      </c>
    </row>
    <row r="129" spans="1:4">
      <c r="A129">
        <v>2010</v>
      </c>
      <c r="B129">
        <v>8</v>
      </c>
      <c r="C129">
        <v>28.492223253089694</v>
      </c>
      <c r="D129">
        <v>0.20453132000000002</v>
      </c>
    </row>
    <row r="130" spans="1:4">
      <c r="A130">
        <v>2010</v>
      </c>
      <c r="B130">
        <v>9</v>
      </c>
      <c r="C130">
        <v>23.181703703821285</v>
      </c>
      <c r="D130">
        <v>0.17094002</v>
      </c>
    </row>
    <row r="131" spans="1:4">
      <c r="A131">
        <v>2010</v>
      </c>
      <c r="B131">
        <v>10</v>
      </c>
      <c r="C131">
        <v>15.966327456595103</v>
      </c>
      <c r="D131">
        <v>0.17318095</v>
      </c>
    </row>
    <row r="132" spans="1:4">
      <c r="A132">
        <v>2010</v>
      </c>
      <c r="B132">
        <v>11</v>
      </c>
      <c r="C132">
        <v>14.932186570433556</v>
      </c>
      <c r="D132">
        <v>0.16494855999999999</v>
      </c>
    </row>
    <row r="133" spans="1:4">
      <c r="A133">
        <v>2010</v>
      </c>
      <c r="B133">
        <v>12</v>
      </c>
      <c r="C133">
        <v>9.8746606417798173</v>
      </c>
      <c r="D133">
        <v>0.19231895000000002</v>
      </c>
    </row>
    <row r="134" spans="1:4">
      <c r="A134">
        <v>2011</v>
      </c>
      <c r="B134">
        <v>1</v>
      </c>
      <c r="C134">
        <v>6.0252796985841739</v>
      </c>
      <c r="D134">
        <v>0.19724373000000001</v>
      </c>
    </row>
    <row r="135" spans="1:4">
      <c r="A135">
        <v>2011</v>
      </c>
      <c r="B135">
        <v>2</v>
      </c>
      <c r="C135">
        <v>6.2528301467625678</v>
      </c>
      <c r="D135">
        <v>0.17790305000000001</v>
      </c>
    </row>
    <row r="136" spans="1:4">
      <c r="A136">
        <v>2011</v>
      </c>
      <c r="B136">
        <v>3</v>
      </c>
      <c r="C136">
        <v>8.3002752748017947</v>
      </c>
      <c r="D136">
        <v>0.19278116999999997</v>
      </c>
    </row>
    <row r="137" spans="1:4">
      <c r="A137">
        <v>2011</v>
      </c>
      <c r="B137">
        <v>4</v>
      </c>
      <c r="C137">
        <v>11.097331160394175</v>
      </c>
      <c r="D137">
        <v>0.17923317999999999</v>
      </c>
    </row>
    <row r="138" spans="1:4">
      <c r="A138">
        <v>2011</v>
      </c>
      <c r="B138">
        <v>5</v>
      </c>
      <c r="C138">
        <v>16.934566993512199</v>
      </c>
      <c r="D138">
        <v>0.17686346</v>
      </c>
    </row>
    <row r="139" spans="1:4">
      <c r="A139">
        <v>2011</v>
      </c>
      <c r="B139">
        <v>6</v>
      </c>
      <c r="C139">
        <v>22.251139529120351</v>
      </c>
      <c r="D139">
        <v>0.18002760999999998</v>
      </c>
    </row>
    <row r="140" spans="1:4">
      <c r="A140">
        <v>2011</v>
      </c>
      <c r="B140">
        <v>7</v>
      </c>
      <c r="C140">
        <v>26.694252165210788</v>
      </c>
      <c r="D140">
        <v>0.21070042</v>
      </c>
    </row>
    <row r="141" spans="1:4">
      <c r="A141">
        <v>2011</v>
      </c>
      <c r="B141">
        <v>8</v>
      </c>
      <c r="C141">
        <v>25.497570145447458</v>
      </c>
      <c r="D141">
        <v>0.20673508999999998</v>
      </c>
    </row>
    <row r="142" spans="1:4">
      <c r="A142">
        <v>2011</v>
      </c>
      <c r="B142">
        <v>9</v>
      </c>
      <c r="C142">
        <v>23.151690237685443</v>
      </c>
      <c r="D142">
        <v>0.18986103999999998</v>
      </c>
    </row>
    <row r="143" spans="1:4">
      <c r="A143">
        <v>2011</v>
      </c>
      <c r="B143">
        <v>10</v>
      </c>
      <c r="C143">
        <v>15.074712543318949</v>
      </c>
      <c r="D143">
        <v>0.18934786000000001</v>
      </c>
    </row>
    <row r="144" spans="1:4">
      <c r="A144">
        <v>2011</v>
      </c>
      <c r="B144">
        <v>11</v>
      </c>
      <c r="C144">
        <v>8.473183306498564</v>
      </c>
      <c r="D144">
        <v>0.19146615000000003</v>
      </c>
    </row>
    <row r="145" spans="1:4">
      <c r="A145">
        <v>2011</v>
      </c>
      <c r="B145">
        <v>12</v>
      </c>
      <c r="C145">
        <v>7.6970080265479668</v>
      </c>
      <c r="D145">
        <v>0.21090026000000001</v>
      </c>
    </row>
    <row r="146" spans="1:4">
      <c r="A146">
        <v>2012</v>
      </c>
      <c r="B146">
        <v>1</v>
      </c>
      <c r="C146">
        <v>3.8894558110895745</v>
      </c>
      <c r="D146">
        <v>0.21406127999999999</v>
      </c>
    </row>
    <row r="147" spans="1:4">
      <c r="A147">
        <v>2012</v>
      </c>
      <c r="B147">
        <v>2</v>
      </c>
      <c r="C147">
        <v>3.3740612387763114</v>
      </c>
      <c r="D147">
        <v>0.19994766</v>
      </c>
    </row>
    <row r="148" spans="1:4">
      <c r="A148">
        <v>2012</v>
      </c>
      <c r="B148">
        <v>3</v>
      </c>
      <c r="C148">
        <v>7.2221163161685249</v>
      </c>
      <c r="D148">
        <v>0.20757882000000002</v>
      </c>
    </row>
    <row r="149" spans="1:4">
      <c r="A149">
        <v>2012</v>
      </c>
      <c r="B149">
        <v>4</v>
      </c>
      <c r="C149">
        <v>15.05310517204412</v>
      </c>
      <c r="D149">
        <v>0.18254835</v>
      </c>
    </row>
    <row r="150" spans="1:4">
      <c r="A150">
        <v>2012</v>
      </c>
      <c r="B150">
        <v>5</v>
      </c>
      <c r="C150">
        <v>18.301690394801383</v>
      </c>
      <c r="D150">
        <v>0.18953659</v>
      </c>
    </row>
    <row r="151" spans="1:4">
      <c r="A151">
        <v>2012</v>
      </c>
      <c r="B151">
        <v>6</v>
      </c>
      <c r="C151">
        <v>24.854604147946521</v>
      </c>
      <c r="D151">
        <v>0.20100591000000001</v>
      </c>
    </row>
    <row r="152" spans="1:4">
      <c r="A152">
        <v>2012</v>
      </c>
      <c r="B152">
        <v>7</v>
      </c>
      <c r="C152">
        <v>27.727228404918357</v>
      </c>
      <c r="D152">
        <v>0.22879951000000001</v>
      </c>
    </row>
    <row r="153" spans="1:4">
      <c r="A153">
        <v>2012</v>
      </c>
      <c r="B153">
        <v>8</v>
      </c>
      <c r="C153">
        <v>26.543240161729845</v>
      </c>
      <c r="D153">
        <v>0.21539312999999999</v>
      </c>
    </row>
    <row r="154" spans="1:4">
      <c r="A154">
        <v>2012</v>
      </c>
      <c r="B154">
        <v>9</v>
      </c>
      <c r="C154">
        <v>23.191292299384685</v>
      </c>
      <c r="D154">
        <v>0.19863007000000002</v>
      </c>
    </row>
    <row r="155" spans="1:4">
      <c r="A155">
        <v>2012</v>
      </c>
      <c r="B155">
        <v>10</v>
      </c>
      <c r="C155">
        <v>19.689361968564203</v>
      </c>
      <c r="D155">
        <v>0.18217447000000001</v>
      </c>
    </row>
    <row r="156" spans="1:4">
      <c r="A156">
        <v>2012</v>
      </c>
      <c r="B156">
        <v>11</v>
      </c>
      <c r="C156">
        <v>13.933535088399811</v>
      </c>
      <c r="D156">
        <v>0.19243717000000002</v>
      </c>
    </row>
    <row r="157" spans="1:4">
      <c r="A157">
        <v>2012</v>
      </c>
      <c r="B157">
        <v>12</v>
      </c>
      <c r="C157">
        <v>7.8041840327515759</v>
      </c>
      <c r="D157">
        <v>0.21158567</v>
      </c>
    </row>
    <row r="158" spans="1:4">
      <c r="A158">
        <v>2013</v>
      </c>
      <c r="B158">
        <v>1</v>
      </c>
      <c r="C158">
        <v>6.2663283754993779</v>
      </c>
      <c r="D158">
        <v>0.21399408</v>
      </c>
    </row>
    <row r="159" spans="1:4">
      <c r="A159">
        <v>2013</v>
      </c>
      <c r="B159">
        <v>2</v>
      </c>
      <c r="C159">
        <v>8.2711369792520291</v>
      </c>
      <c r="D159">
        <v>0.18873926999999999</v>
      </c>
    </row>
    <row r="160" spans="1:4">
      <c r="A160">
        <v>2013</v>
      </c>
      <c r="B160">
        <v>3</v>
      </c>
      <c r="C160">
        <v>10.403392343645697</v>
      </c>
      <c r="D160">
        <v>0.20446655999999999</v>
      </c>
    </row>
    <row r="161" spans="1:4">
      <c r="A161">
        <v>2013</v>
      </c>
      <c r="B161">
        <v>4</v>
      </c>
      <c r="C161">
        <v>14.439838905220478</v>
      </c>
      <c r="D161">
        <v>0.19110383999999997</v>
      </c>
    </row>
    <row r="162" spans="1:4">
      <c r="A162">
        <v>2013</v>
      </c>
      <c r="B162">
        <v>5</v>
      </c>
      <c r="C162">
        <v>20.263941917075446</v>
      </c>
      <c r="D162">
        <v>0.19581572</v>
      </c>
    </row>
    <row r="163" spans="1:4">
      <c r="A163">
        <v>2013</v>
      </c>
      <c r="B163">
        <v>6</v>
      </c>
      <c r="C163">
        <v>23.532722001849002</v>
      </c>
      <c r="D163">
        <v>0.20097461999999999</v>
      </c>
    </row>
    <row r="164" spans="1:4">
      <c r="A164">
        <v>2013</v>
      </c>
      <c r="B164">
        <v>7</v>
      </c>
      <c r="C164">
        <v>25.87111987489827</v>
      </c>
      <c r="D164">
        <v>0.22691837000000001</v>
      </c>
    </row>
    <row r="165" spans="1:4">
      <c r="A165">
        <v>2013</v>
      </c>
      <c r="B165">
        <v>8</v>
      </c>
      <c r="C165">
        <v>26.624031767650369</v>
      </c>
      <c r="D165">
        <v>0.21767143</v>
      </c>
    </row>
    <row r="166" spans="1:4">
      <c r="A166">
        <v>2013</v>
      </c>
      <c r="B166">
        <v>9</v>
      </c>
      <c r="C166">
        <v>21.834598674869699</v>
      </c>
      <c r="D166">
        <v>0.20419872</v>
      </c>
    </row>
    <row r="167" spans="1:4">
      <c r="A167">
        <v>2013</v>
      </c>
      <c r="B167">
        <v>10</v>
      </c>
      <c r="C167">
        <v>15.095960184931586</v>
      </c>
      <c r="D167">
        <v>0.19120624</v>
      </c>
    </row>
    <row r="168" spans="1:4">
      <c r="A168">
        <v>2013</v>
      </c>
      <c r="B168">
        <v>11</v>
      </c>
      <c r="C168">
        <v>13.069719815413093</v>
      </c>
      <c r="D168">
        <v>0.20258221000000001</v>
      </c>
    </row>
    <row r="169" spans="1:4">
      <c r="A169">
        <v>2013</v>
      </c>
      <c r="B169">
        <v>12</v>
      </c>
      <c r="C169">
        <v>5.021405193243293</v>
      </c>
      <c r="D169">
        <v>0.22589523</v>
      </c>
    </row>
    <row r="170" spans="1:4">
      <c r="A170">
        <v>2014</v>
      </c>
      <c r="B170">
        <v>1</v>
      </c>
      <c r="C170">
        <v>7.7976670423193859</v>
      </c>
      <c r="D170">
        <v>0.22039099999999998</v>
      </c>
    </row>
    <row r="171" spans="1:4">
      <c r="A171">
        <v>2014</v>
      </c>
      <c r="B171">
        <v>2</v>
      </c>
      <c r="C171">
        <v>8.4377570125781709</v>
      </c>
      <c r="D171">
        <v>0.197493</v>
      </c>
    </row>
    <row r="172" spans="1:4">
      <c r="A172">
        <v>2014</v>
      </c>
      <c r="B172">
        <v>3</v>
      </c>
      <c r="C172">
        <v>10.878142268724963</v>
      </c>
      <c r="D172">
        <v>0.210425</v>
      </c>
    </row>
    <row r="173" spans="1:4">
      <c r="A173">
        <v>2014</v>
      </c>
      <c r="B173">
        <v>4</v>
      </c>
      <c r="C173">
        <v>14.538868651920355</v>
      </c>
      <c r="D173">
        <v>0.20318</v>
      </c>
    </row>
    <row r="174" spans="1:4">
      <c r="A174">
        <v>2014</v>
      </c>
      <c r="B174">
        <v>5</v>
      </c>
      <c r="C174">
        <v>18.434248820722114</v>
      </c>
      <c r="D174">
        <v>0.20640799999999998</v>
      </c>
    </row>
    <row r="175" spans="1:4">
      <c r="A175">
        <v>2014</v>
      </c>
      <c r="B175">
        <v>6</v>
      </c>
      <c r="C175">
        <v>22.387853676793757</v>
      </c>
      <c r="D175">
        <v>0.20721599999999998</v>
      </c>
    </row>
    <row r="176" spans="1:4">
      <c r="A176">
        <v>2014</v>
      </c>
      <c r="B176">
        <v>7</v>
      </c>
      <c r="C176">
        <v>26.339191051215625</v>
      </c>
      <c r="D176">
        <v>0.23377400000000001</v>
      </c>
    </row>
    <row r="177" spans="1:4">
      <c r="A177">
        <v>2014</v>
      </c>
      <c r="B177">
        <v>8</v>
      </c>
      <c r="C177">
        <v>26.90714395306988</v>
      </c>
      <c r="D177">
        <v>0.24308299999999999</v>
      </c>
    </row>
    <row r="178" spans="1:4">
      <c r="A178">
        <v>2014</v>
      </c>
      <c r="B178">
        <v>9</v>
      </c>
      <c r="C178">
        <v>22.03785212178548</v>
      </c>
      <c r="D178">
        <v>0.21646200000000002</v>
      </c>
    </row>
    <row r="179" spans="1:4">
      <c r="A179">
        <v>2014</v>
      </c>
      <c r="B179">
        <v>10</v>
      </c>
      <c r="C179">
        <v>16.805864838819165</v>
      </c>
      <c r="D179">
        <v>0.19581499999999999</v>
      </c>
    </row>
    <row r="180" spans="1:4">
      <c r="A180">
        <v>2014</v>
      </c>
      <c r="B180">
        <v>11</v>
      </c>
      <c r="C180">
        <v>11.458935396810322</v>
      </c>
      <c r="D180">
        <v>0.21288799999999999</v>
      </c>
    </row>
    <row r="181" spans="1:4">
      <c r="A181">
        <v>2014</v>
      </c>
      <c r="B181">
        <v>12</v>
      </c>
      <c r="C181">
        <v>9.4073099333755756</v>
      </c>
      <c r="D181">
        <v>0.22506700000000002</v>
      </c>
    </row>
    <row r="182" spans="1:4">
      <c r="A182">
        <v>2015</v>
      </c>
      <c r="B182">
        <v>1</v>
      </c>
      <c r="C182">
        <v>5.6909092781913158</v>
      </c>
      <c r="D182">
        <v>0.2278156975</v>
      </c>
    </row>
    <row r="183" spans="1:4">
      <c r="A183">
        <v>2015</v>
      </c>
      <c r="B183">
        <v>2</v>
      </c>
      <c r="C183">
        <v>6.6628647704315611</v>
      </c>
      <c r="D183">
        <v>0.20496216380000001</v>
      </c>
    </row>
    <row r="184" spans="1:4">
      <c r="A184">
        <v>2015</v>
      </c>
      <c r="B184">
        <v>3</v>
      </c>
      <c r="C184">
        <v>9.1284235703782777</v>
      </c>
      <c r="D184">
        <v>0.2170001745</v>
      </c>
    </row>
    <row r="185" spans="1:4">
      <c r="A185">
        <v>2015</v>
      </c>
      <c r="B185">
        <v>4</v>
      </c>
      <c r="C185">
        <v>11.889216513756798</v>
      </c>
      <c r="D185">
        <v>0.2056488937</v>
      </c>
    </row>
    <row r="186" spans="1:4">
      <c r="A186">
        <v>2015</v>
      </c>
      <c r="B186">
        <v>5</v>
      </c>
      <c r="C186">
        <v>18.873814500657989</v>
      </c>
      <c r="D186">
        <v>0.21375101019999998</v>
      </c>
    </row>
    <row r="187" spans="1:4">
      <c r="A187">
        <v>2015</v>
      </c>
      <c r="B187">
        <v>6</v>
      </c>
      <c r="C187">
        <v>21.811659098526107</v>
      </c>
      <c r="D187">
        <v>0.21093241369999999</v>
      </c>
    </row>
    <row r="188" spans="1:4">
      <c r="A188">
        <v>2015</v>
      </c>
      <c r="B188">
        <v>7</v>
      </c>
      <c r="C188">
        <v>26.122219343430785</v>
      </c>
      <c r="D188">
        <v>0.23756078759999999</v>
      </c>
    </row>
    <row r="189" spans="1:4">
      <c r="A189">
        <v>2015</v>
      </c>
      <c r="B189">
        <v>8</v>
      </c>
      <c r="C189">
        <v>27.071179722055589</v>
      </c>
      <c r="D189">
        <v>0.25142969040000002</v>
      </c>
    </row>
    <row r="190" spans="1:4">
      <c r="A190">
        <v>2015</v>
      </c>
      <c r="B190">
        <v>9</v>
      </c>
      <c r="C190">
        <v>24.399686232851199</v>
      </c>
      <c r="D190">
        <v>0.21794540509999999</v>
      </c>
    </row>
    <row r="191" spans="1:4">
      <c r="A191">
        <v>2015</v>
      </c>
      <c r="B191">
        <v>10</v>
      </c>
      <c r="C191">
        <v>17.431807191868867</v>
      </c>
      <c r="D191">
        <v>0.21258610040000001</v>
      </c>
    </row>
    <row r="192" spans="1:4">
      <c r="A192">
        <v>2015</v>
      </c>
      <c r="B192">
        <v>11</v>
      </c>
      <c r="C192">
        <v>13.274588655340619</v>
      </c>
      <c r="D192">
        <v>0.2156920728</v>
      </c>
    </row>
    <row r="193" spans="1:4">
      <c r="A193">
        <v>2015</v>
      </c>
      <c r="B193">
        <v>12</v>
      </c>
      <c r="C193">
        <v>6.6901392369298334</v>
      </c>
      <c r="D193">
        <v>0.24191949680000002</v>
      </c>
    </row>
    <row r="194" spans="1:4">
      <c r="A194">
        <v>2016</v>
      </c>
      <c r="B194">
        <v>1</v>
      </c>
      <c r="C194">
        <v>5.0747857629687561</v>
      </c>
      <c r="D194">
        <v>0.23960500000000001</v>
      </c>
    </row>
    <row r="195" spans="1:4">
      <c r="A195">
        <v>2016</v>
      </c>
      <c r="B195">
        <v>2</v>
      </c>
      <c r="C195">
        <v>9.9139045110151063</v>
      </c>
      <c r="D195">
        <v>0.21406</v>
      </c>
    </row>
    <row r="196" spans="1:4">
      <c r="A196">
        <v>2016</v>
      </c>
      <c r="B196">
        <v>3</v>
      </c>
      <c r="C196">
        <v>10.923413678542007</v>
      </c>
      <c r="D196">
        <v>0.22422900000000001</v>
      </c>
    </row>
    <row r="197" spans="1:4">
      <c r="A197">
        <v>2016</v>
      </c>
      <c r="B197">
        <v>4</v>
      </c>
      <c r="C197">
        <v>16.290490973458269</v>
      </c>
      <c r="D197">
        <v>0.216166</v>
      </c>
    </row>
    <row r="198" spans="1:4">
      <c r="A198">
        <v>2016</v>
      </c>
      <c r="B198">
        <v>5</v>
      </c>
      <c r="C198">
        <v>18.050701589184801</v>
      </c>
      <c r="D198">
        <v>0.22259999999999999</v>
      </c>
    </row>
    <row r="199" spans="1:4">
      <c r="A199">
        <v>2016</v>
      </c>
      <c r="B199">
        <v>6</v>
      </c>
      <c r="C199">
        <v>24.332426759548589</v>
      </c>
      <c r="D199">
        <v>0.23411799999999999</v>
      </c>
    </row>
    <row r="200" spans="1:4">
      <c r="A200">
        <v>2016</v>
      </c>
      <c r="B200">
        <v>7</v>
      </c>
      <c r="C200">
        <v>26.7482758017625</v>
      </c>
      <c r="D200">
        <v>0.24749499999999999</v>
      </c>
    </row>
    <row r="201" spans="1:4">
      <c r="A201">
        <v>2016</v>
      </c>
      <c r="B201">
        <v>8</v>
      </c>
      <c r="C201">
        <v>27.028361237430833</v>
      </c>
      <c r="D201">
        <v>0.26689099999999999</v>
      </c>
    </row>
    <row r="202" spans="1:4">
      <c r="A202">
        <v>2016</v>
      </c>
      <c r="B202">
        <v>9</v>
      </c>
      <c r="C202">
        <v>22.429865643150158</v>
      </c>
      <c r="D202">
        <v>0.21641900000000003</v>
      </c>
    </row>
    <row r="203" spans="1:4">
      <c r="A203">
        <v>2016</v>
      </c>
      <c r="B203">
        <v>10</v>
      </c>
      <c r="C203">
        <v>17.129675064772616</v>
      </c>
      <c r="D203">
        <v>0.22364700000000001</v>
      </c>
    </row>
    <row r="204" spans="1:4">
      <c r="A204">
        <v>2016</v>
      </c>
      <c r="B204">
        <v>11</v>
      </c>
      <c r="C204">
        <v>11.497139572092564</v>
      </c>
      <c r="D204">
        <v>0.231825</v>
      </c>
    </row>
    <row r="205" spans="1:4">
      <c r="A205">
        <v>2016</v>
      </c>
      <c r="B205">
        <v>12</v>
      </c>
      <c r="C205">
        <v>4.3721885375836909</v>
      </c>
      <c r="D205">
        <v>0.25580799999999998</v>
      </c>
    </row>
    <row r="206" spans="1:4">
      <c r="A206">
        <v>2017</v>
      </c>
      <c r="B206">
        <v>1</v>
      </c>
      <c r="C206">
        <v>3.3243942803005133</v>
      </c>
      <c r="D206">
        <v>0.254527</v>
      </c>
    </row>
    <row r="207" spans="1:4">
      <c r="A207">
        <v>2017</v>
      </c>
      <c r="B207">
        <v>2</v>
      </c>
      <c r="C207">
        <v>6.2470399785393118</v>
      </c>
      <c r="D207">
        <v>0.22457099999999999</v>
      </c>
    </row>
    <row r="208" spans="1:4">
      <c r="A208">
        <v>2017</v>
      </c>
      <c r="B208">
        <v>3</v>
      </c>
      <c r="C208">
        <v>10.149861849802193</v>
      </c>
      <c r="D208">
        <v>0.24001599999999998</v>
      </c>
    </row>
    <row r="209" spans="1:4">
      <c r="A209">
        <v>2017</v>
      </c>
      <c r="B209">
        <v>4</v>
      </c>
      <c r="C209">
        <v>13.219689906169723</v>
      </c>
      <c r="D209">
        <v>0.223609</v>
      </c>
    </row>
    <row r="210" spans="1:4">
      <c r="A210">
        <v>2017</v>
      </c>
      <c r="B210">
        <v>5</v>
      </c>
      <c r="C210">
        <v>17.984334816642974</v>
      </c>
      <c r="D210">
        <v>0.23271599999999998</v>
      </c>
    </row>
    <row r="211" spans="1:4">
      <c r="A211">
        <v>2017</v>
      </c>
      <c r="B211">
        <v>6</v>
      </c>
      <c r="C211">
        <v>23.186611496823389</v>
      </c>
      <c r="D211">
        <v>0.22803000000000001</v>
      </c>
    </row>
    <row r="212" spans="1:4">
      <c r="A212">
        <v>2017</v>
      </c>
      <c r="B212">
        <v>7</v>
      </c>
      <c r="C212">
        <v>26.761887307430307</v>
      </c>
      <c r="D212">
        <v>0.28356100000000001</v>
      </c>
    </row>
    <row r="213" spans="1:4">
      <c r="A213">
        <v>2017</v>
      </c>
      <c r="B213">
        <v>8</v>
      </c>
      <c r="C213">
        <v>26.67266879111412</v>
      </c>
      <c r="D213">
        <v>0.28099299999999999</v>
      </c>
    </row>
    <row r="214" spans="1:4">
      <c r="A214">
        <v>2017</v>
      </c>
      <c r="B214">
        <v>9</v>
      </c>
      <c r="C214">
        <v>23.875407510817052</v>
      </c>
      <c r="D214">
        <v>0.24274900000000002</v>
      </c>
    </row>
    <row r="215" spans="1:4">
      <c r="A215">
        <v>2017</v>
      </c>
      <c r="B215">
        <v>10</v>
      </c>
      <c r="C215">
        <v>16.472332372464979</v>
      </c>
      <c r="D215">
        <v>0.23696400000000001</v>
      </c>
    </row>
    <row r="216" spans="1:4">
      <c r="A216">
        <v>2017</v>
      </c>
      <c r="B216">
        <v>11</v>
      </c>
      <c r="C216">
        <v>11.934602952790456</v>
      </c>
      <c r="D216">
        <v>0.24194599999999999</v>
      </c>
    </row>
    <row r="217" spans="1:4">
      <c r="A217">
        <v>2017</v>
      </c>
      <c r="B217">
        <v>12</v>
      </c>
      <c r="C217">
        <v>9.5070415233593462</v>
      </c>
      <c r="D217">
        <v>0.259716</v>
      </c>
    </row>
    <row r="218" spans="1:4">
      <c r="A218">
        <v>2018</v>
      </c>
      <c r="B218">
        <v>1</v>
      </c>
      <c r="C218">
        <v>7.0917981624233652</v>
      </c>
      <c r="D218">
        <v>0.2621173306822534</v>
      </c>
    </row>
    <row r="219" spans="1:4">
      <c r="A219">
        <v>2018</v>
      </c>
      <c r="B219">
        <v>2</v>
      </c>
      <c r="C219">
        <v>8.7808002909222402</v>
      </c>
      <c r="D219">
        <v>0.23230872352208196</v>
      </c>
    </row>
    <row r="220" spans="1:4">
      <c r="A220">
        <v>2018</v>
      </c>
      <c r="B220">
        <v>3</v>
      </c>
      <c r="C220">
        <v>11.657217088805245</v>
      </c>
      <c r="D220">
        <v>0.24729132828416037</v>
      </c>
    </row>
    <row r="221" spans="1:4">
      <c r="A221">
        <v>2018</v>
      </c>
      <c r="B221">
        <v>4</v>
      </c>
      <c r="C221">
        <v>15.947309680971715</v>
      </c>
      <c r="D221">
        <v>0.23586542395021698</v>
      </c>
    </row>
    <row r="222" spans="1:4">
      <c r="A222">
        <v>2018</v>
      </c>
      <c r="B222">
        <v>5</v>
      </c>
      <c r="C222">
        <v>19.941571543860228</v>
      </c>
      <c r="D222">
        <v>0.2396468090851204</v>
      </c>
    </row>
    <row r="223" spans="1:4">
      <c r="A223">
        <v>2018</v>
      </c>
      <c r="B223">
        <v>6</v>
      </c>
      <c r="C223">
        <v>23.826620247859172</v>
      </c>
      <c r="D223">
        <v>0.2385566370365913</v>
      </c>
    </row>
    <row r="224" spans="1:4">
      <c r="A224">
        <v>2018</v>
      </c>
      <c r="B224">
        <v>7</v>
      </c>
      <c r="C224">
        <v>26.82360759191992</v>
      </c>
      <c r="D224">
        <v>0.29215711380579445</v>
      </c>
    </row>
    <row r="225" spans="1:4">
      <c r="A225">
        <v>2018</v>
      </c>
      <c r="B225">
        <v>8</v>
      </c>
      <c r="C225">
        <v>27.353226492003749</v>
      </c>
      <c r="D225">
        <v>0.2755947367499661</v>
      </c>
    </row>
    <row r="226" spans="1:4">
      <c r="A226">
        <v>2018</v>
      </c>
      <c r="B226">
        <v>9</v>
      </c>
      <c r="C226">
        <v>23.096592154961293</v>
      </c>
      <c r="D226">
        <v>0.25051959467021612</v>
      </c>
    </row>
    <row r="227" spans="1:4">
      <c r="A227">
        <v>2018</v>
      </c>
      <c r="B227">
        <v>10</v>
      </c>
      <c r="C227">
        <v>18.054098316924442</v>
      </c>
      <c r="D227">
        <v>0.23375800128885235</v>
      </c>
    </row>
    <row r="228" spans="1:4">
      <c r="A228">
        <v>2018</v>
      </c>
      <c r="B228">
        <v>11</v>
      </c>
      <c r="C228">
        <v>12.886729476833057</v>
      </c>
      <c r="D228">
        <v>0.23848663918869087</v>
      </c>
    </row>
    <row r="229" spans="1:4">
      <c r="A229">
        <v>2018</v>
      </c>
      <c r="B229">
        <v>12</v>
      </c>
      <c r="C229">
        <v>7.396311783172532</v>
      </c>
      <c r="D229">
        <v>0.25478934064820252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topLeftCell="D1" workbookViewId="0">
      <selection activeCell="J36" sqref="J36"/>
    </sheetView>
  </sheetViews>
  <sheetFormatPr defaultRowHeight="15"/>
  <cols>
    <col min="4" max="4" width="22.140625" bestFit="1" customWidth="1"/>
    <col min="5" max="6" width="22.140625" customWidth="1"/>
    <col min="7" max="7" width="18.5703125" bestFit="1" customWidth="1"/>
    <col min="9" max="9" width="12.85546875" bestFit="1" customWidth="1"/>
  </cols>
  <sheetData>
    <row r="1" spans="1:21">
      <c r="A1" t="str">
        <f>AylaraGoreEnerjiTalebimiz!A2</f>
        <v>Year</v>
      </c>
      <c r="B1" t="str">
        <f>AylaraGoreEnerjiTalebimiz!B2</f>
        <v>Month</v>
      </c>
      <c r="C1" t="str">
        <f>AylaraGoreEnerjiTalebimiz!C2</f>
        <v>Count</v>
      </c>
      <c r="D1" t="s">
        <v>28</v>
      </c>
      <c r="E1" t="s">
        <v>31</v>
      </c>
      <c r="F1" t="s">
        <v>29</v>
      </c>
      <c r="G1" t="s">
        <v>30</v>
      </c>
    </row>
    <row r="2" spans="1:21">
      <c r="A2">
        <f>AylaraGoreEnerjiTalebimiz!A3</f>
        <v>2000</v>
      </c>
      <c r="B2">
        <f>AylaraGoreEnerjiTalebimiz!B3</f>
        <v>1</v>
      </c>
      <c r="C2">
        <f>AylaraGoreEnerjiTalebimiz!C3</f>
        <v>1</v>
      </c>
      <c r="D2">
        <f>Verilerimiz!C3*Verilerimiz!J3+Verilerimiz!D3*Verilerimiz!K3+Verilerimiz!E3*Verilerimiz!L3+Verilerimiz!F3*Verilerimiz!M3+Verilerimiz!G3*Verilerimiz!N3+Verilerimiz!H3*Verilerimiz!O3+Verilerimiz!I3*Verilerimiz!P3</f>
        <v>2.2144912602665543</v>
      </c>
      <c r="E2">
        <f>(D2-appliedEnergy2019function!$K$2)*(D2-appliedEnergy2019function!$K$2)</f>
        <v>169.34637117977539</v>
      </c>
      <c r="F2">
        <f>AylaraGoreEnerjiTalebimiz!D3</f>
        <v>11179.5</v>
      </c>
      <c r="G2">
        <f>AylaraGoreEnerjiTalebimiz!E3</f>
        <v>1.11795E-2</v>
      </c>
    </row>
    <row r="3" spans="1:21">
      <c r="A3">
        <f>AylaraGoreEnerjiTalebimiz!A4</f>
        <v>2000</v>
      </c>
      <c r="B3">
        <f>AylaraGoreEnerjiTalebimiz!B4</f>
        <v>2</v>
      </c>
      <c r="C3">
        <f>AylaraGoreEnerjiTalebimiz!C4</f>
        <v>2</v>
      </c>
      <c r="D3">
        <f>Verilerimiz!C4*Verilerimiz!J4+Verilerimiz!D4*Verilerimiz!K4+Verilerimiz!E4*Verilerimiz!L4+Verilerimiz!F4*Verilerimiz!M4+Verilerimiz!G4*Verilerimiz!N4+Verilerimiz!H4*Verilerimiz!O4+Verilerimiz!I4*Verilerimiz!P4</f>
        <v>4.4117222024042313</v>
      </c>
      <c r="E3">
        <f>(D3-appliedEnergy2019function!$K$2)*(D3-appliedEnergy2019function!$K$2)</f>
        <v>116.98767758039455</v>
      </c>
      <c r="F3">
        <f>AylaraGoreEnerjiTalebimiz!D4</f>
        <v>10891.7</v>
      </c>
      <c r="G3">
        <f>AylaraGoreEnerjiTalebimiz!E4</f>
        <v>1.0891700000000001E-2</v>
      </c>
    </row>
    <row r="4" spans="1:21">
      <c r="A4">
        <f>AylaraGoreEnerjiTalebimiz!A5</f>
        <v>2000</v>
      </c>
      <c r="B4">
        <f>AylaraGoreEnerjiTalebimiz!B5</f>
        <v>3</v>
      </c>
      <c r="C4">
        <f>AylaraGoreEnerjiTalebimiz!C5</f>
        <v>3</v>
      </c>
      <c r="D4">
        <f>Verilerimiz!C5*Verilerimiz!J5+Verilerimiz!D5*Verilerimiz!K5+Verilerimiz!E5*Verilerimiz!L5+Verilerimiz!F5*Verilerimiz!M5+Verilerimiz!G5*Verilerimiz!N5+Verilerimiz!H5*Verilerimiz!O5+Verilerimiz!I5*Verilerimiz!P5</f>
        <v>6.4721737749975272</v>
      </c>
      <c r="E4">
        <f>(D4-appliedEnergy2019function!$K$2)*(D4-appliedEnergy2019function!$K$2)</f>
        <v>76.661102834742536</v>
      </c>
      <c r="F4">
        <f>AylaraGoreEnerjiTalebimiz!D5</f>
        <v>10901.6</v>
      </c>
      <c r="G4">
        <f>AylaraGoreEnerjiTalebimiz!E5</f>
        <v>1.0901600000000001E-2</v>
      </c>
    </row>
    <row r="5" spans="1:21">
      <c r="A5">
        <f>AylaraGoreEnerjiTalebimiz!A6</f>
        <v>2000</v>
      </c>
      <c r="B5">
        <f>AylaraGoreEnerjiTalebimiz!B6</f>
        <v>4</v>
      </c>
      <c r="C5">
        <f>AylaraGoreEnerjiTalebimiz!C6</f>
        <v>4</v>
      </c>
      <c r="D5">
        <f>Verilerimiz!C6*Verilerimiz!J6+Verilerimiz!D6*Verilerimiz!K6+Verilerimiz!E6*Verilerimiz!L6+Verilerimiz!F6*Verilerimiz!M6+Verilerimiz!G6*Verilerimiz!N6+Verilerimiz!H6*Verilerimiz!O6+Verilerimiz!I6*Verilerimiz!P6</f>
        <v>13.662681177016671</v>
      </c>
      <c r="E5">
        <f>(D5-appliedEnergy2019function!$K$2)*(D5-appliedEnergy2019function!$K$2)</f>
        <v>2.4496169941385593</v>
      </c>
      <c r="F5">
        <f>AylaraGoreEnerjiTalebimiz!D6</f>
        <v>9722.6999999999989</v>
      </c>
      <c r="G5">
        <f>AylaraGoreEnerjiTalebimiz!E6</f>
        <v>9.7226999999999991E-3</v>
      </c>
    </row>
    <row r="6" spans="1:21">
      <c r="A6">
        <f>AylaraGoreEnerjiTalebimiz!A7</f>
        <v>2000</v>
      </c>
      <c r="B6">
        <f>AylaraGoreEnerjiTalebimiz!B7</f>
        <v>5</v>
      </c>
      <c r="C6">
        <f>AylaraGoreEnerjiTalebimiz!C7</f>
        <v>5</v>
      </c>
      <c r="D6">
        <f>Verilerimiz!C7*Verilerimiz!J7+Verilerimiz!D7*Verilerimiz!K7+Verilerimiz!E7*Verilerimiz!L7+Verilerimiz!F7*Verilerimiz!M7+Verilerimiz!G7*Verilerimiz!N7+Verilerimiz!H7*Verilerimiz!O7+Verilerimiz!I7*Verilerimiz!P7</f>
        <v>16.325141534471125</v>
      </c>
      <c r="E6">
        <f>(D6-appliedEnergy2019function!$K$2)*(D6-appliedEnergy2019function!$K$2)</f>
        <v>1.2041443759467274</v>
      </c>
      <c r="F6">
        <f>AylaraGoreEnerjiTalebimiz!D7</f>
        <v>9928.5999999999985</v>
      </c>
      <c r="G6">
        <f>AylaraGoreEnerjiTalebimiz!E7</f>
        <v>9.9285999999999992E-3</v>
      </c>
    </row>
    <row r="7" spans="1:21">
      <c r="A7">
        <f>AylaraGoreEnerjiTalebimiz!A8</f>
        <v>2000</v>
      </c>
      <c r="B7">
        <f>AylaraGoreEnerjiTalebimiz!B8</f>
        <v>6</v>
      </c>
      <c r="C7">
        <f>AylaraGoreEnerjiTalebimiz!C8</f>
        <v>6</v>
      </c>
      <c r="D7">
        <f>Verilerimiz!C8*Verilerimiz!J8+Verilerimiz!D8*Verilerimiz!K8+Verilerimiz!E8*Verilerimiz!L8+Verilerimiz!F8*Verilerimiz!M8+Verilerimiz!G8*Verilerimiz!N8+Verilerimiz!H8*Verilerimiz!O8+Verilerimiz!I8*Verilerimiz!P8</f>
        <v>20.893766718742611</v>
      </c>
      <c r="E7">
        <f>(D7-appliedEnergy2019function!$K$2)*(D7-appliedEnergy2019function!$K$2)</f>
        <v>32.103106223079642</v>
      </c>
      <c r="F7">
        <f>AylaraGoreEnerjiTalebimiz!D8</f>
        <v>9989</v>
      </c>
      <c r="G7">
        <f>AylaraGoreEnerjiTalebimiz!E8</f>
        <v>9.9889999999999996E-3</v>
      </c>
    </row>
    <row r="8" spans="1:21">
      <c r="A8">
        <f>AylaraGoreEnerjiTalebimiz!A9</f>
        <v>2000</v>
      </c>
      <c r="B8">
        <f>AylaraGoreEnerjiTalebimiz!B9</f>
        <v>7</v>
      </c>
      <c r="C8">
        <f>AylaraGoreEnerjiTalebimiz!C9</f>
        <v>7</v>
      </c>
      <c r="D8">
        <f>Verilerimiz!C9*Verilerimiz!J9+Verilerimiz!D9*Verilerimiz!K9+Verilerimiz!E9*Verilerimiz!L9+Verilerimiz!F9*Verilerimiz!M9+Verilerimiz!G9*Verilerimiz!N9+Verilerimiz!H9*Verilerimiz!O9+Verilerimiz!I9*Verilerimiz!P9</f>
        <v>25.397595617024756</v>
      </c>
      <c r="E8">
        <f>(D8-appliedEnergy2019function!$K$2)*(D8-appliedEnergy2019function!$K$2)</f>
        <v>103.42461252040209</v>
      </c>
      <c r="F8">
        <f>AylaraGoreEnerjiTalebimiz!D9</f>
        <v>11186.4</v>
      </c>
      <c r="G8">
        <f>AylaraGoreEnerjiTalebimiz!E9</f>
        <v>1.1186399999999999E-2</v>
      </c>
    </row>
    <row r="9" spans="1:21">
      <c r="A9">
        <f>AylaraGoreEnerjiTalebimiz!A10</f>
        <v>2000</v>
      </c>
      <c r="B9">
        <f>AylaraGoreEnerjiTalebimiz!B10</f>
        <v>8</v>
      </c>
      <c r="C9">
        <f>AylaraGoreEnerjiTalebimiz!C10</f>
        <v>8</v>
      </c>
      <c r="D9">
        <f>Verilerimiz!C10*Verilerimiz!J10+Verilerimiz!D10*Verilerimiz!K10+Verilerimiz!E10*Verilerimiz!L10+Verilerimiz!F10*Verilerimiz!M10+Verilerimiz!G10*Verilerimiz!N10+Verilerimiz!H10*Verilerimiz!O10+Verilerimiz!I10*Verilerimiz!P10</f>
        <v>24.199957590695959</v>
      </c>
      <c r="E9">
        <f>(D9-appliedEnergy2019function!$K$2)*(D9-appliedEnergy2019function!$K$2)</f>
        <v>80.499496813749971</v>
      </c>
      <c r="F9">
        <f>AylaraGoreEnerjiTalebimiz!D10</f>
        <v>11189.800000000001</v>
      </c>
      <c r="G9">
        <f>AylaraGoreEnerjiTalebimiz!E10</f>
        <v>1.1189800000000001E-2</v>
      </c>
    </row>
    <row r="10" spans="1:21">
      <c r="A10">
        <f>AylaraGoreEnerjiTalebimiz!A11</f>
        <v>2000</v>
      </c>
      <c r="B10">
        <f>AylaraGoreEnerjiTalebimiz!B11</f>
        <v>9</v>
      </c>
      <c r="C10">
        <f>AylaraGoreEnerjiTalebimiz!C11</f>
        <v>9</v>
      </c>
      <c r="D10">
        <f>Verilerimiz!C11*Verilerimiz!J11+Verilerimiz!D11*Verilerimiz!K11+Verilerimiz!E11*Verilerimiz!L11+Verilerimiz!F11*Verilerimiz!M11+Verilerimiz!G11*Verilerimiz!N11+Verilerimiz!H11*Verilerimiz!O11+Verilerimiz!I11*Verilerimiz!P11</f>
        <v>20.452427113373705</v>
      </c>
      <c r="E10">
        <f>(D10-appliedEnergy2019function!$K$2)*(D10-appliedEnergy2019function!$K$2)</f>
        <v>27.296661496733456</v>
      </c>
      <c r="F10">
        <f>AylaraGoreEnerjiTalebimiz!D11</f>
        <v>10405.799999999999</v>
      </c>
      <c r="G10">
        <f>AylaraGoreEnerjiTalebimiz!E11</f>
        <v>1.04058E-2</v>
      </c>
    </row>
    <row r="11" spans="1:21">
      <c r="A11">
        <f>AylaraGoreEnerjiTalebimiz!A12</f>
        <v>2000</v>
      </c>
      <c r="B11">
        <f>AylaraGoreEnerjiTalebimiz!B12</f>
        <v>10</v>
      </c>
      <c r="C11">
        <f>AylaraGoreEnerjiTalebimiz!C12</f>
        <v>10</v>
      </c>
      <c r="D11">
        <f>Verilerimiz!C12*Verilerimiz!J12+Verilerimiz!D12*Verilerimiz!K12+Verilerimiz!E12*Verilerimiz!L12+Verilerimiz!F12*Verilerimiz!M12+Verilerimiz!G12*Verilerimiz!N12+Verilerimiz!H12*Verilerimiz!O12+Verilerimiz!I12*Verilerimiz!P12</f>
        <v>15.052895420826655</v>
      </c>
      <c r="E11">
        <f>(D11-appliedEnergy2019function!$K$2)*(D11-appliedEnergy2019function!$K$2)</f>
        <v>3.0593854046142711E-2</v>
      </c>
      <c r="F11">
        <f>AylaraGoreEnerjiTalebimiz!D12</f>
        <v>10644</v>
      </c>
      <c r="G11">
        <f>AylaraGoreEnerjiTalebimiz!E12</f>
        <v>1.0644000000000001E-2</v>
      </c>
    </row>
    <row r="12" spans="1:21">
      <c r="A12">
        <f>AylaraGoreEnerjiTalebimiz!A13</f>
        <v>2000</v>
      </c>
      <c r="B12">
        <f>AylaraGoreEnerjiTalebimiz!B13</f>
        <v>11</v>
      </c>
      <c r="C12">
        <f>AylaraGoreEnerjiTalebimiz!C13</f>
        <v>11</v>
      </c>
      <c r="D12">
        <f>Verilerimiz!C13*Verilerimiz!J13+Verilerimiz!D13*Verilerimiz!K13+Verilerimiz!E13*Verilerimiz!L13+Verilerimiz!F13*Verilerimiz!M13+Verilerimiz!G13*Verilerimiz!N13+Verilerimiz!H13*Verilerimiz!O13+Verilerimiz!I13*Verilerimiz!P13</f>
        <v>12.017684846329399</v>
      </c>
      <c r="E12">
        <f>(D12-appliedEnergy2019function!$K$2)*(D12-appliedEnergy2019function!$K$2)</f>
        <v>10.304880451937928</v>
      </c>
      <c r="F12">
        <f>AylaraGoreEnerjiTalebimiz!D13</f>
        <v>10850.199999999999</v>
      </c>
      <c r="G12">
        <f>AylaraGoreEnerjiTalebimiz!E13</f>
        <v>1.0850199999999999E-2</v>
      </c>
    </row>
    <row r="13" spans="1:21">
      <c r="A13">
        <f>AylaraGoreEnerjiTalebimiz!A14</f>
        <v>2000</v>
      </c>
      <c r="B13">
        <f>AylaraGoreEnerjiTalebimiz!B14</f>
        <v>12</v>
      </c>
      <c r="C13">
        <f>AylaraGoreEnerjiTalebimiz!C14</f>
        <v>12</v>
      </c>
      <c r="D13">
        <f>Verilerimiz!C14*Verilerimiz!J14+Verilerimiz!D14*Verilerimiz!K14+Verilerimiz!E14*Verilerimiz!L14+Verilerimiz!F14*Verilerimiz!M14+Verilerimiz!G14*Verilerimiz!N14+Verilerimiz!H14*Verilerimiz!O14+Verilerimiz!I14*Verilerimiz!P14</f>
        <v>7.2414763315898272</v>
      </c>
      <c r="E13">
        <f>(D13-appliedEnergy2019function!$K$2)*(D13-appliedEnergy2019function!$K$2)</f>
        <v>63.781468117325879</v>
      </c>
      <c r="F13">
        <f>AylaraGoreEnerjiTalebimiz!D14</f>
        <v>11386.300000000001</v>
      </c>
      <c r="G13">
        <f>AylaraGoreEnerjiTalebimiz!E14</f>
        <v>1.13863E-2</v>
      </c>
    </row>
    <row r="14" spans="1:21">
      <c r="A14">
        <f>AylaraGoreEnerjiTalebimiz!A15</f>
        <v>2001</v>
      </c>
      <c r="B14">
        <f>AylaraGoreEnerjiTalebimiz!B15</f>
        <v>1</v>
      </c>
      <c r="C14">
        <f>AylaraGoreEnerjiTalebimiz!C15</f>
        <v>13</v>
      </c>
      <c r="D14">
        <f>Verilerimiz!C15*Verilerimiz!J15+Verilerimiz!D15*Verilerimiz!K15+Verilerimiz!E15*Verilerimiz!L15+Verilerimiz!F15*Verilerimiz!M15+Verilerimiz!G15*Verilerimiz!N15+Verilerimiz!H15*Verilerimiz!O15+Verilerimiz!I15*Verilerimiz!P15</f>
        <v>7.161581237664036</v>
      </c>
      <c r="E14">
        <f>(D14-appliedEnergy2019function!$K$2)*(D14-appliedEnergy2019function!$K$2)</f>
        <v>65.063988526793239</v>
      </c>
      <c r="F14">
        <f>AylaraGoreEnerjiTalebimiz!D15</f>
        <v>11687.9</v>
      </c>
      <c r="G14">
        <f>AylaraGoreEnerjiTalebimiz!E15</f>
        <v>1.1687899999999999E-2</v>
      </c>
    </row>
    <row r="15" spans="1:21">
      <c r="A15">
        <f>AylaraGoreEnerjiTalebimiz!A16</f>
        <v>2001</v>
      </c>
      <c r="B15">
        <f>AylaraGoreEnerjiTalebimiz!B16</f>
        <v>2</v>
      </c>
      <c r="C15">
        <f>AylaraGoreEnerjiTalebimiz!C16</f>
        <v>14</v>
      </c>
      <c r="D15">
        <f>Verilerimiz!C16*Verilerimiz!J16+Verilerimiz!D16*Verilerimiz!K16+Verilerimiz!E16*Verilerimiz!L16+Verilerimiz!F16*Verilerimiz!M16+Verilerimiz!G16*Verilerimiz!N16+Verilerimiz!H16*Verilerimiz!O16+Verilerimiz!I16*Verilerimiz!P16</f>
        <v>7.3704535516121741</v>
      </c>
      <c r="E15">
        <f>(D15-appliedEnergy2019function!$K$2)*(D15-appliedEnergy2019function!$K$2)</f>
        <v>61.737993937286667</v>
      </c>
      <c r="F15">
        <f>AylaraGoreEnerjiTalebimiz!D16</f>
        <v>10532.8</v>
      </c>
      <c r="G15">
        <f>AylaraGoreEnerjiTalebimiz!E16</f>
        <v>1.0532799999999998E-2</v>
      </c>
      <c r="I15" t="s">
        <v>58</v>
      </c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  <c r="P15">
        <v>7</v>
      </c>
      <c r="Q15">
        <v>8</v>
      </c>
      <c r="R15">
        <v>9</v>
      </c>
      <c r="S15">
        <v>10</v>
      </c>
      <c r="T15">
        <v>11</v>
      </c>
      <c r="U15">
        <v>12</v>
      </c>
    </row>
    <row r="16" spans="1:21">
      <c r="A16">
        <f>AylaraGoreEnerjiTalebimiz!A17</f>
        <v>2001</v>
      </c>
      <c r="B16">
        <f>AylaraGoreEnerjiTalebimiz!B17</f>
        <v>3</v>
      </c>
      <c r="C16">
        <f>AylaraGoreEnerjiTalebimiz!C17</f>
        <v>15</v>
      </c>
      <c r="D16">
        <f>Verilerimiz!C17*Verilerimiz!J17+Verilerimiz!D17*Verilerimiz!K17+Verilerimiz!E17*Verilerimiz!L17+Verilerimiz!F17*Verilerimiz!M17+Verilerimiz!G17*Verilerimiz!N17+Verilerimiz!H17*Verilerimiz!O17+Verilerimiz!I17*Verilerimiz!P17</f>
        <v>12.853229807961497</v>
      </c>
      <c r="E16">
        <f>(D16-appliedEnergy2019function!$K$2)*(D16-appliedEnergy2019function!$K$2)</f>
        <v>5.6386140377614336</v>
      </c>
      <c r="F16">
        <f>AylaraGoreEnerjiTalebimiz!D17</f>
        <v>9815.9999999999982</v>
      </c>
      <c r="G16">
        <f>AylaraGoreEnerjiTalebimiz!E17</f>
        <v>9.8159999999999983E-3</v>
      </c>
      <c r="I16">
        <v>1</v>
      </c>
      <c r="J16">
        <f>INDEX($E$2:$E$234,($I16-1)*12+J$15,1)</f>
        <v>169.34637117977539</v>
      </c>
      <c r="K16">
        <f t="shared" ref="K16:U16" si="0">INDEX($E$2:$E$234,($I16-1)*12+K$15,1)</f>
        <v>116.98767758039455</v>
      </c>
      <c r="L16">
        <f t="shared" si="0"/>
        <v>76.661102834742536</v>
      </c>
      <c r="M16">
        <f t="shared" si="0"/>
        <v>2.4496169941385593</v>
      </c>
      <c r="N16">
        <f t="shared" si="0"/>
        <v>1.2041443759467274</v>
      </c>
      <c r="O16">
        <f t="shared" si="0"/>
        <v>32.103106223079642</v>
      </c>
      <c r="P16">
        <f t="shared" si="0"/>
        <v>103.42461252040209</v>
      </c>
      <c r="Q16">
        <f t="shared" si="0"/>
        <v>80.499496813749971</v>
      </c>
      <c r="R16">
        <f t="shared" si="0"/>
        <v>27.296661496733456</v>
      </c>
      <c r="S16">
        <f t="shared" si="0"/>
        <v>3.0593854046142711E-2</v>
      </c>
      <c r="T16">
        <f t="shared" si="0"/>
        <v>10.304880451937928</v>
      </c>
      <c r="U16">
        <f t="shared" si="0"/>
        <v>63.781468117325879</v>
      </c>
    </row>
    <row r="17" spans="1:21">
      <c r="A17">
        <f>AylaraGoreEnerjiTalebimiz!A18</f>
        <v>2001</v>
      </c>
      <c r="B17">
        <f>AylaraGoreEnerjiTalebimiz!B18</f>
        <v>4</v>
      </c>
      <c r="C17">
        <f>AylaraGoreEnerjiTalebimiz!C18</f>
        <v>16</v>
      </c>
      <c r="D17">
        <f>Verilerimiz!C18*Verilerimiz!J18+Verilerimiz!D18*Verilerimiz!K18+Verilerimiz!E18*Verilerimiz!L18+Verilerimiz!F18*Verilerimiz!M18+Verilerimiz!G18*Verilerimiz!N18+Verilerimiz!H18*Verilerimiz!O18+Verilerimiz!I18*Verilerimiz!P18</f>
        <v>14.034789181842301</v>
      </c>
      <c r="E17">
        <f>(D17-appliedEnergy2019function!$K$2)*(D17-appliedEnergy2019function!$K$2)</f>
        <v>1.4232901060845711</v>
      </c>
      <c r="F17">
        <f>AylaraGoreEnerjiTalebimiz!D18</f>
        <v>9688.4999999999982</v>
      </c>
      <c r="G17">
        <f>AylaraGoreEnerjiTalebimiz!E18</f>
        <v>9.6884999999999975E-3</v>
      </c>
      <c r="I17">
        <v>2</v>
      </c>
      <c r="J17">
        <f t="shared" ref="J17:U33" si="1">INDEX($E$2:$E$234,($I17-1)*12+J$15,1)</f>
        <v>65.063988526793239</v>
      </c>
      <c r="K17">
        <f t="shared" si="1"/>
        <v>61.737993937286667</v>
      </c>
      <c r="L17">
        <f t="shared" si="1"/>
        <v>5.6386140377614336</v>
      </c>
      <c r="M17">
        <f t="shared" si="1"/>
        <v>1.4232901060845711</v>
      </c>
      <c r="N17">
        <f t="shared" si="1"/>
        <v>4.1417036197309045</v>
      </c>
      <c r="O17">
        <f t="shared" si="1"/>
        <v>56.87369701873682</v>
      </c>
      <c r="P17">
        <f t="shared" si="1"/>
        <v>139.80694389581683</v>
      </c>
      <c r="Q17">
        <f t="shared" si="1"/>
        <v>123.80389929215254</v>
      </c>
      <c r="R17">
        <f t="shared" si="1"/>
        <v>53.238950456791315</v>
      </c>
      <c r="S17">
        <f t="shared" si="1"/>
        <v>3.6472689119980197</v>
      </c>
      <c r="T17">
        <f t="shared" si="1"/>
        <v>23.075405856121602</v>
      </c>
      <c r="U17">
        <f t="shared" si="1"/>
        <v>99.78658838709687</v>
      </c>
    </row>
    <row r="18" spans="1:21">
      <c r="A18">
        <f>AylaraGoreEnerjiTalebimiz!A19</f>
        <v>2001</v>
      </c>
      <c r="B18">
        <f>AylaraGoreEnerjiTalebimiz!B19</f>
        <v>5</v>
      </c>
      <c r="C18">
        <f>AylaraGoreEnerjiTalebimiz!C19</f>
        <v>17</v>
      </c>
      <c r="D18">
        <f>Verilerimiz!C19*Verilerimiz!J19+Verilerimiz!D19*Verilerimiz!K19+Verilerimiz!E19*Verilerimiz!L19+Verilerimiz!F19*Verilerimiz!M19+Verilerimiz!G19*Verilerimiz!N19+Verilerimiz!H19*Verilerimiz!O19+Verilerimiz!I19*Verilerimiz!P19</f>
        <v>17.262924003337876</v>
      </c>
      <c r="E18">
        <f>(D18-appliedEnergy2019function!$K$2)*(D18-appliedEnergy2019function!$K$2)</f>
        <v>4.1417036197309045</v>
      </c>
      <c r="F18">
        <f>AylaraGoreEnerjiTalebimiz!D19</f>
        <v>9742.9</v>
      </c>
      <c r="G18">
        <f>AylaraGoreEnerjiTalebimiz!E19</f>
        <v>9.7428999999999988E-3</v>
      </c>
      <c r="I18">
        <v>3</v>
      </c>
      <c r="J18">
        <f t="shared" si="1"/>
        <v>148.56164156751572</v>
      </c>
      <c r="K18">
        <f t="shared" si="1"/>
        <v>48.620125201997354</v>
      </c>
      <c r="L18">
        <f t="shared" si="1"/>
        <v>26.623442415411144</v>
      </c>
      <c r="M18">
        <f t="shared" si="1"/>
        <v>11.528416924489125</v>
      </c>
      <c r="N18">
        <f t="shared" si="1"/>
        <v>6.5616255568433477</v>
      </c>
      <c r="O18">
        <f t="shared" si="1"/>
        <v>61.898170858585651</v>
      </c>
      <c r="P18">
        <f t="shared" si="1"/>
        <v>134.15803385799381</v>
      </c>
      <c r="Q18">
        <f t="shared" si="1"/>
        <v>97.620247383614867</v>
      </c>
      <c r="R18">
        <f t="shared" si="1"/>
        <v>37.372234336693232</v>
      </c>
      <c r="S18">
        <f t="shared" si="1"/>
        <v>3.3659187715342007</v>
      </c>
      <c r="T18">
        <f t="shared" si="1"/>
        <v>7.5129234482957186</v>
      </c>
      <c r="U18">
        <f t="shared" si="1"/>
        <v>105.24843220760377</v>
      </c>
    </row>
    <row r="19" spans="1:21">
      <c r="A19">
        <f>AylaraGoreEnerjiTalebimiz!A20</f>
        <v>2001</v>
      </c>
      <c r="B19">
        <f>AylaraGoreEnerjiTalebimiz!B20</f>
        <v>6</v>
      </c>
      <c r="C19">
        <f>AylaraGoreEnerjiTalebimiz!C20</f>
        <v>18</v>
      </c>
      <c r="D19">
        <f>Verilerimiz!C20*Verilerimiz!J20+Verilerimiz!D20*Verilerimiz!K20+Verilerimiz!E20*Verilerimiz!L20+Verilerimiz!F20*Verilerimiz!M20+Verilerimiz!G20*Verilerimiz!N20+Verilerimiz!H20*Verilerimiz!O20+Verilerimiz!I20*Verilerimiz!P20</f>
        <v>22.76927158693784</v>
      </c>
      <c r="E19">
        <f>(D19-appliedEnergy2019function!$K$2)*(D19-appliedEnergy2019function!$K$2)</f>
        <v>56.87369701873682</v>
      </c>
      <c r="F19">
        <f>AylaraGoreEnerjiTalebimiz!D20</f>
        <v>9913.5000000000018</v>
      </c>
      <c r="G19">
        <f>AylaraGoreEnerjiTalebimiz!E20</f>
        <v>9.9135000000000022E-3</v>
      </c>
      <c r="I19">
        <v>4</v>
      </c>
      <c r="J19">
        <f t="shared" si="1"/>
        <v>56.27961828155437</v>
      </c>
      <c r="K19">
        <f t="shared" si="1"/>
        <v>156.48034178964016</v>
      </c>
      <c r="L19">
        <f t="shared" si="1"/>
        <v>92.978852519471047</v>
      </c>
      <c r="M19">
        <f t="shared" si="1"/>
        <v>20.423306599401077</v>
      </c>
      <c r="N19">
        <f t="shared" si="1"/>
        <v>16.499202338802171</v>
      </c>
      <c r="O19">
        <f t="shared" si="1"/>
        <v>70.748172334213251</v>
      </c>
      <c r="P19">
        <f t="shared" si="1"/>
        <v>106.44262004253517</v>
      </c>
      <c r="Q19">
        <f t="shared" si="1"/>
        <v>119.35040355022943</v>
      </c>
      <c r="R19">
        <f t="shared" si="1"/>
        <v>30.583072970991989</v>
      </c>
      <c r="S19">
        <f t="shared" si="1"/>
        <v>3.7333760347321818</v>
      </c>
      <c r="T19">
        <f t="shared" si="1"/>
        <v>17.820114617222991</v>
      </c>
      <c r="U19">
        <f t="shared" si="1"/>
        <v>72.365419316119613</v>
      </c>
    </row>
    <row r="20" spans="1:21">
      <c r="A20">
        <f>AylaraGoreEnerjiTalebimiz!A21</f>
        <v>2001</v>
      </c>
      <c r="B20">
        <f>AylaraGoreEnerjiTalebimiz!B21</f>
        <v>7</v>
      </c>
      <c r="C20">
        <f>AylaraGoreEnerjiTalebimiz!C21</f>
        <v>19</v>
      </c>
      <c r="D20">
        <f>Verilerimiz!C21*Verilerimiz!J21+Verilerimiz!D21*Verilerimiz!K21+Verilerimiz!E21*Verilerimiz!L21+Verilerimiz!F21*Verilerimiz!M21+Verilerimiz!G21*Verilerimiz!N21+Verilerimiz!H21*Verilerimiz!O21+Verilerimiz!I21*Verilerimiz!P21</f>
        <v>27.051805052164369</v>
      </c>
      <c r="E20">
        <f>(D20-appliedEnergy2019function!$K$2)*(D20-appliedEnergy2019function!$K$2)</f>
        <v>139.80694389581683</v>
      </c>
      <c r="F20">
        <f>AylaraGoreEnerjiTalebimiz!D21</f>
        <v>11076.6</v>
      </c>
      <c r="G20">
        <f>AylaraGoreEnerjiTalebimiz!E21</f>
        <v>1.1076600000000001E-2</v>
      </c>
      <c r="I20">
        <v>5</v>
      </c>
      <c r="J20">
        <f t="shared" si="1"/>
        <v>113.94988819480581</v>
      </c>
      <c r="K20">
        <f t="shared" si="1"/>
        <v>96.162749665325947</v>
      </c>
      <c r="L20">
        <f t="shared" si="1"/>
        <v>35.839241110618438</v>
      </c>
      <c r="M20">
        <f t="shared" si="1"/>
        <v>5.2513662524264344</v>
      </c>
      <c r="N20">
        <f t="shared" si="1"/>
        <v>3.1043079732746475</v>
      </c>
      <c r="O20">
        <f t="shared" si="1"/>
        <v>44.665102020977372</v>
      </c>
      <c r="P20">
        <f t="shared" si="1"/>
        <v>93.980670589339979</v>
      </c>
      <c r="Q20">
        <f t="shared" si="1"/>
        <v>88.869612641152102</v>
      </c>
      <c r="R20">
        <f t="shared" si="1"/>
        <v>41.342964136730764</v>
      </c>
      <c r="S20">
        <f t="shared" si="1"/>
        <v>6.4317713356560811</v>
      </c>
      <c r="T20">
        <f t="shared" si="1"/>
        <v>14.292224278025905</v>
      </c>
      <c r="U20">
        <f t="shared" si="1"/>
        <v>66.491863598625883</v>
      </c>
    </row>
    <row r="21" spans="1:21">
      <c r="A21">
        <f>AylaraGoreEnerjiTalebimiz!A22</f>
        <v>2001</v>
      </c>
      <c r="B21">
        <f>AylaraGoreEnerjiTalebimiz!B22</f>
        <v>8</v>
      </c>
      <c r="C21">
        <f>AylaraGoreEnerjiTalebimiz!C22</f>
        <v>20</v>
      </c>
      <c r="D21">
        <f>Verilerimiz!C22*Verilerimiz!J22+Verilerimiz!D22*Verilerimiz!K22+Verilerimiz!E22*Verilerimiz!L22+Verilerimiz!F22*Verilerimiz!M22+Verilerimiz!G22*Verilerimiz!N22+Verilerimiz!H22*Verilerimiz!O22+Verilerimiz!I22*Verilerimiz!P22</f>
        <v>26.354526469684668</v>
      </c>
      <c r="E21">
        <f>(D21-appliedEnergy2019function!$K$2)*(D21-appliedEnergy2019function!$K$2)</f>
        <v>123.80389929215254</v>
      </c>
      <c r="F21">
        <f>AylaraGoreEnerjiTalebimiz!D22</f>
        <v>11271.8</v>
      </c>
      <c r="G21">
        <f>AylaraGoreEnerjiTalebimiz!E22</f>
        <v>1.1271799999999998E-2</v>
      </c>
      <c r="I21">
        <v>6</v>
      </c>
      <c r="J21">
        <f t="shared" si="1"/>
        <v>78.566498574927195</v>
      </c>
      <c r="K21">
        <f t="shared" si="1"/>
        <v>95.979917056135761</v>
      </c>
      <c r="L21">
        <f t="shared" si="1"/>
        <v>51.277124529339844</v>
      </c>
      <c r="M21">
        <f t="shared" si="1"/>
        <v>4.631704382770784</v>
      </c>
      <c r="N21">
        <f t="shared" si="1"/>
        <v>5.8221634095753769</v>
      </c>
      <c r="O21">
        <f t="shared" si="1"/>
        <v>38.729343029495418</v>
      </c>
      <c r="P21">
        <f t="shared" si="1"/>
        <v>113.36025231432706</v>
      </c>
      <c r="Q21">
        <f t="shared" si="1"/>
        <v>124.01310857355044</v>
      </c>
      <c r="R21">
        <f t="shared" si="1"/>
        <v>41.252924408436947</v>
      </c>
      <c r="S21">
        <f t="shared" si="1"/>
        <v>3.7731752581226384E-3</v>
      </c>
      <c r="T21">
        <f t="shared" si="1"/>
        <v>27.639884855152854</v>
      </c>
      <c r="U21">
        <f t="shared" si="1"/>
        <v>55.200643473460822</v>
      </c>
    </row>
    <row r="22" spans="1:21">
      <c r="A22">
        <f>AylaraGoreEnerjiTalebimiz!A23</f>
        <v>2001</v>
      </c>
      <c r="B22">
        <f>AylaraGoreEnerjiTalebimiz!B23</f>
        <v>9</v>
      </c>
      <c r="C22">
        <f>AylaraGoreEnerjiTalebimiz!C23</f>
        <v>21</v>
      </c>
      <c r="D22">
        <f>Verilerimiz!C23*Verilerimiz!J23+Verilerimiz!D23*Verilerimiz!K23+Verilerimiz!E23*Verilerimiz!L23+Verilerimiz!F23*Verilerimiz!M23+Verilerimiz!G23*Verilerimiz!N23+Verilerimiz!H23*Verilerimiz!O23+Verilerimiz!I23*Verilerimiz!P23</f>
        <v>22.524309027908327</v>
      </c>
      <c r="E22">
        <f>(D22-appliedEnergy2019function!$K$2)*(D22-appliedEnergy2019function!$K$2)</f>
        <v>53.238950456791315</v>
      </c>
      <c r="F22">
        <f>AylaraGoreEnerjiTalebimiz!D23</f>
        <v>10234.700000000001</v>
      </c>
      <c r="G22">
        <f>AylaraGoreEnerjiTalebimiz!E23</f>
        <v>1.0234700000000001E-2</v>
      </c>
      <c r="I22">
        <v>7</v>
      </c>
      <c r="J22">
        <f t="shared" si="1"/>
        <v>138.90404906136979</v>
      </c>
      <c r="K22">
        <f t="shared" si="1"/>
        <v>102.37902261694477</v>
      </c>
      <c r="L22">
        <f t="shared" si="1"/>
        <v>37.04917466913539</v>
      </c>
      <c r="M22">
        <f t="shared" si="1"/>
        <v>2.4392868016330911</v>
      </c>
      <c r="N22">
        <f t="shared" si="1"/>
        <v>6.746871894091278</v>
      </c>
      <c r="O22">
        <f t="shared" si="1"/>
        <v>59.278977121423132</v>
      </c>
      <c r="P22">
        <f t="shared" si="1"/>
        <v>94.631505476178702</v>
      </c>
      <c r="Q22">
        <f t="shared" si="1"/>
        <v>145.85219214945144</v>
      </c>
      <c r="R22">
        <f t="shared" si="1"/>
        <v>35.605483414728326</v>
      </c>
      <c r="S22">
        <f t="shared" si="1"/>
        <v>3.1318422594909525</v>
      </c>
      <c r="T22">
        <f t="shared" si="1"/>
        <v>27.783237923988665</v>
      </c>
      <c r="U22">
        <f t="shared" si="1"/>
        <v>79.425299914765148</v>
      </c>
    </row>
    <row r="23" spans="1:21">
      <c r="A23">
        <f>AylaraGoreEnerjiTalebimiz!A24</f>
        <v>2001</v>
      </c>
      <c r="B23">
        <f>AylaraGoreEnerjiTalebimiz!B24</f>
        <v>10</v>
      </c>
      <c r="C23">
        <f>AylaraGoreEnerjiTalebimiz!C24</f>
        <v>22</v>
      </c>
      <c r="D23">
        <f>Verilerimiz!C24*Verilerimiz!J24+Verilerimiz!D24*Verilerimiz!K24+Verilerimiz!E24*Verilerimiz!L24+Verilerimiz!F24*Verilerimiz!M24+Verilerimiz!G24*Verilerimiz!N24+Verilerimiz!H24*Verilerimiz!O24+Verilerimiz!I24*Verilerimiz!P24</f>
        <v>17.137588835053474</v>
      </c>
      <c r="E23">
        <f>(D23-appliedEnergy2019function!$K$2)*(D23-appliedEnergy2019function!$K$2)</f>
        <v>3.6472689119980197</v>
      </c>
      <c r="F23">
        <f>AylaraGoreEnerjiTalebimiz!D24</f>
        <v>10424.699999999999</v>
      </c>
      <c r="G23">
        <f>AylaraGoreEnerjiTalebimiz!E24</f>
        <v>1.0424699999999999E-2</v>
      </c>
      <c r="I23">
        <v>8</v>
      </c>
      <c r="J23">
        <f t="shared" si="1"/>
        <v>76.329930040318587</v>
      </c>
      <c r="K23">
        <f t="shared" si="1"/>
        <v>70.828773093955519</v>
      </c>
      <c r="L23">
        <f t="shared" si="1"/>
        <v>31.375503539111254</v>
      </c>
      <c r="M23">
        <f t="shared" si="1"/>
        <v>10.99730385916313</v>
      </c>
      <c r="N23">
        <f t="shared" si="1"/>
        <v>23.486796265588602</v>
      </c>
      <c r="O23">
        <f t="shared" si="1"/>
        <v>88.906434810160476</v>
      </c>
      <c r="P23">
        <f t="shared" si="1"/>
        <v>140.5033289072658</v>
      </c>
      <c r="Q23">
        <f t="shared" si="1"/>
        <v>140.07739514975111</v>
      </c>
      <c r="R23">
        <f t="shared" si="1"/>
        <v>50.029638208907961</v>
      </c>
      <c r="S23">
        <f t="shared" si="1"/>
        <v>8.2276424732828204</v>
      </c>
      <c r="T23">
        <f t="shared" si="1"/>
        <v>23.486090798022158</v>
      </c>
      <c r="U23">
        <f t="shared" si="1"/>
        <v>80.549711830591633</v>
      </c>
    </row>
    <row r="24" spans="1:21">
      <c r="A24">
        <f>AylaraGoreEnerjiTalebimiz!A25</f>
        <v>2001</v>
      </c>
      <c r="B24">
        <f>AylaraGoreEnerjiTalebimiz!B25</f>
        <v>11</v>
      </c>
      <c r="C24">
        <f>AylaraGoreEnerjiTalebimiz!C25</f>
        <v>23</v>
      </c>
      <c r="D24">
        <f>Verilerimiz!C25*Verilerimiz!J25+Verilerimiz!D25*Verilerimiz!K25+Verilerimiz!E25*Verilerimiz!L25+Verilerimiz!F25*Verilerimiz!M25+Verilerimiz!G25*Verilerimiz!N25+Verilerimiz!H25*Verilerimiz!O25+Verilerimiz!I25*Verilerimiz!P25</f>
        <v>10.424119715540895</v>
      </c>
      <c r="E24">
        <f>(D24-appliedEnergy2019function!$K$2)*(D24-appliedEnergy2019function!$K$2)</f>
        <v>23.075405856121602</v>
      </c>
      <c r="F24">
        <f>AylaraGoreEnerjiTalebimiz!D25</f>
        <v>10974.2</v>
      </c>
      <c r="G24">
        <f>AylaraGoreEnerjiTalebimiz!E25</f>
        <v>1.09742E-2</v>
      </c>
      <c r="I24">
        <v>9</v>
      </c>
      <c r="J24">
        <f t="shared" si="1"/>
        <v>148.22287134299481</v>
      </c>
      <c r="K24">
        <f t="shared" si="1"/>
        <v>101.96608759129758</v>
      </c>
      <c r="L24">
        <f t="shared" si="1"/>
        <v>12.086031603068543</v>
      </c>
      <c r="M24">
        <f t="shared" si="1"/>
        <v>6.4378558620623687E-3</v>
      </c>
      <c r="N24">
        <f t="shared" si="1"/>
        <v>7.0041955552566222</v>
      </c>
      <c r="O24">
        <f t="shared" si="1"/>
        <v>73.157035301059068</v>
      </c>
      <c r="P24">
        <f t="shared" si="1"/>
        <v>115.6213444969147</v>
      </c>
      <c r="Q24">
        <f t="shared" si="1"/>
        <v>141.18417175007824</v>
      </c>
      <c r="R24">
        <f t="shared" si="1"/>
        <v>43.364423748471062</v>
      </c>
      <c r="S24">
        <f t="shared" si="1"/>
        <v>3.2075099611942393</v>
      </c>
      <c r="T24">
        <f t="shared" si="1"/>
        <v>6.2855785150155876</v>
      </c>
      <c r="U24">
        <f t="shared" si="1"/>
        <v>57.122548895859786</v>
      </c>
    </row>
    <row r="25" spans="1:21">
      <c r="A25">
        <f>AylaraGoreEnerjiTalebimiz!A26</f>
        <v>2001</v>
      </c>
      <c r="B25">
        <f>AylaraGoreEnerjiTalebimiz!B26</f>
        <v>12</v>
      </c>
      <c r="C25">
        <f>AylaraGoreEnerjiTalebimiz!C26</f>
        <v>24</v>
      </c>
      <c r="D25">
        <f>Verilerimiz!C26*Verilerimiz!J26+Verilerimiz!D26*Verilerimiz!K26+Verilerimiz!E26*Verilerimiz!L26+Verilerimiz!F26*Verilerimiz!M26+Verilerimiz!G26*Verilerimiz!N26+Verilerimiz!H26*Verilerimiz!O26+Verilerimiz!I26*Verilerimiz!P26</f>
        <v>5.2384826895426677</v>
      </c>
      <c r="E25">
        <f>(D25-appliedEnergy2019function!$K$2)*(D25-appliedEnergy2019function!$K$2)</f>
        <v>99.78658838709687</v>
      </c>
      <c r="F25">
        <f>AylaraGoreEnerjiTalebimiz!D26</f>
        <v>11507.7</v>
      </c>
      <c r="G25">
        <f>AylaraGoreEnerjiTalebimiz!E26</f>
        <v>1.1507700000000001E-2</v>
      </c>
      <c r="I25">
        <v>10</v>
      </c>
      <c r="J25">
        <f t="shared" si="1"/>
        <v>78.88094884052272</v>
      </c>
      <c r="K25">
        <f t="shared" si="1"/>
        <v>67.333906813384147</v>
      </c>
      <c r="L25">
        <f t="shared" si="1"/>
        <v>46.893605655297954</v>
      </c>
      <c r="M25">
        <f t="shared" si="1"/>
        <v>7.1963524906575431</v>
      </c>
      <c r="N25">
        <f t="shared" si="1"/>
        <v>9.5748902789550208</v>
      </c>
      <c r="O25">
        <f t="shared" si="1"/>
        <v>70.662441675711008</v>
      </c>
      <c r="P25">
        <f t="shared" si="1"/>
        <v>118.46440318779668</v>
      </c>
      <c r="Q25">
        <f t="shared" si="1"/>
        <v>101.42731779120284</v>
      </c>
      <c r="R25">
        <f t="shared" si="1"/>
        <v>33.976335789258442</v>
      </c>
      <c r="S25">
        <f t="shared" si="1"/>
        <v>11.044766483082906</v>
      </c>
      <c r="T25">
        <f t="shared" si="1"/>
        <v>11.567955144138907</v>
      </c>
      <c r="U25">
        <f t="shared" si="1"/>
        <v>30.734063814781102</v>
      </c>
    </row>
    <row r="26" spans="1:21">
      <c r="A26">
        <f>AylaraGoreEnerjiTalebimiz!A27</f>
        <v>2002</v>
      </c>
      <c r="B26">
        <f>AylaraGoreEnerjiTalebimiz!B27</f>
        <v>1</v>
      </c>
      <c r="C26">
        <f>AylaraGoreEnerjiTalebimiz!C27</f>
        <v>25</v>
      </c>
      <c r="D26">
        <f>Verilerimiz!C27*Verilerimiz!J27+Verilerimiz!D27*Verilerimiz!K27+Verilerimiz!E27*Verilerimiz!L27+Verilerimiz!F27*Verilerimiz!M27+Verilerimiz!G27*Verilerimiz!N27+Verilerimiz!H27*Verilerimiz!O27+Verilerimiz!I27*Verilerimiz!P27</f>
        <v>3.0392198810537496</v>
      </c>
      <c r="E26">
        <f>(D26-appliedEnergy2019function!$K$2)*(D26-appliedEnergy2019function!$K$2)</f>
        <v>148.56164156751572</v>
      </c>
      <c r="F26">
        <f>AylaraGoreEnerjiTalebimiz!D27</f>
        <v>11964</v>
      </c>
      <c r="G26">
        <f>AylaraGoreEnerjiTalebimiz!E27</f>
        <v>1.1964000000000001E-2</v>
      </c>
      <c r="I26">
        <v>11</v>
      </c>
      <c r="J26">
        <f t="shared" si="1"/>
        <v>73.111330477635988</v>
      </c>
      <c r="K26">
        <f t="shared" si="1"/>
        <v>43.443149093886646</v>
      </c>
      <c r="L26">
        <f t="shared" si="1"/>
        <v>30.257229070390395</v>
      </c>
      <c r="M26">
        <f t="shared" si="1"/>
        <v>1.6850978501619911</v>
      </c>
      <c r="N26">
        <f t="shared" si="1"/>
        <v>15.507813726954</v>
      </c>
      <c r="O26">
        <f t="shared" si="1"/>
        <v>61.917333976828786</v>
      </c>
      <c r="P26">
        <f t="shared" si="1"/>
        <v>124.64302976941175</v>
      </c>
      <c r="Q26">
        <f t="shared" si="1"/>
        <v>175.94475419387376</v>
      </c>
      <c r="R26">
        <f t="shared" si="1"/>
        <v>63.264482164634494</v>
      </c>
      <c r="S26">
        <f t="shared" si="1"/>
        <v>0.54541333663318603</v>
      </c>
      <c r="T26">
        <f t="shared" si="1"/>
        <v>8.739108939748029E-2</v>
      </c>
      <c r="U26">
        <f t="shared" si="1"/>
        <v>28.656169613137081</v>
      </c>
    </row>
    <row r="27" spans="1:21">
      <c r="A27">
        <f>AylaraGoreEnerjiTalebimiz!A28</f>
        <v>2002</v>
      </c>
      <c r="B27">
        <f>AylaraGoreEnerjiTalebimiz!B28</f>
        <v>2</v>
      </c>
      <c r="C27">
        <f>AylaraGoreEnerjiTalebimiz!C28</f>
        <v>26</v>
      </c>
      <c r="D27">
        <f>Verilerimiz!C28*Verilerimiz!J28+Verilerimiz!D28*Verilerimiz!K28+Verilerimiz!E28*Verilerimiz!L28+Verilerimiz!F28*Verilerimiz!M28+Verilerimiz!G28*Verilerimiz!N28+Verilerimiz!H28*Verilerimiz!O28+Verilerimiz!I28*Verilerimiz!P28</f>
        <v>8.2549931179718996</v>
      </c>
      <c r="E27">
        <f>(D27-appliedEnergy2019function!$K$2)*(D27-appliedEnergy2019function!$K$2)</f>
        <v>48.620125201997354</v>
      </c>
      <c r="F27">
        <f>AylaraGoreEnerjiTalebimiz!D28</f>
        <v>9951</v>
      </c>
      <c r="G27">
        <f>AylaraGoreEnerjiTalebimiz!E28</f>
        <v>9.9509999999999998E-3</v>
      </c>
      <c r="I27">
        <v>12</v>
      </c>
      <c r="J27">
        <f t="shared" si="1"/>
        <v>84.68649786972054</v>
      </c>
      <c r="K27">
        <f t="shared" si="1"/>
        <v>80.550198921187857</v>
      </c>
      <c r="L27">
        <f t="shared" si="1"/>
        <v>47.99068762567677</v>
      </c>
      <c r="M27">
        <f t="shared" si="1"/>
        <v>17.06082578554107</v>
      </c>
      <c r="N27">
        <f t="shared" si="1"/>
        <v>2.913031690284281</v>
      </c>
      <c r="O27">
        <f t="shared" si="1"/>
        <v>49.327208105644466</v>
      </c>
      <c r="P27">
        <f t="shared" si="1"/>
        <v>131.47937826292471</v>
      </c>
      <c r="Q27">
        <f t="shared" si="1"/>
        <v>105.46804718704661</v>
      </c>
      <c r="R27">
        <f t="shared" si="1"/>
        <v>62.787934918616848</v>
      </c>
      <c r="S27">
        <f t="shared" si="1"/>
        <v>2.3437731938808635E-2</v>
      </c>
      <c r="T27">
        <f t="shared" si="1"/>
        <v>45.624933266978061</v>
      </c>
      <c r="U27">
        <f t="shared" si="1"/>
        <v>56.712924288438366</v>
      </c>
    </row>
    <row r="28" spans="1:21">
      <c r="A28">
        <f>AylaraGoreEnerjiTalebimiz!A29</f>
        <v>2002</v>
      </c>
      <c r="B28">
        <f>AylaraGoreEnerjiTalebimiz!B29</f>
        <v>3</v>
      </c>
      <c r="C28">
        <f>AylaraGoreEnerjiTalebimiz!C29</f>
        <v>27</v>
      </c>
      <c r="D28">
        <f>Verilerimiz!C29*Verilerimiz!J29+Verilerimiz!D29*Verilerimiz!K29+Verilerimiz!E29*Verilerimiz!L29+Verilerimiz!F29*Verilerimiz!M29+Verilerimiz!G29*Verilerimiz!N29+Verilerimiz!H29*Verilerimiz!O29+Verilerimiz!I29*Verilerimiz!P29</f>
        <v>10.068015482259707</v>
      </c>
      <c r="E28">
        <f>(D28-appliedEnergy2019function!$K$2)*(D28-appliedEnergy2019function!$K$2)</f>
        <v>26.623442415411144</v>
      </c>
      <c r="F28">
        <f>AylaraGoreEnerjiTalebimiz!D29</f>
        <v>11214.9</v>
      </c>
      <c r="G28">
        <f>AylaraGoreEnerjiTalebimiz!E29</f>
        <v>1.12149E-2</v>
      </c>
      <c r="I28">
        <v>13</v>
      </c>
      <c r="J28">
        <f t="shared" si="1"/>
        <v>128.55819429814323</v>
      </c>
      <c r="K28">
        <f t="shared" si="1"/>
        <v>140.51127457838203</v>
      </c>
      <c r="L28">
        <f t="shared" si="1"/>
        <v>64.091073874468563</v>
      </c>
      <c r="M28">
        <f t="shared" si="1"/>
        <v>3.0520522455966571E-2</v>
      </c>
      <c r="N28">
        <f t="shared" si="1"/>
        <v>9.4487627535553713</v>
      </c>
      <c r="O28">
        <f t="shared" si="1"/>
        <v>92.675234692145651</v>
      </c>
      <c r="P28">
        <f t="shared" si="1"/>
        <v>156.2355502132985</v>
      </c>
      <c r="Q28">
        <f t="shared" si="1"/>
        <v>128.03904099544465</v>
      </c>
      <c r="R28">
        <f t="shared" si="1"/>
        <v>63.417107514410723</v>
      </c>
      <c r="S28">
        <f t="shared" si="1"/>
        <v>19.905478004385913</v>
      </c>
      <c r="T28">
        <f t="shared" si="1"/>
        <v>1.6751382532695649</v>
      </c>
      <c r="U28">
        <f t="shared" si="1"/>
        <v>55.110169196271734</v>
      </c>
    </row>
    <row r="29" spans="1:21">
      <c r="A29">
        <f>AylaraGoreEnerjiTalebimiz!A30</f>
        <v>2002</v>
      </c>
      <c r="B29">
        <f>AylaraGoreEnerjiTalebimiz!B30</f>
        <v>4</v>
      </c>
      <c r="C29">
        <f>AylaraGoreEnerjiTalebimiz!C30</f>
        <v>28</v>
      </c>
      <c r="D29">
        <f>Verilerimiz!C30*Verilerimiz!J30+Verilerimiz!D30*Verilerimiz!K30+Verilerimiz!E30*Verilerimiz!L30+Verilerimiz!F30*Verilerimiz!M30+Verilerimiz!G30*Verilerimiz!N30+Verilerimiz!H30*Verilerimiz!O30+Verilerimiz!I30*Verilerimiz!P30</f>
        <v>11.832454156376409</v>
      </c>
      <c r="E29">
        <f>(D29-appliedEnergy2019function!$K$2)*(D29-appliedEnergy2019function!$K$2)</f>
        <v>11.528416924489125</v>
      </c>
      <c r="F29">
        <f>AylaraGoreEnerjiTalebimiz!D30</f>
        <v>10606.100000000002</v>
      </c>
      <c r="G29">
        <f>AylaraGoreEnerjiTalebimiz!E30</f>
        <v>1.0606100000000002E-2</v>
      </c>
      <c r="I29">
        <v>14</v>
      </c>
      <c r="J29">
        <f t="shared" si="1"/>
        <v>80.308088558356388</v>
      </c>
      <c r="K29">
        <f t="shared" si="1"/>
        <v>48.395249565224965</v>
      </c>
      <c r="L29">
        <f t="shared" si="1"/>
        <v>23.274971081225058</v>
      </c>
      <c r="M29">
        <f t="shared" si="1"/>
        <v>0.62089278819448268</v>
      </c>
      <c r="N29">
        <f t="shared" si="1"/>
        <v>25.36266084814412</v>
      </c>
      <c r="O29">
        <f t="shared" si="1"/>
        <v>68.97162299188912</v>
      </c>
      <c r="P29">
        <f t="shared" si="1"/>
        <v>113.28012151740646</v>
      </c>
      <c r="Q29">
        <f t="shared" si="1"/>
        <v>129.87395240805137</v>
      </c>
      <c r="R29">
        <f t="shared" si="1"/>
        <v>43.649704034445485</v>
      </c>
      <c r="S29">
        <f t="shared" si="1"/>
        <v>1.738342699886777E-2</v>
      </c>
      <c r="T29">
        <f t="shared" si="1"/>
        <v>4.6573377486566727</v>
      </c>
      <c r="U29">
        <f t="shared" si="1"/>
        <v>104.17062579230959</v>
      </c>
    </row>
    <row r="30" spans="1:21">
      <c r="A30">
        <f>AylaraGoreEnerjiTalebimiz!A31</f>
        <v>2002</v>
      </c>
      <c r="B30">
        <f>AylaraGoreEnerjiTalebimiz!B31</f>
        <v>5</v>
      </c>
      <c r="C30">
        <f>AylaraGoreEnerjiTalebimiz!C31</f>
        <v>29</v>
      </c>
      <c r="D30">
        <f>Verilerimiz!C31*Verilerimiz!J31+Verilerimiz!D31*Verilerimiz!K31+Verilerimiz!E31*Verilerimiz!L31+Verilerimiz!F31*Verilerimiz!M31+Verilerimiz!G31*Verilerimiz!N31+Verilerimiz!H31*Verilerimiz!O31+Verilerimiz!I31*Verilerimiz!P31</f>
        <v>17.789373421725941</v>
      </c>
      <c r="E30">
        <f>(D30-appliedEnergy2019function!$K$2)*(D30-appliedEnergy2019function!$K$2)</f>
        <v>6.5616255568433477</v>
      </c>
      <c r="F30">
        <f>AylaraGoreEnerjiTalebimiz!D31</f>
        <v>10386</v>
      </c>
      <c r="G30">
        <f>AylaraGoreEnerjiTalebimiz!E31</f>
        <v>1.0385999999999999E-2</v>
      </c>
      <c r="I30">
        <v>15</v>
      </c>
      <c r="J30">
        <f t="shared" si="1"/>
        <v>55.206971019442214</v>
      </c>
      <c r="K30">
        <f t="shared" si="1"/>
        <v>46.104770816033522</v>
      </c>
      <c r="L30">
        <f t="shared" si="1"/>
        <v>18.919578139719079</v>
      </c>
      <c r="M30">
        <f t="shared" si="1"/>
        <v>0.47463523416333914</v>
      </c>
      <c r="N30">
        <f t="shared" si="1"/>
        <v>10.281272934880665</v>
      </c>
      <c r="O30">
        <f t="shared" si="1"/>
        <v>51.266276866300764</v>
      </c>
      <c r="P30">
        <f t="shared" si="1"/>
        <v>123.46286865059817</v>
      </c>
      <c r="Q30">
        <f t="shared" si="1"/>
        <v>136.40692545080125</v>
      </c>
      <c r="R30">
        <f t="shared" si="1"/>
        <v>46.376722600012826</v>
      </c>
      <c r="S30">
        <f t="shared" si="1"/>
        <v>2.4902684055562396</v>
      </c>
      <c r="T30">
        <f t="shared" si="1"/>
        <v>14.204388712176959</v>
      </c>
      <c r="U30">
        <f t="shared" si="1"/>
        <v>33.878179231487096</v>
      </c>
    </row>
    <row r="31" spans="1:21">
      <c r="A31">
        <f>AylaraGoreEnerjiTalebimiz!A32</f>
        <v>2002</v>
      </c>
      <c r="B31">
        <f>AylaraGoreEnerjiTalebimiz!B32</f>
        <v>6</v>
      </c>
      <c r="C31">
        <f>AylaraGoreEnerjiTalebimiz!C32</f>
        <v>30</v>
      </c>
      <c r="D31">
        <f>Verilerimiz!C32*Verilerimiz!J32+Verilerimiz!D32*Verilerimiz!K32+Verilerimiz!E32*Verilerimiz!L32+Verilerimiz!F32*Verilerimiz!M32+Verilerimiz!G32*Verilerimiz!N32+Verilerimiz!H32*Verilerimiz!O32+Verilerimiz!I32*Verilerimiz!P32</f>
        <v>23.095345469620352</v>
      </c>
      <c r="E31">
        <f>(D31-appliedEnergy2019function!$K$2)*(D31-appliedEnergy2019function!$K$2)</f>
        <v>61.898170858585651</v>
      </c>
      <c r="F31">
        <f>AylaraGoreEnerjiTalebimiz!D32</f>
        <v>10435.1</v>
      </c>
      <c r="G31">
        <f>AylaraGoreEnerjiTalebimiz!E32</f>
        <v>1.0435100000000001E-2</v>
      </c>
      <c r="I31">
        <v>16</v>
      </c>
      <c r="J31">
        <f t="shared" si="1"/>
        <v>90.952406897932278</v>
      </c>
      <c r="K31">
        <f t="shared" si="1"/>
        <v>73.358225284930839</v>
      </c>
      <c r="L31">
        <f t="shared" si="1"/>
        <v>37.202471021222259</v>
      </c>
      <c r="M31">
        <f t="shared" si="1"/>
        <v>11.146182493627901</v>
      </c>
      <c r="N31">
        <f t="shared" si="1"/>
        <v>13.293374998966517</v>
      </c>
      <c r="O31">
        <f t="shared" si="1"/>
        <v>43.347116227504365</v>
      </c>
      <c r="P31">
        <f t="shared" si="1"/>
        <v>118.68823316955117</v>
      </c>
      <c r="Q31">
        <f t="shared" si="1"/>
        <v>140.26549141463227</v>
      </c>
      <c r="R31">
        <f t="shared" si="1"/>
        <v>84.123379489410866</v>
      </c>
      <c r="S31">
        <f t="shared" si="1"/>
        <v>4.8576194475805741</v>
      </c>
      <c r="T31">
        <f t="shared" si="1"/>
        <v>3.8150595961400273</v>
      </c>
      <c r="U31">
        <f t="shared" si="1"/>
        <v>72.891760753851116</v>
      </c>
    </row>
    <row r="32" spans="1:21">
      <c r="A32">
        <f>AylaraGoreEnerjiTalebimiz!A33</f>
        <v>2002</v>
      </c>
      <c r="B32">
        <f>AylaraGoreEnerjiTalebimiz!B33</f>
        <v>7</v>
      </c>
      <c r="C32">
        <f>AylaraGoreEnerjiTalebimiz!C33</f>
        <v>31</v>
      </c>
      <c r="D32">
        <f>Verilerimiz!C33*Verilerimiz!J33+Verilerimiz!D33*Verilerimiz!K33+Verilerimiz!E33*Verilerimiz!L33+Verilerimiz!F33*Verilerimiz!M33+Verilerimiz!G33*Verilerimiz!N33+Verilerimiz!H33*Verilerimiz!O33+Verilerimiz!I33*Verilerimiz!P33</f>
        <v>26.810467324151052</v>
      </c>
      <c r="E32">
        <f>(D32-appliedEnergy2019function!$K$2)*(D32-appliedEnergy2019function!$K$2)</f>
        <v>134.15803385799381</v>
      </c>
      <c r="F32">
        <f>AylaraGoreEnerjiTalebimiz!D33</f>
        <v>11728.5</v>
      </c>
      <c r="G32">
        <f>AylaraGoreEnerjiTalebimiz!E33</f>
        <v>1.1728499999999999E-2</v>
      </c>
      <c r="I32">
        <v>17</v>
      </c>
      <c r="J32">
        <f t="shared" si="1"/>
        <v>103.08382825396622</v>
      </c>
      <c r="K32">
        <f t="shared" si="1"/>
        <v>28.237553389378313</v>
      </c>
      <c r="L32">
        <f t="shared" si="1"/>
        <v>18.527796784476212</v>
      </c>
      <c r="M32">
        <f t="shared" si="1"/>
        <v>1.129298481943833</v>
      </c>
      <c r="N32">
        <f t="shared" si="1"/>
        <v>7.9687371940762333</v>
      </c>
      <c r="O32">
        <f t="shared" si="1"/>
        <v>82.894111713966581</v>
      </c>
      <c r="P32">
        <f t="shared" si="1"/>
        <v>132.72121501229685</v>
      </c>
      <c r="Q32">
        <f t="shared" si="1"/>
        <v>139.25309424110139</v>
      </c>
      <c r="R32">
        <f t="shared" si="1"/>
        <v>51.869657201404472</v>
      </c>
      <c r="S32">
        <f t="shared" si="1"/>
        <v>3.6171043809575343</v>
      </c>
      <c r="T32">
        <f t="shared" si="1"/>
        <v>13.917875053596935</v>
      </c>
      <c r="U32">
        <f t="shared" si="1"/>
        <v>117.84443938649659</v>
      </c>
    </row>
    <row r="33" spans="1:21">
      <c r="A33">
        <f>AylaraGoreEnerjiTalebimiz!A34</f>
        <v>2002</v>
      </c>
      <c r="B33">
        <f>AylaraGoreEnerjiTalebimiz!B34</f>
        <v>8</v>
      </c>
      <c r="C33">
        <f>AylaraGoreEnerjiTalebimiz!C34</f>
        <v>32</v>
      </c>
      <c r="D33">
        <f>Verilerimiz!C34*Verilerimiz!J34+Verilerimiz!D34*Verilerimiz!K34+Verilerimiz!E34*Verilerimiz!L34+Verilerimiz!F34*Verilerimiz!M34+Verilerimiz!G34*Verilerimiz!N34+Verilerimiz!H34*Verilerimiz!O34+Verilerimiz!I34*Verilerimiz!P34</f>
        <v>25.108102325541939</v>
      </c>
      <c r="E33">
        <f>(D33-appliedEnergy2019function!$K$2)*(D33-appliedEnergy2019function!$K$2)</f>
        <v>97.620247383614867</v>
      </c>
      <c r="F33">
        <f>AylaraGoreEnerjiTalebimiz!D34</f>
        <v>11646.8</v>
      </c>
      <c r="G33">
        <f>AylaraGoreEnerjiTalebimiz!E34</f>
        <v>1.1646799999999999E-2</v>
      </c>
      <c r="I33">
        <v>18</v>
      </c>
      <c r="J33">
        <f t="shared" si="1"/>
        <v>141.69122032352516</v>
      </c>
      <c r="K33">
        <f t="shared" si="1"/>
        <v>80.654165691960785</v>
      </c>
      <c r="L33">
        <f t="shared" si="1"/>
        <v>25.785520953903536</v>
      </c>
      <c r="M33">
        <f t="shared" si="1"/>
        <v>4.0325318919514777</v>
      </c>
      <c r="N33">
        <f t="shared" si="1"/>
        <v>7.5984488580079166</v>
      </c>
      <c r="O33">
        <f t="shared" si="1"/>
        <v>63.342578414025247</v>
      </c>
      <c r="P33">
        <f t="shared" si="1"/>
        <v>133.03502215423373</v>
      </c>
      <c r="Q33">
        <f t="shared" si="1"/>
        <v>130.98487492836358</v>
      </c>
      <c r="R33">
        <f t="shared" si="1"/>
        <v>74.781004803176074</v>
      </c>
      <c r="S33">
        <f t="shared" si="1"/>
        <v>1.5488448718716457</v>
      </c>
      <c r="T33">
        <f t="shared" si="1"/>
        <v>10.845189008930292</v>
      </c>
      <c r="U33">
        <f t="shared" si="1"/>
        <v>32.727150885360274</v>
      </c>
    </row>
    <row r="34" spans="1:21">
      <c r="A34">
        <f>AylaraGoreEnerjiTalebimiz!A35</f>
        <v>2002</v>
      </c>
      <c r="B34">
        <f>AylaraGoreEnerjiTalebimiz!B35</f>
        <v>9</v>
      </c>
      <c r="C34">
        <f>AylaraGoreEnerjiTalebimiz!C35</f>
        <v>33</v>
      </c>
      <c r="D34">
        <f>Verilerimiz!C35*Verilerimiz!J35+Verilerimiz!D35*Verilerimiz!K35+Verilerimiz!E35*Verilerimiz!L35+Verilerimiz!F35*Verilerimiz!M35+Verilerimiz!G35*Verilerimiz!N35+Verilerimiz!H35*Verilerimiz!O35+Verilerimiz!I35*Verilerimiz!P35</f>
        <v>21.34108984311813</v>
      </c>
      <c r="E34">
        <f>(D34-appliedEnergy2019function!$K$2)*(D34-appliedEnergy2019function!$K$2)</f>
        <v>37.372234336693232</v>
      </c>
      <c r="F34">
        <f>AylaraGoreEnerjiTalebimiz!D35</f>
        <v>10505.5</v>
      </c>
      <c r="G34">
        <f>AylaraGoreEnerjiTalebimiz!E35</f>
        <v>1.0505499999999999E-2</v>
      </c>
    </row>
    <row r="35" spans="1:21">
      <c r="A35">
        <f>AylaraGoreEnerjiTalebimiz!A36</f>
        <v>2002</v>
      </c>
      <c r="B35">
        <f>AylaraGoreEnerjiTalebimiz!B36</f>
        <v>10</v>
      </c>
      <c r="C35">
        <f>AylaraGoreEnerjiTalebimiz!C36</f>
        <v>34</v>
      </c>
      <c r="D35">
        <f>Verilerimiz!C36*Verilerimiz!J36+Verilerimiz!D36*Verilerimiz!K36+Verilerimiz!E36*Verilerimiz!L36+Verilerimiz!F36*Verilerimiz!M36+Verilerimiz!G36*Verilerimiz!N36+Verilerimiz!H36*Verilerimiz!O36+Verilerimiz!I36*Verilerimiz!P36</f>
        <v>17.062450454662855</v>
      </c>
      <c r="E35">
        <f>(D35-appliedEnergy2019function!$K$2)*(D35-appliedEnergy2019function!$K$2)</f>
        <v>3.3659187715342007</v>
      </c>
      <c r="F35">
        <f>AylaraGoreEnerjiTalebimiz!D36</f>
        <v>10770.2</v>
      </c>
      <c r="G35">
        <f>AylaraGoreEnerjiTalebimiz!E36</f>
        <v>1.0770200000000001E-2</v>
      </c>
      <c r="I35" t="s">
        <v>59</v>
      </c>
      <c r="J35">
        <f>MIN(J16:J33)</f>
        <v>55.206971019442214</v>
      </c>
      <c r="K35">
        <f t="shared" ref="K35:U35" si="2">MIN(K16:K33)</f>
        <v>28.237553389378313</v>
      </c>
      <c r="L35">
        <f t="shared" si="2"/>
        <v>5.6386140377614336</v>
      </c>
      <c r="M35">
        <f t="shared" si="2"/>
        <v>6.4378558620623687E-3</v>
      </c>
      <c r="N35">
        <f t="shared" si="2"/>
        <v>1.2041443759467274</v>
      </c>
      <c r="O35">
        <f t="shared" si="2"/>
        <v>32.103106223079642</v>
      </c>
      <c r="P35">
        <f t="shared" si="2"/>
        <v>93.980670589339979</v>
      </c>
      <c r="Q35">
        <f t="shared" si="2"/>
        <v>80.499496813749971</v>
      </c>
      <c r="R35">
        <f t="shared" si="2"/>
        <v>27.296661496733456</v>
      </c>
      <c r="S35">
        <f t="shared" si="2"/>
        <v>3.7731752581226384E-3</v>
      </c>
      <c r="T35">
        <f t="shared" si="2"/>
        <v>8.739108939748029E-2</v>
      </c>
      <c r="U35">
        <f t="shared" si="2"/>
        <v>28.656169613137081</v>
      </c>
    </row>
    <row r="36" spans="1:21">
      <c r="A36">
        <f>AylaraGoreEnerjiTalebimiz!A37</f>
        <v>2002</v>
      </c>
      <c r="B36">
        <f>AylaraGoreEnerjiTalebimiz!B37</f>
        <v>11</v>
      </c>
      <c r="C36">
        <f>AylaraGoreEnerjiTalebimiz!C37</f>
        <v>35</v>
      </c>
      <c r="D36">
        <f>Verilerimiz!C37*Verilerimiz!J37+Verilerimiz!D37*Verilerimiz!K37+Verilerimiz!E37*Verilerimiz!L37+Verilerimiz!F37*Verilerimiz!M37+Verilerimiz!G37*Verilerimiz!N37+Verilerimiz!H37*Verilerimiz!O37+Verilerimiz!I37*Verilerimiz!P37</f>
        <v>12.486835149722687</v>
      </c>
      <c r="E36">
        <f>(D36-appliedEnergy2019function!$K$2)*(D36-appliedEnergy2019function!$K$2)</f>
        <v>7.5129234482957186</v>
      </c>
      <c r="F36">
        <f>AylaraGoreEnerjiTalebimiz!D37</f>
        <v>11222.300000000001</v>
      </c>
      <c r="G36">
        <f>AylaraGoreEnerjiTalebimiz!E37</f>
        <v>1.1222300000000001E-2</v>
      </c>
      <c r="I36" s="47" t="s">
        <v>60</v>
      </c>
      <c r="J36">
        <f>AVERAGE(J16:J33)</f>
        <v>101.76135240607218</v>
      </c>
      <c r="K36">
        <f t="shared" ref="K36:U36" si="3">AVERAGE(K16:K33)</f>
        <v>81.09617681596373</v>
      </c>
      <c r="L36">
        <f t="shared" si="3"/>
        <v>37.915112303613299</v>
      </c>
      <c r="M36">
        <f t="shared" si="3"/>
        <v>5.6959481841481363</v>
      </c>
      <c r="N36">
        <f t="shared" si="3"/>
        <v>9.8066669040518786</v>
      </c>
      <c r="O36">
        <f t="shared" si="3"/>
        <v>61.709109076763703</v>
      </c>
      <c r="P36">
        <f t="shared" si="3"/>
        <v>121.88550744657181</v>
      </c>
      <c r="Q36">
        <f t="shared" si="3"/>
        <v>124.94077921745819</v>
      </c>
      <c r="R36">
        <f t="shared" si="3"/>
        <v>49.129593427436404</v>
      </c>
      <c r="S36">
        <f t="shared" si="3"/>
        <v>4.2127784925665797</v>
      </c>
      <c r="T36">
        <f t="shared" si="3"/>
        <v>14.699756034281572</v>
      </c>
      <c r="U36">
        <f t="shared" si="3"/>
        <v>67.372081039087902</v>
      </c>
    </row>
    <row r="37" spans="1:21">
      <c r="A37">
        <f>AylaraGoreEnerjiTalebimiz!A38</f>
        <v>2002</v>
      </c>
      <c r="B37">
        <f>AylaraGoreEnerjiTalebimiz!B38</f>
        <v>12</v>
      </c>
      <c r="C37">
        <f>AylaraGoreEnerjiTalebimiz!C38</f>
        <v>36</v>
      </c>
      <c r="D37">
        <f>Verilerimiz!C38*Verilerimiz!J38+Verilerimiz!D38*Verilerimiz!K38+Verilerimiz!E38*Verilerimiz!L38+Verilerimiz!F38*Verilerimiz!M38+Verilerimiz!G38*Verilerimiz!N38+Verilerimiz!H38*Verilerimiz!O38+Verilerimiz!I38*Verilerimiz!P38</f>
        <v>4.9687405552190054</v>
      </c>
      <c r="E37">
        <f>(D37-appliedEnergy2019function!$K$2)*(D37-appliedEnergy2019function!$K$2)</f>
        <v>105.24843220760377</v>
      </c>
      <c r="F37">
        <f>AylaraGoreEnerjiTalebimiz!D38</f>
        <v>12122.2</v>
      </c>
      <c r="G37">
        <f>AylaraGoreEnerjiTalebimiz!E38</f>
        <v>1.2122200000000001E-2</v>
      </c>
      <c r="I37" t="s">
        <v>61</v>
      </c>
      <c r="J37">
        <f>MAX(J16:J33)</f>
        <v>169.34637117977539</v>
      </c>
      <c r="K37">
        <f t="shared" ref="K37:U37" si="4">MAX(K16:K33)</f>
        <v>156.48034178964016</v>
      </c>
      <c r="L37">
        <f t="shared" si="4"/>
        <v>92.978852519471047</v>
      </c>
      <c r="M37">
        <f t="shared" si="4"/>
        <v>20.423306599401077</v>
      </c>
      <c r="N37">
        <f t="shared" si="4"/>
        <v>25.36266084814412</v>
      </c>
      <c r="O37">
        <f t="shared" si="4"/>
        <v>92.675234692145651</v>
      </c>
      <c r="P37">
        <f t="shared" si="4"/>
        <v>156.2355502132985</v>
      </c>
      <c r="Q37">
        <f t="shared" si="4"/>
        <v>175.94475419387376</v>
      </c>
      <c r="R37">
        <f t="shared" si="4"/>
        <v>84.123379489410866</v>
      </c>
      <c r="S37">
        <f t="shared" si="4"/>
        <v>19.905478004385913</v>
      </c>
      <c r="T37">
        <f t="shared" si="4"/>
        <v>45.624933266978061</v>
      </c>
      <c r="U37">
        <f t="shared" si="4"/>
        <v>117.84443938649659</v>
      </c>
    </row>
    <row r="38" spans="1:21">
      <c r="A38">
        <f>AylaraGoreEnerjiTalebimiz!A39</f>
        <v>2003</v>
      </c>
      <c r="B38">
        <f>AylaraGoreEnerjiTalebimiz!B39</f>
        <v>1</v>
      </c>
      <c r="C38">
        <f>AylaraGoreEnerjiTalebimiz!C39</f>
        <v>37</v>
      </c>
      <c r="D38">
        <f>Verilerimiz!C39*Verilerimiz!J39+Verilerimiz!D39*Verilerimiz!K39+Verilerimiz!E39*Verilerimiz!L39+Verilerimiz!F39*Verilerimiz!M39+Verilerimiz!G39*Verilerimiz!N39+Verilerimiz!H39*Verilerimiz!O39+Verilerimiz!I39*Verilerimiz!P39</f>
        <v>7.7258321175017013</v>
      </c>
      <c r="E38">
        <f>(D38-appliedEnergy2019function!$K$2)*(D38-appliedEnergy2019function!$K$2)</f>
        <v>56.27961828155437</v>
      </c>
      <c r="F38">
        <f>AylaraGoreEnerjiTalebimiz!D39</f>
        <v>12386.1</v>
      </c>
      <c r="G38">
        <f>AylaraGoreEnerjiTalebimiz!E39</f>
        <v>1.2386100000000001E-2</v>
      </c>
    </row>
    <row r="39" spans="1:21">
      <c r="A39">
        <f>AylaraGoreEnerjiTalebimiz!A40</f>
        <v>2003</v>
      </c>
      <c r="B39">
        <f>AylaraGoreEnerjiTalebimiz!B40</f>
        <v>2</v>
      </c>
      <c r="C39">
        <f>AylaraGoreEnerjiTalebimiz!C40</f>
        <v>38</v>
      </c>
      <c r="D39">
        <f>Verilerimiz!C40*Verilerimiz!J40+Verilerimiz!D40*Verilerimiz!K40+Verilerimiz!E40*Verilerimiz!L40+Verilerimiz!F40*Verilerimiz!M40+Verilerimiz!G40*Verilerimiz!N40+Verilerimiz!H40*Verilerimiz!O40+Verilerimiz!I40*Verilerimiz!P40</f>
        <v>2.7185961313335345</v>
      </c>
      <c r="E39">
        <f>(D39-appliedEnergy2019function!$K$2)*(D39-appliedEnergy2019function!$K$2)</f>
        <v>156.48034178964016</v>
      </c>
      <c r="F39">
        <f>AylaraGoreEnerjiTalebimiz!D40</f>
        <v>10859.2</v>
      </c>
      <c r="G39">
        <f>AylaraGoreEnerjiTalebimiz!E40</f>
        <v>1.0859200000000001E-2</v>
      </c>
    </row>
    <row r="40" spans="1:21">
      <c r="A40">
        <f>AylaraGoreEnerjiTalebimiz!A41</f>
        <v>2003</v>
      </c>
      <c r="B40">
        <f>AylaraGoreEnerjiTalebimiz!B41</f>
        <v>3</v>
      </c>
      <c r="C40">
        <f>AylaraGoreEnerjiTalebimiz!C41</f>
        <v>39</v>
      </c>
      <c r="D40">
        <f>Verilerimiz!C41*Verilerimiz!J41+Verilerimiz!D41*Verilerimiz!K41+Verilerimiz!E41*Verilerimiz!L41+Verilerimiz!F41*Verilerimiz!M41+Verilerimiz!G41*Verilerimiz!N41+Verilerimiz!H41*Verilerimiz!O41+Verilerimiz!I41*Verilerimiz!P41</f>
        <v>5.5852521568836444</v>
      </c>
      <c r="E40">
        <f>(D40-appliedEnergy2019function!$K$2)*(D40-appliedEnergy2019function!$K$2)</f>
        <v>92.978852519471047</v>
      </c>
      <c r="F40">
        <f>AylaraGoreEnerjiTalebimiz!D41</f>
        <v>12391.4</v>
      </c>
      <c r="G40">
        <f>AylaraGoreEnerjiTalebimiz!E41</f>
        <v>1.23914E-2</v>
      </c>
      <c r="I40" t="s">
        <v>78</v>
      </c>
      <c r="J40">
        <f>SQRT(J36)</f>
        <v>10.087683203098329</v>
      </c>
      <c r="K40">
        <f t="shared" ref="K40:U40" si="5">SQRT(K36)</f>
        <v>9.005341571309982</v>
      </c>
      <c r="L40">
        <f t="shared" si="5"/>
        <v>6.1575248520499937</v>
      </c>
      <c r="M40">
        <f t="shared" si="5"/>
        <v>2.3866185669578908</v>
      </c>
      <c r="N40">
        <f t="shared" si="5"/>
        <v>3.1315598196508843</v>
      </c>
      <c r="O40">
        <f t="shared" si="5"/>
        <v>7.8555145647349995</v>
      </c>
      <c r="P40">
        <f t="shared" si="5"/>
        <v>11.040176966270595</v>
      </c>
      <c r="Q40">
        <f t="shared" si="5"/>
        <v>11.177691139831078</v>
      </c>
      <c r="R40">
        <f t="shared" si="5"/>
        <v>7.0092505610397753</v>
      </c>
      <c r="S40">
        <f t="shared" si="5"/>
        <v>2.0525054184012719</v>
      </c>
      <c r="T40">
        <f t="shared" si="5"/>
        <v>3.8340260868024325</v>
      </c>
      <c r="U40">
        <f t="shared" si="5"/>
        <v>8.2080497707487066</v>
      </c>
    </row>
    <row r="41" spans="1:21">
      <c r="A41">
        <f>AylaraGoreEnerjiTalebimiz!A42</f>
        <v>2003</v>
      </c>
      <c r="B41">
        <f>AylaraGoreEnerjiTalebimiz!B42</f>
        <v>4</v>
      </c>
      <c r="C41">
        <f>AylaraGoreEnerjiTalebimiz!C42</f>
        <v>40</v>
      </c>
      <c r="D41">
        <f>Verilerimiz!C42*Verilerimiz!J42+Verilerimiz!D42*Verilerimiz!K42+Verilerimiz!E42*Verilerimiz!L42+Verilerimiz!F42*Verilerimiz!M42+Verilerimiz!G42*Verilerimiz!N42+Verilerimiz!H42*Verilerimiz!O42+Verilerimiz!I42*Verilerimiz!P42</f>
        <v>10.708591146078543</v>
      </c>
      <c r="E41">
        <f>(D41-appliedEnergy2019function!$K$2)*(D41-appliedEnergy2019function!$K$2)</f>
        <v>20.423306599401077</v>
      </c>
      <c r="F41">
        <f>AylaraGoreEnerjiTalebimiz!D42</f>
        <v>11045.400000000001</v>
      </c>
      <c r="G41">
        <f>AylaraGoreEnerjiTalebimiz!E42</f>
        <v>1.1045400000000002E-2</v>
      </c>
    </row>
    <row r="42" spans="1:21">
      <c r="A42">
        <f>AylaraGoreEnerjiTalebimiz!A43</f>
        <v>2003</v>
      </c>
      <c r="B42">
        <f>AylaraGoreEnerjiTalebimiz!B43</f>
        <v>5</v>
      </c>
      <c r="C42">
        <f>AylaraGoreEnerjiTalebimiz!C43</f>
        <v>41</v>
      </c>
      <c r="D42">
        <f>Verilerimiz!C43*Verilerimiz!J43+Verilerimiz!D43*Verilerimiz!K43+Verilerimiz!E43*Verilerimiz!L43+Verilerimiz!F43*Verilerimiz!M43+Verilerimiz!G43*Verilerimiz!N43+Verilerimiz!H43*Verilerimiz!O43+Verilerimiz!I43*Verilerimiz!P43</f>
        <v>19.289727425575169</v>
      </c>
      <c r="E42">
        <f>(D42-appliedEnergy2019function!$K$2)*(D42-appliedEnergy2019function!$K$2)</f>
        <v>16.499202338802171</v>
      </c>
      <c r="F42">
        <f>AylaraGoreEnerjiTalebimiz!D43</f>
        <v>10917.6</v>
      </c>
      <c r="G42">
        <f>AylaraGoreEnerjiTalebimiz!E43</f>
        <v>1.09176E-2</v>
      </c>
    </row>
    <row r="43" spans="1:21">
      <c r="A43">
        <f>AylaraGoreEnerjiTalebimiz!A44</f>
        <v>2003</v>
      </c>
      <c r="B43">
        <f>AylaraGoreEnerjiTalebimiz!B44</f>
        <v>6</v>
      </c>
      <c r="C43">
        <f>AylaraGoreEnerjiTalebimiz!C44</f>
        <v>42</v>
      </c>
      <c r="D43">
        <f>Verilerimiz!C44*Verilerimiz!J44+Verilerimiz!D44*Verilerimiz!K44+Verilerimiz!E44*Verilerimiz!L44+Verilerimiz!F44*Verilerimiz!M44+Verilerimiz!G44*Verilerimiz!N44+Verilerimiz!H44*Verilerimiz!O44+Verilerimiz!I44*Verilerimiz!P44</f>
        <v>23.638999686224704</v>
      </c>
      <c r="E43">
        <f>(D43-appliedEnergy2019function!$K$2)*(D43-appliedEnergy2019function!$K$2)</f>
        <v>70.748172334213251</v>
      </c>
      <c r="F43">
        <f>AylaraGoreEnerjiTalebimiz!D44</f>
        <v>11085.1</v>
      </c>
      <c r="G43">
        <f>AylaraGoreEnerjiTalebimiz!E44</f>
        <v>1.1085100000000001E-2</v>
      </c>
    </row>
    <row r="44" spans="1:21">
      <c r="A44">
        <f>AylaraGoreEnerjiTalebimiz!A45</f>
        <v>2003</v>
      </c>
      <c r="B44">
        <f>AylaraGoreEnerjiTalebimiz!B45</f>
        <v>7</v>
      </c>
      <c r="C44">
        <f>AylaraGoreEnerjiTalebimiz!C45</f>
        <v>43</v>
      </c>
      <c r="D44">
        <f>Verilerimiz!C45*Verilerimiz!J45+Verilerimiz!D45*Verilerimiz!K45+Verilerimiz!E45*Verilerimiz!L45+Verilerimiz!F45*Verilerimiz!M45+Verilerimiz!G45*Verilerimiz!N45+Verilerimiz!H45*Verilerimiz!O45+Verilerimiz!I45*Verilerimiz!P45</f>
        <v>25.544909687440651</v>
      </c>
      <c r="E44">
        <f>(D44-appliedEnergy2019function!$K$2)*(D44-appliedEnergy2019function!$K$2)</f>
        <v>106.44262004253517</v>
      </c>
      <c r="F44">
        <f>AylaraGoreEnerjiTalebimiz!D45</f>
        <v>12415.4</v>
      </c>
      <c r="G44">
        <f>AylaraGoreEnerjiTalebimiz!E45</f>
        <v>1.24154E-2</v>
      </c>
    </row>
    <row r="45" spans="1:21">
      <c r="A45">
        <f>AylaraGoreEnerjiTalebimiz!A46</f>
        <v>2003</v>
      </c>
      <c r="B45">
        <f>AylaraGoreEnerjiTalebimiz!B46</f>
        <v>8</v>
      </c>
      <c r="C45">
        <f>AylaraGoreEnerjiTalebimiz!C46</f>
        <v>44</v>
      </c>
      <c r="D45">
        <f>Verilerimiz!C46*Verilerimiz!J46+Verilerimiz!D46*Verilerimiz!K46+Verilerimiz!E46*Verilerimiz!L46+Verilerimiz!F46*Verilerimiz!M46+Verilerimiz!G46*Verilerimiz!N46+Verilerimiz!H46*Verilerimiz!O46+Verilerimiz!I46*Verilerimiz!P46</f>
        <v>26.152567439183525</v>
      </c>
      <c r="E45">
        <f>(D45-appliedEnergy2019function!$K$2)*(D45-appliedEnergy2019function!$K$2)</f>
        <v>119.35040355022943</v>
      </c>
      <c r="F45">
        <f>AylaraGoreEnerjiTalebimiz!D46</f>
        <v>12561.300000000001</v>
      </c>
      <c r="G45">
        <f>AylaraGoreEnerjiTalebimiz!E46</f>
        <v>1.2561300000000001E-2</v>
      </c>
    </row>
    <row r="46" spans="1:21">
      <c r="A46">
        <f>AylaraGoreEnerjiTalebimiz!A47</f>
        <v>2003</v>
      </c>
      <c r="B46">
        <f>AylaraGoreEnerjiTalebimiz!B47</f>
        <v>9</v>
      </c>
      <c r="C46">
        <f>AylaraGoreEnerjiTalebimiz!C47</f>
        <v>45</v>
      </c>
      <c r="D46">
        <f>Verilerimiz!C47*Verilerimiz!J47+Verilerimiz!D47*Verilerimiz!K47+Verilerimiz!E47*Verilerimiz!L47+Verilerimiz!F47*Verilerimiz!M47+Verilerimiz!G47*Verilerimiz!N47+Verilerimiz!H47*Verilerimiz!O47+Verilerimiz!I47*Verilerimiz!P47</f>
        <v>20.758002877416587</v>
      </c>
      <c r="E46">
        <f>(D46-appliedEnergy2019function!$K$2)*(D46-appliedEnergy2019function!$K$2)</f>
        <v>30.583072970991989</v>
      </c>
      <c r="F46">
        <f>AylaraGoreEnerjiTalebimiz!D47</f>
        <v>11414.300000000001</v>
      </c>
      <c r="G46">
        <f>AylaraGoreEnerjiTalebimiz!E47</f>
        <v>1.14143E-2</v>
      </c>
    </row>
    <row r="47" spans="1:21">
      <c r="A47">
        <f>AylaraGoreEnerjiTalebimiz!A48</f>
        <v>2003</v>
      </c>
      <c r="B47">
        <f>AylaraGoreEnerjiTalebimiz!B48</f>
        <v>10</v>
      </c>
      <c r="C47">
        <f>AylaraGoreEnerjiTalebimiz!C48</f>
        <v>46</v>
      </c>
      <c r="D47">
        <f>Verilerimiz!C48*Verilerimiz!J48+Verilerimiz!D48*Verilerimiz!K48+Verilerimiz!E48*Verilerimiz!L48+Verilerimiz!F48*Verilerimiz!M48+Verilerimiz!G48*Verilerimiz!N48+Verilerimiz!H48*Verilerimiz!O48+Verilerimiz!I48*Verilerimiz!P48</f>
        <v>17.160001025913751</v>
      </c>
      <c r="E47">
        <f>(D47-appliedEnergy2019function!$K$2)*(D47-appliedEnergy2019function!$K$2)</f>
        <v>3.7333760347321818</v>
      </c>
      <c r="F47">
        <f>AylaraGoreEnerjiTalebimiz!D48</f>
        <v>11578.9</v>
      </c>
      <c r="G47">
        <f>AylaraGoreEnerjiTalebimiz!E48</f>
        <v>1.15789E-2</v>
      </c>
    </row>
    <row r="48" spans="1:21">
      <c r="A48">
        <f>AylaraGoreEnerjiTalebimiz!A49</f>
        <v>2003</v>
      </c>
      <c r="B48">
        <f>AylaraGoreEnerjiTalebimiz!B49</f>
        <v>11</v>
      </c>
      <c r="C48">
        <f>AylaraGoreEnerjiTalebimiz!C49</f>
        <v>47</v>
      </c>
      <c r="D48">
        <f>Verilerimiz!C49*Verilerimiz!J49+Verilerimiz!D49*Verilerimiz!K49+Verilerimiz!E49*Verilerimiz!L49+Verilerimiz!F49*Verilerimiz!M49+Verilerimiz!G49*Verilerimiz!N49+Verilerimiz!H49*Verilerimiz!O49+Verilerimiz!I49*Verilerimiz!P49</f>
        <v>11.006418650111828</v>
      </c>
      <c r="E48">
        <f>(D48-appliedEnergy2019function!$K$2)*(D48-appliedEnergy2019function!$K$2)</f>
        <v>17.820114617222991</v>
      </c>
      <c r="F48">
        <f>AylaraGoreEnerjiTalebimiz!D49</f>
        <v>11439.4</v>
      </c>
      <c r="G48">
        <f>AylaraGoreEnerjiTalebimiz!E49</f>
        <v>1.1439399999999999E-2</v>
      </c>
    </row>
    <row r="49" spans="1:7">
      <c r="A49">
        <f>AylaraGoreEnerjiTalebimiz!A50</f>
        <v>2003</v>
      </c>
      <c r="B49">
        <f>AylaraGoreEnerjiTalebimiz!B50</f>
        <v>12</v>
      </c>
      <c r="C49">
        <f>AylaraGoreEnerjiTalebimiz!C50</f>
        <v>48</v>
      </c>
      <c r="D49">
        <f>Verilerimiz!C50*Verilerimiz!J50+Verilerimiz!D50*Verilerimiz!K50+Verilerimiz!E50*Verilerimiz!L50+Verilerimiz!F50*Verilerimiz!M50+Verilerimiz!G50*Verilerimiz!N50+Verilerimiz!H50*Verilerimiz!O50+Verilerimiz!I50*Verilerimiz!P50</f>
        <v>6.7210197475537736</v>
      </c>
      <c r="E49">
        <f>(D49-appliedEnergy2019function!$K$2)*(D49-appliedEnergy2019function!$K$2)</f>
        <v>72.365419316119613</v>
      </c>
      <c r="F49">
        <f>AylaraGoreEnerjiTalebimiz!D50</f>
        <v>13056.800000000001</v>
      </c>
      <c r="G49">
        <f>AylaraGoreEnerjiTalebimiz!E50</f>
        <v>1.30568E-2</v>
      </c>
    </row>
    <row r="50" spans="1:7">
      <c r="A50">
        <f>AylaraGoreEnerjiTalebimiz!A51</f>
        <v>2004</v>
      </c>
      <c r="B50">
        <f>AylaraGoreEnerjiTalebimiz!B51</f>
        <v>1</v>
      </c>
      <c r="C50">
        <f>AylaraGoreEnerjiTalebimiz!C51</f>
        <v>49</v>
      </c>
      <c r="D50">
        <f>Verilerimiz!C51*Verilerimiz!J51+Verilerimiz!D51*Verilerimiz!K51+Verilerimiz!E51*Verilerimiz!L51+Verilerimiz!F51*Verilerimiz!M51+Verilerimiz!G51*Verilerimiz!N51+Verilerimiz!H51*Verilerimiz!O51+Verilerimiz!I51*Verilerimiz!P51</f>
        <v>4.5530751159512759</v>
      </c>
      <c r="E50">
        <f>(D50-appliedEnergy2019function!$K$2)*(D50-appliedEnergy2019function!$K$2)</f>
        <v>113.94988819480581</v>
      </c>
      <c r="F50">
        <f>AylaraGoreEnerjiTalebimiz!D51</f>
        <v>12941.6</v>
      </c>
      <c r="G50">
        <f>AylaraGoreEnerjiTalebimiz!E51</f>
        <v>1.2941600000000001E-2</v>
      </c>
    </row>
    <row r="51" spans="1:7">
      <c r="A51">
        <f>AylaraGoreEnerjiTalebimiz!A52</f>
        <v>2004</v>
      </c>
      <c r="B51">
        <f>AylaraGoreEnerjiTalebimiz!B52</f>
        <v>2</v>
      </c>
      <c r="C51">
        <f>AylaraGoreEnerjiTalebimiz!C52</f>
        <v>50</v>
      </c>
      <c r="D51">
        <f>Verilerimiz!C52*Verilerimiz!J52+Verilerimiz!D52*Verilerimiz!K52+Verilerimiz!E52*Verilerimiz!L52+Verilerimiz!F52*Verilerimiz!M52+Verilerimiz!G52*Verilerimiz!N52+Verilerimiz!H52*Verilerimiz!O52+Verilerimiz!I52*Verilerimiz!P52</f>
        <v>5.421545671562078</v>
      </c>
      <c r="E51">
        <f>(D51-appliedEnergy2019function!$K$2)*(D51-appliedEnergy2019function!$K$2)</f>
        <v>96.162749665325947</v>
      </c>
      <c r="F51">
        <f>AylaraGoreEnerjiTalebimiz!D52</f>
        <v>11507.900000000001</v>
      </c>
      <c r="G51">
        <f>AylaraGoreEnerjiTalebimiz!E52</f>
        <v>1.1507900000000001E-2</v>
      </c>
    </row>
    <row r="52" spans="1:7">
      <c r="A52">
        <f>AylaraGoreEnerjiTalebimiz!A53</f>
        <v>2004</v>
      </c>
      <c r="B52">
        <f>AylaraGoreEnerjiTalebimiz!B53</f>
        <v>3</v>
      </c>
      <c r="C52">
        <f>AylaraGoreEnerjiTalebimiz!C53</f>
        <v>51</v>
      </c>
      <c r="D52">
        <f>Verilerimiz!C53*Verilerimiz!J53+Verilerimiz!D53*Verilerimiz!K53+Verilerimiz!E53*Verilerimiz!L53+Verilerimiz!F53*Verilerimiz!M53+Verilerimiz!G53*Verilerimiz!N53+Verilerimiz!H53*Verilerimiz!O53+Verilerimiz!I53*Verilerimiz!P53</f>
        <v>9.2412179730342743</v>
      </c>
      <c r="E52">
        <f>(D52-appliedEnergy2019function!$K$2)*(D52-appliedEnergy2019function!$K$2)</f>
        <v>35.839241110618438</v>
      </c>
      <c r="F52">
        <f>AylaraGoreEnerjiTalebimiz!D53</f>
        <v>12539.4</v>
      </c>
      <c r="G52">
        <f>AylaraGoreEnerjiTalebimiz!E53</f>
        <v>1.2539399999999999E-2</v>
      </c>
    </row>
    <row r="53" spans="1:7">
      <c r="A53">
        <f>AylaraGoreEnerjiTalebimiz!A54</f>
        <v>2004</v>
      </c>
      <c r="B53">
        <f>AylaraGoreEnerjiTalebimiz!B54</f>
        <v>4</v>
      </c>
      <c r="C53">
        <f>AylaraGoreEnerjiTalebimiz!C54</f>
        <v>52</v>
      </c>
      <c r="D53">
        <f>Verilerimiz!C54*Verilerimiz!J54+Verilerimiz!D54*Verilerimiz!K54+Verilerimiz!E54*Verilerimiz!L54+Verilerimiz!F54*Verilerimiz!M54+Verilerimiz!G54*Verilerimiz!N54+Verilerimiz!H54*Verilerimiz!O54+Verilerimiz!I54*Verilerimiz!P54</f>
        <v>12.936220440944458</v>
      </c>
      <c r="E53">
        <f>(D53-appliedEnergy2019function!$K$2)*(D53-appliedEnergy2019function!$K$2)</f>
        <v>5.2513662524264344</v>
      </c>
      <c r="F53">
        <f>AylaraGoreEnerjiTalebimiz!D54</f>
        <v>11782.300000000001</v>
      </c>
      <c r="G53">
        <f>AylaraGoreEnerjiTalebimiz!E54</f>
        <v>1.1782300000000001E-2</v>
      </c>
    </row>
    <row r="54" spans="1:7">
      <c r="A54">
        <f>AylaraGoreEnerjiTalebimiz!A55</f>
        <v>2004</v>
      </c>
      <c r="B54">
        <f>AylaraGoreEnerjiTalebimiz!B55</f>
        <v>5</v>
      </c>
      <c r="C54">
        <f>AylaraGoreEnerjiTalebimiz!C55</f>
        <v>53</v>
      </c>
      <c r="D54">
        <f>Verilerimiz!C55*Verilerimiz!J55+Verilerimiz!D55*Verilerimiz!K55+Verilerimiz!E55*Verilerimiz!L55+Verilerimiz!F55*Verilerimiz!M55+Verilerimiz!G55*Verilerimiz!N55+Verilerimiz!H55*Verilerimiz!O55+Verilerimiz!I55*Verilerimiz!P55</f>
        <v>16.989711053388426</v>
      </c>
      <c r="E54">
        <f>(D54-appliedEnergy2019function!$K$2)*(D54-appliedEnergy2019function!$K$2)</f>
        <v>3.1043079732746475</v>
      </c>
      <c r="F54">
        <f>AylaraGoreEnerjiTalebimiz!D55</f>
        <v>11822.2</v>
      </c>
      <c r="G54">
        <f>AylaraGoreEnerjiTalebimiz!E55</f>
        <v>1.1822200000000001E-2</v>
      </c>
    </row>
    <row r="55" spans="1:7">
      <c r="A55">
        <f>AylaraGoreEnerjiTalebimiz!A56</f>
        <v>2004</v>
      </c>
      <c r="B55">
        <f>AylaraGoreEnerjiTalebimiz!B56</f>
        <v>6</v>
      </c>
      <c r="C55">
        <f>AylaraGoreEnerjiTalebimiz!C56</f>
        <v>54</v>
      </c>
      <c r="D55">
        <f>Verilerimiz!C56*Verilerimiz!J56+Verilerimiz!D56*Verilerimiz!K56+Verilerimiz!E56*Verilerimiz!L56+Verilerimiz!F56*Verilerimiz!M56+Verilerimiz!G56*Verilerimiz!N56+Verilerimiz!H56*Verilerimiz!O56+Verilerimiz!I56*Verilerimiz!P56</f>
        <v>21.911001904494814</v>
      </c>
      <c r="E55">
        <f>(D55-appliedEnergy2019function!$K$2)*(D55-appliedEnergy2019function!$K$2)</f>
        <v>44.665102020977372</v>
      </c>
      <c r="F55">
        <f>AylaraGoreEnerjiTalebimiz!D56</f>
        <v>11925.8</v>
      </c>
      <c r="G55">
        <f>AylaraGoreEnerjiTalebimiz!E56</f>
        <v>1.1925799999999999E-2</v>
      </c>
    </row>
    <row r="56" spans="1:7">
      <c r="A56">
        <f>AylaraGoreEnerjiTalebimiz!A57</f>
        <v>2004</v>
      </c>
      <c r="B56">
        <f>AylaraGoreEnerjiTalebimiz!B57</f>
        <v>7</v>
      </c>
      <c r="C56">
        <f>AylaraGoreEnerjiTalebimiz!C57</f>
        <v>55</v>
      </c>
      <c r="D56">
        <f>Verilerimiz!C57*Verilerimiz!J57+Verilerimiz!D57*Verilerimiz!K57+Verilerimiz!E57*Verilerimiz!L57+Verilerimiz!F57*Verilerimiz!M57+Verilerimiz!G57*Verilerimiz!N57+Verilerimiz!H57*Verilerimiz!O57+Verilerimiz!I57*Verilerimiz!P57</f>
        <v>24.922169235090301</v>
      </c>
      <c r="E56">
        <f>(D56-appliedEnergy2019function!$K$2)*(D56-appliedEnergy2019function!$K$2)</f>
        <v>93.980670589339979</v>
      </c>
      <c r="F56">
        <f>AylaraGoreEnerjiTalebimiz!D57</f>
        <v>13242.800000000001</v>
      </c>
      <c r="G56">
        <f>AylaraGoreEnerjiTalebimiz!E57</f>
        <v>1.3242800000000001E-2</v>
      </c>
    </row>
    <row r="57" spans="1:7">
      <c r="A57">
        <f>AylaraGoreEnerjiTalebimiz!A58</f>
        <v>2004</v>
      </c>
      <c r="B57">
        <f>AylaraGoreEnerjiTalebimiz!B58</f>
        <v>8</v>
      </c>
      <c r="C57">
        <f>AylaraGoreEnerjiTalebimiz!C58</f>
        <v>56</v>
      </c>
      <c r="D57">
        <f>Verilerimiz!C58*Verilerimiz!J58+Verilerimiz!D58*Verilerimiz!K58+Verilerimiz!E58*Verilerimiz!L58+Verilerimiz!F58*Verilerimiz!M58+Verilerimiz!G58*Verilerimiz!N58+Verilerimiz!H58*Verilerimiz!O58+Verilerimiz!I58*Verilerimiz!P58</f>
        <v>24.654874492730631</v>
      </c>
      <c r="E57">
        <f>(D57-appliedEnergy2019function!$K$2)*(D57-appliedEnergy2019function!$K$2)</f>
        <v>88.869612641152102</v>
      </c>
      <c r="F57">
        <f>AylaraGoreEnerjiTalebimiz!D58</f>
        <v>13304.600000000002</v>
      </c>
      <c r="G57">
        <f>AylaraGoreEnerjiTalebimiz!E58</f>
        <v>1.3304600000000001E-2</v>
      </c>
    </row>
    <row r="58" spans="1:7">
      <c r="A58">
        <f>AylaraGoreEnerjiTalebimiz!A59</f>
        <v>2004</v>
      </c>
      <c r="B58">
        <f>AylaraGoreEnerjiTalebimiz!B59</f>
        <v>9</v>
      </c>
      <c r="C58">
        <f>AylaraGoreEnerjiTalebimiz!C59</f>
        <v>57</v>
      </c>
      <c r="D58">
        <f>Verilerimiz!C59*Verilerimiz!J59+Verilerimiz!D59*Verilerimiz!K59+Verilerimiz!E59*Verilerimiz!L59+Verilerimiz!F59*Verilerimiz!M59+Verilerimiz!G59*Verilerimiz!N59+Verilerimiz!H59*Verilerimiz!O59+Verilerimiz!I59*Verilerimiz!P59</f>
        <v>21.657655874296644</v>
      </c>
      <c r="E58">
        <f>(D58-appliedEnergy2019function!$K$2)*(D58-appliedEnergy2019function!$K$2)</f>
        <v>41.342964136730764</v>
      </c>
      <c r="F58">
        <f>AylaraGoreEnerjiTalebimiz!D59</f>
        <v>12525.1</v>
      </c>
      <c r="G58">
        <f>AylaraGoreEnerjiTalebimiz!E59</f>
        <v>1.2525100000000001E-2</v>
      </c>
    </row>
    <row r="59" spans="1:7">
      <c r="A59">
        <f>AylaraGoreEnerjiTalebimiz!A60</f>
        <v>2004</v>
      </c>
      <c r="B59">
        <f>AylaraGoreEnerjiTalebimiz!B60</f>
        <v>10</v>
      </c>
      <c r="C59">
        <f>AylaraGoreEnerjiTalebimiz!C60</f>
        <v>58</v>
      </c>
      <c r="D59">
        <f>Verilerimiz!C60*Verilerimiz!J60+Verilerimiz!D60*Verilerimiz!K60+Verilerimiz!E60*Verilerimiz!L60+Verilerimiz!F60*Verilerimiz!M60+Verilerimiz!G60*Verilerimiz!N60+Verilerimiz!H60*Verilerimiz!O60+Verilerimiz!I60*Verilerimiz!P60</f>
        <v>17.76390012561621</v>
      </c>
      <c r="E59">
        <f>(D59-appliedEnergy2019function!$K$2)*(D59-appliedEnergy2019function!$K$2)</f>
        <v>6.4317713356560811</v>
      </c>
      <c r="F59">
        <f>AylaraGoreEnerjiTalebimiz!D60</f>
        <v>12326.2</v>
      </c>
      <c r="G59">
        <f>AylaraGoreEnerjiTalebimiz!E60</f>
        <v>1.2326200000000001E-2</v>
      </c>
    </row>
    <row r="60" spans="1:7">
      <c r="A60">
        <f>AylaraGoreEnerjiTalebimiz!A61</f>
        <v>2004</v>
      </c>
      <c r="B60">
        <f>AylaraGoreEnerjiTalebimiz!B61</f>
        <v>11</v>
      </c>
      <c r="C60">
        <f>AylaraGoreEnerjiTalebimiz!C61</f>
        <v>59</v>
      </c>
      <c r="D60">
        <f>Verilerimiz!C61*Verilerimiz!J61+Verilerimiz!D61*Verilerimiz!K61+Verilerimiz!E61*Verilerimiz!L61+Verilerimiz!F61*Verilerimiz!M61+Verilerimiz!G61*Verilerimiz!N61+Verilerimiz!H61*Verilerimiz!O61+Verilerimiz!I61*Verilerimiz!P61</f>
        <v>11.447300586711778</v>
      </c>
      <c r="E60">
        <f>(D60-appliedEnergy2019function!$K$2)*(D60-appliedEnergy2019function!$K$2)</f>
        <v>14.292224278025905</v>
      </c>
      <c r="F60">
        <f>AylaraGoreEnerjiTalebimiz!D61</f>
        <v>12150.300000000001</v>
      </c>
      <c r="G60">
        <f>AylaraGoreEnerjiTalebimiz!E61</f>
        <v>1.2150300000000001E-2</v>
      </c>
    </row>
    <row r="61" spans="1:7">
      <c r="A61">
        <f>AylaraGoreEnerjiTalebimiz!A62</f>
        <v>2004</v>
      </c>
      <c r="B61">
        <f>AylaraGoreEnerjiTalebimiz!B62</f>
        <v>12</v>
      </c>
      <c r="C61">
        <f>AylaraGoreEnerjiTalebimiz!C62</f>
        <v>60</v>
      </c>
      <c r="D61">
        <f>Verilerimiz!C62*Verilerimiz!J62+Verilerimiz!D62*Verilerimiz!K62+Verilerimiz!E62*Verilerimiz!L62+Verilerimiz!F62*Verilerimiz!M62+Verilerimiz!G62*Verilerimiz!N62+Verilerimiz!H62*Verilerimiz!O62+Verilerimiz!I62*Verilerimiz!P62</f>
        <v>7.073552084636888</v>
      </c>
      <c r="E61">
        <f>(D61-appliedEnergy2019function!$K$2)*(D61-appliedEnergy2019function!$K$2)</f>
        <v>66.491863598625883</v>
      </c>
      <c r="F61">
        <f>AylaraGoreEnerjiTalebimiz!D62</f>
        <v>13949.300000000001</v>
      </c>
      <c r="G61">
        <f>AylaraGoreEnerjiTalebimiz!E62</f>
        <v>1.3949300000000001E-2</v>
      </c>
    </row>
    <row r="62" spans="1:7">
      <c r="A62">
        <f>AylaraGoreEnerjiTalebimiz!A63</f>
        <v>2005</v>
      </c>
      <c r="B62">
        <f>AylaraGoreEnerjiTalebimiz!B63</f>
        <v>1</v>
      </c>
      <c r="C62">
        <f>AylaraGoreEnerjiTalebimiz!C63</f>
        <v>61</v>
      </c>
      <c r="D62">
        <f>Verilerimiz!C63*Verilerimiz!J63+Verilerimiz!D63*Verilerimiz!K63+Verilerimiz!E63*Verilerimiz!L63+Verilerimiz!F63*Verilerimiz!M63+Verilerimiz!G63*Verilerimiz!N63+Verilerimiz!H63*Verilerimiz!O63+Verilerimiz!I63*Verilerimiz!P63</f>
        <v>6.3640318991406977</v>
      </c>
      <c r="E62">
        <f>(D62-appliedEnergy2019function!$K$2)*(D62-appliedEnergy2019function!$K$2)</f>
        <v>78.566498574927195</v>
      </c>
      <c r="F62">
        <f>AylaraGoreEnerjiTalebimiz!D63</f>
        <v>13212.4</v>
      </c>
      <c r="G62">
        <f>AylaraGoreEnerjiTalebimiz!E63</f>
        <v>1.3212399999999999E-2</v>
      </c>
    </row>
    <row r="63" spans="1:7">
      <c r="A63">
        <f>AylaraGoreEnerjiTalebimiz!A64</f>
        <v>2005</v>
      </c>
      <c r="B63">
        <f>AylaraGoreEnerjiTalebimiz!B64</f>
        <v>2</v>
      </c>
      <c r="C63">
        <f>AylaraGoreEnerjiTalebimiz!C64</f>
        <v>62</v>
      </c>
      <c r="D63">
        <f>Verilerimiz!C64*Verilerimiz!J64+Verilerimiz!D64*Verilerimiz!K64+Verilerimiz!E64*Verilerimiz!L64+Verilerimiz!F64*Verilerimiz!M64+Verilerimiz!G64*Verilerimiz!N64+Verilerimiz!H64*Verilerimiz!O64+Verilerimiz!I64*Verilerimiz!P64</f>
        <v>5.4308723456595542</v>
      </c>
      <c r="E63">
        <f>(D63-appliedEnergy2019function!$K$2)*(D63-appliedEnergy2019function!$K$2)</f>
        <v>95.979917056135761</v>
      </c>
      <c r="F63">
        <f>AylaraGoreEnerjiTalebimiz!D64</f>
        <v>12523.9</v>
      </c>
      <c r="G63">
        <f>AylaraGoreEnerjiTalebimiz!E64</f>
        <v>1.2523899999999999E-2</v>
      </c>
    </row>
    <row r="64" spans="1:7">
      <c r="A64">
        <f>AylaraGoreEnerjiTalebimiz!A65</f>
        <v>2005</v>
      </c>
      <c r="B64">
        <f>AylaraGoreEnerjiTalebimiz!B65</f>
        <v>3</v>
      </c>
      <c r="C64">
        <f>AylaraGoreEnerjiTalebimiz!C65</f>
        <v>63</v>
      </c>
      <c r="D64">
        <f>Verilerimiz!C65*Verilerimiz!J65+Verilerimiz!D65*Verilerimiz!K65+Verilerimiz!E65*Verilerimiz!L65+Verilerimiz!F65*Verilerimiz!M65+Verilerimiz!G65*Verilerimiz!N65+Verilerimiz!H65*Verilerimiz!O65+Verilerimiz!I65*Verilerimiz!P65</f>
        <v>8.0670016694055295</v>
      </c>
      <c r="E64">
        <f>(D64-appliedEnergy2019function!$K$2)*(D64-appliedEnergy2019function!$K$2)</f>
        <v>51.277124529339844</v>
      </c>
      <c r="F64">
        <f>AylaraGoreEnerjiTalebimiz!D65</f>
        <v>13465.7</v>
      </c>
      <c r="G64">
        <f>AylaraGoreEnerjiTalebimiz!E65</f>
        <v>1.3465700000000001E-2</v>
      </c>
    </row>
    <row r="65" spans="1:7">
      <c r="A65">
        <f>AylaraGoreEnerjiTalebimiz!A66</f>
        <v>2005</v>
      </c>
      <c r="B65">
        <f>AylaraGoreEnerjiTalebimiz!B66</f>
        <v>4</v>
      </c>
      <c r="C65">
        <f>AylaraGoreEnerjiTalebimiz!C66</f>
        <v>64</v>
      </c>
      <c r="D65">
        <f>Verilerimiz!C66*Verilerimiz!J66+Verilerimiz!D66*Verilerimiz!K66+Verilerimiz!E66*Verilerimiz!L66+Verilerimiz!F66*Verilerimiz!M66+Verilerimiz!G66*Verilerimiz!N66+Verilerimiz!H66*Verilerimiz!O66+Verilerimiz!I66*Verilerimiz!P66</f>
        <v>13.075666920132567</v>
      </c>
      <c r="E65">
        <f>(D65-appliedEnergy2019function!$K$2)*(D65-appliedEnergy2019function!$K$2)</f>
        <v>4.631704382770784</v>
      </c>
      <c r="F65">
        <f>AylaraGoreEnerjiTalebimiz!D66</f>
        <v>12533.9</v>
      </c>
      <c r="G65">
        <f>AylaraGoreEnerjiTalebimiz!E66</f>
        <v>1.2533899999999999E-2</v>
      </c>
    </row>
    <row r="66" spans="1:7">
      <c r="A66">
        <f>AylaraGoreEnerjiTalebimiz!A67</f>
        <v>2005</v>
      </c>
      <c r="B66">
        <f>AylaraGoreEnerjiTalebimiz!B67</f>
        <v>5</v>
      </c>
      <c r="C66">
        <f>AylaraGoreEnerjiTalebimiz!C67</f>
        <v>65</v>
      </c>
      <c r="D66">
        <f>Verilerimiz!C67*Verilerimiz!J67+Verilerimiz!D67*Verilerimiz!K67+Verilerimiz!E67*Verilerimiz!L67+Verilerimiz!F67*Verilerimiz!M67+Verilerimiz!G67*Verilerimiz!N67+Verilerimiz!H67*Verilerimiz!O67+Verilerimiz!I67*Verilerimiz!P67</f>
        <v>17.640722365512939</v>
      </c>
      <c r="E66">
        <f>(D66-appliedEnergy2019function!$K$2)*(D66-appliedEnergy2019function!$K$2)</f>
        <v>5.8221634095753769</v>
      </c>
      <c r="F66">
        <f>AylaraGoreEnerjiTalebimiz!D67</f>
        <v>12759.9</v>
      </c>
      <c r="G66">
        <f>AylaraGoreEnerjiTalebimiz!E67</f>
        <v>1.2759899999999999E-2</v>
      </c>
    </row>
    <row r="67" spans="1:7">
      <c r="A67">
        <f>AylaraGoreEnerjiTalebimiz!A68</f>
        <v>2005</v>
      </c>
      <c r="B67">
        <f>AylaraGoreEnerjiTalebimiz!B68</f>
        <v>6</v>
      </c>
      <c r="C67">
        <f>AylaraGoreEnerjiTalebimiz!C68</f>
        <v>66</v>
      </c>
      <c r="D67">
        <f>Verilerimiz!C68*Verilerimiz!J68+Verilerimiz!D68*Verilerimiz!K68+Verilerimiz!E68*Verilerimiz!L68+Verilerimiz!F68*Verilerimiz!M68+Verilerimiz!G68*Verilerimiz!N68+Verilerimiz!H68*Verilerimiz!O68+Verilerimiz!I68*Verilerimiz!P68</f>
        <v>21.45109677976291</v>
      </c>
      <c r="E67">
        <f>(D67-appliedEnergy2019function!$K$2)*(D67-appliedEnergy2019function!$K$2)</f>
        <v>38.729343029495418</v>
      </c>
      <c r="F67">
        <f>AylaraGoreEnerjiTalebimiz!D68</f>
        <v>12602.9</v>
      </c>
      <c r="G67">
        <f>AylaraGoreEnerjiTalebimiz!E68</f>
        <v>1.26029E-2</v>
      </c>
    </row>
    <row r="68" spans="1:7">
      <c r="A68">
        <f>AylaraGoreEnerjiTalebimiz!A69</f>
        <v>2005</v>
      </c>
      <c r="B68">
        <f>AylaraGoreEnerjiTalebimiz!B69</f>
        <v>7</v>
      </c>
      <c r="C68">
        <f>AylaraGoreEnerjiTalebimiz!C69</f>
        <v>67</v>
      </c>
      <c r="D68">
        <f>Verilerimiz!C69*Verilerimiz!J69+Verilerimiz!D69*Verilerimiz!K69+Verilerimiz!E69*Verilerimiz!L69+Verilerimiz!F69*Verilerimiz!M69+Verilerimiz!G69*Verilerimiz!N69+Verilerimiz!H69*Verilerimiz!O69+Verilerimiz!I69*Verilerimiz!P69</f>
        <v>25.874883582116464</v>
      </c>
      <c r="E68">
        <f>(D68-appliedEnergy2019function!$K$2)*(D68-appliedEnergy2019function!$K$2)</f>
        <v>113.36025231432706</v>
      </c>
      <c r="F68">
        <f>AylaraGoreEnerjiTalebimiz!D69</f>
        <v>14254.4</v>
      </c>
      <c r="G68">
        <f>AylaraGoreEnerjiTalebimiz!E69</f>
        <v>1.42544E-2</v>
      </c>
    </row>
    <row r="69" spans="1:7">
      <c r="A69">
        <f>AylaraGoreEnerjiTalebimiz!A70</f>
        <v>2005</v>
      </c>
      <c r="B69">
        <f>AylaraGoreEnerjiTalebimiz!B70</f>
        <v>8</v>
      </c>
      <c r="C69">
        <f>AylaraGoreEnerjiTalebimiz!C70</f>
        <v>68</v>
      </c>
      <c r="D69">
        <f>Verilerimiz!C70*Verilerimiz!J70+Verilerimiz!D70*Verilerimiz!K70+Verilerimiz!E70*Verilerimiz!L70+Verilerimiz!F70*Verilerimiz!M70+Verilerimiz!G70*Verilerimiz!N70+Verilerimiz!H70*Verilerimiz!O70+Verilerimiz!I70*Verilerimiz!P70</f>
        <v>26.363923712183126</v>
      </c>
      <c r="E69">
        <f>(D69-appliedEnergy2019function!$K$2)*(D69-appliedEnergy2019function!$K$2)</f>
        <v>124.01310857355044</v>
      </c>
      <c r="F69">
        <f>AylaraGoreEnerjiTalebimiz!D70</f>
        <v>14693.999999999998</v>
      </c>
      <c r="G69">
        <f>AylaraGoreEnerjiTalebimiz!E70</f>
        <v>1.4693999999999999E-2</v>
      </c>
    </row>
    <row r="70" spans="1:7">
      <c r="A70">
        <f>AylaraGoreEnerjiTalebimiz!A71</f>
        <v>2005</v>
      </c>
      <c r="B70">
        <f>AylaraGoreEnerjiTalebimiz!B71</f>
        <v>9</v>
      </c>
      <c r="C70">
        <f>AylaraGoreEnerjiTalebimiz!C71</f>
        <v>69</v>
      </c>
      <c r="D70">
        <f>Verilerimiz!C71*Verilerimiz!J71+Verilerimiz!D71*Verilerimiz!K71+Verilerimiz!E71*Verilerimiz!L71+Verilerimiz!F71*Verilerimiz!M71+Verilerimiz!G71*Verilerimiz!N71+Verilerimiz!H71*Verilerimiz!O71+Verilerimiz!I71*Verilerimiz!P71</f>
        <v>21.650650359935693</v>
      </c>
      <c r="E70">
        <f>(D70-appliedEnergy2019function!$K$2)*(D70-appliedEnergy2019function!$K$2)</f>
        <v>41.252924408436947</v>
      </c>
      <c r="F70">
        <f>AylaraGoreEnerjiTalebimiz!D71</f>
        <v>13283.400000000001</v>
      </c>
      <c r="G70">
        <f>AylaraGoreEnerjiTalebimiz!E71</f>
        <v>1.3283400000000001E-2</v>
      </c>
    </row>
    <row r="71" spans="1:7">
      <c r="A71">
        <f>AylaraGoreEnerjiTalebimiz!A72</f>
        <v>2005</v>
      </c>
      <c r="B71">
        <f>AylaraGoreEnerjiTalebimiz!B72</f>
        <v>10</v>
      </c>
      <c r="C71">
        <f>AylaraGoreEnerjiTalebimiz!C72</f>
        <v>70</v>
      </c>
      <c r="D71">
        <f>Verilerimiz!C72*Verilerimiz!J72+Verilerimiz!D72*Verilerimiz!K72+Verilerimiz!E72*Verilerimiz!L72+Verilerimiz!F72*Verilerimiz!M72+Verilerimiz!G72*Verilerimiz!N72+Verilerimiz!H72*Verilerimiz!O72+Verilerimiz!I72*Verilerimiz!P72</f>
        <v>15.166380232446487</v>
      </c>
      <c r="E71">
        <f>(D71-appliedEnergy2019function!$K$2)*(D71-appliedEnergy2019function!$K$2)</f>
        <v>3.7731752581226384E-3</v>
      </c>
      <c r="F71">
        <f>AylaraGoreEnerjiTalebimiz!D72</f>
        <v>13406.999999999998</v>
      </c>
      <c r="G71">
        <f>AylaraGoreEnerjiTalebimiz!E72</f>
        <v>1.3406999999999999E-2</v>
      </c>
    </row>
    <row r="72" spans="1:7">
      <c r="A72">
        <f>AylaraGoreEnerjiTalebimiz!A73</f>
        <v>2005</v>
      </c>
      <c r="B72">
        <f>AylaraGoreEnerjiTalebimiz!B73</f>
        <v>11</v>
      </c>
      <c r="C72">
        <f>AylaraGoreEnerjiTalebimiz!C73</f>
        <v>71</v>
      </c>
      <c r="D72">
        <f>Verilerimiz!C73*Verilerimiz!J73+Verilerimiz!D73*Verilerimiz!K73+Verilerimiz!E73*Verilerimiz!L73+Verilerimiz!F73*Verilerimiz!M73+Verilerimiz!G73*Verilerimiz!N73+Verilerimiz!H73*Verilerimiz!O73+Verilerimiz!I73*Verilerimiz!P73</f>
        <v>9.9704415893144951</v>
      </c>
      <c r="E72">
        <f>(D72-appliedEnergy2019function!$K$2)*(D72-appliedEnergy2019function!$K$2)</f>
        <v>27.639884855152854</v>
      </c>
      <c r="F72">
        <f>AylaraGoreEnerjiTalebimiz!D73</f>
        <v>13322.1</v>
      </c>
      <c r="G72">
        <f>AylaraGoreEnerjiTalebimiz!E73</f>
        <v>1.33221E-2</v>
      </c>
    </row>
    <row r="73" spans="1:7">
      <c r="A73">
        <f>AylaraGoreEnerjiTalebimiz!A74</f>
        <v>2005</v>
      </c>
      <c r="B73">
        <f>AylaraGoreEnerjiTalebimiz!B74</f>
        <v>12</v>
      </c>
      <c r="C73">
        <f>AylaraGoreEnerjiTalebimiz!C74</f>
        <v>72</v>
      </c>
      <c r="D73">
        <f>Verilerimiz!C74*Verilerimiz!J74+Verilerimiz!D74*Verilerimiz!K74+Verilerimiz!E74*Verilerimiz!L74+Verilerimiz!F74*Verilerimiz!M74+Verilerimiz!G74*Verilerimiz!N74+Verilerimiz!H74*Verilerimiz!O74+Verilerimiz!I74*Verilerimiz!P74</f>
        <v>7.7980928571652965</v>
      </c>
      <c r="E73">
        <f>(D73-appliedEnergy2019function!$K$2)*(D73-appliedEnergy2019function!$K$2)</f>
        <v>55.200643473460822</v>
      </c>
      <c r="F73">
        <f>AylaraGoreEnerjiTalebimiz!D74</f>
        <v>14734.4</v>
      </c>
      <c r="G73">
        <f>AylaraGoreEnerjiTalebimiz!E74</f>
        <v>1.47344E-2</v>
      </c>
    </row>
    <row r="74" spans="1:7">
      <c r="A74">
        <f>AylaraGoreEnerjiTalebimiz!A75</f>
        <v>2006</v>
      </c>
      <c r="B74">
        <f>AylaraGoreEnerjiTalebimiz!B75</f>
        <v>1</v>
      </c>
      <c r="C74">
        <f>AylaraGoreEnerjiTalebimiz!C75</f>
        <v>73</v>
      </c>
      <c r="D74">
        <f>Verilerimiz!C75*Verilerimiz!J75+Verilerimiz!D75*Verilerimiz!K75+Verilerimiz!E75*Verilerimiz!L75+Verilerimiz!F75*Verilerimiz!M75+Verilerimiz!G75*Verilerimiz!N75+Verilerimiz!H75*Verilerimiz!O75+Verilerimiz!I75*Verilerimiz!P75</f>
        <v>3.4420502158789512</v>
      </c>
      <c r="E74">
        <f>(D74-appliedEnergy2019function!$K$2)*(D74-appliedEnergy2019function!$K$2)</f>
        <v>138.90404906136979</v>
      </c>
      <c r="F74">
        <f>AylaraGoreEnerjiTalebimiz!D75</f>
        <v>14172.1</v>
      </c>
      <c r="G74">
        <f>AylaraGoreEnerjiTalebimiz!E75</f>
        <v>1.41721E-2</v>
      </c>
    </row>
    <row r="75" spans="1:7">
      <c r="A75">
        <f>AylaraGoreEnerjiTalebimiz!A76</f>
        <v>2006</v>
      </c>
      <c r="B75">
        <f>AylaraGoreEnerjiTalebimiz!B76</f>
        <v>2</v>
      </c>
      <c r="C75">
        <f>AylaraGoreEnerjiTalebimiz!C76</f>
        <v>74</v>
      </c>
      <c r="D75">
        <f>Verilerimiz!C76*Verilerimiz!J76+Verilerimiz!D76*Verilerimiz!K76+Verilerimiz!E76*Verilerimiz!L76+Verilerimiz!F76*Verilerimiz!M76+Verilerimiz!G76*Verilerimiz!N76+Verilerimiz!H76*Verilerimiz!O76+Verilerimiz!I76*Verilerimiz!P76</f>
        <v>5.1095544551412013</v>
      </c>
      <c r="E75">
        <f>(D75-appliedEnergy2019function!$K$2)*(D75-appliedEnergy2019function!$K$2)</f>
        <v>102.37902261694477</v>
      </c>
      <c r="F75">
        <f>AylaraGoreEnerjiTalebimiz!D76</f>
        <v>13540.300000000001</v>
      </c>
      <c r="G75">
        <f>AylaraGoreEnerjiTalebimiz!E76</f>
        <v>1.3540300000000002E-2</v>
      </c>
    </row>
    <row r="76" spans="1:7">
      <c r="A76">
        <f>AylaraGoreEnerjiTalebimiz!A77</f>
        <v>2006</v>
      </c>
      <c r="B76">
        <f>AylaraGoreEnerjiTalebimiz!B77</f>
        <v>3</v>
      </c>
      <c r="C76">
        <f>AylaraGoreEnerjiTalebimiz!C77</f>
        <v>75</v>
      </c>
      <c r="D76">
        <f>Verilerimiz!C77*Verilerimiz!J77+Verilerimiz!D77*Verilerimiz!K77+Verilerimiz!E77*Verilerimiz!L77+Verilerimiz!F77*Verilerimiz!M77+Verilerimiz!G77*Verilerimiz!N77+Verilerimiz!H77*Verilerimiz!O77+Verilerimiz!I77*Verilerimiz!P77</f>
        <v>9.1410030887008151</v>
      </c>
      <c r="E76">
        <f>(D76-appliedEnergy2019function!$K$2)*(D76-appliedEnergy2019function!$K$2)</f>
        <v>37.04917466913539</v>
      </c>
      <c r="F76">
        <f>AylaraGoreEnerjiTalebimiz!D77</f>
        <v>14471.399999999998</v>
      </c>
      <c r="G76">
        <f>AylaraGoreEnerjiTalebimiz!E77</f>
        <v>1.4471399999999997E-2</v>
      </c>
    </row>
    <row r="77" spans="1:7">
      <c r="A77">
        <f>AylaraGoreEnerjiTalebimiz!A78</f>
        <v>2006</v>
      </c>
      <c r="B77">
        <f>AylaraGoreEnerjiTalebimiz!B78</f>
        <v>4</v>
      </c>
      <c r="C77">
        <f>AylaraGoreEnerjiTalebimiz!C78</f>
        <v>76</v>
      </c>
      <c r="D77">
        <f>Verilerimiz!C78*Verilerimiz!J78+Verilerimiz!D78*Verilerimiz!K78+Verilerimiz!E78*Verilerimiz!L78+Verilerimiz!F78*Verilerimiz!M78+Verilerimiz!G78*Verilerimiz!N78+Verilerimiz!H78*Verilerimiz!O78+Verilerimiz!I78*Verilerimiz!P78</f>
        <v>13.665984780487205</v>
      </c>
      <c r="E77">
        <f>(D77-appliedEnergy2019function!$K$2)*(D77-appliedEnergy2019function!$K$2)</f>
        <v>2.4392868016330911</v>
      </c>
      <c r="F77">
        <f>AylaraGoreEnerjiTalebimiz!D78</f>
        <v>13277.500000000002</v>
      </c>
      <c r="G77">
        <f>AylaraGoreEnerjiTalebimiz!E78</f>
        <v>1.3277500000000001E-2</v>
      </c>
    </row>
    <row r="78" spans="1:7">
      <c r="A78">
        <f>AylaraGoreEnerjiTalebimiz!A79</f>
        <v>2006</v>
      </c>
      <c r="B78">
        <f>AylaraGoreEnerjiTalebimiz!B79</f>
        <v>5</v>
      </c>
      <c r="C78">
        <f>AylaraGoreEnerjiTalebimiz!C79</f>
        <v>77</v>
      </c>
      <c r="D78">
        <f>Verilerimiz!C79*Verilerimiz!J79+Verilerimiz!D79*Verilerimiz!K79+Verilerimiz!E79*Verilerimiz!L79+Verilerimiz!F79*Verilerimiz!M79+Verilerimiz!G79*Verilerimiz!N79+Verilerimiz!H79*Verilerimiz!O79+Verilerimiz!I79*Verilerimiz!P79</f>
        <v>17.825280547078663</v>
      </c>
      <c r="E78">
        <f>(D78-appliedEnergy2019function!$K$2)*(D78-appliedEnergy2019function!$K$2)</f>
        <v>6.746871894091278</v>
      </c>
      <c r="F78">
        <f>AylaraGoreEnerjiTalebimiz!D79</f>
        <v>13875.699999999999</v>
      </c>
      <c r="G78">
        <f>AylaraGoreEnerjiTalebimiz!E79</f>
        <v>1.3875699999999999E-2</v>
      </c>
    </row>
    <row r="79" spans="1:7">
      <c r="A79">
        <f>AylaraGoreEnerjiTalebimiz!A80</f>
        <v>2006</v>
      </c>
      <c r="B79">
        <f>AylaraGoreEnerjiTalebimiz!B80</f>
        <v>6</v>
      </c>
      <c r="C79">
        <f>AylaraGoreEnerjiTalebimiz!C80</f>
        <v>78</v>
      </c>
      <c r="D79">
        <f>Verilerimiz!C80*Verilerimiz!J80+Verilerimiz!D80*Verilerimiz!K80+Verilerimiz!E80*Verilerimiz!L80+Verilerimiz!F80*Verilerimiz!M80+Verilerimiz!G80*Verilerimiz!N80+Verilerimiz!H80*Verilerimiz!O80+Verilerimiz!I80*Verilerimiz!P80</f>
        <v>22.927090605142656</v>
      </c>
      <c r="E79">
        <f>(D79-appliedEnergy2019function!$K$2)*(D79-appliedEnergy2019function!$K$2)</f>
        <v>59.278977121423132</v>
      </c>
      <c r="F79">
        <f>AylaraGoreEnerjiTalebimiz!D80</f>
        <v>14336.1</v>
      </c>
      <c r="G79">
        <f>AylaraGoreEnerjiTalebimiz!E80</f>
        <v>1.4336100000000001E-2</v>
      </c>
    </row>
    <row r="80" spans="1:7">
      <c r="A80">
        <f>AylaraGoreEnerjiTalebimiz!A81</f>
        <v>2006</v>
      </c>
      <c r="B80">
        <f>AylaraGoreEnerjiTalebimiz!B81</f>
        <v>7</v>
      </c>
      <c r="C80">
        <f>AylaraGoreEnerjiTalebimiz!C81</f>
        <v>79</v>
      </c>
      <c r="D80">
        <f>Verilerimiz!C81*Verilerimiz!J81+Verilerimiz!D81*Verilerimiz!K81+Verilerimiz!E81*Verilerimiz!L81+Verilerimiz!F81*Verilerimiz!M81+Verilerimiz!G81*Verilerimiz!N81+Verilerimiz!H81*Verilerimiz!O81+Verilerimiz!I81*Verilerimiz!P81</f>
        <v>24.955679017683284</v>
      </c>
      <c r="E80">
        <f>(D80-appliedEnergy2019function!$K$2)*(D80-appliedEnergy2019function!$K$2)</f>
        <v>94.631505476178702</v>
      </c>
      <c r="F80">
        <f>AylaraGoreEnerjiTalebimiz!D81</f>
        <v>15452.8</v>
      </c>
      <c r="G80">
        <f>AylaraGoreEnerjiTalebimiz!E81</f>
        <v>1.5452799999999999E-2</v>
      </c>
    </row>
    <row r="81" spans="1:7">
      <c r="A81">
        <f>AylaraGoreEnerjiTalebimiz!A82</f>
        <v>2006</v>
      </c>
      <c r="B81">
        <f>AylaraGoreEnerjiTalebimiz!B82</f>
        <v>8</v>
      </c>
      <c r="C81">
        <f>AylaraGoreEnerjiTalebimiz!C82</f>
        <v>80</v>
      </c>
      <c r="D81">
        <f>Verilerimiz!C82*Verilerimiz!J82+Verilerimiz!D82*Verilerimiz!K82+Verilerimiz!E82*Verilerimiz!L82+Verilerimiz!F82*Verilerimiz!M82+Verilerimiz!G82*Verilerimiz!N82+Verilerimiz!H82*Verilerimiz!O82+Verilerimiz!I82*Verilerimiz!P82</f>
        <v>27.304734502168678</v>
      </c>
      <c r="E81">
        <f>(D81-appliedEnergy2019function!$K$2)*(D81-appliedEnergy2019function!$K$2)</f>
        <v>145.85219214945144</v>
      </c>
      <c r="F81">
        <f>AylaraGoreEnerjiTalebimiz!D82</f>
        <v>16267.2</v>
      </c>
      <c r="G81">
        <f>AylaraGoreEnerjiTalebimiz!E82</f>
        <v>1.6267199999999999E-2</v>
      </c>
    </row>
    <row r="82" spans="1:7">
      <c r="A82">
        <f>AylaraGoreEnerjiTalebimiz!A83</f>
        <v>2006</v>
      </c>
      <c r="B82">
        <f>AylaraGoreEnerjiTalebimiz!B83</f>
        <v>9</v>
      </c>
      <c r="C82">
        <f>AylaraGoreEnerjiTalebimiz!C83</f>
        <v>81</v>
      </c>
      <c r="D82">
        <f>Verilerimiz!C83*Verilerimiz!J83+Verilerimiz!D83*Verilerimiz!K83+Verilerimiz!E83*Verilerimiz!L83+Verilerimiz!F83*Verilerimiz!M83+Verilerimiz!G83*Verilerimiz!N83+Verilerimiz!H83*Verilerimiz!O83+Verilerimiz!I83*Verilerimiz!P83</f>
        <v>21.194839459325671</v>
      </c>
      <c r="E82">
        <f>(D82-appliedEnergy2019function!$K$2)*(D82-appliedEnergy2019function!$K$2)</f>
        <v>35.605483414728326</v>
      </c>
      <c r="F82">
        <f>AylaraGoreEnerjiTalebimiz!D83</f>
        <v>14395.1</v>
      </c>
      <c r="G82">
        <f>AylaraGoreEnerjiTalebimiz!E83</f>
        <v>1.4395100000000001E-2</v>
      </c>
    </row>
    <row r="83" spans="1:7">
      <c r="A83">
        <f>AylaraGoreEnerjiTalebimiz!A84</f>
        <v>2006</v>
      </c>
      <c r="B83">
        <f>AylaraGoreEnerjiTalebimiz!B84</f>
        <v>10</v>
      </c>
      <c r="C83">
        <f>AylaraGoreEnerjiTalebimiz!C84</f>
        <v>82</v>
      </c>
      <c r="D83">
        <f>Verilerimiz!C84*Verilerimiz!J84+Verilerimiz!D84*Verilerimiz!K84+Verilerimiz!E84*Verilerimiz!L84+Verilerimiz!F84*Verilerimiz!M84+Verilerimiz!G84*Verilerimiz!N84+Verilerimiz!H84*Verilerimiz!O84+Verilerimiz!I84*Verilerimiz!P84</f>
        <v>16.997507587771576</v>
      </c>
      <c r="E83">
        <f>(D83-appliedEnergy2019function!$K$2)*(D83-appliedEnergy2019function!$K$2)</f>
        <v>3.1318422594909525</v>
      </c>
      <c r="F83">
        <f>AylaraGoreEnerjiTalebimiz!D84</f>
        <v>13735.300000000001</v>
      </c>
      <c r="G83">
        <f>AylaraGoreEnerjiTalebimiz!E84</f>
        <v>1.3735300000000001E-2</v>
      </c>
    </row>
    <row r="84" spans="1:7">
      <c r="A84">
        <f>AylaraGoreEnerjiTalebimiz!A85</f>
        <v>2006</v>
      </c>
      <c r="B84">
        <f>AylaraGoreEnerjiTalebimiz!B85</f>
        <v>11</v>
      </c>
      <c r="C84">
        <f>AylaraGoreEnerjiTalebimiz!C85</f>
        <v>83</v>
      </c>
      <c r="D84">
        <f>Verilerimiz!C85*Verilerimiz!J85+Verilerimiz!D85*Verilerimiz!K85+Verilerimiz!E85*Verilerimiz!L85+Verilerimiz!F85*Verilerimiz!M85+Verilerimiz!G85*Verilerimiz!N85+Verilerimiz!H85*Verilerimiz!O85+Verilerimiz!I85*Verilerimiz!P85</f>
        <v>9.9568256733036353</v>
      </c>
      <c r="E84">
        <f>(D84-appliedEnergy2019function!$K$2)*(D84-appliedEnergy2019function!$K$2)</f>
        <v>27.783237923988665</v>
      </c>
      <c r="F84">
        <f>AylaraGoreEnerjiTalebimiz!D85</f>
        <v>15067.900000000001</v>
      </c>
      <c r="G84">
        <f>AylaraGoreEnerjiTalebimiz!E85</f>
        <v>1.5067900000000002E-2</v>
      </c>
    </row>
    <row r="85" spans="1:7">
      <c r="A85">
        <f>AylaraGoreEnerjiTalebimiz!A86</f>
        <v>2006</v>
      </c>
      <c r="B85">
        <f>AylaraGoreEnerjiTalebimiz!B86</f>
        <v>12</v>
      </c>
      <c r="C85">
        <f>AylaraGoreEnerjiTalebimiz!C86</f>
        <v>84</v>
      </c>
      <c r="D85">
        <f>Verilerimiz!C86*Verilerimiz!J86+Verilerimiz!D86*Verilerimiz!K86+Verilerimiz!E86*Verilerimiz!L86+Verilerimiz!F86*Verilerimiz!M86+Verilerimiz!G86*Verilerimiz!N86+Verilerimiz!H86*Verilerimiz!O86+Verilerimiz!I86*Verilerimiz!P86</f>
        <v>6.3157191169344076</v>
      </c>
      <c r="E85">
        <f>(D85-appliedEnergy2019function!$K$2)*(D85-appliedEnergy2019function!$K$2)</f>
        <v>79.425299914765148</v>
      </c>
      <c r="F85">
        <f>AylaraGoreEnerjiTalebimiz!D86</f>
        <v>16045.9</v>
      </c>
      <c r="G85">
        <f>AylaraGoreEnerjiTalebimiz!E86</f>
        <v>1.6045899999999998E-2</v>
      </c>
    </row>
    <row r="86" spans="1:7">
      <c r="A86">
        <f>AylaraGoreEnerjiTalebimiz!A87</f>
        <v>2007</v>
      </c>
      <c r="B86">
        <f>AylaraGoreEnerjiTalebimiz!B87</f>
        <v>1</v>
      </c>
      <c r="C86">
        <f>AylaraGoreEnerjiTalebimiz!C87</f>
        <v>85</v>
      </c>
      <c r="D86">
        <f>Verilerimiz!C87*Verilerimiz!J87+Verilerimiz!D87*Verilerimiz!K87+Verilerimiz!E87*Verilerimiz!L87+Verilerimiz!F87*Verilerimiz!M87+Verilerimiz!G87*Verilerimiz!N87+Verilerimiz!H87*Verilerimiz!O87+Verilerimiz!I87*Verilerimiz!P87</f>
        <v>6.4911062294577526</v>
      </c>
      <c r="E86">
        <f>(D86-appliedEnergy2019function!$K$2)*(D86-appliedEnergy2019function!$K$2)</f>
        <v>76.329930040318587</v>
      </c>
      <c r="F86">
        <f>AylaraGoreEnerjiTalebimiz!D87</f>
        <v>15685.678920999999</v>
      </c>
      <c r="G86">
        <f>AylaraGoreEnerjiTalebimiz!E87</f>
        <v>1.5685678921E-2</v>
      </c>
    </row>
    <row r="87" spans="1:7">
      <c r="A87">
        <f>AylaraGoreEnerjiTalebimiz!A88</f>
        <v>2007</v>
      </c>
      <c r="B87">
        <f>AylaraGoreEnerjiTalebimiz!B88</f>
        <v>2</v>
      </c>
      <c r="C87">
        <f>AylaraGoreEnerjiTalebimiz!C88</f>
        <v>86</v>
      </c>
      <c r="D87">
        <f>Verilerimiz!C88*Verilerimiz!J88+Verilerimiz!D88*Verilerimiz!K88+Verilerimiz!E88*Verilerimiz!L88+Verilerimiz!F88*Verilerimiz!M88+Verilerimiz!G88*Verilerimiz!N88+Verilerimiz!H88*Verilerimiz!O88+Verilerimiz!I88*Verilerimiz!P88</f>
        <v>6.8118232173977544</v>
      </c>
      <c r="E87">
        <f>(D87-appliedEnergy2019function!$K$2)*(D87-appliedEnergy2019function!$K$2)</f>
        <v>70.828773093955519</v>
      </c>
      <c r="F87">
        <f>AylaraGoreEnerjiTalebimiz!D88</f>
        <v>14547.95426</v>
      </c>
      <c r="G87">
        <f>AylaraGoreEnerjiTalebimiz!E88</f>
        <v>1.4547954260000001E-2</v>
      </c>
    </row>
    <row r="88" spans="1:7">
      <c r="A88">
        <f>AylaraGoreEnerjiTalebimiz!A89</f>
        <v>2007</v>
      </c>
      <c r="B88">
        <f>AylaraGoreEnerjiTalebimiz!B89</f>
        <v>3</v>
      </c>
      <c r="C88">
        <f>AylaraGoreEnerjiTalebimiz!C89</f>
        <v>87</v>
      </c>
      <c r="D88">
        <f>Verilerimiz!C89*Verilerimiz!J89+Verilerimiz!D89*Verilerimiz!K89+Verilerimiz!E89*Verilerimiz!L89+Verilerimiz!F89*Verilerimiz!M89+Verilerimiz!G89*Verilerimiz!N89+Verilerimiz!H89*Verilerimiz!O89+Verilerimiz!I89*Verilerimiz!P89</f>
        <v>9.6264223362275239</v>
      </c>
      <c r="E88">
        <f>(D88-appliedEnergy2019function!$K$2)*(D88-appliedEnergy2019function!$K$2)</f>
        <v>31.375503539111254</v>
      </c>
      <c r="F88">
        <f>AylaraGoreEnerjiTalebimiz!D89</f>
        <v>15622.648487</v>
      </c>
      <c r="G88">
        <f>AylaraGoreEnerjiTalebimiz!E89</f>
        <v>1.5622648487E-2</v>
      </c>
    </row>
    <row r="89" spans="1:7">
      <c r="A89">
        <f>AylaraGoreEnerjiTalebimiz!A90</f>
        <v>2007</v>
      </c>
      <c r="B89">
        <f>AylaraGoreEnerjiTalebimiz!B90</f>
        <v>4</v>
      </c>
      <c r="C89">
        <f>AylaraGoreEnerjiTalebimiz!C90</f>
        <v>88</v>
      </c>
      <c r="D89">
        <f>Verilerimiz!C90*Verilerimiz!J90+Verilerimiz!D90*Verilerimiz!K90+Verilerimiz!E90*Verilerimiz!L90+Verilerimiz!F90*Verilerimiz!M90+Verilerimiz!G90*Verilerimiz!N90+Verilerimiz!H90*Verilerimiz!O90+Verilerimiz!I90*Verilerimiz!P90</f>
        <v>11.911588102828224</v>
      </c>
      <c r="E89">
        <f>(D89-appliedEnergy2019function!$K$2)*(D89-appliedEnergy2019function!$K$2)</f>
        <v>10.99730385916313</v>
      </c>
      <c r="F89">
        <f>AylaraGoreEnerjiTalebimiz!D90</f>
        <v>14785.827123999999</v>
      </c>
      <c r="G89">
        <f>AylaraGoreEnerjiTalebimiz!E90</f>
        <v>1.4785827123999999E-2</v>
      </c>
    </row>
    <row r="90" spans="1:7">
      <c r="A90">
        <f>AylaraGoreEnerjiTalebimiz!A91</f>
        <v>2007</v>
      </c>
      <c r="B90">
        <f>AylaraGoreEnerjiTalebimiz!B91</f>
        <v>5</v>
      </c>
      <c r="C90">
        <f>AylaraGoreEnerjiTalebimiz!C91</f>
        <v>89</v>
      </c>
      <c r="D90">
        <f>Verilerimiz!C91*Verilerimiz!J91+Verilerimiz!D91*Verilerimiz!K91+Verilerimiz!E91*Verilerimiz!L91+Verilerimiz!F91*Verilerimiz!M91+Verilerimiz!G91*Verilerimiz!N91+Verilerimiz!H91*Verilerimiz!O91+Verilerimiz!I91*Verilerimiz!P91</f>
        <v>20.074124214598193</v>
      </c>
      <c r="E90">
        <f>(D90-appliedEnergy2019function!$K$2)*(D90-appliedEnergy2019function!$K$2)</f>
        <v>23.486796265588602</v>
      </c>
      <c r="F90">
        <f>AylaraGoreEnerjiTalebimiz!D91</f>
        <v>15112.533101999999</v>
      </c>
      <c r="G90">
        <f>AylaraGoreEnerjiTalebimiz!E91</f>
        <v>1.5112533102E-2</v>
      </c>
    </row>
    <row r="91" spans="1:7">
      <c r="A91">
        <f>AylaraGoreEnerjiTalebimiz!A92</f>
        <v>2007</v>
      </c>
      <c r="B91">
        <f>AylaraGoreEnerjiTalebimiz!B92</f>
        <v>6</v>
      </c>
      <c r="C91">
        <f>AylaraGoreEnerjiTalebimiz!C92</f>
        <v>90</v>
      </c>
      <c r="D91">
        <f>Verilerimiz!C92*Verilerimiz!J92+Verilerimiz!D92*Verilerimiz!K92+Verilerimiz!E92*Verilerimiz!L92+Verilerimiz!F92*Verilerimiz!M92+Verilerimiz!G92*Verilerimiz!N92+Verilerimiz!H92*Verilerimiz!O92+Verilerimiz!I92*Verilerimiz!P92</f>
        <v>24.656827292649798</v>
      </c>
      <c r="E91">
        <f>(D91-appliedEnergy2019function!$K$2)*(D91-appliedEnergy2019function!$K$2)</f>
        <v>88.906434810160476</v>
      </c>
      <c r="F91">
        <f>AylaraGoreEnerjiTalebimiz!D92</f>
        <v>15560.417805000001</v>
      </c>
      <c r="G91">
        <f>AylaraGoreEnerjiTalebimiz!E92</f>
        <v>1.5560417805000001E-2</v>
      </c>
    </row>
    <row r="92" spans="1:7">
      <c r="A92">
        <f>AylaraGoreEnerjiTalebimiz!A93</f>
        <v>2007</v>
      </c>
      <c r="B92">
        <f>AylaraGoreEnerjiTalebimiz!B93</f>
        <v>7</v>
      </c>
      <c r="C92">
        <f>AylaraGoreEnerjiTalebimiz!C93</f>
        <v>91</v>
      </c>
      <c r="D92">
        <f>Verilerimiz!C93*Verilerimiz!J93+Verilerimiz!D93*Verilerimiz!K93+Verilerimiz!E93*Verilerimiz!L93+Verilerimiz!F93*Verilerimiz!M93+Verilerimiz!G93*Verilerimiz!N93+Verilerimiz!H93*Verilerimiz!O93+Verilerimiz!I93*Verilerimiz!P93</f>
        <v>27.08121642152576</v>
      </c>
      <c r="E92">
        <f>(D92-appliedEnergy2019function!$K$2)*(D92-appliedEnergy2019function!$K$2)</f>
        <v>140.5033289072658</v>
      </c>
      <c r="F92">
        <f>AylaraGoreEnerjiTalebimiz!D93</f>
        <v>17491.562056000002</v>
      </c>
      <c r="G92">
        <f>AylaraGoreEnerjiTalebimiz!E93</f>
        <v>1.7491562056000002E-2</v>
      </c>
    </row>
    <row r="93" spans="1:7">
      <c r="A93">
        <f>AylaraGoreEnerjiTalebimiz!A94</f>
        <v>2007</v>
      </c>
      <c r="B93">
        <f>AylaraGoreEnerjiTalebimiz!B94</f>
        <v>8</v>
      </c>
      <c r="C93">
        <f>AylaraGoreEnerjiTalebimiz!C94</f>
        <v>92</v>
      </c>
      <c r="D93">
        <f>Verilerimiz!C94*Verilerimiz!J94+Verilerimiz!D94*Verilerimiz!K94+Verilerimiz!E94*Verilerimiz!L94+Verilerimiz!F94*Verilerimiz!M94+Verilerimiz!G94*Verilerimiz!N94+Verilerimiz!H94*Verilerimiz!O94+Verilerimiz!I94*Verilerimiz!P94</f>
        <v>27.063236066072204</v>
      </c>
      <c r="E93">
        <f>(D93-appliedEnergy2019function!$K$2)*(D93-appliedEnergy2019function!$K$2)</f>
        <v>140.07739514975111</v>
      </c>
      <c r="F93">
        <f>AylaraGoreEnerjiTalebimiz!D94</f>
        <v>17579.500958999997</v>
      </c>
      <c r="G93">
        <f>AylaraGoreEnerjiTalebimiz!E94</f>
        <v>1.7579500958999999E-2</v>
      </c>
    </row>
    <row r="94" spans="1:7">
      <c r="A94">
        <f>AylaraGoreEnerjiTalebimiz!A95</f>
        <v>2007</v>
      </c>
      <c r="B94">
        <f>AylaraGoreEnerjiTalebimiz!B95</f>
        <v>9</v>
      </c>
      <c r="C94">
        <f>AylaraGoreEnerjiTalebimiz!C95</f>
        <v>93</v>
      </c>
      <c r="D94">
        <f>Verilerimiz!C95*Verilerimiz!J95+Verilerimiz!D95*Verilerimiz!K95+Verilerimiz!E95*Verilerimiz!L95+Verilerimiz!F95*Verilerimiz!M95+Verilerimiz!G95*Verilerimiz!N95+Verilerimiz!H95*Verilerimiz!O95+Verilerimiz!I95*Verilerimiz!P95</f>
        <v>22.300969648988012</v>
      </c>
      <c r="E94">
        <f>(D94-appliedEnergy2019function!$K$2)*(D94-appliedEnergy2019function!$K$2)</f>
        <v>50.029638208907961</v>
      </c>
      <c r="F94">
        <f>AylaraGoreEnerjiTalebimiz!D95</f>
        <v>15636.286736</v>
      </c>
      <c r="G94">
        <f>AylaraGoreEnerjiTalebimiz!E95</f>
        <v>1.5636286736E-2</v>
      </c>
    </row>
    <row r="95" spans="1:7">
      <c r="A95">
        <f>AylaraGoreEnerjiTalebimiz!A96</f>
        <v>2007</v>
      </c>
      <c r="B95">
        <f>AylaraGoreEnerjiTalebimiz!B96</f>
        <v>10</v>
      </c>
      <c r="C95">
        <f>AylaraGoreEnerjiTalebimiz!C96</f>
        <v>94</v>
      </c>
      <c r="D95">
        <f>Verilerimiz!C96*Verilerimiz!J96+Verilerimiz!D96*Verilerimiz!K96+Verilerimiz!E96*Verilerimiz!L96+Verilerimiz!F96*Verilerimiz!M96+Verilerimiz!G96*Verilerimiz!N96+Verilerimiz!H96*Verilerimiz!O96+Verilerimiz!I96*Verilerimiz!P96</f>
        <v>18.096193146799735</v>
      </c>
      <c r="E95">
        <f>(D95-appliedEnergy2019function!$K$2)*(D95-appliedEnergy2019function!$K$2)</f>
        <v>8.2276424732828204</v>
      </c>
      <c r="F95">
        <f>AylaraGoreEnerjiTalebimiz!D96</f>
        <v>15071.155827</v>
      </c>
      <c r="G95">
        <f>AylaraGoreEnerjiTalebimiz!E96</f>
        <v>1.5071155827000001E-2</v>
      </c>
    </row>
    <row r="96" spans="1:7">
      <c r="A96">
        <f>AylaraGoreEnerjiTalebimiz!A97</f>
        <v>2007</v>
      </c>
      <c r="B96">
        <f>AylaraGoreEnerjiTalebimiz!B97</f>
        <v>11</v>
      </c>
      <c r="C96">
        <f>AylaraGoreEnerjiTalebimiz!C97</f>
        <v>95</v>
      </c>
      <c r="D96">
        <f>Verilerimiz!C97*Verilerimiz!J97+Verilerimiz!D97*Verilerimiz!K97+Verilerimiz!E97*Verilerimiz!L97+Verilerimiz!F97*Verilerimiz!M97+Verilerimiz!G97*Verilerimiz!N97+Verilerimiz!H97*Verilerimiz!O97+Verilerimiz!I97*Verilerimiz!P97</f>
        <v>10.381561389322107</v>
      </c>
      <c r="E96">
        <f>(D96-appliedEnergy2019function!$K$2)*(D96-appliedEnergy2019function!$K$2)</f>
        <v>23.486090798022158</v>
      </c>
      <c r="F96">
        <f>AylaraGoreEnerjiTalebimiz!D97</f>
        <v>16103.412526</v>
      </c>
      <c r="G96">
        <f>AylaraGoreEnerjiTalebimiz!E97</f>
        <v>1.6103412526000001E-2</v>
      </c>
    </row>
    <row r="97" spans="1:7">
      <c r="A97">
        <f>AylaraGoreEnerjiTalebimiz!A98</f>
        <v>2007</v>
      </c>
      <c r="B97">
        <f>AylaraGoreEnerjiTalebimiz!B98</f>
        <v>12</v>
      </c>
      <c r="C97">
        <f>AylaraGoreEnerjiTalebimiz!C98</f>
        <v>96</v>
      </c>
      <c r="D97">
        <f>Verilerimiz!C98*Verilerimiz!J98+Verilerimiz!D98*Verilerimiz!K98+Verilerimiz!E98*Verilerimiz!L98+Verilerimiz!F98*Verilerimiz!M98+Verilerimiz!G98*Verilerimiz!N98+Verilerimiz!H98*Verilerimiz!O98+Verilerimiz!I98*Verilerimiz!P98</f>
        <v>6.2528572828417239</v>
      </c>
      <c r="E97">
        <f>(D97-appliedEnergy2019function!$K$2)*(D97-appliedEnergy2019function!$K$2)</f>
        <v>80.549711830591633</v>
      </c>
      <c r="F97">
        <f>AylaraGoreEnerjiTalebimiz!D98</f>
        <v>16803.235814</v>
      </c>
      <c r="G97">
        <f>AylaraGoreEnerjiTalebimiz!E98</f>
        <v>1.6803235813999999E-2</v>
      </c>
    </row>
    <row r="98" spans="1:7">
      <c r="A98">
        <f>AylaraGoreEnerjiTalebimiz!A99</f>
        <v>2008</v>
      </c>
      <c r="B98">
        <f>AylaraGoreEnerjiTalebimiz!B99</f>
        <v>1</v>
      </c>
      <c r="C98">
        <f>AylaraGoreEnerjiTalebimiz!C99</f>
        <v>97</v>
      </c>
      <c r="D98">
        <f>Verilerimiz!C99*Verilerimiz!J99+Verilerimiz!D99*Verilerimiz!K99+Verilerimiz!E99*Verilerimiz!L99+Verilerimiz!F99*Verilerimiz!M99+Verilerimiz!G99*Verilerimiz!N99+Verilerimiz!H99*Verilerimiz!O99+Verilerimiz!I99*Verilerimiz!P99</f>
        <v>3.0531248392531856</v>
      </c>
      <c r="E98">
        <f>(D98-appliedEnergy2019function!$K$2)*(D98-appliedEnergy2019function!$K$2)</f>
        <v>148.22287134299481</v>
      </c>
      <c r="F98">
        <f>AylaraGoreEnerjiTalebimiz!D99</f>
        <v>17948.3</v>
      </c>
      <c r="G98">
        <f>AylaraGoreEnerjiTalebimiz!E99</f>
        <v>1.79483E-2</v>
      </c>
    </row>
    <row r="99" spans="1:7">
      <c r="A99">
        <f>AylaraGoreEnerjiTalebimiz!A100</f>
        <v>2008</v>
      </c>
      <c r="B99">
        <f>AylaraGoreEnerjiTalebimiz!B100</f>
        <v>2</v>
      </c>
      <c r="C99">
        <f>AylaraGoreEnerjiTalebimiz!C100</f>
        <v>98</v>
      </c>
      <c r="D99">
        <f>Verilerimiz!C100*Verilerimiz!J100+Verilerimiz!D100*Verilerimiz!K100+Verilerimiz!E100*Verilerimiz!L100+Verilerimiz!F100*Verilerimiz!M100+Verilerimiz!G100*Verilerimiz!N100+Verilerimiz!H100*Verilerimiz!O100+Verilerimiz!I100*Verilerimiz!P100</f>
        <v>5.1299805253678796</v>
      </c>
      <c r="E99">
        <f>(D99-appliedEnergy2019function!$K$2)*(D99-appliedEnergy2019function!$K$2)</f>
        <v>101.96608759129758</v>
      </c>
      <c r="F99">
        <f>AylaraGoreEnerjiTalebimiz!D100</f>
        <v>16504.099999999999</v>
      </c>
      <c r="G99">
        <f>AylaraGoreEnerjiTalebimiz!E100</f>
        <v>1.6504099999999997E-2</v>
      </c>
    </row>
    <row r="100" spans="1:7">
      <c r="A100">
        <f>AylaraGoreEnerjiTalebimiz!A101</f>
        <v>2008</v>
      </c>
      <c r="B100">
        <f>AylaraGoreEnerjiTalebimiz!B101</f>
        <v>3</v>
      </c>
      <c r="C100">
        <f>AylaraGoreEnerjiTalebimiz!C101</f>
        <v>99</v>
      </c>
      <c r="D100">
        <f>Verilerimiz!C101*Verilerimiz!J101+Verilerimiz!D101*Verilerimiz!K101+Verilerimiz!E101*Verilerimiz!L101+Verilerimiz!F101*Verilerimiz!M101+Verilerimiz!G101*Verilerimiz!N101+Verilerimiz!H101*Verilerimiz!O101+Verilerimiz!I101*Verilerimiz!P101</f>
        <v>11.751309379250975</v>
      </c>
      <c r="E100">
        <f>(D100-appliedEnergy2019function!$K$2)*(D100-appliedEnergy2019function!$K$2)</f>
        <v>12.086031603068543</v>
      </c>
      <c r="F100">
        <f>AylaraGoreEnerjiTalebimiz!D101</f>
        <v>16244.500000000002</v>
      </c>
      <c r="G100">
        <f>AylaraGoreEnerjiTalebimiz!E101</f>
        <v>1.6244500000000002E-2</v>
      </c>
    </row>
    <row r="101" spans="1:7">
      <c r="A101">
        <f>AylaraGoreEnerjiTalebimiz!A102</f>
        <v>2008</v>
      </c>
      <c r="B101">
        <f>AylaraGoreEnerjiTalebimiz!B102</f>
        <v>4</v>
      </c>
      <c r="C101">
        <f>AylaraGoreEnerjiTalebimiz!C102</f>
        <v>100</v>
      </c>
      <c r="D101">
        <f>Verilerimiz!C102*Verilerimiz!J102+Verilerimiz!D102*Verilerimiz!K102+Verilerimiz!E102*Verilerimiz!L102+Verilerimiz!F102*Verilerimiz!M102+Verilerimiz!G102*Verilerimiz!N102+Verilerimiz!H102*Verilerimiz!O102+Verilerimiz!I102*Verilerimiz!P102</f>
        <v>15.147570159450884</v>
      </c>
      <c r="E101">
        <f>(D101-appliedEnergy2019function!$K$2)*(D101-appliedEnergy2019function!$K$2)</f>
        <v>6.4378558620623687E-3</v>
      </c>
      <c r="F101">
        <f>AylaraGoreEnerjiTalebimiz!D102</f>
        <v>15652.300000000001</v>
      </c>
      <c r="G101">
        <f>AylaraGoreEnerjiTalebimiz!E102</f>
        <v>1.5652300000000001E-2</v>
      </c>
    </row>
    <row r="102" spans="1:7">
      <c r="A102">
        <f>AylaraGoreEnerjiTalebimiz!A103</f>
        <v>2008</v>
      </c>
      <c r="B102">
        <f>AylaraGoreEnerjiTalebimiz!B103</f>
        <v>5</v>
      </c>
      <c r="C102">
        <f>AylaraGoreEnerjiTalebimiz!C103</f>
        <v>101</v>
      </c>
      <c r="D102">
        <f>Verilerimiz!C103*Verilerimiz!J103+Verilerimiz!D103*Verilerimiz!K103+Verilerimiz!E103*Verilerimiz!L103+Verilerimiz!F103*Verilerimiz!M103+Verilerimiz!G103*Verilerimiz!N103+Verilerimiz!H103*Verilerimiz!O103+Verilerimiz!I103*Verilerimiz!P103</f>
        <v>17.874350487459008</v>
      </c>
      <c r="E102">
        <f>(D102-appliedEnergy2019function!$K$2)*(D102-appliedEnergy2019function!$K$2)</f>
        <v>7.0041955552566222</v>
      </c>
      <c r="F102">
        <f>AylaraGoreEnerjiTalebimiz!D103</f>
        <v>16284</v>
      </c>
      <c r="G102">
        <f>AylaraGoreEnerjiTalebimiz!E103</f>
        <v>1.6284E-2</v>
      </c>
    </row>
    <row r="103" spans="1:7">
      <c r="A103">
        <f>AylaraGoreEnerjiTalebimiz!A104</f>
        <v>2008</v>
      </c>
      <c r="B103">
        <f>AylaraGoreEnerjiTalebimiz!B104</f>
        <v>6</v>
      </c>
      <c r="C103">
        <f>AylaraGoreEnerjiTalebimiz!C104</f>
        <v>102</v>
      </c>
      <c r="D103">
        <f>Verilerimiz!C104*Verilerimiz!J104+Verilerimiz!D104*Verilerimiz!K104+Verilerimiz!E104*Verilerimiz!L104+Verilerimiz!F104*Verilerimiz!M104+Verilerimiz!G104*Verilerimiz!N104+Verilerimiz!H104*Verilerimiz!O104+Verilerimiz!I104*Verilerimiz!P104</f>
        <v>23.78099501406939</v>
      </c>
      <c r="E103">
        <f>(D103-appliedEnergy2019function!$K$2)*(D103-appliedEnergy2019function!$K$2)</f>
        <v>73.157035301059068</v>
      </c>
      <c r="F103">
        <f>AylaraGoreEnerjiTalebimiz!D104</f>
        <v>16527.099999999999</v>
      </c>
      <c r="G103">
        <f>AylaraGoreEnerjiTalebimiz!E104</f>
        <v>1.6527099999999999E-2</v>
      </c>
    </row>
    <row r="104" spans="1:7">
      <c r="A104">
        <f>AylaraGoreEnerjiTalebimiz!A105</f>
        <v>2008</v>
      </c>
      <c r="B104">
        <f>AylaraGoreEnerjiTalebimiz!B105</f>
        <v>7</v>
      </c>
      <c r="C104">
        <f>AylaraGoreEnerjiTalebimiz!C105</f>
        <v>103</v>
      </c>
      <c r="D104">
        <f>Verilerimiz!C105*Verilerimiz!J105+Verilerimiz!D105*Verilerimiz!K105+Verilerimiz!E105*Verilerimiz!L105+Verilerimiz!F105*Verilerimiz!M105+Verilerimiz!G105*Verilerimiz!N105+Verilerimiz!H105*Verilerimiz!O105+Verilerimiz!I105*Verilerimiz!P105</f>
        <v>25.980543014768962</v>
      </c>
      <c r="E104">
        <f>(D104-appliedEnergy2019function!$K$2)*(D104-appliedEnergy2019function!$K$2)</f>
        <v>115.6213444969147</v>
      </c>
      <c r="F104">
        <f>AylaraGoreEnerjiTalebimiz!D105</f>
        <v>18308.5</v>
      </c>
      <c r="G104">
        <f>AylaraGoreEnerjiTalebimiz!E105</f>
        <v>1.8308499999999998E-2</v>
      </c>
    </row>
    <row r="105" spans="1:7">
      <c r="A105">
        <f>AylaraGoreEnerjiTalebimiz!A106</f>
        <v>2008</v>
      </c>
      <c r="B105">
        <f>AylaraGoreEnerjiTalebimiz!B106</f>
        <v>8</v>
      </c>
      <c r="C105">
        <f>AylaraGoreEnerjiTalebimiz!C106</f>
        <v>104</v>
      </c>
      <c r="D105">
        <f>Verilerimiz!C106*Verilerimiz!J106+Verilerimiz!D106*Verilerimiz!K106+Verilerimiz!E106*Verilerimiz!L106+Verilerimiz!F106*Verilerimiz!M106+Verilerimiz!G106*Verilerimiz!N106+Verilerimiz!H106*Verilerimiz!O106+Verilerimiz!I106*Verilerimiz!P106</f>
        <v>27.109900995725919</v>
      </c>
      <c r="E105">
        <f>(D105-appliedEnergy2019function!$K$2)*(D105-appliedEnergy2019function!$K$2)</f>
        <v>141.18417175007824</v>
      </c>
      <c r="F105">
        <f>AylaraGoreEnerjiTalebimiz!D106</f>
        <v>18391.8</v>
      </c>
      <c r="G105">
        <f>AylaraGoreEnerjiTalebimiz!E106</f>
        <v>1.83918E-2</v>
      </c>
    </row>
    <row r="106" spans="1:7">
      <c r="A106">
        <f>AylaraGoreEnerjiTalebimiz!A107</f>
        <v>2008</v>
      </c>
      <c r="B106">
        <f>AylaraGoreEnerjiTalebimiz!B107</f>
        <v>9</v>
      </c>
      <c r="C106">
        <f>AylaraGoreEnerjiTalebimiz!C107</f>
        <v>105</v>
      </c>
      <c r="D106">
        <f>Verilerimiz!C107*Verilerimiz!J107+Verilerimiz!D107*Verilerimiz!K107+Verilerimiz!E107*Verilerimiz!L107+Verilerimiz!F107*Verilerimiz!M107+Verilerimiz!G107*Verilerimiz!N107+Verilerimiz!H107*Verilerimiz!O107+Verilerimiz!I107*Verilerimiz!P107</f>
        <v>21.812973358922289</v>
      </c>
      <c r="E106">
        <f>(D106-appliedEnergy2019function!$K$2)*(D106-appliedEnergy2019function!$K$2)</f>
        <v>43.364423748471062</v>
      </c>
      <c r="F106">
        <f>AylaraGoreEnerjiTalebimiz!D107</f>
        <v>16045.1</v>
      </c>
      <c r="G106">
        <f>AylaraGoreEnerjiTalebimiz!E107</f>
        <v>1.60451E-2</v>
      </c>
    </row>
    <row r="107" spans="1:7">
      <c r="A107">
        <f>AylaraGoreEnerjiTalebimiz!A108</f>
        <v>2008</v>
      </c>
      <c r="B107">
        <f>AylaraGoreEnerjiTalebimiz!B108</f>
        <v>10</v>
      </c>
      <c r="C107">
        <f>AylaraGoreEnerjiTalebimiz!C108</f>
        <v>106</v>
      </c>
      <c r="D107">
        <f>Verilerimiz!C108*Verilerimiz!J108+Verilerimiz!D108*Verilerimiz!K108+Verilerimiz!E108*Verilerimiz!L108+Verilerimiz!F108*Verilerimiz!M108+Verilerimiz!G108*Verilerimiz!N108+Verilerimiz!H108*Verilerimiz!O108+Verilerimiz!I108*Verilerimiz!P108</f>
        <v>17.01875865958645</v>
      </c>
      <c r="E107">
        <f>(D107-appliedEnergy2019function!$K$2)*(D107-appliedEnergy2019function!$K$2)</f>
        <v>3.2075099611942393</v>
      </c>
      <c r="F107">
        <f>AylaraGoreEnerjiTalebimiz!D108</f>
        <v>14917</v>
      </c>
      <c r="G107">
        <f>AylaraGoreEnerjiTalebimiz!E108</f>
        <v>1.4917E-2</v>
      </c>
    </row>
    <row r="108" spans="1:7">
      <c r="A108">
        <f>AylaraGoreEnerjiTalebimiz!A109</f>
        <v>2008</v>
      </c>
      <c r="B108">
        <f>AylaraGoreEnerjiTalebimiz!B109</f>
        <v>11</v>
      </c>
      <c r="C108">
        <f>AylaraGoreEnerjiTalebimiz!C109</f>
        <v>107</v>
      </c>
      <c r="D108">
        <f>Verilerimiz!C109*Verilerimiz!J109+Verilerimiz!D109*Verilerimiz!K109+Verilerimiz!E109*Verilerimiz!L109+Verilerimiz!F109*Verilerimiz!M109+Verilerimiz!G109*Verilerimiz!N109+Verilerimiz!H109*Verilerimiz!O109+Verilerimiz!I109*Verilerimiz!P109</f>
        <v>12.720700804671589</v>
      </c>
      <c r="E108">
        <f>(D108-appliedEnergy2019function!$K$2)*(D108-appliedEnergy2019function!$K$2)</f>
        <v>6.2855785150155876</v>
      </c>
      <c r="F108">
        <f>AylaraGoreEnerjiTalebimiz!D109</f>
        <v>15446.04</v>
      </c>
      <c r="G108">
        <f>AylaraGoreEnerjiTalebimiz!E109</f>
        <v>1.5446040000000001E-2</v>
      </c>
    </row>
    <row r="109" spans="1:7">
      <c r="A109">
        <f>AylaraGoreEnerjiTalebimiz!A110</f>
        <v>2008</v>
      </c>
      <c r="B109">
        <f>AylaraGoreEnerjiTalebimiz!B110</f>
        <v>12</v>
      </c>
      <c r="C109">
        <f>AylaraGoreEnerjiTalebimiz!C110</f>
        <v>108</v>
      </c>
      <c r="D109">
        <f>Verilerimiz!C110*Verilerimiz!J110+Verilerimiz!D110*Verilerimiz!K110+Verilerimiz!E110*Verilerimiz!L110+Verilerimiz!F110*Verilerimiz!M110+Verilerimiz!G110*Verilerimiz!N110+Verilerimiz!H110*Verilerimiz!O110+Verilerimiz!I110*Verilerimiz!P110</f>
        <v>7.6698603332117594</v>
      </c>
      <c r="E109">
        <f>(D109-appliedEnergy2019function!$K$2)*(D109-appliedEnergy2019function!$K$2)</f>
        <v>57.122548895859786</v>
      </c>
      <c r="F109">
        <f>AylaraGoreEnerjiTalebimiz!D110</f>
        <v>15816.439999999999</v>
      </c>
      <c r="G109">
        <f>AylaraGoreEnerjiTalebimiz!E110</f>
        <v>1.5816439999999998E-2</v>
      </c>
    </row>
    <row r="110" spans="1:7">
      <c r="A110">
        <f>AylaraGoreEnerjiTalebimiz!A111</f>
        <v>2009</v>
      </c>
      <c r="B110">
        <f>AylaraGoreEnerjiTalebimiz!B111</f>
        <v>1</v>
      </c>
      <c r="C110">
        <f>AylaraGoreEnerjiTalebimiz!C111</f>
        <v>109</v>
      </c>
      <c r="D110">
        <f>Verilerimiz!C111*Verilerimiz!J111+Verilerimiz!D111*Verilerimiz!K111+Verilerimiz!E111*Verilerimiz!L111+Verilerimiz!F111*Verilerimiz!M111+Verilerimiz!G111*Verilerimiz!N111+Verilerimiz!H111*Verilerimiz!O111+Verilerimiz!I111*Verilerimiz!P111</f>
        <v>6.3463116684059102</v>
      </c>
      <c r="E110">
        <f>(D110-appliedEnergy2019function!$K$2)*(D110-appliedEnergy2019function!$K$2)</f>
        <v>78.88094884052272</v>
      </c>
      <c r="F110">
        <f>AylaraGoreEnerjiTalebimiz!D111</f>
        <v>16851.415999999997</v>
      </c>
      <c r="G110">
        <f>AylaraGoreEnerjiTalebimiz!E111</f>
        <v>1.6851415999999998E-2</v>
      </c>
    </row>
    <row r="111" spans="1:7">
      <c r="A111">
        <f>AylaraGoreEnerjiTalebimiz!A112</f>
        <v>2009</v>
      </c>
      <c r="B111">
        <f>AylaraGoreEnerjiTalebimiz!B112</f>
        <v>2</v>
      </c>
      <c r="C111">
        <f>AylaraGoreEnerjiTalebimiz!C112</f>
        <v>110</v>
      </c>
      <c r="D111">
        <f>Verilerimiz!C112*Verilerimiz!J112+Verilerimiz!D112*Verilerimiz!K112+Verilerimiz!E112*Verilerimiz!L112+Verilerimiz!F112*Verilerimiz!M112+Verilerimiz!G112*Verilerimiz!N112+Verilerimiz!H112*Verilerimiz!O112+Verilerimiz!I112*Verilerimiz!P112</f>
        <v>7.0220823823783665</v>
      </c>
      <c r="E111">
        <f>(D111-appliedEnergy2019function!$K$2)*(D111-appliedEnergy2019function!$K$2)</f>
        <v>67.333906813384147</v>
      </c>
      <c r="F111">
        <f>AylaraGoreEnerjiTalebimiz!D112</f>
        <v>15010.029</v>
      </c>
      <c r="G111">
        <f>AylaraGoreEnerjiTalebimiz!E112</f>
        <v>1.5010029000000001E-2</v>
      </c>
    </row>
    <row r="112" spans="1:7">
      <c r="A112">
        <f>AylaraGoreEnerjiTalebimiz!A113</f>
        <v>2009</v>
      </c>
      <c r="B112">
        <f>AylaraGoreEnerjiTalebimiz!B113</f>
        <v>3</v>
      </c>
      <c r="C112">
        <f>AylaraGoreEnerjiTalebimiz!C113</f>
        <v>111</v>
      </c>
      <c r="D112">
        <f>Verilerimiz!C113*Verilerimiz!J113+Verilerimiz!D113*Verilerimiz!K113+Verilerimiz!E113*Verilerimiz!L113+Verilerimiz!F113*Verilerimiz!M113+Verilerimiz!G113*Verilerimiz!N113+Verilerimiz!H113*Verilerimiz!O113+Verilerimiz!I113*Verilerimiz!P113</f>
        <v>8.3799158107919567</v>
      </c>
      <c r="E112">
        <f>(D112-appliedEnergy2019function!$K$2)*(D112-appliedEnergy2019function!$K$2)</f>
        <v>46.893605655297954</v>
      </c>
      <c r="F112">
        <f>AylaraGoreEnerjiTalebimiz!D113</f>
        <v>15983.710999999999</v>
      </c>
      <c r="G112">
        <f>AylaraGoreEnerjiTalebimiz!E113</f>
        <v>1.5983710999999998E-2</v>
      </c>
    </row>
    <row r="113" spans="1:7">
      <c r="A113">
        <f>AylaraGoreEnerjiTalebimiz!A114</f>
        <v>2009</v>
      </c>
      <c r="B113">
        <f>AylaraGoreEnerjiTalebimiz!B114</f>
        <v>4</v>
      </c>
      <c r="C113">
        <f>AylaraGoreEnerjiTalebimiz!C114</f>
        <v>112</v>
      </c>
      <c r="D113">
        <f>Verilerimiz!C114*Verilerimiz!J114+Verilerimiz!D114*Verilerimiz!K114+Verilerimiz!E114*Verilerimiz!L114+Verilerimiz!F114*Verilerimiz!M114+Verilerimiz!G114*Verilerimiz!N114+Verilerimiz!H114*Verilerimiz!O114+Verilerimiz!I114*Verilerimiz!P114</f>
        <v>12.545204596088952</v>
      </c>
      <c r="E113">
        <f>(D113-appliedEnergy2019function!$K$2)*(D113-appliedEnergy2019function!$K$2)</f>
        <v>7.1963524906575431</v>
      </c>
      <c r="F113">
        <f>AylaraGoreEnerjiTalebimiz!D114</f>
        <v>14849.102999999997</v>
      </c>
      <c r="G113">
        <f>AylaraGoreEnerjiTalebimiz!E114</f>
        <v>1.4849102999999997E-2</v>
      </c>
    </row>
    <row r="114" spans="1:7">
      <c r="A114">
        <f>AylaraGoreEnerjiTalebimiz!A115</f>
        <v>2009</v>
      </c>
      <c r="B114">
        <f>AylaraGoreEnerjiTalebimiz!B115</f>
        <v>5</v>
      </c>
      <c r="C114">
        <f>AylaraGoreEnerjiTalebimiz!C115</f>
        <v>113</v>
      </c>
      <c r="D114">
        <f>Verilerimiz!C115*Verilerimiz!J115+Verilerimiz!D115*Verilerimiz!K115+Verilerimiz!E115*Verilerimiz!L115+Verilerimiz!F115*Verilerimiz!M115+Verilerimiz!G115*Verilerimiz!N115+Verilerimiz!H115*Verilerimiz!O115+Verilerimiz!I115*Verilerimiz!P115</f>
        <v>18.322138369794853</v>
      </c>
      <c r="E114">
        <f>(D114-appliedEnergy2019function!$K$2)*(D114-appliedEnergy2019function!$K$2)</f>
        <v>9.5748902789550208</v>
      </c>
      <c r="F114">
        <f>AylaraGoreEnerjiTalebimiz!D115</f>
        <v>15297.715000000002</v>
      </c>
      <c r="G114">
        <f>AylaraGoreEnerjiTalebimiz!E115</f>
        <v>1.5297715000000002E-2</v>
      </c>
    </row>
    <row r="115" spans="1:7">
      <c r="A115">
        <f>AylaraGoreEnerjiTalebimiz!A116</f>
        <v>2009</v>
      </c>
      <c r="B115">
        <f>AylaraGoreEnerjiTalebimiz!B116</f>
        <v>6</v>
      </c>
      <c r="C115">
        <f>AylaraGoreEnerjiTalebimiz!C116</f>
        <v>114</v>
      </c>
      <c r="D115">
        <f>Verilerimiz!C116*Verilerimiz!J116+Verilerimiz!D116*Verilerimiz!K116+Verilerimiz!E116*Verilerimiz!L116+Verilerimiz!F116*Verilerimiz!M116+Verilerimiz!G116*Verilerimiz!N116+Verilerimiz!H116*Verilerimiz!O116+Verilerimiz!I116*Verilerimiz!P116</f>
        <v>23.633901916922817</v>
      </c>
      <c r="E115">
        <f>(D115-appliedEnergy2019function!$K$2)*(D115-appliedEnergy2019function!$K$2)</f>
        <v>70.662441675711008</v>
      </c>
      <c r="F115">
        <f>AylaraGoreEnerjiTalebimiz!D116</f>
        <v>15899.616</v>
      </c>
      <c r="G115">
        <f>AylaraGoreEnerjiTalebimiz!E116</f>
        <v>1.5899615999999998E-2</v>
      </c>
    </row>
    <row r="116" spans="1:7">
      <c r="A116">
        <f>AylaraGoreEnerjiTalebimiz!A117</f>
        <v>2009</v>
      </c>
      <c r="B116">
        <f>AylaraGoreEnerjiTalebimiz!B117</f>
        <v>7</v>
      </c>
      <c r="C116">
        <f>AylaraGoreEnerjiTalebimiz!C117</f>
        <v>115</v>
      </c>
      <c r="D116">
        <f>Verilerimiz!C117*Verilerimiz!J117+Verilerimiz!D117*Verilerimiz!K117+Verilerimiz!E117*Verilerimiz!L117+Verilerimiz!F117*Verilerimiz!M117+Verilerimiz!G117*Verilerimiz!N117+Verilerimiz!H117*Verilerimiz!O117+Verilerimiz!I117*Verilerimiz!P117</f>
        <v>26.11194179974753</v>
      </c>
      <c r="E116">
        <f>(D116-appliedEnergy2019function!$K$2)*(D116-appliedEnergy2019function!$K$2)</f>
        <v>118.46440318779668</v>
      </c>
      <c r="F116">
        <f>AylaraGoreEnerjiTalebimiz!D117</f>
        <v>17743.508000000002</v>
      </c>
      <c r="G116">
        <f>AylaraGoreEnerjiTalebimiz!E117</f>
        <v>1.7743508000000002E-2</v>
      </c>
    </row>
    <row r="117" spans="1:7">
      <c r="A117">
        <f>AylaraGoreEnerjiTalebimiz!A118</f>
        <v>2009</v>
      </c>
      <c r="B117">
        <f>AylaraGoreEnerjiTalebimiz!B118</f>
        <v>8</v>
      </c>
      <c r="C117">
        <f>AylaraGoreEnerjiTalebimiz!C118</f>
        <v>116</v>
      </c>
      <c r="D117">
        <f>Verilerimiz!C118*Verilerimiz!J118+Verilerimiz!D118*Verilerimiz!K118+Verilerimiz!E118*Verilerimiz!L118+Verilerimiz!F118*Verilerimiz!M118+Verilerimiz!G118*Verilerimiz!N118+Verilerimiz!H118*Verilerimiz!O118+Verilerimiz!I118*Verilerimiz!P118</f>
        <v>25.298919446113104</v>
      </c>
      <c r="E117">
        <f>(D117-appliedEnergy2019function!$K$2)*(D117-appliedEnergy2019function!$K$2)</f>
        <v>101.42731779120284</v>
      </c>
      <c r="F117">
        <f>AylaraGoreEnerjiTalebimiz!D118</f>
        <v>17704.556000000004</v>
      </c>
      <c r="G117">
        <f>AylaraGoreEnerjiTalebimiz!E118</f>
        <v>1.7704556000000003E-2</v>
      </c>
    </row>
    <row r="118" spans="1:7">
      <c r="A118">
        <f>AylaraGoreEnerjiTalebimiz!A119</f>
        <v>2009</v>
      </c>
      <c r="B118">
        <f>AylaraGoreEnerjiTalebimiz!B119</f>
        <v>9</v>
      </c>
      <c r="C118">
        <f>AylaraGoreEnerjiTalebimiz!C119</f>
        <v>117</v>
      </c>
      <c r="D118">
        <f>Verilerimiz!C119*Verilerimiz!J119+Verilerimiz!D119*Verilerimiz!K119+Verilerimiz!E119*Verilerimiz!L119+Verilerimiz!F119*Verilerimiz!M119+Verilerimiz!G119*Verilerimiz!N119+Verilerimiz!H119*Verilerimiz!O119+Verilerimiz!I119*Verilerimiz!P119</f>
        <v>21.05672876205994</v>
      </c>
      <c r="E118">
        <f>(D118-appliedEnergy2019function!$K$2)*(D118-appliedEnergy2019function!$K$2)</f>
        <v>33.976335789258442</v>
      </c>
      <c r="F118">
        <f>AylaraGoreEnerjiTalebimiz!D119</f>
        <v>15379.300999999998</v>
      </c>
      <c r="G118">
        <f>AylaraGoreEnerjiTalebimiz!E119</f>
        <v>1.5379300999999998E-2</v>
      </c>
    </row>
    <row r="119" spans="1:7">
      <c r="A119">
        <f>AylaraGoreEnerjiTalebimiz!A120</f>
        <v>2009</v>
      </c>
      <c r="B119">
        <f>AylaraGoreEnerjiTalebimiz!B120</f>
        <v>10</v>
      </c>
      <c r="C119">
        <f>AylaraGoreEnerjiTalebimiz!C120</f>
        <v>118</v>
      </c>
      <c r="D119">
        <f>Verilerimiz!C120*Verilerimiz!J120+Verilerimiz!D120*Verilerimiz!K120+Verilerimiz!E120*Verilerimiz!L120+Verilerimiz!F120*Verilerimiz!M120+Verilerimiz!G120*Verilerimiz!N120+Verilerimiz!H120*Verilerimiz!O120+Verilerimiz!I120*Verilerimiz!P120</f>
        <v>18.551173148929248</v>
      </c>
      <c r="E119">
        <f>(D119-appliedEnergy2019function!$K$2)*(D119-appliedEnergy2019function!$K$2)</f>
        <v>11.044766483082906</v>
      </c>
      <c r="F119">
        <f>AylaraGoreEnerjiTalebimiz!D120</f>
        <v>15989.904</v>
      </c>
      <c r="G119">
        <f>AylaraGoreEnerjiTalebimiz!E120</f>
        <v>1.5989903999999999E-2</v>
      </c>
    </row>
    <row r="120" spans="1:7">
      <c r="A120">
        <f>AylaraGoreEnerjiTalebimiz!A121</f>
        <v>2009</v>
      </c>
      <c r="B120">
        <f>AylaraGoreEnerjiTalebimiz!B121</f>
        <v>11</v>
      </c>
      <c r="C120">
        <f>AylaraGoreEnerjiTalebimiz!C121</f>
        <v>119</v>
      </c>
      <c r="D120">
        <f>Verilerimiz!C121*Verilerimiz!J121+Verilerimiz!D121*Verilerimiz!K121+Verilerimiz!E121*Verilerimiz!L121+Verilerimiz!F121*Verilerimiz!M121+Verilerimiz!G121*Verilerimiz!N121+Verilerimiz!H121*Verilerimiz!O121+Verilerimiz!I121*Verilerimiz!P121</f>
        <v>11.826636736808219</v>
      </c>
      <c r="E120">
        <f>(D120-appliedEnergy2019function!$K$2)*(D120-appliedEnergy2019function!$K$2)</f>
        <v>11.567955144138907</v>
      </c>
      <c r="F120">
        <f>AylaraGoreEnerjiTalebimiz!D121</f>
        <v>15779.290999999997</v>
      </c>
      <c r="G120">
        <f>AylaraGoreEnerjiTalebimiz!E121</f>
        <v>1.5779290999999997E-2</v>
      </c>
    </row>
    <row r="121" spans="1:7">
      <c r="A121">
        <f>AylaraGoreEnerjiTalebimiz!A122</f>
        <v>2009</v>
      </c>
      <c r="B121">
        <f>AylaraGoreEnerjiTalebimiz!B122</f>
        <v>12</v>
      </c>
      <c r="C121">
        <f>AylaraGoreEnerjiTalebimiz!C122</f>
        <v>120</v>
      </c>
      <c r="D121">
        <f>Verilerimiz!C122*Verilerimiz!J122+Verilerimiz!D122*Verilerimiz!K122+Verilerimiz!E122*Verilerimiz!L122+Verilerimiz!F122*Verilerimiz!M122+Verilerimiz!G122*Verilerimiz!N122+Verilerimiz!H122*Verilerimiz!O122+Verilerimiz!I122*Verilerimiz!P122</f>
        <v>9.6839752601945683</v>
      </c>
      <c r="E121">
        <f>(D121-appliedEnergy2019function!$K$2)*(D121-appliedEnergy2019function!$K$2)</f>
        <v>30.734063814781102</v>
      </c>
      <c r="F121">
        <f>AylaraGoreEnerjiTalebimiz!D122</f>
        <v>17590.91</v>
      </c>
      <c r="G121">
        <f>AylaraGoreEnerjiTalebimiz!E122</f>
        <v>1.7590910000000001E-2</v>
      </c>
    </row>
    <row r="122" spans="1:7">
      <c r="A122">
        <f>AylaraGoreEnerjiTalebimiz!A123</f>
        <v>2010</v>
      </c>
      <c r="B122">
        <f>AylaraGoreEnerjiTalebimiz!B123</f>
        <v>1</v>
      </c>
      <c r="C122">
        <f>AylaraGoreEnerjiTalebimiz!C123</f>
        <v>121</v>
      </c>
      <c r="D122">
        <f>Verilerimiz!C123*Verilerimiz!J123+Verilerimiz!D123*Verilerimiz!K123+Verilerimiz!E123*Verilerimiz!L123+Verilerimiz!F123*Verilerimiz!M123+Verilerimiz!G123*Verilerimiz!N123+Verilerimiz!H123*Verilerimiz!O123+Verilerimiz!I123*Verilerimiz!P123</f>
        <v>6.6772900231429313</v>
      </c>
      <c r="E122">
        <f>(D122-appliedEnergy2019function!$K$2)*(D122-appliedEnergy2019function!$K$2)</f>
        <v>73.111330477635988</v>
      </c>
      <c r="F122">
        <f>AylaraGoreEnerjiTalebimiz!D123</f>
        <v>17421.708000000002</v>
      </c>
      <c r="G122">
        <f>AylaraGoreEnerjiTalebimiz!E123</f>
        <v>1.7421708000000001E-2</v>
      </c>
    </row>
    <row r="123" spans="1:7">
      <c r="A123">
        <f>AylaraGoreEnerjiTalebimiz!A124</f>
        <v>2010</v>
      </c>
      <c r="B123">
        <f>AylaraGoreEnerjiTalebimiz!B124</f>
        <v>2</v>
      </c>
      <c r="C123">
        <f>AylaraGoreEnerjiTalebimiz!C124</f>
        <v>122</v>
      </c>
      <c r="D123">
        <f>Verilerimiz!C124*Verilerimiz!J124+Verilerimiz!D124*Verilerimiz!K124+Verilerimiz!E124*Verilerimiz!L124+Verilerimiz!F124*Verilerimiz!M124+Verilerimiz!G124*Verilerimiz!N124+Verilerimiz!H124*Verilerimiz!O124+Verilerimiz!I124*Verilerimiz!P124</f>
        <v>8.6366646957609401</v>
      </c>
      <c r="E123">
        <f>(D123-appliedEnergy2019function!$K$2)*(D123-appliedEnergy2019function!$K$2)</f>
        <v>43.443149093886646</v>
      </c>
      <c r="F123">
        <f>AylaraGoreEnerjiTalebimiz!D124</f>
        <v>15745.016000000001</v>
      </c>
      <c r="G123">
        <f>AylaraGoreEnerjiTalebimiz!E124</f>
        <v>1.5745016000000001E-2</v>
      </c>
    </row>
    <row r="124" spans="1:7">
      <c r="A124">
        <f>AylaraGoreEnerjiTalebimiz!A125</f>
        <v>2010</v>
      </c>
      <c r="B124">
        <f>AylaraGoreEnerjiTalebimiz!B125</f>
        <v>3</v>
      </c>
      <c r="C124">
        <f>AylaraGoreEnerjiTalebimiz!C125</f>
        <v>123</v>
      </c>
      <c r="D124">
        <f>Verilerimiz!C125*Verilerimiz!J125+Verilerimiz!D125*Verilerimiz!K125+Verilerimiz!E125*Verilerimiz!L125+Verilerimiz!F125*Verilerimiz!M125+Verilerimiz!G125*Verilerimiz!N125+Verilerimiz!H125*Verilerimiz!O125+Verilerimiz!I125*Verilerimiz!P125</f>
        <v>9.7271492607913057</v>
      </c>
      <c r="E124">
        <f>(D124-appliedEnergy2019function!$K$2)*(D124-appliedEnergy2019function!$K$2)</f>
        <v>30.257229070390395</v>
      </c>
      <c r="F124">
        <f>AylaraGoreEnerjiTalebimiz!D125</f>
        <v>17078.834000000003</v>
      </c>
      <c r="G124">
        <f>AylaraGoreEnerjiTalebimiz!E125</f>
        <v>1.7078834000000001E-2</v>
      </c>
    </row>
    <row r="125" spans="1:7">
      <c r="A125">
        <f>AylaraGoreEnerjiTalebimiz!A126</f>
        <v>2010</v>
      </c>
      <c r="B125">
        <f>AylaraGoreEnerjiTalebimiz!B126</f>
        <v>4</v>
      </c>
      <c r="C125">
        <f>AylaraGoreEnerjiTalebimiz!C126</f>
        <v>124</v>
      </c>
      <c r="D125">
        <f>Verilerimiz!C126*Verilerimiz!J126+Verilerimiz!D126*Verilerimiz!K126+Verilerimiz!E126*Verilerimiz!L126+Verilerimiz!F126*Verilerimiz!M126+Verilerimiz!G126*Verilerimiz!N126+Verilerimiz!H126*Verilerimiz!O126+Verilerimiz!I126*Verilerimiz!P126</f>
        <v>13.929693221248323</v>
      </c>
      <c r="E125">
        <f>(D125-appliedEnergy2019function!$K$2)*(D125-appliedEnergy2019function!$K$2)</f>
        <v>1.6850978501619911</v>
      </c>
      <c r="F125">
        <f>AylaraGoreEnerjiTalebimiz!D126</f>
        <v>16313.735999999999</v>
      </c>
      <c r="G125">
        <f>AylaraGoreEnerjiTalebimiz!E126</f>
        <v>1.6313735999999999E-2</v>
      </c>
    </row>
    <row r="126" spans="1:7">
      <c r="A126">
        <f>AylaraGoreEnerjiTalebimiz!A127</f>
        <v>2010</v>
      </c>
      <c r="B126">
        <f>AylaraGoreEnerjiTalebimiz!B127</f>
        <v>5</v>
      </c>
      <c r="C126">
        <f>AylaraGoreEnerjiTalebimiz!C127</f>
        <v>125</v>
      </c>
      <c r="D126">
        <f>Verilerimiz!C127*Verilerimiz!J127+Verilerimiz!D127*Verilerimiz!K127+Verilerimiz!E127*Verilerimiz!L127+Verilerimiz!F127*Verilerimiz!M127+Verilerimiz!G127*Verilerimiz!N127+Verilerimiz!H127*Verilerimiz!O127+Verilerimiz!I127*Verilerimiz!P127</f>
        <v>19.165802566039897</v>
      </c>
      <c r="E126">
        <f>(D126-appliedEnergy2019function!$K$2)*(D126-appliedEnergy2019function!$K$2)</f>
        <v>15.507813726954</v>
      </c>
      <c r="F126">
        <f>AylaraGoreEnerjiTalebimiz!D127</f>
        <v>16711.662</v>
      </c>
      <c r="G126">
        <f>AylaraGoreEnerjiTalebimiz!E127</f>
        <v>1.6711661999999999E-2</v>
      </c>
    </row>
    <row r="127" spans="1:7">
      <c r="A127">
        <f>AylaraGoreEnerjiTalebimiz!A128</f>
        <v>2010</v>
      </c>
      <c r="B127">
        <f>AylaraGoreEnerjiTalebimiz!B128</f>
        <v>6</v>
      </c>
      <c r="C127">
        <f>AylaraGoreEnerjiTalebimiz!C128</f>
        <v>126</v>
      </c>
      <c r="D127">
        <f>Verilerimiz!C128*Verilerimiz!J128+Verilerimiz!D128*Verilerimiz!K128+Verilerimiz!E128*Verilerimiz!L128+Verilerimiz!F128*Verilerimiz!M128+Verilerimiz!G128*Verilerimiz!N128+Verilerimiz!H128*Verilerimiz!O128+Verilerimiz!I128*Verilerimiz!P128</f>
        <v>23.096563235121387</v>
      </c>
      <c r="E127">
        <f>(D127-appliedEnergy2019function!$K$2)*(D127-appliedEnergy2019function!$K$2)</f>
        <v>61.917333976828786</v>
      </c>
      <c r="F127">
        <f>AylaraGoreEnerjiTalebimiz!D128</f>
        <v>17143.073000000004</v>
      </c>
      <c r="G127">
        <f>AylaraGoreEnerjiTalebimiz!E128</f>
        <v>1.7143073000000005E-2</v>
      </c>
    </row>
    <row r="128" spans="1:7">
      <c r="A128">
        <f>AylaraGoreEnerjiTalebimiz!A129</f>
        <v>2010</v>
      </c>
      <c r="B128">
        <f>AylaraGoreEnerjiTalebimiz!B129</f>
        <v>7</v>
      </c>
      <c r="C128">
        <f>AylaraGoreEnerjiTalebimiz!C129</f>
        <v>127</v>
      </c>
      <c r="D128">
        <f>Verilerimiz!C129*Verilerimiz!J129+Verilerimiz!D129*Verilerimiz!K129+Verilerimiz!E129*Verilerimiz!L129+Verilerimiz!F129*Verilerimiz!M129+Verilerimiz!G129*Verilerimiz!N129+Verilerimiz!H129*Verilerimiz!O129+Verilerimiz!I129*Verilerimiz!P129</f>
        <v>26.392170689430763</v>
      </c>
      <c r="E128">
        <f>(D128-appliedEnergy2019function!$K$2)*(D128-appliedEnergy2019function!$K$2)</f>
        <v>124.64302976941175</v>
      </c>
      <c r="F128">
        <f>AylaraGoreEnerjiTalebimiz!D129</f>
        <v>19427.951000000001</v>
      </c>
      <c r="G128">
        <f>AylaraGoreEnerjiTalebimiz!E129</f>
        <v>1.9427951000000002E-2</v>
      </c>
    </row>
    <row r="129" spans="1:7">
      <c r="A129">
        <f>AylaraGoreEnerjiTalebimiz!A130</f>
        <v>2010</v>
      </c>
      <c r="B129">
        <f>AylaraGoreEnerjiTalebimiz!B130</f>
        <v>8</v>
      </c>
      <c r="C129">
        <f>AylaraGoreEnerjiTalebimiz!C130</f>
        <v>128</v>
      </c>
      <c r="D129">
        <f>Verilerimiz!C130*Verilerimiz!J130+Verilerimiz!D130*Verilerimiz!K130+Verilerimiz!E130*Verilerimiz!L130+Verilerimiz!F130*Verilerimiz!M130+Verilerimiz!G130*Verilerimiz!N130+Verilerimiz!H130*Verilerimiz!O130+Verilerimiz!I130*Verilerimiz!P130</f>
        <v>28.492223253089694</v>
      </c>
      <c r="E129">
        <f>(D129-appliedEnergy2019function!$K$2)*(D129-appliedEnergy2019function!$K$2)</f>
        <v>175.94475419387376</v>
      </c>
      <c r="F129">
        <f>AylaraGoreEnerjiTalebimiz!D130</f>
        <v>20453.132000000001</v>
      </c>
      <c r="G129">
        <f>AylaraGoreEnerjiTalebimiz!E130</f>
        <v>2.0453132000000002E-2</v>
      </c>
    </row>
    <row r="130" spans="1:7">
      <c r="A130">
        <f>AylaraGoreEnerjiTalebimiz!A131</f>
        <v>2010</v>
      </c>
      <c r="B130">
        <f>AylaraGoreEnerjiTalebimiz!B131</f>
        <v>9</v>
      </c>
      <c r="C130">
        <f>AylaraGoreEnerjiTalebimiz!C131</f>
        <v>129</v>
      </c>
      <c r="D130">
        <f>Verilerimiz!C131*Verilerimiz!J131+Verilerimiz!D131*Verilerimiz!K131+Verilerimiz!E131*Verilerimiz!L131+Verilerimiz!F131*Verilerimiz!M131+Verilerimiz!G131*Verilerimiz!N131+Verilerimiz!H131*Verilerimiz!O131+Verilerimiz!I131*Verilerimiz!P131</f>
        <v>23.181703703821285</v>
      </c>
      <c r="E130">
        <f>(D130-appliedEnergy2019function!$K$2)*(D130-appliedEnergy2019function!$K$2)</f>
        <v>63.264482164634494</v>
      </c>
      <c r="F130">
        <f>AylaraGoreEnerjiTalebimiz!D131</f>
        <v>17094.002</v>
      </c>
      <c r="G130">
        <f>AylaraGoreEnerjiTalebimiz!E131</f>
        <v>1.7094002000000001E-2</v>
      </c>
    </row>
    <row r="131" spans="1:7">
      <c r="A131">
        <f>AylaraGoreEnerjiTalebimiz!A132</f>
        <v>2010</v>
      </c>
      <c r="B131">
        <f>AylaraGoreEnerjiTalebimiz!B132</f>
        <v>10</v>
      </c>
      <c r="C131">
        <f>AylaraGoreEnerjiTalebimiz!C132</f>
        <v>130</v>
      </c>
      <c r="D131">
        <f>Verilerimiz!C132*Verilerimiz!J132+Verilerimiz!D132*Verilerimiz!K132+Verilerimiz!E132*Verilerimiz!L132+Verilerimiz!F132*Verilerimiz!M132+Verilerimiz!G132*Verilerimiz!N132+Verilerimiz!H132*Verilerimiz!O132+Verilerimiz!I132*Verilerimiz!P132</f>
        <v>15.966327456595103</v>
      </c>
      <c r="E131">
        <f>(D131-appliedEnergy2019function!$K$2)*(D131-appliedEnergy2019function!$K$2)</f>
        <v>0.54541333663318603</v>
      </c>
      <c r="F131">
        <f>AylaraGoreEnerjiTalebimiz!D132</f>
        <v>17318.094999999998</v>
      </c>
      <c r="G131">
        <f>AylaraGoreEnerjiTalebimiz!E132</f>
        <v>1.7318094999999999E-2</v>
      </c>
    </row>
    <row r="132" spans="1:7">
      <c r="A132">
        <f>AylaraGoreEnerjiTalebimiz!A133</f>
        <v>2010</v>
      </c>
      <c r="B132">
        <f>AylaraGoreEnerjiTalebimiz!B133</f>
        <v>11</v>
      </c>
      <c r="C132">
        <f>AylaraGoreEnerjiTalebimiz!C133</f>
        <v>131</v>
      </c>
      <c r="D132">
        <f>Verilerimiz!C133*Verilerimiz!J133+Verilerimiz!D133*Verilerimiz!K133+Verilerimiz!E133*Verilerimiz!L133+Verilerimiz!F133*Verilerimiz!M133+Verilerimiz!G133*Verilerimiz!N133+Verilerimiz!H133*Verilerimiz!O133+Verilerimiz!I133*Verilerimiz!P133</f>
        <v>14.932186570433556</v>
      </c>
      <c r="E132">
        <f>(D132-appliedEnergy2019function!$K$2)*(D132-appliedEnergy2019function!$K$2)</f>
        <v>8.739108939748029E-2</v>
      </c>
      <c r="F132">
        <f>AylaraGoreEnerjiTalebimiz!D133</f>
        <v>16494.856</v>
      </c>
      <c r="G132">
        <f>AylaraGoreEnerjiTalebimiz!E133</f>
        <v>1.6494855999999999E-2</v>
      </c>
    </row>
    <row r="133" spans="1:7">
      <c r="A133">
        <f>AylaraGoreEnerjiTalebimiz!A134</f>
        <v>2010</v>
      </c>
      <c r="B133">
        <f>AylaraGoreEnerjiTalebimiz!B134</f>
        <v>12</v>
      </c>
      <c r="C133">
        <f>AylaraGoreEnerjiTalebimiz!C134</f>
        <v>132</v>
      </c>
      <c r="D133">
        <f>Verilerimiz!C134*Verilerimiz!J134+Verilerimiz!D134*Verilerimiz!K134+Verilerimiz!E134*Verilerimiz!L134+Verilerimiz!F134*Verilerimiz!M134+Verilerimiz!G134*Verilerimiz!N134+Verilerimiz!H134*Verilerimiz!O134+Verilerimiz!I134*Verilerimiz!P134</f>
        <v>9.8746606417798173</v>
      </c>
      <c r="E133">
        <f>(D133-appliedEnergy2019function!$K$2)*(D133-appliedEnergy2019function!$K$2)</f>
        <v>28.656169613137081</v>
      </c>
      <c r="F133">
        <f>AylaraGoreEnerjiTalebimiz!D134</f>
        <v>19231.895</v>
      </c>
      <c r="G133">
        <f>AylaraGoreEnerjiTalebimiz!E134</f>
        <v>1.9231894999999999E-2</v>
      </c>
    </row>
    <row r="134" spans="1:7">
      <c r="A134">
        <f>AylaraGoreEnerjiTalebimiz!A135</f>
        <v>2011</v>
      </c>
      <c r="B134">
        <f>AylaraGoreEnerjiTalebimiz!B135</f>
        <v>1</v>
      </c>
      <c r="C134">
        <f>AylaraGoreEnerjiTalebimiz!C135</f>
        <v>133</v>
      </c>
      <c r="D134">
        <f>Verilerimiz!C135*Verilerimiz!J135+Verilerimiz!D135*Verilerimiz!K135+Verilerimiz!E135*Verilerimiz!L135+Verilerimiz!F135*Verilerimiz!M135+Verilerimiz!G135*Verilerimiz!N135+Verilerimiz!H135*Verilerimiz!O135+Verilerimiz!I135*Verilerimiz!P135</f>
        <v>6.0252796985841739</v>
      </c>
      <c r="E134">
        <f>(D134-appliedEnergy2019function!$K$2)*(D134-appliedEnergy2019function!$K$2)</f>
        <v>84.68649786972054</v>
      </c>
      <c r="F134">
        <f>AylaraGoreEnerjiTalebimiz!D135</f>
        <v>19724.373</v>
      </c>
      <c r="G134">
        <f>AylaraGoreEnerjiTalebimiz!E135</f>
        <v>1.9724373E-2</v>
      </c>
    </row>
    <row r="135" spans="1:7">
      <c r="A135">
        <f>AylaraGoreEnerjiTalebimiz!A136</f>
        <v>2011</v>
      </c>
      <c r="B135">
        <f>AylaraGoreEnerjiTalebimiz!B136</f>
        <v>2</v>
      </c>
      <c r="C135">
        <f>AylaraGoreEnerjiTalebimiz!C136</f>
        <v>134</v>
      </c>
      <c r="D135">
        <f>Verilerimiz!C136*Verilerimiz!J136+Verilerimiz!D136*Verilerimiz!K136+Verilerimiz!E136*Verilerimiz!L136+Verilerimiz!F136*Verilerimiz!M136+Verilerimiz!G136*Verilerimiz!N136+Verilerimiz!H136*Verilerimiz!O136+Verilerimiz!I136*Verilerimiz!P136</f>
        <v>6.2528301467625678</v>
      </c>
      <c r="E135">
        <f>(D135-appliedEnergy2019function!$K$2)*(D135-appliedEnergy2019function!$K$2)</f>
        <v>80.550198921187857</v>
      </c>
      <c r="F135">
        <f>AylaraGoreEnerjiTalebimiz!D136</f>
        <v>17790.305</v>
      </c>
      <c r="G135">
        <f>AylaraGoreEnerjiTalebimiz!E136</f>
        <v>1.7790304999999999E-2</v>
      </c>
    </row>
    <row r="136" spans="1:7">
      <c r="A136">
        <f>AylaraGoreEnerjiTalebimiz!A137</f>
        <v>2011</v>
      </c>
      <c r="B136">
        <f>AylaraGoreEnerjiTalebimiz!B137</f>
        <v>3</v>
      </c>
      <c r="C136">
        <f>AylaraGoreEnerjiTalebimiz!C137</f>
        <v>135</v>
      </c>
      <c r="D136">
        <f>Verilerimiz!C137*Verilerimiz!J137+Verilerimiz!D137*Verilerimiz!K137+Verilerimiz!E137*Verilerimiz!L137+Verilerimiz!F137*Verilerimiz!M137+Verilerimiz!G137*Verilerimiz!N137+Verilerimiz!H137*Verilerimiz!O137+Verilerimiz!I137*Verilerimiz!P137</f>
        <v>8.3002752748017947</v>
      </c>
      <c r="E136">
        <f>(D136-appliedEnergy2019function!$K$2)*(D136-appliedEnergy2019function!$K$2)</f>
        <v>47.99068762567677</v>
      </c>
      <c r="F136">
        <f>AylaraGoreEnerjiTalebimiz!D137</f>
        <v>19278.116999999998</v>
      </c>
      <c r="G136">
        <f>AylaraGoreEnerjiTalebimiz!E137</f>
        <v>1.9278116999999997E-2</v>
      </c>
    </row>
    <row r="137" spans="1:7">
      <c r="A137">
        <f>AylaraGoreEnerjiTalebimiz!A138</f>
        <v>2011</v>
      </c>
      <c r="B137">
        <f>AylaraGoreEnerjiTalebimiz!B138</f>
        <v>4</v>
      </c>
      <c r="C137">
        <f>AylaraGoreEnerjiTalebimiz!C138</f>
        <v>136</v>
      </c>
      <c r="D137">
        <f>Verilerimiz!C138*Verilerimiz!J138+Verilerimiz!D138*Verilerimiz!K138+Verilerimiz!E138*Verilerimiz!L138+Verilerimiz!F138*Verilerimiz!M138+Verilerimiz!G138*Verilerimiz!N138+Verilerimiz!H138*Verilerimiz!O138+Verilerimiz!I138*Verilerimiz!P138</f>
        <v>11.097331160394175</v>
      </c>
      <c r="E137">
        <f>(D137-appliedEnergy2019function!$K$2)*(D137-appliedEnergy2019function!$K$2)</f>
        <v>17.06082578554107</v>
      </c>
      <c r="F137">
        <f>AylaraGoreEnerjiTalebimiz!D138</f>
        <v>17923.317999999999</v>
      </c>
      <c r="G137">
        <f>AylaraGoreEnerjiTalebimiz!E138</f>
        <v>1.7923318000000001E-2</v>
      </c>
    </row>
    <row r="138" spans="1:7">
      <c r="A138">
        <f>AylaraGoreEnerjiTalebimiz!A139</f>
        <v>2011</v>
      </c>
      <c r="B138">
        <f>AylaraGoreEnerjiTalebimiz!B139</f>
        <v>5</v>
      </c>
      <c r="C138">
        <f>AylaraGoreEnerjiTalebimiz!C139</f>
        <v>137</v>
      </c>
      <c r="D138">
        <f>Verilerimiz!C139*Verilerimiz!J139+Verilerimiz!D139*Verilerimiz!K139+Verilerimiz!E139*Verilerimiz!L139+Verilerimiz!F139*Verilerimiz!M139+Verilerimiz!G139*Verilerimiz!N139+Verilerimiz!H139*Verilerimiz!O139+Verilerimiz!I139*Verilerimiz!P139</f>
        <v>16.934566993512199</v>
      </c>
      <c r="E138">
        <f>(D138-appliedEnergy2019function!$K$2)*(D138-appliedEnergy2019function!$K$2)</f>
        <v>2.913031690284281</v>
      </c>
      <c r="F138">
        <f>AylaraGoreEnerjiTalebimiz!D139</f>
        <v>17686.345999999998</v>
      </c>
      <c r="G138">
        <f>AylaraGoreEnerjiTalebimiz!E139</f>
        <v>1.7686345999999999E-2</v>
      </c>
    </row>
    <row r="139" spans="1:7">
      <c r="A139">
        <f>AylaraGoreEnerjiTalebimiz!A140</f>
        <v>2011</v>
      </c>
      <c r="B139">
        <f>AylaraGoreEnerjiTalebimiz!B140</f>
        <v>6</v>
      </c>
      <c r="C139">
        <f>AylaraGoreEnerjiTalebimiz!C140</f>
        <v>138</v>
      </c>
      <c r="D139">
        <f>Verilerimiz!C140*Verilerimiz!J140+Verilerimiz!D140*Verilerimiz!K140+Verilerimiz!E140*Verilerimiz!L140+Verilerimiz!F140*Verilerimiz!M140+Verilerimiz!G140*Verilerimiz!N140+Verilerimiz!H140*Verilerimiz!O140+Verilerimiz!I140*Verilerimiz!P140</f>
        <v>22.251139529120351</v>
      </c>
      <c r="E139">
        <f>(D139-appliedEnergy2019function!$K$2)*(D139-appliedEnergy2019function!$K$2)</f>
        <v>49.327208105644466</v>
      </c>
      <c r="F139">
        <f>AylaraGoreEnerjiTalebimiz!D140</f>
        <v>18002.760999999999</v>
      </c>
      <c r="G139">
        <f>AylaraGoreEnerjiTalebimiz!E140</f>
        <v>1.8002760999999999E-2</v>
      </c>
    </row>
    <row r="140" spans="1:7">
      <c r="A140">
        <f>AylaraGoreEnerjiTalebimiz!A141</f>
        <v>2011</v>
      </c>
      <c r="B140">
        <f>AylaraGoreEnerjiTalebimiz!B141</f>
        <v>7</v>
      </c>
      <c r="C140">
        <f>AylaraGoreEnerjiTalebimiz!C141</f>
        <v>139</v>
      </c>
      <c r="D140">
        <f>Verilerimiz!C141*Verilerimiz!J141+Verilerimiz!D141*Verilerimiz!K141+Verilerimiz!E141*Verilerimiz!L141+Verilerimiz!F141*Verilerimiz!M141+Verilerimiz!G141*Verilerimiz!N141+Verilerimiz!H141*Verilerimiz!O141+Verilerimiz!I141*Verilerimiz!P141</f>
        <v>26.694252165210788</v>
      </c>
      <c r="E140">
        <f>(D140-appliedEnergy2019function!$K$2)*(D140-appliedEnergy2019function!$K$2)</f>
        <v>131.47937826292471</v>
      </c>
      <c r="F140">
        <f>AylaraGoreEnerjiTalebimiz!D141</f>
        <v>21070.041999999998</v>
      </c>
      <c r="G140">
        <f>AylaraGoreEnerjiTalebimiz!E141</f>
        <v>2.1070041999999997E-2</v>
      </c>
    </row>
    <row r="141" spans="1:7">
      <c r="A141">
        <f>AylaraGoreEnerjiTalebimiz!A142</f>
        <v>2011</v>
      </c>
      <c r="B141">
        <f>AylaraGoreEnerjiTalebimiz!B142</f>
        <v>8</v>
      </c>
      <c r="C141">
        <f>AylaraGoreEnerjiTalebimiz!C142</f>
        <v>140</v>
      </c>
      <c r="D141">
        <f>Verilerimiz!C142*Verilerimiz!J142+Verilerimiz!D142*Verilerimiz!K142+Verilerimiz!E142*Verilerimiz!L142+Verilerimiz!F142*Verilerimiz!M142+Verilerimiz!G142*Verilerimiz!N142+Verilerimiz!H142*Verilerimiz!O142+Verilerimiz!I142*Verilerimiz!P142</f>
        <v>25.497570145447458</v>
      </c>
      <c r="E141">
        <f>(D141-appliedEnergy2019function!$K$2)*(D141-appliedEnergy2019function!$K$2)</f>
        <v>105.46804718704661</v>
      </c>
      <c r="F141">
        <f>AylaraGoreEnerjiTalebimiz!D142</f>
        <v>20673.509000000002</v>
      </c>
      <c r="G141">
        <f>AylaraGoreEnerjiTalebimiz!E142</f>
        <v>2.0673509000000003E-2</v>
      </c>
    </row>
    <row r="142" spans="1:7">
      <c r="A142">
        <f>AylaraGoreEnerjiTalebimiz!A143</f>
        <v>2011</v>
      </c>
      <c r="B142">
        <f>AylaraGoreEnerjiTalebimiz!B143</f>
        <v>9</v>
      </c>
      <c r="C142">
        <f>AylaraGoreEnerjiTalebimiz!C143</f>
        <v>141</v>
      </c>
      <c r="D142">
        <f>Verilerimiz!C143*Verilerimiz!J143+Verilerimiz!D143*Verilerimiz!K143+Verilerimiz!E143*Verilerimiz!L143+Verilerimiz!F143*Verilerimiz!M143+Verilerimiz!G143*Verilerimiz!N143+Verilerimiz!H143*Verilerimiz!O143+Verilerimiz!I143*Verilerimiz!P143</f>
        <v>23.151690237685443</v>
      </c>
      <c r="E142">
        <f>(D142-appliedEnergy2019function!$K$2)*(D142-appliedEnergy2019function!$K$2)</f>
        <v>62.787934918616848</v>
      </c>
      <c r="F142">
        <f>AylaraGoreEnerjiTalebimiz!D143</f>
        <v>18986.103999999999</v>
      </c>
      <c r="G142">
        <f>AylaraGoreEnerjiTalebimiz!E143</f>
        <v>1.8986104E-2</v>
      </c>
    </row>
    <row r="143" spans="1:7">
      <c r="A143">
        <f>AylaraGoreEnerjiTalebimiz!A144</f>
        <v>2011</v>
      </c>
      <c r="B143">
        <f>AylaraGoreEnerjiTalebimiz!B144</f>
        <v>10</v>
      </c>
      <c r="C143">
        <f>AylaraGoreEnerjiTalebimiz!C144</f>
        <v>142</v>
      </c>
      <c r="D143">
        <f>Verilerimiz!C144*Verilerimiz!J144+Verilerimiz!D144*Verilerimiz!K144+Verilerimiz!E144*Verilerimiz!L144+Verilerimiz!F144*Verilerimiz!M144+Verilerimiz!G144*Verilerimiz!N144+Verilerimiz!H144*Verilerimiz!O144+Verilerimiz!I144*Verilerimiz!P144</f>
        <v>15.074712543318949</v>
      </c>
      <c r="E143">
        <f>(D143-appliedEnergy2019function!$K$2)*(D143-appliedEnergy2019function!$K$2)</f>
        <v>2.3437731938808635E-2</v>
      </c>
      <c r="F143">
        <f>AylaraGoreEnerjiTalebimiz!D144</f>
        <v>18934.786</v>
      </c>
      <c r="G143">
        <f>AylaraGoreEnerjiTalebimiz!E144</f>
        <v>1.8934785999999999E-2</v>
      </c>
    </row>
    <row r="144" spans="1:7">
      <c r="A144">
        <f>AylaraGoreEnerjiTalebimiz!A145</f>
        <v>2011</v>
      </c>
      <c r="B144">
        <f>AylaraGoreEnerjiTalebimiz!B145</f>
        <v>11</v>
      </c>
      <c r="C144">
        <f>AylaraGoreEnerjiTalebimiz!C145</f>
        <v>143</v>
      </c>
      <c r="D144">
        <f>Verilerimiz!C145*Verilerimiz!J145+Verilerimiz!D145*Verilerimiz!K145+Verilerimiz!E145*Verilerimiz!L145+Verilerimiz!F145*Verilerimiz!M145+Verilerimiz!G145*Verilerimiz!N145+Verilerimiz!H145*Verilerimiz!O145+Verilerimiz!I145*Verilerimiz!P145</f>
        <v>8.473183306498564</v>
      </c>
      <c r="E144">
        <f>(D144-appliedEnergy2019function!$K$2)*(D144-appliedEnergy2019function!$K$2)</f>
        <v>45.624933266978061</v>
      </c>
      <c r="F144">
        <f>AylaraGoreEnerjiTalebimiz!D145</f>
        <v>19146.615000000002</v>
      </c>
      <c r="G144">
        <f>AylaraGoreEnerjiTalebimiz!E145</f>
        <v>1.9146615000000002E-2</v>
      </c>
    </row>
    <row r="145" spans="1:7">
      <c r="A145">
        <f>AylaraGoreEnerjiTalebimiz!A146</f>
        <v>2011</v>
      </c>
      <c r="B145">
        <f>AylaraGoreEnerjiTalebimiz!B146</f>
        <v>12</v>
      </c>
      <c r="C145">
        <f>AylaraGoreEnerjiTalebimiz!C146</f>
        <v>144</v>
      </c>
      <c r="D145">
        <f>Verilerimiz!C146*Verilerimiz!J146+Verilerimiz!D146*Verilerimiz!K146+Verilerimiz!E146*Verilerimiz!L146+Verilerimiz!F146*Verilerimiz!M146+Verilerimiz!G146*Verilerimiz!N146+Verilerimiz!H146*Verilerimiz!O146+Verilerimiz!I146*Verilerimiz!P146</f>
        <v>7.6970080265479668</v>
      </c>
      <c r="E145">
        <f>(D145-appliedEnergy2019function!$K$2)*(D145-appliedEnergy2019function!$K$2)</f>
        <v>56.712924288438366</v>
      </c>
      <c r="F145">
        <f>AylaraGoreEnerjiTalebimiz!D146</f>
        <v>21090.026000000002</v>
      </c>
      <c r="G145">
        <f>AylaraGoreEnerjiTalebimiz!E146</f>
        <v>2.1090026000000001E-2</v>
      </c>
    </row>
    <row r="146" spans="1:7">
      <c r="A146">
        <f>AylaraGoreEnerjiTalebimiz!A147</f>
        <v>2012</v>
      </c>
      <c r="B146">
        <f>AylaraGoreEnerjiTalebimiz!B147</f>
        <v>1</v>
      </c>
      <c r="C146">
        <f>AylaraGoreEnerjiTalebimiz!C147</f>
        <v>145</v>
      </c>
      <c r="D146">
        <f>Verilerimiz!C147*Verilerimiz!J147+Verilerimiz!D147*Verilerimiz!K147+Verilerimiz!E147*Verilerimiz!L147+Verilerimiz!F147*Verilerimiz!M147+Verilerimiz!G147*Verilerimiz!N147+Verilerimiz!H147*Verilerimiz!O147+Verilerimiz!I147*Verilerimiz!P147</f>
        <v>3.8894558110895745</v>
      </c>
      <c r="E146">
        <f>(D146-appliedEnergy2019function!$K$2)*(D146-appliedEnergy2019function!$K$2)</f>
        <v>128.55819429814323</v>
      </c>
      <c r="F146">
        <f>AylaraGoreEnerjiTalebimiz!D147</f>
        <v>21406.127999999997</v>
      </c>
      <c r="G146">
        <f>AylaraGoreEnerjiTalebimiz!E147</f>
        <v>2.1406127999999996E-2</v>
      </c>
    </row>
    <row r="147" spans="1:7">
      <c r="A147">
        <f>AylaraGoreEnerjiTalebimiz!A148</f>
        <v>2012</v>
      </c>
      <c r="B147">
        <f>AylaraGoreEnerjiTalebimiz!B148</f>
        <v>2</v>
      </c>
      <c r="C147">
        <f>AylaraGoreEnerjiTalebimiz!C148</f>
        <v>146</v>
      </c>
      <c r="D147">
        <f>Verilerimiz!C148*Verilerimiz!J148+Verilerimiz!D148*Verilerimiz!K148+Verilerimiz!E148*Verilerimiz!L148+Verilerimiz!F148*Verilerimiz!M148+Verilerimiz!G148*Verilerimiz!N148+Verilerimiz!H148*Verilerimiz!O148+Verilerimiz!I148*Verilerimiz!P148</f>
        <v>3.3740612387763114</v>
      </c>
      <c r="E147">
        <f>(D147-appliedEnergy2019function!$K$2)*(D147-appliedEnergy2019function!$K$2)</f>
        <v>140.51127457838203</v>
      </c>
      <c r="F147">
        <f>AylaraGoreEnerjiTalebimiz!D148</f>
        <v>19994.766000000003</v>
      </c>
      <c r="G147">
        <f>AylaraGoreEnerjiTalebimiz!E148</f>
        <v>1.9994766000000004E-2</v>
      </c>
    </row>
    <row r="148" spans="1:7">
      <c r="A148">
        <f>AylaraGoreEnerjiTalebimiz!A149</f>
        <v>2012</v>
      </c>
      <c r="B148">
        <f>AylaraGoreEnerjiTalebimiz!B149</f>
        <v>3</v>
      </c>
      <c r="C148">
        <f>AylaraGoreEnerjiTalebimiz!C149</f>
        <v>147</v>
      </c>
      <c r="D148">
        <f>Verilerimiz!C149*Verilerimiz!J149+Verilerimiz!D149*Verilerimiz!K149+Verilerimiz!E149*Verilerimiz!L149+Verilerimiz!F149*Verilerimiz!M149+Verilerimiz!G149*Verilerimiz!N149+Verilerimiz!H149*Verilerimiz!O149+Verilerimiz!I149*Verilerimiz!P149</f>
        <v>7.2221163161685249</v>
      </c>
      <c r="E148">
        <f>(D148-appliedEnergy2019function!$K$2)*(D148-appliedEnergy2019function!$K$2)</f>
        <v>64.091073874468563</v>
      </c>
      <c r="F148">
        <f>AylaraGoreEnerjiTalebimiz!D149</f>
        <v>20757.882000000001</v>
      </c>
      <c r="G148">
        <f>AylaraGoreEnerjiTalebimiz!E149</f>
        <v>2.0757882000000002E-2</v>
      </c>
    </row>
    <row r="149" spans="1:7">
      <c r="A149">
        <f>AylaraGoreEnerjiTalebimiz!A150</f>
        <v>2012</v>
      </c>
      <c r="B149">
        <f>AylaraGoreEnerjiTalebimiz!B150</f>
        <v>4</v>
      </c>
      <c r="C149">
        <f>AylaraGoreEnerjiTalebimiz!C150</f>
        <v>148</v>
      </c>
      <c r="D149">
        <f>Verilerimiz!C150*Verilerimiz!J150+Verilerimiz!D150*Verilerimiz!K150+Verilerimiz!E150*Verilerimiz!L150+Verilerimiz!F150*Verilerimiz!M150+Verilerimiz!G150*Verilerimiz!N150+Verilerimiz!H150*Verilerimiz!O150+Verilerimiz!I150*Verilerimiz!P150</f>
        <v>15.05310517204412</v>
      </c>
      <c r="E149">
        <f>(D149-appliedEnergy2019function!$K$2)*(D149-appliedEnergy2019function!$K$2)</f>
        <v>3.0520522455966571E-2</v>
      </c>
      <c r="F149">
        <f>AylaraGoreEnerjiTalebimiz!D150</f>
        <v>18254.834999999999</v>
      </c>
      <c r="G149">
        <f>AylaraGoreEnerjiTalebimiz!E150</f>
        <v>1.8254835000000001E-2</v>
      </c>
    </row>
    <row r="150" spans="1:7">
      <c r="A150">
        <f>AylaraGoreEnerjiTalebimiz!A151</f>
        <v>2012</v>
      </c>
      <c r="B150">
        <f>AylaraGoreEnerjiTalebimiz!B151</f>
        <v>5</v>
      </c>
      <c r="C150">
        <f>AylaraGoreEnerjiTalebimiz!C151</f>
        <v>149</v>
      </c>
      <c r="D150">
        <f>Verilerimiz!C151*Verilerimiz!J151+Verilerimiz!D151*Verilerimiz!K151+Verilerimiz!E151*Verilerimiz!L151+Verilerimiz!F151*Verilerimiz!M151+Verilerimiz!G151*Verilerimiz!N151+Verilerimiz!H151*Verilerimiz!O151+Verilerimiz!I151*Verilerimiz!P151</f>
        <v>18.301690394801383</v>
      </c>
      <c r="E150">
        <f>(D150-appliedEnergy2019function!$K$2)*(D150-appliedEnergy2019function!$K$2)</f>
        <v>9.4487627535553713</v>
      </c>
      <c r="F150">
        <f>AylaraGoreEnerjiTalebimiz!D151</f>
        <v>18953.659</v>
      </c>
      <c r="G150">
        <f>AylaraGoreEnerjiTalebimiz!E151</f>
        <v>1.8953659000000001E-2</v>
      </c>
    </row>
    <row r="151" spans="1:7">
      <c r="A151">
        <f>AylaraGoreEnerjiTalebimiz!A152</f>
        <v>2012</v>
      </c>
      <c r="B151">
        <f>AylaraGoreEnerjiTalebimiz!B152</f>
        <v>6</v>
      </c>
      <c r="C151">
        <f>AylaraGoreEnerjiTalebimiz!C152</f>
        <v>150</v>
      </c>
      <c r="D151">
        <f>Verilerimiz!C152*Verilerimiz!J152+Verilerimiz!D152*Verilerimiz!K152+Verilerimiz!E152*Verilerimiz!L152+Verilerimiz!F152*Verilerimiz!M152+Verilerimiz!G152*Verilerimiz!N152+Verilerimiz!H152*Verilerimiz!O152+Verilerimiz!I152*Verilerimiz!P152</f>
        <v>24.854604147946521</v>
      </c>
      <c r="E151">
        <f>(D151-appliedEnergy2019function!$K$2)*(D151-appliedEnergy2019function!$K$2)</f>
        <v>92.675234692145651</v>
      </c>
      <c r="F151">
        <f>AylaraGoreEnerjiTalebimiz!D152</f>
        <v>20100.591</v>
      </c>
      <c r="G151">
        <f>AylaraGoreEnerjiTalebimiz!E152</f>
        <v>2.0100591000000001E-2</v>
      </c>
    </row>
    <row r="152" spans="1:7">
      <c r="A152">
        <f>AylaraGoreEnerjiTalebimiz!A153</f>
        <v>2012</v>
      </c>
      <c r="B152">
        <f>AylaraGoreEnerjiTalebimiz!B153</f>
        <v>7</v>
      </c>
      <c r="C152">
        <f>AylaraGoreEnerjiTalebimiz!C153</f>
        <v>151</v>
      </c>
      <c r="D152">
        <f>Verilerimiz!C153*Verilerimiz!J153+Verilerimiz!D153*Verilerimiz!K153+Verilerimiz!E153*Verilerimiz!L153+Verilerimiz!F153*Verilerimiz!M153+Verilerimiz!G153*Verilerimiz!N153+Verilerimiz!H153*Verilerimiz!O153+Verilerimiz!I153*Verilerimiz!P153</f>
        <v>27.727228404918357</v>
      </c>
      <c r="E152">
        <f>(D152-appliedEnergy2019function!$K$2)*(D152-appliedEnergy2019function!$K$2)</f>
        <v>156.2355502132985</v>
      </c>
      <c r="F152">
        <f>AylaraGoreEnerjiTalebimiz!D153</f>
        <v>22879.950999999997</v>
      </c>
      <c r="G152">
        <f>AylaraGoreEnerjiTalebimiz!E153</f>
        <v>2.2879950999999996E-2</v>
      </c>
    </row>
    <row r="153" spans="1:7">
      <c r="A153">
        <f>AylaraGoreEnerjiTalebimiz!A154</f>
        <v>2012</v>
      </c>
      <c r="B153">
        <f>AylaraGoreEnerjiTalebimiz!B154</f>
        <v>8</v>
      </c>
      <c r="C153">
        <f>AylaraGoreEnerjiTalebimiz!C154</f>
        <v>152</v>
      </c>
      <c r="D153">
        <f>Verilerimiz!C154*Verilerimiz!J154+Verilerimiz!D154*Verilerimiz!K154+Verilerimiz!E154*Verilerimiz!L154+Verilerimiz!F154*Verilerimiz!M154+Verilerimiz!G154*Verilerimiz!N154+Verilerimiz!H154*Verilerimiz!O154+Verilerimiz!I154*Verilerimiz!P154</f>
        <v>26.543240161729845</v>
      </c>
      <c r="E153">
        <f>(D153-appliedEnergy2019function!$K$2)*(D153-appliedEnergy2019function!$K$2)</f>
        <v>128.03904099544465</v>
      </c>
      <c r="F153">
        <f>AylaraGoreEnerjiTalebimiz!D154</f>
        <v>21539.312999999998</v>
      </c>
      <c r="G153">
        <f>AylaraGoreEnerjiTalebimiz!E154</f>
        <v>2.1539312999999997E-2</v>
      </c>
    </row>
    <row r="154" spans="1:7">
      <c r="A154">
        <f>AylaraGoreEnerjiTalebimiz!A155</f>
        <v>2012</v>
      </c>
      <c r="B154">
        <f>AylaraGoreEnerjiTalebimiz!B155</f>
        <v>9</v>
      </c>
      <c r="C154">
        <f>AylaraGoreEnerjiTalebimiz!C155</f>
        <v>153</v>
      </c>
      <c r="D154">
        <f>Verilerimiz!C155*Verilerimiz!J155+Verilerimiz!D155*Verilerimiz!K155+Verilerimiz!E155*Verilerimiz!L155+Verilerimiz!F155*Verilerimiz!M155+Verilerimiz!G155*Verilerimiz!N155+Verilerimiz!H155*Verilerimiz!O155+Verilerimiz!I155*Verilerimiz!P155</f>
        <v>23.191292299384685</v>
      </c>
      <c r="E154">
        <f>(D154-appliedEnergy2019function!$K$2)*(D154-appliedEnergy2019function!$K$2)</f>
        <v>63.417107514410723</v>
      </c>
      <c r="F154">
        <f>AylaraGoreEnerjiTalebimiz!D155</f>
        <v>19863.007000000001</v>
      </c>
      <c r="G154">
        <f>AylaraGoreEnerjiTalebimiz!E155</f>
        <v>1.9863007000000002E-2</v>
      </c>
    </row>
    <row r="155" spans="1:7">
      <c r="A155">
        <f>AylaraGoreEnerjiTalebimiz!A156</f>
        <v>2012</v>
      </c>
      <c r="B155">
        <f>AylaraGoreEnerjiTalebimiz!B156</f>
        <v>10</v>
      </c>
      <c r="C155">
        <f>AylaraGoreEnerjiTalebimiz!C156</f>
        <v>154</v>
      </c>
      <c r="D155">
        <f>Verilerimiz!C156*Verilerimiz!J156+Verilerimiz!D156*Verilerimiz!K156+Verilerimiz!E156*Verilerimiz!L156+Verilerimiz!F156*Verilerimiz!M156+Verilerimiz!G156*Verilerimiz!N156+Verilerimiz!H156*Verilerimiz!O156+Verilerimiz!I156*Verilerimiz!P156</f>
        <v>19.689361968564203</v>
      </c>
      <c r="E155">
        <f>(D155-appliedEnergy2019function!$K$2)*(D155-appliedEnergy2019function!$K$2)</f>
        <v>19.905478004385913</v>
      </c>
      <c r="F155">
        <f>AylaraGoreEnerjiTalebimiz!D156</f>
        <v>18217.447</v>
      </c>
      <c r="G155">
        <f>AylaraGoreEnerjiTalebimiz!E156</f>
        <v>1.8217447000000001E-2</v>
      </c>
    </row>
    <row r="156" spans="1:7">
      <c r="A156">
        <f>AylaraGoreEnerjiTalebimiz!A157</f>
        <v>2012</v>
      </c>
      <c r="B156">
        <f>AylaraGoreEnerjiTalebimiz!B157</f>
        <v>11</v>
      </c>
      <c r="C156">
        <f>AylaraGoreEnerjiTalebimiz!C157</f>
        <v>155</v>
      </c>
      <c r="D156">
        <f>Verilerimiz!C157*Verilerimiz!J157+Verilerimiz!D157*Verilerimiz!K157+Verilerimiz!E157*Verilerimiz!L157+Verilerimiz!F157*Verilerimiz!M157+Verilerimiz!G157*Verilerimiz!N157+Verilerimiz!H157*Verilerimiz!O157+Verilerimiz!I157*Verilerimiz!P157</f>
        <v>13.933535088399811</v>
      </c>
      <c r="E156">
        <f>(D156-appliedEnergy2019function!$K$2)*(D156-appliedEnergy2019function!$K$2)</f>
        <v>1.6751382532695649</v>
      </c>
      <c r="F156">
        <f>AylaraGoreEnerjiTalebimiz!D157</f>
        <v>19243.717000000001</v>
      </c>
      <c r="G156">
        <f>AylaraGoreEnerjiTalebimiz!E157</f>
        <v>1.9243717E-2</v>
      </c>
    </row>
    <row r="157" spans="1:7">
      <c r="A157">
        <f>AylaraGoreEnerjiTalebimiz!A158</f>
        <v>2012</v>
      </c>
      <c r="B157">
        <f>AylaraGoreEnerjiTalebimiz!B158</f>
        <v>12</v>
      </c>
      <c r="C157">
        <f>AylaraGoreEnerjiTalebimiz!C158</f>
        <v>156</v>
      </c>
      <c r="D157">
        <f>Verilerimiz!C158*Verilerimiz!J158+Verilerimiz!D158*Verilerimiz!K158+Verilerimiz!E158*Verilerimiz!L158+Verilerimiz!F158*Verilerimiz!M158+Verilerimiz!G158*Verilerimiz!N158+Verilerimiz!H158*Verilerimiz!O158+Verilerimiz!I158*Verilerimiz!P158</f>
        <v>7.8041840327515759</v>
      </c>
      <c r="E157">
        <f>(D157-appliedEnergy2019function!$K$2)*(D157-appliedEnergy2019function!$K$2)</f>
        <v>55.110169196271734</v>
      </c>
      <c r="F157">
        <f>AylaraGoreEnerjiTalebimiz!D158</f>
        <v>21158.566999999999</v>
      </c>
      <c r="G157">
        <f>AylaraGoreEnerjiTalebimiz!E158</f>
        <v>2.1158567E-2</v>
      </c>
    </row>
    <row r="158" spans="1:7">
      <c r="A158">
        <f>AylaraGoreEnerjiTalebimiz!A159</f>
        <v>2013</v>
      </c>
      <c r="B158">
        <f>AylaraGoreEnerjiTalebimiz!B159</f>
        <v>1</v>
      </c>
      <c r="C158">
        <f>AylaraGoreEnerjiTalebimiz!C159</f>
        <v>157</v>
      </c>
      <c r="D158">
        <f>Verilerimiz!C159*Verilerimiz!J159+Verilerimiz!D159*Verilerimiz!K159+Verilerimiz!E159*Verilerimiz!L159+Verilerimiz!F159*Verilerimiz!M159+Verilerimiz!G159*Verilerimiz!N159+Verilerimiz!H159*Verilerimiz!O159+Verilerimiz!I159*Verilerimiz!P159</f>
        <v>6.2663283754993779</v>
      </c>
      <c r="E158">
        <f>(D158-appliedEnergy2019function!$K$2)*(D158-appliedEnergy2019function!$K$2)</f>
        <v>80.308088558356388</v>
      </c>
      <c r="F158">
        <f>AylaraGoreEnerjiTalebimiz!D159</f>
        <v>21399.407999999999</v>
      </c>
      <c r="G158">
        <f>AylaraGoreEnerjiTalebimiz!E159</f>
        <v>2.1399407999999998E-2</v>
      </c>
    </row>
    <row r="159" spans="1:7">
      <c r="A159">
        <f>AylaraGoreEnerjiTalebimiz!A160</f>
        <v>2013</v>
      </c>
      <c r="B159">
        <f>AylaraGoreEnerjiTalebimiz!B160</f>
        <v>2</v>
      </c>
      <c r="C159">
        <f>AylaraGoreEnerjiTalebimiz!C160</f>
        <v>158</v>
      </c>
      <c r="D159">
        <f>Verilerimiz!C160*Verilerimiz!J160+Verilerimiz!D160*Verilerimiz!K160+Verilerimiz!E160*Verilerimiz!L160+Verilerimiz!F160*Verilerimiz!M160+Verilerimiz!G160*Verilerimiz!N160+Verilerimiz!H160*Verilerimiz!O160+Verilerimiz!I160*Verilerimiz!P160</f>
        <v>8.2711369792520291</v>
      </c>
      <c r="E159">
        <f>(D159-appliedEnergy2019function!$K$2)*(D159-appliedEnergy2019function!$K$2)</f>
        <v>48.395249565224965</v>
      </c>
      <c r="F159">
        <f>AylaraGoreEnerjiTalebimiz!D160</f>
        <v>18873.927</v>
      </c>
      <c r="G159">
        <f>AylaraGoreEnerjiTalebimiz!E160</f>
        <v>1.8873926999999999E-2</v>
      </c>
    </row>
    <row r="160" spans="1:7">
      <c r="A160">
        <f>AylaraGoreEnerjiTalebimiz!A161</f>
        <v>2013</v>
      </c>
      <c r="B160">
        <f>AylaraGoreEnerjiTalebimiz!B161</f>
        <v>3</v>
      </c>
      <c r="C160">
        <f>AylaraGoreEnerjiTalebimiz!C161</f>
        <v>159</v>
      </c>
      <c r="D160">
        <f>Verilerimiz!C161*Verilerimiz!J161+Verilerimiz!D161*Verilerimiz!K161+Verilerimiz!E161*Verilerimiz!L161+Verilerimiz!F161*Verilerimiz!M161+Verilerimiz!G161*Verilerimiz!N161+Verilerimiz!H161*Verilerimiz!O161+Verilerimiz!I161*Verilerimiz!P161</f>
        <v>10.403392343645697</v>
      </c>
      <c r="E160">
        <f>(D160-appliedEnergy2019function!$K$2)*(D160-appliedEnergy2019function!$K$2)</f>
        <v>23.274971081225058</v>
      </c>
      <c r="F160">
        <f>AylaraGoreEnerjiTalebimiz!D161</f>
        <v>20446.655999999999</v>
      </c>
      <c r="G160">
        <f>AylaraGoreEnerjiTalebimiz!E161</f>
        <v>2.0446656000000001E-2</v>
      </c>
    </row>
    <row r="161" spans="1:7">
      <c r="A161">
        <f>AylaraGoreEnerjiTalebimiz!A162</f>
        <v>2013</v>
      </c>
      <c r="B161">
        <f>AylaraGoreEnerjiTalebimiz!B162</f>
        <v>4</v>
      </c>
      <c r="C161">
        <f>AylaraGoreEnerjiTalebimiz!C162</f>
        <v>160</v>
      </c>
      <c r="D161">
        <f>Verilerimiz!C162*Verilerimiz!J162+Verilerimiz!D162*Verilerimiz!K162+Verilerimiz!E162*Verilerimiz!L162+Verilerimiz!F162*Verilerimiz!M162+Verilerimiz!G162*Verilerimiz!N162+Verilerimiz!H162*Verilerimiz!O162+Verilerimiz!I162*Verilerimiz!P162</f>
        <v>14.439838905220478</v>
      </c>
      <c r="E161">
        <f>(D161-appliedEnergy2019function!$K$2)*(D161-appliedEnergy2019function!$K$2)</f>
        <v>0.62089278819448268</v>
      </c>
      <c r="F161">
        <f>AylaraGoreEnerjiTalebimiz!D162</f>
        <v>19110.384000000002</v>
      </c>
      <c r="G161">
        <f>AylaraGoreEnerjiTalebimiz!E162</f>
        <v>1.9110384000000001E-2</v>
      </c>
    </row>
    <row r="162" spans="1:7">
      <c r="A162">
        <f>AylaraGoreEnerjiTalebimiz!A163</f>
        <v>2013</v>
      </c>
      <c r="B162">
        <f>AylaraGoreEnerjiTalebimiz!B163</f>
        <v>5</v>
      </c>
      <c r="C162">
        <f>AylaraGoreEnerjiTalebimiz!C163</f>
        <v>161</v>
      </c>
      <c r="D162">
        <f>Verilerimiz!C163*Verilerimiz!J163+Verilerimiz!D163*Verilerimiz!K163+Verilerimiz!E163*Verilerimiz!L163+Verilerimiz!F163*Verilerimiz!M163+Verilerimiz!G163*Verilerimiz!N163+Verilerimiz!H163*Verilerimiz!O163+Verilerimiz!I163*Verilerimiz!P163</f>
        <v>20.263941917075446</v>
      </c>
      <c r="E162">
        <f>(D162-appliedEnergy2019function!$K$2)*(D162-appliedEnergy2019function!$K$2)</f>
        <v>25.36266084814412</v>
      </c>
      <c r="F162">
        <f>AylaraGoreEnerjiTalebimiz!D163</f>
        <v>19581.572</v>
      </c>
      <c r="G162">
        <f>AylaraGoreEnerjiTalebimiz!E163</f>
        <v>1.9581571999999998E-2</v>
      </c>
    </row>
    <row r="163" spans="1:7">
      <c r="A163">
        <f>AylaraGoreEnerjiTalebimiz!A164</f>
        <v>2013</v>
      </c>
      <c r="B163">
        <f>AylaraGoreEnerjiTalebimiz!B164</f>
        <v>6</v>
      </c>
      <c r="C163">
        <f>AylaraGoreEnerjiTalebimiz!C164</f>
        <v>162</v>
      </c>
      <c r="D163">
        <f>Verilerimiz!C164*Verilerimiz!J164+Verilerimiz!D164*Verilerimiz!K164+Verilerimiz!E164*Verilerimiz!L164+Verilerimiz!F164*Verilerimiz!M164+Verilerimiz!G164*Verilerimiz!N164+Verilerimiz!H164*Verilerimiz!O164+Verilerimiz!I164*Verilerimiz!P164</f>
        <v>23.532722001849002</v>
      </c>
      <c r="E163">
        <f>(D163-appliedEnergy2019function!$K$2)*(D163-appliedEnergy2019function!$K$2)</f>
        <v>68.97162299188912</v>
      </c>
      <c r="F163">
        <f>AylaraGoreEnerjiTalebimiz!D164</f>
        <v>20097.462</v>
      </c>
      <c r="G163">
        <f>AylaraGoreEnerjiTalebimiz!E164</f>
        <v>2.0097462E-2</v>
      </c>
    </row>
    <row r="164" spans="1:7">
      <c r="A164">
        <f>AylaraGoreEnerjiTalebimiz!A165</f>
        <v>2013</v>
      </c>
      <c r="B164">
        <f>AylaraGoreEnerjiTalebimiz!B165</f>
        <v>7</v>
      </c>
      <c r="C164">
        <f>AylaraGoreEnerjiTalebimiz!C165</f>
        <v>163</v>
      </c>
      <c r="D164">
        <f>Verilerimiz!C165*Verilerimiz!J165+Verilerimiz!D165*Verilerimiz!K165+Verilerimiz!E165*Verilerimiz!L165+Verilerimiz!F165*Verilerimiz!M165+Verilerimiz!G165*Verilerimiz!N165+Verilerimiz!H165*Verilerimiz!O165+Verilerimiz!I165*Verilerimiz!P165</f>
        <v>25.87111987489827</v>
      </c>
      <c r="E164">
        <f>(D164-appliedEnergy2019function!$K$2)*(D164-appliedEnergy2019function!$K$2)</f>
        <v>113.28012151740646</v>
      </c>
      <c r="F164">
        <f>AylaraGoreEnerjiTalebimiz!D165</f>
        <v>22691.837</v>
      </c>
      <c r="G164">
        <f>AylaraGoreEnerjiTalebimiz!E165</f>
        <v>2.2691836999999999E-2</v>
      </c>
    </row>
    <row r="165" spans="1:7">
      <c r="A165">
        <f>AylaraGoreEnerjiTalebimiz!A166</f>
        <v>2013</v>
      </c>
      <c r="B165">
        <f>AylaraGoreEnerjiTalebimiz!B166</f>
        <v>8</v>
      </c>
      <c r="C165">
        <f>AylaraGoreEnerjiTalebimiz!C166</f>
        <v>164</v>
      </c>
      <c r="D165">
        <f>Verilerimiz!C166*Verilerimiz!J166+Verilerimiz!D166*Verilerimiz!K166+Verilerimiz!E166*Verilerimiz!L166+Verilerimiz!F166*Verilerimiz!M166+Verilerimiz!G166*Verilerimiz!N166+Verilerimiz!H166*Verilerimiz!O166+Verilerimiz!I166*Verilerimiz!P166</f>
        <v>26.624031767650369</v>
      </c>
      <c r="E165">
        <f>(D165-appliedEnergy2019function!$K$2)*(D165-appliedEnergy2019function!$K$2)</f>
        <v>129.87395240805137</v>
      </c>
      <c r="F165">
        <f>AylaraGoreEnerjiTalebimiz!D166</f>
        <v>21767.143</v>
      </c>
      <c r="G165">
        <f>AylaraGoreEnerjiTalebimiz!E166</f>
        <v>2.1767142999999999E-2</v>
      </c>
    </row>
    <row r="166" spans="1:7">
      <c r="A166">
        <f>AylaraGoreEnerjiTalebimiz!A167</f>
        <v>2013</v>
      </c>
      <c r="B166">
        <f>AylaraGoreEnerjiTalebimiz!B167</f>
        <v>9</v>
      </c>
      <c r="C166">
        <f>AylaraGoreEnerjiTalebimiz!C167</f>
        <v>165</v>
      </c>
      <c r="D166">
        <f>Verilerimiz!C167*Verilerimiz!J167+Verilerimiz!D167*Verilerimiz!K167+Verilerimiz!E167*Verilerimiz!L167+Verilerimiz!F167*Verilerimiz!M167+Verilerimiz!G167*Verilerimiz!N167+Verilerimiz!H167*Verilerimiz!O167+Verilerimiz!I167*Verilerimiz!P167</f>
        <v>21.834598674869699</v>
      </c>
      <c r="E166">
        <f>(D166-appliedEnergy2019function!$K$2)*(D166-appliedEnergy2019function!$K$2)</f>
        <v>43.649704034445485</v>
      </c>
      <c r="F166">
        <f>AylaraGoreEnerjiTalebimiz!D167</f>
        <v>20419.871999999996</v>
      </c>
      <c r="G166">
        <f>AylaraGoreEnerjiTalebimiz!E167</f>
        <v>2.0419871999999995E-2</v>
      </c>
    </row>
    <row r="167" spans="1:7">
      <c r="A167">
        <f>AylaraGoreEnerjiTalebimiz!A168</f>
        <v>2013</v>
      </c>
      <c r="B167">
        <f>AylaraGoreEnerjiTalebimiz!B168</f>
        <v>10</v>
      </c>
      <c r="C167">
        <f>AylaraGoreEnerjiTalebimiz!C168</f>
        <v>166</v>
      </c>
      <c r="D167">
        <f>Verilerimiz!C168*Verilerimiz!J168+Verilerimiz!D168*Verilerimiz!K168+Verilerimiz!E168*Verilerimiz!L168+Verilerimiz!F168*Verilerimiz!M168+Verilerimiz!G168*Verilerimiz!N168+Verilerimiz!H168*Verilerimiz!O168+Verilerimiz!I168*Verilerimiz!P168</f>
        <v>15.095960184931586</v>
      </c>
      <c r="E167">
        <f>(D167-appliedEnergy2019function!$K$2)*(D167-appliedEnergy2019function!$K$2)</f>
        <v>1.738342699886777E-2</v>
      </c>
      <c r="F167">
        <f>AylaraGoreEnerjiTalebimiz!D168</f>
        <v>19120.624</v>
      </c>
      <c r="G167">
        <f>AylaraGoreEnerjiTalebimiz!E168</f>
        <v>1.9120623999999999E-2</v>
      </c>
    </row>
    <row r="168" spans="1:7">
      <c r="A168">
        <f>AylaraGoreEnerjiTalebimiz!A169</f>
        <v>2013</v>
      </c>
      <c r="B168">
        <f>AylaraGoreEnerjiTalebimiz!B169</f>
        <v>11</v>
      </c>
      <c r="C168">
        <f>AylaraGoreEnerjiTalebimiz!C169</f>
        <v>167</v>
      </c>
      <c r="D168">
        <f>Verilerimiz!C169*Verilerimiz!J169+Verilerimiz!D169*Verilerimiz!K169+Verilerimiz!E169*Verilerimiz!L169+Verilerimiz!F169*Verilerimiz!M169+Verilerimiz!G169*Verilerimiz!N169+Verilerimiz!H169*Verilerimiz!O169+Verilerimiz!I169*Verilerimiz!P169</f>
        <v>13.069719815413093</v>
      </c>
      <c r="E168">
        <f>(D168-appliedEnergy2019function!$K$2)*(D168-appliedEnergy2019function!$K$2)</f>
        <v>4.6573377486566727</v>
      </c>
      <c r="F168">
        <f>AylaraGoreEnerjiTalebimiz!D169</f>
        <v>20258.221000000001</v>
      </c>
      <c r="G168">
        <f>AylaraGoreEnerjiTalebimiz!E169</f>
        <v>2.0258221E-2</v>
      </c>
    </row>
    <row r="169" spans="1:7">
      <c r="A169">
        <f>AylaraGoreEnerjiTalebimiz!A170</f>
        <v>2013</v>
      </c>
      <c r="B169">
        <f>AylaraGoreEnerjiTalebimiz!B170</f>
        <v>12</v>
      </c>
      <c r="C169">
        <f>AylaraGoreEnerjiTalebimiz!C170</f>
        <v>168</v>
      </c>
      <c r="D169">
        <f>Verilerimiz!C170*Verilerimiz!J170+Verilerimiz!D170*Verilerimiz!K170+Verilerimiz!E170*Verilerimiz!L170+Verilerimiz!F170*Verilerimiz!M170+Verilerimiz!G170*Verilerimiz!N170+Verilerimiz!H170*Verilerimiz!O170+Verilerimiz!I170*Verilerimiz!P170</f>
        <v>5.021405193243293</v>
      </c>
      <c r="E169">
        <f>(D169-appliedEnergy2019function!$K$2)*(D169-appliedEnergy2019function!$K$2)</f>
        <v>104.17062579230959</v>
      </c>
      <c r="F169">
        <f>AylaraGoreEnerjiTalebimiz!D170</f>
        <v>22589.523000000001</v>
      </c>
      <c r="G169">
        <f>AylaraGoreEnerjiTalebimiz!E170</f>
        <v>2.2589523E-2</v>
      </c>
    </row>
    <row r="170" spans="1:7">
      <c r="A170">
        <f>AylaraGoreEnerjiTalebimiz!A171</f>
        <v>2014</v>
      </c>
      <c r="B170">
        <f>AylaraGoreEnerjiTalebimiz!B171</f>
        <v>1</v>
      </c>
      <c r="C170">
        <f>AylaraGoreEnerjiTalebimiz!C171</f>
        <v>169</v>
      </c>
      <c r="D170">
        <f>Verilerimiz!C171*Verilerimiz!J171+Verilerimiz!D171*Verilerimiz!K171+Verilerimiz!E171*Verilerimiz!L171+Verilerimiz!F171*Verilerimiz!M171+Verilerimiz!G171*Verilerimiz!N171+Verilerimiz!H171*Verilerimiz!O171+Verilerimiz!I171*Verilerimiz!P171</f>
        <v>7.7976670423193859</v>
      </c>
      <c r="E170">
        <f>(D170-appliedEnergy2019function!$K$2)*(D170-appliedEnergy2019function!$K$2)</f>
        <v>55.206971019442214</v>
      </c>
      <c r="F170">
        <f>AylaraGoreEnerjiTalebimiz!D171</f>
        <v>22039.100000000002</v>
      </c>
      <c r="G170">
        <f>AylaraGoreEnerjiTalebimiz!E171</f>
        <v>2.2039100000000002E-2</v>
      </c>
    </row>
    <row r="171" spans="1:7">
      <c r="A171">
        <f>AylaraGoreEnerjiTalebimiz!A172</f>
        <v>2014</v>
      </c>
      <c r="B171">
        <f>AylaraGoreEnerjiTalebimiz!B172</f>
        <v>2</v>
      </c>
      <c r="C171">
        <f>AylaraGoreEnerjiTalebimiz!C172</f>
        <v>170</v>
      </c>
      <c r="D171">
        <f>Verilerimiz!C172*Verilerimiz!J172+Verilerimiz!D172*Verilerimiz!K172+Verilerimiz!E172*Verilerimiz!L172+Verilerimiz!F172*Verilerimiz!M172+Verilerimiz!G172*Verilerimiz!N172+Verilerimiz!H172*Verilerimiz!O172+Verilerimiz!I172*Verilerimiz!P172</f>
        <v>8.4377570125781709</v>
      </c>
      <c r="E171">
        <f>(D171-appliedEnergy2019function!$K$2)*(D171-appliedEnergy2019function!$K$2)</f>
        <v>46.104770816033522</v>
      </c>
      <c r="F171">
        <f>AylaraGoreEnerjiTalebimiz!D172</f>
        <v>19749.3</v>
      </c>
      <c r="G171">
        <f>AylaraGoreEnerjiTalebimiz!E172</f>
        <v>1.9749300000000001E-2</v>
      </c>
    </row>
    <row r="172" spans="1:7">
      <c r="A172">
        <f>AylaraGoreEnerjiTalebimiz!A173</f>
        <v>2014</v>
      </c>
      <c r="B172">
        <f>AylaraGoreEnerjiTalebimiz!B173</f>
        <v>3</v>
      </c>
      <c r="C172">
        <f>AylaraGoreEnerjiTalebimiz!C173</f>
        <v>171</v>
      </c>
      <c r="D172">
        <f>Verilerimiz!C173*Verilerimiz!J173+Verilerimiz!D173*Verilerimiz!K173+Verilerimiz!E173*Verilerimiz!L173+Verilerimiz!F173*Verilerimiz!M173+Verilerimiz!G173*Verilerimiz!N173+Verilerimiz!H173*Verilerimiz!O173+Verilerimiz!I173*Verilerimiz!P173</f>
        <v>10.878142268724963</v>
      </c>
      <c r="E172">
        <f>(D172-appliedEnergy2019function!$K$2)*(D172-appliedEnergy2019function!$K$2)</f>
        <v>18.919578139719079</v>
      </c>
      <c r="F172">
        <f>AylaraGoreEnerjiTalebimiz!D173</f>
        <v>21042.500000000004</v>
      </c>
      <c r="G172">
        <f>AylaraGoreEnerjiTalebimiz!E173</f>
        <v>2.1042500000000002E-2</v>
      </c>
    </row>
    <row r="173" spans="1:7">
      <c r="A173">
        <f>AylaraGoreEnerjiTalebimiz!A174</f>
        <v>2014</v>
      </c>
      <c r="B173">
        <f>AylaraGoreEnerjiTalebimiz!B174</f>
        <v>4</v>
      </c>
      <c r="C173">
        <f>AylaraGoreEnerjiTalebimiz!C174</f>
        <v>172</v>
      </c>
      <c r="D173">
        <f>Verilerimiz!C174*Verilerimiz!J174+Verilerimiz!D174*Verilerimiz!K174+Verilerimiz!E174*Verilerimiz!L174+Verilerimiz!F174*Verilerimiz!M174+Verilerimiz!G174*Verilerimiz!N174+Verilerimiz!H174*Verilerimiz!O174+Verilerimiz!I174*Verilerimiz!P174</f>
        <v>14.538868651920355</v>
      </c>
      <c r="E173">
        <f>(D173-appliedEnergy2019function!$K$2)*(D173-appliedEnergy2019function!$K$2)</f>
        <v>0.47463523416333914</v>
      </c>
      <c r="F173">
        <f>AylaraGoreEnerjiTalebimiz!D174</f>
        <v>20318</v>
      </c>
      <c r="G173">
        <f>AylaraGoreEnerjiTalebimiz!E174</f>
        <v>2.0317999999999999E-2</v>
      </c>
    </row>
    <row r="174" spans="1:7">
      <c r="A174">
        <f>AylaraGoreEnerjiTalebimiz!A175</f>
        <v>2014</v>
      </c>
      <c r="B174">
        <f>AylaraGoreEnerjiTalebimiz!B175</f>
        <v>5</v>
      </c>
      <c r="C174">
        <f>AylaraGoreEnerjiTalebimiz!C175</f>
        <v>173</v>
      </c>
      <c r="D174">
        <f>Verilerimiz!C175*Verilerimiz!J175+Verilerimiz!D175*Verilerimiz!K175+Verilerimiz!E175*Verilerimiz!L175+Verilerimiz!F175*Verilerimiz!M175+Verilerimiz!G175*Verilerimiz!N175+Verilerimiz!H175*Verilerimiz!O175+Verilerimiz!I175*Verilerimiz!P175</f>
        <v>18.434248820722114</v>
      </c>
      <c r="E174">
        <f>(D174-appliedEnergy2019function!$K$2)*(D174-appliedEnergy2019function!$K$2)</f>
        <v>10.281272934880665</v>
      </c>
      <c r="F174">
        <f>AylaraGoreEnerjiTalebimiz!D175</f>
        <v>20640.8</v>
      </c>
      <c r="G174">
        <f>AylaraGoreEnerjiTalebimiz!E175</f>
        <v>2.0640800000000001E-2</v>
      </c>
    </row>
    <row r="175" spans="1:7">
      <c r="A175">
        <f>AylaraGoreEnerjiTalebimiz!A176</f>
        <v>2014</v>
      </c>
      <c r="B175">
        <f>AylaraGoreEnerjiTalebimiz!B176</f>
        <v>6</v>
      </c>
      <c r="C175">
        <f>AylaraGoreEnerjiTalebimiz!C176</f>
        <v>174</v>
      </c>
      <c r="D175">
        <f>Verilerimiz!C176*Verilerimiz!J176+Verilerimiz!D176*Verilerimiz!K176+Verilerimiz!E176*Verilerimiz!L176+Verilerimiz!F176*Verilerimiz!M176+Verilerimiz!G176*Verilerimiz!N176+Verilerimiz!H176*Verilerimiz!O176+Verilerimiz!I176*Verilerimiz!P176</f>
        <v>22.387853676793757</v>
      </c>
      <c r="E175">
        <f>(D175-appliedEnergy2019function!$K$2)*(D175-appliedEnergy2019function!$K$2)</f>
        <v>51.266276866300764</v>
      </c>
      <c r="F175">
        <f>AylaraGoreEnerjiTalebimiz!D176</f>
        <v>20721.599999999999</v>
      </c>
      <c r="G175">
        <f>AylaraGoreEnerjiTalebimiz!E176</f>
        <v>2.07216E-2</v>
      </c>
    </row>
    <row r="176" spans="1:7">
      <c r="A176">
        <f>AylaraGoreEnerjiTalebimiz!A177</f>
        <v>2014</v>
      </c>
      <c r="B176">
        <f>AylaraGoreEnerjiTalebimiz!B177</f>
        <v>7</v>
      </c>
      <c r="C176">
        <f>AylaraGoreEnerjiTalebimiz!C177</f>
        <v>175</v>
      </c>
      <c r="D176">
        <f>Verilerimiz!C177*Verilerimiz!J177+Verilerimiz!D177*Verilerimiz!K177+Verilerimiz!E177*Verilerimiz!L177+Verilerimiz!F177*Verilerimiz!M177+Verilerimiz!G177*Verilerimiz!N177+Verilerimiz!H177*Verilerimiz!O177+Verilerimiz!I177*Verilerimiz!P177</f>
        <v>26.339191051215625</v>
      </c>
      <c r="E176">
        <f>(D176-appliedEnergy2019function!$K$2)*(D176-appliedEnergy2019function!$K$2)</f>
        <v>123.46286865059817</v>
      </c>
      <c r="F176">
        <f>AylaraGoreEnerjiTalebimiz!D177</f>
        <v>23377.4</v>
      </c>
      <c r="G176">
        <f>AylaraGoreEnerjiTalebimiz!E177</f>
        <v>2.3377400000000003E-2</v>
      </c>
    </row>
    <row r="177" spans="1:7">
      <c r="A177">
        <f>AylaraGoreEnerjiTalebimiz!A178</f>
        <v>2014</v>
      </c>
      <c r="B177">
        <f>AylaraGoreEnerjiTalebimiz!B178</f>
        <v>8</v>
      </c>
      <c r="C177">
        <f>AylaraGoreEnerjiTalebimiz!C178</f>
        <v>176</v>
      </c>
      <c r="D177">
        <f>Verilerimiz!C178*Verilerimiz!J178+Verilerimiz!D178*Verilerimiz!K178+Verilerimiz!E178*Verilerimiz!L178+Verilerimiz!F178*Verilerimiz!M178+Verilerimiz!G178*Verilerimiz!N178+Verilerimiz!H178*Verilerimiz!O178+Verilerimiz!I178*Verilerimiz!P178</f>
        <v>26.90714395306988</v>
      </c>
      <c r="E177">
        <f>(D177-appliedEnergy2019function!$K$2)*(D177-appliedEnergy2019function!$K$2)</f>
        <v>136.40692545080125</v>
      </c>
      <c r="F177">
        <f>AylaraGoreEnerjiTalebimiz!D178</f>
        <v>24308.299999999996</v>
      </c>
      <c r="G177">
        <f>AylaraGoreEnerjiTalebimiz!E178</f>
        <v>2.4308299999999994E-2</v>
      </c>
    </row>
    <row r="178" spans="1:7">
      <c r="A178">
        <f>AylaraGoreEnerjiTalebimiz!A179</f>
        <v>2014</v>
      </c>
      <c r="B178">
        <f>AylaraGoreEnerjiTalebimiz!B179</f>
        <v>9</v>
      </c>
      <c r="C178">
        <f>AylaraGoreEnerjiTalebimiz!C179</f>
        <v>177</v>
      </c>
      <c r="D178">
        <f>Verilerimiz!C179*Verilerimiz!J179+Verilerimiz!D179*Verilerimiz!K179+Verilerimiz!E179*Verilerimiz!L179+Verilerimiz!F179*Verilerimiz!M179+Verilerimiz!G179*Verilerimiz!N179+Verilerimiz!H179*Verilerimiz!O179+Verilerimiz!I179*Verilerimiz!P179</f>
        <v>22.03785212178548</v>
      </c>
      <c r="E178">
        <f>(D178-appliedEnergy2019function!$K$2)*(D178-appliedEnergy2019function!$K$2)</f>
        <v>46.376722600012826</v>
      </c>
      <c r="F178">
        <f>AylaraGoreEnerjiTalebimiz!D179</f>
        <v>21646.2</v>
      </c>
      <c r="G178">
        <f>AylaraGoreEnerjiTalebimiz!E179</f>
        <v>2.1646200000000001E-2</v>
      </c>
    </row>
    <row r="179" spans="1:7">
      <c r="A179">
        <f>AylaraGoreEnerjiTalebimiz!A180</f>
        <v>2014</v>
      </c>
      <c r="B179">
        <f>AylaraGoreEnerjiTalebimiz!B180</f>
        <v>10</v>
      </c>
      <c r="C179">
        <f>AylaraGoreEnerjiTalebimiz!C180</f>
        <v>178</v>
      </c>
      <c r="D179">
        <f>Verilerimiz!C180*Verilerimiz!J180+Verilerimiz!D180*Verilerimiz!K180+Verilerimiz!E180*Verilerimiz!L180+Verilerimiz!F180*Verilerimiz!M180+Verilerimiz!G180*Verilerimiz!N180+Verilerimiz!H180*Verilerimiz!O180+Verilerimiz!I180*Verilerimiz!P180</f>
        <v>16.805864838819165</v>
      </c>
      <c r="E179">
        <f>(D179-appliedEnergy2019function!$K$2)*(D179-appliedEnergy2019function!$K$2)</f>
        <v>2.4902684055562396</v>
      </c>
      <c r="F179">
        <f>AylaraGoreEnerjiTalebimiz!D180</f>
        <v>19581.499999999996</v>
      </c>
      <c r="G179">
        <f>AylaraGoreEnerjiTalebimiz!E180</f>
        <v>1.9581499999999995E-2</v>
      </c>
    </row>
    <row r="180" spans="1:7">
      <c r="A180">
        <f>AylaraGoreEnerjiTalebimiz!A181</f>
        <v>2014</v>
      </c>
      <c r="B180">
        <f>AylaraGoreEnerjiTalebimiz!B181</f>
        <v>11</v>
      </c>
      <c r="C180">
        <f>AylaraGoreEnerjiTalebimiz!C181</f>
        <v>179</v>
      </c>
      <c r="D180">
        <f>Verilerimiz!C181*Verilerimiz!J181+Verilerimiz!D181*Verilerimiz!K181+Verilerimiz!E181*Verilerimiz!L181+Verilerimiz!F181*Verilerimiz!M181+Verilerimiz!G181*Verilerimiz!N181+Verilerimiz!H181*Verilerimiz!O181+Verilerimiz!I181*Verilerimiz!P181</f>
        <v>11.458935396810322</v>
      </c>
      <c r="E180">
        <f>(D180-appliedEnergy2019function!$K$2)*(D180-appliedEnergy2019function!$K$2)</f>
        <v>14.204388712176959</v>
      </c>
      <c r="F180">
        <f>AylaraGoreEnerjiTalebimiz!D181</f>
        <v>21288.799999999999</v>
      </c>
      <c r="G180">
        <f>AylaraGoreEnerjiTalebimiz!E181</f>
        <v>2.12888E-2</v>
      </c>
    </row>
    <row r="181" spans="1:7">
      <c r="A181">
        <f>AylaraGoreEnerjiTalebimiz!A182</f>
        <v>2014</v>
      </c>
      <c r="B181">
        <f>AylaraGoreEnerjiTalebimiz!B182</f>
        <v>12</v>
      </c>
      <c r="C181">
        <f>AylaraGoreEnerjiTalebimiz!C182</f>
        <v>180</v>
      </c>
      <c r="D181">
        <f>Verilerimiz!C182*Verilerimiz!J182+Verilerimiz!D182*Verilerimiz!K182+Verilerimiz!E182*Verilerimiz!L182+Verilerimiz!F182*Verilerimiz!M182+Verilerimiz!G182*Verilerimiz!N182+Verilerimiz!H182*Verilerimiz!O182+Verilerimiz!I182*Verilerimiz!P182</f>
        <v>9.4073099333755756</v>
      </c>
      <c r="E181">
        <f>(D181-appliedEnergy2019function!$K$2)*(D181-appliedEnergy2019function!$K$2)</f>
        <v>33.878179231487096</v>
      </c>
      <c r="F181">
        <f>AylaraGoreEnerjiTalebimiz!D182</f>
        <v>22506.7</v>
      </c>
      <c r="G181">
        <f>AylaraGoreEnerjiTalebimiz!E182</f>
        <v>2.2506700000000001E-2</v>
      </c>
    </row>
    <row r="182" spans="1:7">
      <c r="A182">
        <f>AylaraGoreEnerjiTalebimiz!A183</f>
        <v>2015</v>
      </c>
      <c r="B182">
        <f>AylaraGoreEnerjiTalebimiz!B183</f>
        <v>1</v>
      </c>
      <c r="C182">
        <f>AylaraGoreEnerjiTalebimiz!C183</f>
        <v>181</v>
      </c>
      <c r="D182">
        <f>Verilerimiz!C183*Verilerimiz!J183+Verilerimiz!D183*Verilerimiz!K183+Verilerimiz!E183*Verilerimiz!L183+Verilerimiz!F183*Verilerimiz!M183+Verilerimiz!G183*Verilerimiz!N183+Verilerimiz!H183*Verilerimiz!O183+Verilerimiz!I183*Verilerimiz!P183</f>
        <v>5.6909092781913158</v>
      </c>
      <c r="E182">
        <f>(D182-appliedEnergy2019function!$K$2)*(D182-appliedEnergy2019function!$K$2)</f>
        <v>90.952406897932278</v>
      </c>
      <c r="F182">
        <f>AylaraGoreEnerjiTalebimiz!D183</f>
        <v>22781.569753100001</v>
      </c>
      <c r="G182">
        <f>AylaraGoreEnerjiTalebimiz!E183</f>
        <v>2.2781569753100001E-2</v>
      </c>
    </row>
    <row r="183" spans="1:7">
      <c r="A183">
        <f>AylaraGoreEnerjiTalebimiz!A184</f>
        <v>2015</v>
      </c>
      <c r="B183">
        <f>AylaraGoreEnerjiTalebimiz!B184</f>
        <v>2</v>
      </c>
      <c r="C183">
        <f>AylaraGoreEnerjiTalebimiz!C184</f>
        <v>182</v>
      </c>
      <c r="D183">
        <f>Verilerimiz!C184*Verilerimiz!J184+Verilerimiz!D184*Verilerimiz!K184+Verilerimiz!E184*Verilerimiz!L184+Verilerimiz!F184*Verilerimiz!M184+Verilerimiz!G184*Verilerimiz!N184+Verilerimiz!H184*Verilerimiz!O184+Verilerimiz!I184*Verilerimiz!P184</f>
        <v>6.6628647704315611</v>
      </c>
      <c r="E183">
        <f>(D183-appliedEnergy2019function!$K$2)*(D183-appliedEnergy2019function!$K$2)</f>
        <v>73.358225284930839</v>
      </c>
      <c r="F183">
        <f>AylaraGoreEnerjiTalebimiz!D184</f>
        <v>20496.216382499999</v>
      </c>
      <c r="G183">
        <f>AylaraGoreEnerjiTalebimiz!E184</f>
        <v>2.0496216382499998E-2</v>
      </c>
    </row>
    <row r="184" spans="1:7">
      <c r="A184">
        <f>AylaraGoreEnerjiTalebimiz!A185</f>
        <v>2015</v>
      </c>
      <c r="B184">
        <f>AylaraGoreEnerjiTalebimiz!B185</f>
        <v>3</v>
      </c>
      <c r="C184">
        <f>AylaraGoreEnerjiTalebimiz!C185</f>
        <v>183</v>
      </c>
      <c r="D184">
        <f>Verilerimiz!C185*Verilerimiz!J185+Verilerimiz!D185*Verilerimiz!K185+Verilerimiz!E185*Verilerimiz!L185+Verilerimiz!F185*Verilerimiz!M185+Verilerimiz!G185*Verilerimiz!N185+Verilerimiz!H185*Verilerimiz!O185+Verilerimiz!I185*Verilerimiz!P185</f>
        <v>9.1284235703782777</v>
      </c>
      <c r="E184">
        <f>(D184-appliedEnergy2019function!$K$2)*(D184-appliedEnergy2019function!$K$2)</f>
        <v>37.202471021222259</v>
      </c>
      <c r="F184">
        <f>AylaraGoreEnerjiTalebimiz!D185</f>
        <v>21700.0174486</v>
      </c>
      <c r="G184">
        <f>AylaraGoreEnerjiTalebimiz!E185</f>
        <v>2.1700017448599999E-2</v>
      </c>
    </row>
    <row r="185" spans="1:7">
      <c r="A185">
        <f>AylaraGoreEnerjiTalebimiz!A186</f>
        <v>2015</v>
      </c>
      <c r="B185">
        <f>AylaraGoreEnerjiTalebimiz!B186</f>
        <v>4</v>
      </c>
      <c r="C185">
        <f>AylaraGoreEnerjiTalebimiz!C186</f>
        <v>184</v>
      </c>
      <c r="D185">
        <f>Verilerimiz!C186*Verilerimiz!J186+Verilerimiz!D186*Verilerimiz!K186+Verilerimiz!E186*Verilerimiz!L186+Verilerimiz!F186*Verilerimiz!M186+Verilerimiz!G186*Verilerimiz!N186+Verilerimiz!H186*Verilerimiz!O186+Verilerimiz!I186*Verilerimiz!P186</f>
        <v>11.889216513756798</v>
      </c>
      <c r="E185">
        <f>(D185-appliedEnergy2019function!$K$2)*(D185-appliedEnergy2019function!$K$2)</f>
        <v>11.146182493627901</v>
      </c>
      <c r="F185">
        <f>AylaraGoreEnerjiTalebimiz!D186</f>
        <v>20564.889367600001</v>
      </c>
      <c r="G185">
        <f>AylaraGoreEnerjiTalebimiz!E186</f>
        <v>2.0564889367600002E-2</v>
      </c>
    </row>
    <row r="186" spans="1:7">
      <c r="A186">
        <f>AylaraGoreEnerjiTalebimiz!A187</f>
        <v>2015</v>
      </c>
      <c r="B186">
        <f>AylaraGoreEnerjiTalebimiz!B187</f>
        <v>5</v>
      </c>
      <c r="C186">
        <f>AylaraGoreEnerjiTalebimiz!C187</f>
        <v>185</v>
      </c>
      <c r="D186">
        <f>Verilerimiz!C187*Verilerimiz!J187+Verilerimiz!D187*Verilerimiz!K187+Verilerimiz!E187*Verilerimiz!L187+Verilerimiz!F187*Verilerimiz!M187+Verilerimiz!G187*Verilerimiz!N187+Verilerimiz!H187*Verilerimiz!O187+Verilerimiz!I187*Verilerimiz!P187</f>
        <v>18.873814500657989</v>
      </c>
      <c r="E186">
        <f>(D186-appliedEnergy2019function!$K$2)*(D186-appliedEnergy2019function!$K$2)</f>
        <v>13.293374998966517</v>
      </c>
      <c r="F186">
        <f>AylaraGoreEnerjiTalebimiz!D187</f>
        <v>21375.101018300003</v>
      </c>
      <c r="G186">
        <f>AylaraGoreEnerjiTalebimiz!E187</f>
        <v>2.1375101018300004E-2</v>
      </c>
    </row>
    <row r="187" spans="1:7">
      <c r="A187">
        <f>AylaraGoreEnerjiTalebimiz!A188</f>
        <v>2015</v>
      </c>
      <c r="B187">
        <f>AylaraGoreEnerjiTalebimiz!B188</f>
        <v>6</v>
      </c>
      <c r="C187">
        <f>AylaraGoreEnerjiTalebimiz!C188</f>
        <v>186</v>
      </c>
      <c r="D187">
        <f>Verilerimiz!C188*Verilerimiz!J188+Verilerimiz!D188*Verilerimiz!K188+Verilerimiz!E188*Verilerimiz!L188+Verilerimiz!F188*Verilerimiz!M188+Verilerimiz!G188*Verilerimiz!N188+Verilerimiz!H188*Verilerimiz!O188+Verilerimiz!I188*Verilerimiz!P188</f>
        <v>21.811659098526107</v>
      </c>
      <c r="E187">
        <f>(D187-appliedEnergy2019function!$K$2)*(D187-appliedEnergy2019function!$K$2)</f>
        <v>43.347116227504365</v>
      </c>
      <c r="F187">
        <f>AylaraGoreEnerjiTalebimiz!D188</f>
        <v>21093.241374600002</v>
      </c>
      <c r="G187">
        <f>AylaraGoreEnerjiTalebimiz!E188</f>
        <v>2.1093241374600002E-2</v>
      </c>
    </row>
    <row r="188" spans="1:7">
      <c r="A188">
        <f>AylaraGoreEnerjiTalebimiz!A189</f>
        <v>2015</v>
      </c>
      <c r="B188">
        <f>AylaraGoreEnerjiTalebimiz!B189</f>
        <v>7</v>
      </c>
      <c r="C188">
        <f>AylaraGoreEnerjiTalebimiz!C189</f>
        <v>187</v>
      </c>
      <c r="D188">
        <f>Verilerimiz!C189*Verilerimiz!J189+Verilerimiz!D189*Verilerimiz!K189+Verilerimiz!E189*Verilerimiz!L189+Verilerimiz!F189*Verilerimiz!M189+Verilerimiz!G189*Verilerimiz!N189+Verilerimiz!H189*Verilerimiz!O189+Verilerimiz!I189*Verilerimiz!P189</f>
        <v>26.122219343430785</v>
      </c>
      <c r="E188">
        <f>(D188-appliedEnergy2019function!$K$2)*(D188-appliedEnergy2019function!$K$2)</f>
        <v>118.68823316955117</v>
      </c>
      <c r="F188">
        <f>AylaraGoreEnerjiTalebimiz!D189</f>
        <v>23756.0787566</v>
      </c>
      <c r="G188">
        <f>AylaraGoreEnerjiTalebimiz!E189</f>
        <v>2.3756078756600001E-2</v>
      </c>
    </row>
    <row r="189" spans="1:7">
      <c r="A189">
        <f>AylaraGoreEnerjiTalebimiz!A190</f>
        <v>2015</v>
      </c>
      <c r="B189">
        <f>AylaraGoreEnerjiTalebimiz!B190</f>
        <v>8</v>
      </c>
      <c r="C189">
        <f>AylaraGoreEnerjiTalebimiz!C190</f>
        <v>188</v>
      </c>
      <c r="D189">
        <f>Verilerimiz!C190*Verilerimiz!J190+Verilerimiz!D190*Verilerimiz!K190+Verilerimiz!E190*Verilerimiz!L190+Verilerimiz!F190*Verilerimiz!M190+Verilerimiz!G190*Verilerimiz!N190+Verilerimiz!H190*Verilerimiz!O190+Verilerimiz!I190*Verilerimiz!P190</f>
        <v>27.071179722055589</v>
      </c>
      <c r="E189">
        <f>(D189-appliedEnergy2019function!$K$2)*(D189-appliedEnergy2019function!$K$2)</f>
        <v>140.26549141463227</v>
      </c>
      <c r="F189">
        <f>AylaraGoreEnerjiTalebimiz!D190</f>
        <v>25142.969044400001</v>
      </c>
      <c r="G189">
        <f>AylaraGoreEnerjiTalebimiz!E190</f>
        <v>2.5142969044400002E-2</v>
      </c>
    </row>
    <row r="190" spans="1:7">
      <c r="A190">
        <f>AylaraGoreEnerjiTalebimiz!A191</f>
        <v>2015</v>
      </c>
      <c r="B190">
        <f>AylaraGoreEnerjiTalebimiz!B191</f>
        <v>9</v>
      </c>
      <c r="C190">
        <f>AylaraGoreEnerjiTalebimiz!C191</f>
        <v>189</v>
      </c>
      <c r="D190">
        <f>Verilerimiz!C191*Verilerimiz!J191+Verilerimiz!D191*Verilerimiz!K191+Verilerimiz!E191*Verilerimiz!L191+Verilerimiz!F191*Verilerimiz!M191+Verilerimiz!G191*Verilerimiz!N191+Verilerimiz!H191*Verilerimiz!O191+Verilerimiz!I191*Verilerimiz!P191</f>
        <v>24.399686232851199</v>
      </c>
      <c r="E190">
        <f>(D190-appliedEnergy2019function!$K$2)*(D190-appliedEnergy2019function!$K$2)</f>
        <v>84.123379489410866</v>
      </c>
      <c r="F190">
        <f>AylaraGoreEnerjiTalebimiz!D191</f>
        <v>21794.540509099999</v>
      </c>
      <c r="G190">
        <f>AylaraGoreEnerjiTalebimiz!E191</f>
        <v>2.1794540509099999E-2</v>
      </c>
    </row>
    <row r="191" spans="1:7">
      <c r="A191">
        <f>AylaraGoreEnerjiTalebimiz!A192</f>
        <v>2015</v>
      </c>
      <c r="B191">
        <f>AylaraGoreEnerjiTalebimiz!B192</f>
        <v>10</v>
      </c>
      <c r="C191">
        <f>AylaraGoreEnerjiTalebimiz!C192</f>
        <v>190</v>
      </c>
      <c r="D191">
        <f>Verilerimiz!C192*Verilerimiz!J192+Verilerimiz!D192*Verilerimiz!K192+Verilerimiz!E192*Verilerimiz!L192+Verilerimiz!F192*Verilerimiz!M192+Verilerimiz!G192*Verilerimiz!N192+Verilerimiz!H192*Verilerimiz!O192+Verilerimiz!I192*Verilerimiz!P192</f>
        <v>17.431807191868867</v>
      </c>
      <c r="E191">
        <f>(D191-appliedEnergy2019function!$K$2)*(D191-appliedEnergy2019function!$K$2)</f>
        <v>4.8576194475805741</v>
      </c>
      <c r="F191">
        <f>AylaraGoreEnerjiTalebimiz!D192</f>
        <v>21258.610039299998</v>
      </c>
      <c r="G191">
        <f>AylaraGoreEnerjiTalebimiz!E192</f>
        <v>2.1258610039299998E-2</v>
      </c>
    </row>
    <row r="192" spans="1:7">
      <c r="A192">
        <f>AylaraGoreEnerjiTalebimiz!A193</f>
        <v>2015</v>
      </c>
      <c r="B192">
        <f>AylaraGoreEnerjiTalebimiz!B193</f>
        <v>11</v>
      </c>
      <c r="C192">
        <f>AylaraGoreEnerjiTalebimiz!C193</f>
        <v>191</v>
      </c>
      <c r="D192">
        <f>Verilerimiz!C193*Verilerimiz!J193+Verilerimiz!D193*Verilerimiz!K193+Verilerimiz!E193*Verilerimiz!L193+Verilerimiz!F193*Verilerimiz!M193+Verilerimiz!G193*Verilerimiz!N193+Verilerimiz!H193*Verilerimiz!O193+Verilerimiz!I193*Verilerimiz!P193</f>
        <v>13.274588655340619</v>
      </c>
      <c r="E192">
        <f>(D192-appliedEnergy2019function!$K$2)*(D192-appliedEnergy2019function!$K$2)</f>
        <v>3.8150595961400273</v>
      </c>
      <c r="F192">
        <f>AylaraGoreEnerjiTalebimiz!D193</f>
        <v>21569.207283799999</v>
      </c>
      <c r="G192">
        <f>AylaraGoreEnerjiTalebimiz!E193</f>
        <v>2.1569207283799997E-2</v>
      </c>
    </row>
    <row r="193" spans="1:7">
      <c r="A193">
        <f>AylaraGoreEnerjiTalebimiz!A194</f>
        <v>2015</v>
      </c>
      <c r="B193">
        <f>AylaraGoreEnerjiTalebimiz!B194</f>
        <v>12</v>
      </c>
      <c r="C193">
        <f>AylaraGoreEnerjiTalebimiz!C194</f>
        <v>192</v>
      </c>
      <c r="D193">
        <f>Verilerimiz!C194*Verilerimiz!J194+Verilerimiz!D194*Verilerimiz!K194+Verilerimiz!E194*Verilerimiz!L194+Verilerimiz!F194*Verilerimiz!M194+Verilerimiz!G194*Verilerimiz!N194+Verilerimiz!H194*Verilerimiz!O194+Verilerimiz!I194*Verilerimiz!P194</f>
        <v>6.6901392369298334</v>
      </c>
      <c r="E193">
        <f>(D193-appliedEnergy2019function!$K$2)*(D193-appliedEnergy2019function!$K$2)</f>
        <v>72.891760753851116</v>
      </c>
      <c r="F193">
        <f>AylaraGoreEnerjiTalebimiz!D194</f>
        <v>24191.949679000001</v>
      </c>
      <c r="G193">
        <f>AylaraGoreEnerjiTalebimiz!E194</f>
        <v>2.4191949679000003E-2</v>
      </c>
    </row>
    <row r="194" spans="1:7">
      <c r="A194">
        <f>AylaraGoreEnerjiTalebimiz!A195</f>
        <v>2016</v>
      </c>
      <c r="B194">
        <f>AylaraGoreEnerjiTalebimiz!B195</f>
        <v>1</v>
      </c>
      <c r="C194">
        <f>AylaraGoreEnerjiTalebimiz!C195</f>
        <v>193</v>
      </c>
      <c r="D194">
        <f>Verilerimiz!C195*Verilerimiz!J195+Verilerimiz!D195*Verilerimiz!K195+Verilerimiz!E195*Verilerimiz!L195+Verilerimiz!F195*Verilerimiz!M195+Verilerimiz!G195*Verilerimiz!N195+Verilerimiz!H195*Verilerimiz!O195+Verilerimiz!I195*Verilerimiz!P195</f>
        <v>5.0747857629687561</v>
      </c>
      <c r="E194">
        <f>(D194-appliedEnergy2019function!$K$2)*(D194-appliedEnergy2019function!$K$2)</f>
        <v>103.08382825396622</v>
      </c>
      <c r="F194">
        <f>AylaraGoreEnerjiTalebimiz!D195</f>
        <v>23960.537853440524</v>
      </c>
      <c r="G194">
        <f>AylaraGoreEnerjiTalebimiz!E195</f>
        <v>2.3960537853440524E-2</v>
      </c>
    </row>
    <row r="195" spans="1:7">
      <c r="A195">
        <f>AylaraGoreEnerjiTalebimiz!A196</f>
        <v>2016</v>
      </c>
      <c r="B195">
        <f>AylaraGoreEnerjiTalebimiz!B196</f>
        <v>2</v>
      </c>
      <c r="C195">
        <f>AylaraGoreEnerjiTalebimiz!C196</f>
        <v>194</v>
      </c>
      <c r="D195">
        <f>Verilerimiz!C196*Verilerimiz!J196+Verilerimiz!D196*Verilerimiz!K196+Verilerimiz!E196*Verilerimiz!L196+Verilerimiz!F196*Verilerimiz!M196+Verilerimiz!G196*Verilerimiz!N196+Verilerimiz!H196*Verilerimiz!O196+Verilerimiz!I196*Verilerimiz!P196</f>
        <v>9.9139045110151063</v>
      </c>
      <c r="E195">
        <f>(D195-appliedEnergy2019function!$K$2)*(D195-appliedEnergy2019function!$K$2)</f>
        <v>28.237553389378313</v>
      </c>
      <c r="F195">
        <f>AylaraGoreEnerjiTalebimiz!D196</f>
        <v>21406.006284807077</v>
      </c>
      <c r="G195">
        <f>AylaraGoreEnerjiTalebimiz!E196</f>
        <v>2.1406006284807079E-2</v>
      </c>
    </row>
    <row r="196" spans="1:7">
      <c r="A196">
        <f>AylaraGoreEnerjiTalebimiz!A197</f>
        <v>2016</v>
      </c>
      <c r="B196">
        <f>AylaraGoreEnerjiTalebimiz!B197</f>
        <v>3</v>
      </c>
      <c r="C196">
        <f>AylaraGoreEnerjiTalebimiz!C197</f>
        <v>195</v>
      </c>
      <c r="D196">
        <f>Verilerimiz!C197*Verilerimiz!J197+Verilerimiz!D197*Verilerimiz!K197+Verilerimiz!E197*Verilerimiz!L197+Verilerimiz!F197*Verilerimiz!M197+Verilerimiz!G197*Verilerimiz!N197+Verilerimiz!H197*Verilerimiz!O197+Verilerimiz!I197*Verilerimiz!P197</f>
        <v>10.923413678542007</v>
      </c>
      <c r="E196">
        <f>(D196-appliedEnergy2019function!$K$2)*(D196-appliedEnergy2019function!$K$2)</f>
        <v>18.527796784476212</v>
      </c>
      <c r="F196">
        <f>AylaraGoreEnerjiTalebimiz!D197</f>
        <v>22422.93604248912</v>
      </c>
      <c r="G196">
        <f>AylaraGoreEnerjiTalebimiz!E197</f>
        <v>2.2422936042489121E-2</v>
      </c>
    </row>
    <row r="197" spans="1:7">
      <c r="A197">
        <f>AylaraGoreEnerjiTalebimiz!A198</f>
        <v>2016</v>
      </c>
      <c r="B197">
        <f>AylaraGoreEnerjiTalebimiz!B198</f>
        <v>4</v>
      </c>
      <c r="C197">
        <f>AylaraGoreEnerjiTalebimiz!C198</f>
        <v>196</v>
      </c>
      <c r="D197">
        <f>Verilerimiz!C198*Verilerimiz!J198+Verilerimiz!D198*Verilerimiz!K198+Verilerimiz!E198*Verilerimiz!L198+Verilerimiz!F198*Verilerimiz!M198+Verilerimiz!G198*Verilerimiz!N198+Verilerimiz!H198*Verilerimiz!O198+Verilerimiz!I198*Verilerimiz!P198</f>
        <v>16.290490973458269</v>
      </c>
      <c r="E197">
        <f>(D197-appliedEnergy2019function!$K$2)*(D197-appliedEnergy2019function!$K$2)</f>
        <v>1.129298481943833</v>
      </c>
      <c r="F197">
        <f>AylaraGoreEnerjiTalebimiz!D198</f>
        <v>21616.639007174785</v>
      </c>
      <c r="G197">
        <f>AylaraGoreEnerjiTalebimiz!E198</f>
        <v>2.1616639007174785E-2</v>
      </c>
    </row>
    <row r="198" spans="1:7">
      <c r="A198">
        <f>AylaraGoreEnerjiTalebimiz!A199</f>
        <v>2016</v>
      </c>
      <c r="B198">
        <f>AylaraGoreEnerjiTalebimiz!B199</f>
        <v>5</v>
      </c>
      <c r="C198">
        <f>AylaraGoreEnerjiTalebimiz!C199</f>
        <v>197</v>
      </c>
      <c r="D198">
        <f>Verilerimiz!C199*Verilerimiz!J199+Verilerimiz!D199*Verilerimiz!K199+Verilerimiz!E199*Verilerimiz!L199+Verilerimiz!F199*Verilerimiz!M199+Verilerimiz!G199*Verilerimiz!N199+Verilerimiz!H199*Verilerimiz!O199+Verilerimiz!I199*Verilerimiz!P199</f>
        <v>18.050701589184801</v>
      </c>
      <c r="E198">
        <f>(D198-appliedEnergy2019function!$K$2)*(D198-appliedEnergy2019function!$K$2)</f>
        <v>7.9687371940762333</v>
      </c>
      <c r="F198">
        <f>AylaraGoreEnerjiTalebimiz!D199</f>
        <v>22259.97287009202</v>
      </c>
      <c r="G198">
        <f>AylaraGoreEnerjiTalebimiz!E199</f>
        <v>2.2259972870092022E-2</v>
      </c>
    </row>
    <row r="199" spans="1:7">
      <c r="A199">
        <f>AylaraGoreEnerjiTalebimiz!A200</f>
        <v>2016</v>
      </c>
      <c r="B199">
        <f>AylaraGoreEnerjiTalebimiz!B200</f>
        <v>6</v>
      </c>
      <c r="C199">
        <f>AylaraGoreEnerjiTalebimiz!C200</f>
        <v>198</v>
      </c>
      <c r="D199">
        <f>Verilerimiz!C200*Verilerimiz!J200+Verilerimiz!D200*Verilerimiz!K200+Verilerimiz!E200*Verilerimiz!L200+Verilerimiz!F200*Verilerimiz!M200+Verilerimiz!G200*Verilerimiz!N200+Verilerimiz!H200*Verilerimiz!O200+Verilerimiz!I200*Verilerimiz!P200</f>
        <v>24.332426759548589</v>
      </c>
      <c r="E199">
        <f>(D199-appliedEnergy2019function!$K$2)*(D199-appliedEnergy2019function!$K$2)</f>
        <v>82.894111713966581</v>
      </c>
      <c r="F199">
        <f>AylaraGoreEnerjiTalebimiz!D200</f>
        <v>23411.761993845081</v>
      </c>
      <c r="G199">
        <f>AylaraGoreEnerjiTalebimiz!E200</f>
        <v>2.3411761993845082E-2</v>
      </c>
    </row>
    <row r="200" spans="1:7">
      <c r="A200">
        <f>AylaraGoreEnerjiTalebimiz!A201</f>
        <v>2016</v>
      </c>
      <c r="B200">
        <f>AylaraGoreEnerjiTalebimiz!B201</f>
        <v>7</v>
      </c>
      <c r="C200">
        <f>AylaraGoreEnerjiTalebimiz!C201</f>
        <v>199</v>
      </c>
      <c r="D200">
        <f>Verilerimiz!C201*Verilerimiz!J201+Verilerimiz!D201*Verilerimiz!K201+Verilerimiz!E201*Verilerimiz!L201+Verilerimiz!F201*Verilerimiz!M201+Verilerimiz!G201*Verilerimiz!N201+Verilerimiz!H201*Verilerimiz!O201+Verilerimiz!I201*Verilerimiz!P201</f>
        <v>26.7482758017625</v>
      </c>
      <c r="E200">
        <f>(D200-appliedEnergy2019function!$K$2)*(D200-appliedEnergy2019function!$K$2)</f>
        <v>132.72121501229685</v>
      </c>
      <c r="F200">
        <f>AylaraGoreEnerjiTalebimiz!D201</f>
        <v>24749.519874055797</v>
      </c>
      <c r="G200">
        <f>AylaraGoreEnerjiTalebimiz!E201</f>
        <v>2.4749519874055798E-2</v>
      </c>
    </row>
    <row r="201" spans="1:7">
      <c r="A201">
        <f>AylaraGoreEnerjiTalebimiz!A202</f>
        <v>2016</v>
      </c>
      <c r="B201">
        <f>AylaraGoreEnerjiTalebimiz!B202</f>
        <v>8</v>
      </c>
      <c r="C201">
        <f>AylaraGoreEnerjiTalebimiz!C202</f>
        <v>200</v>
      </c>
      <c r="D201">
        <f>Verilerimiz!C202*Verilerimiz!J202+Verilerimiz!D202*Verilerimiz!K202+Verilerimiz!E202*Verilerimiz!L202+Verilerimiz!F202*Verilerimiz!M202+Verilerimiz!G202*Verilerimiz!N202+Verilerimiz!H202*Verilerimiz!O202+Verilerimiz!I202*Verilerimiz!P202</f>
        <v>27.028361237430833</v>
      </c>
      <c r="E201">
        <f>(D201-appliedEnergy2019function!$K$2)*(D201-appliedEnergy2019function!$K$2)</f>
        <v>139.25309424110139</v>
      </c>
      <c r="F201">
        <f>AylaraGoreEnerjiTalebimiz!D202</f>
        <v>26689.09325367881</v>
      </c>
      <c r="G201">
        <f>AylaraGoreEnerjiTalebimiz!E202</f>
        <v>2.6689093253678811E-2</v>
      </c>
    </row>
    <row r="202" spans="1:7">
      <c r="A202">
        <f>AylaraGoreEnerjiTalebimiz!A203</f>
        <v>2016</v>
      </c>
      <c r="B202">
        <f>AylaraGoreEnerjiTalebimiz!B203</f>
        <v>9</v>
      </c>
      <c r="C202">
        <f>AylaraGoreEnerjiTalebimiz!C203</f>
        <v>201</v>
      </c>
      <c r="D202">
        <f>Verilerimiz!C203*Verilerimiz!J203+Verilerimiz!D203*Verilerimiz!K203+Verilerimiz!E203*Verilerimiz!L203+Verilerimiz!F203*Verilerimiz!M203+Verilerimiz!G203*Verilerimiz!N203+Verilerimiz!H203*Verilerimiz!O203+Verilerimiz!I203*Verilerimiz!P203</f>
        <v>22.429865643150158</v>
      </c>
      <c r="E202">
        <f>(D202-appliedEnergy2019function!$K$2)*(D202-appliedEnergy2019function!$K$2)</f>
        <v>51.869657201404472</v>
      </c>
      <c r="F202">
        <f>AylaraGoreEnerjiTalebimiz!D203</f>
        <v>21641.882805035275</v>
      </c>
      <c r="G202">
        <f>AylaraGoreEnerjiTalebimiz!E203</f>
        <v>2.1641882805035276E-2</v>
      </c>
    </row>
    <row r="203" spans="1:7">
      <c r="A203">
        <f>AylaraGoreEnerjiTalebimiz!A204</f>
        <v>2016</v>
      </c>
      <c r="B203">
        <f>AylaraGoreEnerjiTalebimiz!B204</f>
        <v>10</v>
      </c>
      <c r="C203">
        <f>AylaraGoreEnerjiTalebimiz!C204</f>
        <v>202</v>
      </c>
      <c r="D203">
        <f>Verilerimiz!C204*Verilerimiz!J204+Verilerimiz!D204*Verilerimiz!K204+Verilerimiz!E204*Verilerimiz!L204+Verilerimiz!F204*Verilerimiz!M204+Verilerimiz!G204*Verilerimiz!N204+Verilerimiz!H204*Verilerimiz!O204+Verilerimiz!I204*Verilerimiz!P204</f>
        <v>17.129675064772616</v>
      </c>
      <c r="E203">
        <f>(D203-appliedEnergy2019function!$K$2)*(D203-appliedEnergy2019function!$K$2)</f>
        <v>3.6171043809575343</v>
      </c>
      <c r="F203">
        <f>AylaraGoreEnerjiTalebimiz!D204</f>
        <v>22364.736615353217</v>
      </c>
      <c r="G203">
        <f>AylaraGoreEnerjiTalebimiz!E204</f>
        <v>2.2364736615353216E-2</v>
      </c>
    </row>
    <row r="204" spans="1:7">
      <c r="A204">
        <f>AylaraGoreEnerjiTalebimiz!A205</f>
        <v>2016</v>
      </c>
      <c r="B204">
        <f>AylaraGoreEnerjiTalebimiz!B205</f>
        <v>11</v>
      </c>
      <c r="C204">
        <f>AylaraGoreEnerjiTalebimiz!C205</f>
        <v>203</v>
      </c>
      <c r="D204">
        <f>Verilerimiz!C205*Verilerimiz!J205+Verilerimiz!D205*Verilerimiz!K205+Verilerimiz!E205*Verilerimiz!L205+Verilerimiz!F205*Verilerimiz!M205+Verilerimiz!G205*Verilerimiz!N205+Verilerimiz!H205*Verilerimiz!O205+Verilerimiz!I205*Verilerimiz!P205</f>
        <v>11.497139572092564</v>
      </c>
      <c r="E204">
        <f>(D204-appliedEnergy2019function!$K$2)*(D204-appliedEnergy2019function!$K$2)</f>
        <v>13.917875053596935</v>
      </c>
      <c r="F204">
        <f>AylaraGoreEnerjiTalebimiz!D205</f>
        <v>23182.516796594213</v>
      </c>
      <c r="G204">
        <f>AylaraGoreEnerjiTalebimiz!E205</f>
        <v>2.3182516796594214E-2</v>
      </c>
    </row>
    <row r="205" spans="1:7">
      <c r="A205">
        <f>AylaraGoreEnerjiTalebimiz!A206</f>
        <v>2016</v>
      </c>
      <c r="B205">
        <f>AylaraGoreEnerjiTalebimiz!B206</f>
        <v>12</v>
      </c>
      <c r="C205">
        <f>AylaraGoreEnerjiTalebimiz!C206</f>
        <v>204</v>
      </c>
      <c r="D205">
        <f>Verilerimiz!C206*Verilerimiz!J206+Verilerimiz!D206*Verilerimiz!K206+Verilerimiz!E206*Verilerimiz!L206+Verilerimiz!F206*Verilerimiz!M206+Verilerimiz!G206*Verilerimiz!N206+Verilerimiz!H206*Verilerimiz!O206+Verilerimiz!I206*Verilerimiz!P206</f>
        <v>4.3721885375836909</v>
      </c>
      <c r="E205">
        <f>(D205-appliedEnergy2019function!$K$2)*(D205-appliedEnergy2019function!$K$2)</f>
        <v>117.84443938649659</v>
      </c>
      <c r="F205">
        <f>AylaraGoreEnerjiTalebimiz!D206</f>
        <v>25580.782115206854</v>
      </c>
      <c r="G205">
        <f>AylaraGoreEnerjiTalebimiz!E206</f>
        <v>2.5580782115206854E-2</v>
      </c>
    </row>
    <row r="206" spans="1:7">
      <c r="A206">
        <f>AylaraGoreEnerjiTalebimiz!A207</f>
        <v>2017</v>
      </c>
      <c r="B206">
        <f>AylaraGoreEnerjiTalebimiz!B207</f>
        <v>1</v>
      </c>
      <c r="C206">
        <f>AylaraGoreEnerjiTalebimiz!C207</f>
        <v>205</v>
      </c>
      <c r="D206">
        <f>Verilerimiz!C207*Verilerimiz!J207+Verilerimiz!D207*Verilerimiz!K207+Verilerimiz!E207*Verilerimiz!L207+Verilerimiz!F207*Verilerimiz!M207+Verilerimiz!G207*Verilerimiz!N207+Verilerimiz!H207*Verilerimiz!O207+Verilerimiz!I207*Verilerimiz!P207</f>
        <v>3.3243942803005133</v>
      </c>
      <c r="E206">
        <f>(D206-appliedEnergy2019function!$K$2)*(D206-appliedEnergy2019function!$K$2)</f>
        <v>141.69122032352516</v>
      </c>
      <c r="F206">
        <f>AylaraGoreEnerjiTalebimiz!D207</f>
        <v>25585.991887430613</v>
      </c>
      <c r="G206">
        <f>AylaraGoreEnerjiTalebimiz!E207</f>
        <v>2.5585991887430614E-2</v>
      </c>
    </row>
    <row r="207" spans="1:7">
      <c r="A207">
        <f>AylaraGoreEnerjiTalebimiz!A208</f>
        <v>2017</v>
      </c>
      <c r="B207">
        <f>AylaraGoreEnerjiTalebimiz!B208</f>
        <v>2</v>
      </c>
      <c r="C207">
        <f>AylaraGoreEnerjiTalebimiz!C208</f>
        <v>206</v>
      </c>
      <c r="D207">
        <f>Verilerimiz!C208*Verilerimiz!J208+Verilerimiz!D208*Verilerimiz!K208+Verilerimiz!E208*Verilerimiz!L208+Verilerimiz!F208*Verilerimiz!M208+Verilerimiz!G208*Verilerimiz!N208+Verilerimiz!H208*Verilerimiz!O208+Verilerimiz!I208*Verilerimiz!P208</f>
        <v>6.2470399785393118</v>
      </c>
      <c r="E207">
        <f>(D207-appliedEnergy2019function!$K$2)*(D207-appliedEnergy2019function!$K$2)</f>
        <v>80.654165691960785</v>
      </c>
      <c r="F207">
        <f>AylaraGoreEnerjiTalebimiz!D208</f>
        <v>22883.81765557425</v>
      </c>
      <c r="G207">
        <f>AylaraGoreEnerjiTalebimiz!E208</f>
        <v>2.2883817655574252E-2</v>
      </c>
    </row>
    <row r="208" spans="1:7">
      <c r="A208">
        <f>AylaraGoreEnerjiTalebimiz!A209</f>
        <v>2017</v>
      </c>
      <c r="B208">
        <f>AylaraGoreEnerjiTalebimiz!B209</f>
        <v>3</v>
      </c>
      <c r="C208">
        <f>AylaraGoreEnerjiTalebimiz!C209</f>
        <v>207</v>
      </c>
      <c r="D208">
        <f>Verilerimiz!C209*Verilerimiz!J209+Verilerimiz!D209*Verilerimiz!K209+Verilerimiz!E209*Verilerimiz!L209+Verilerimiz!F209*Verilerimiz!M209+Verilerimiz!G209*Verilerimiz!N209+Verilerimiz!H209*Verilerimiz!O209+Verilerimiz!I209*Verilerimiz!P209</f>
        <v>10.149861849802193</v>
      </c>
      <c r="E208">
        <f>(D208-appliedEnergy2019function!$K$2)*(D208-appliedEnergy2019function!$K$2)</f>
        <v>25.785520953903536</v>
      </c>
      <c r="F208">
        <f>AylaraGoreEnerjiTalebimiz!D209</f>
        <v>24056.374353623611</v>
      </c>
      <c r="G208">
        <f>AylaraGoreEnerjiTalebimiz!E209</f>
        <v>2.4056374353623611E-2</v>
      </c>
    </row>
    <row r="209" spans="1:7">
      <c r="A209">
        <f>AylaraGoreEnerjiTalebimiz!A210</f>
        <v>2017</v>
      </c>
      <c r="B209">
        <f>AylaraGoreEnerjiTalebimiz!B210</f>
        <v>4</v>
      </c>
      <c r="C209">
        <f>AylaraGoreEnerjiTalebimiz!C210</f>
        <v>208</v>
      </c>
      <c r="D209">
        <f>Verilerimiz!C210*Verilerimiz!J210+Verilerimiz!D210*Verilerimiz!K210+Verilerimiz!E210*Verilerimiz!L210+Verilerimiz!F210*Verilerimiz!M210+Verilerimiz!G210*Verilerimiz!N210+Verilerimiz!H210*Verilerimiz!O210+Verilerimiz!I210*Verilerimiz!P210</f>
        <v>13.219689906169723</v>
      </c>
      <c r="E209">
        <f>(D209-appliedEnergy2019function!$K$2)*(D209-appliedEnergy2019function!$K$2)</f>
        <v>4.0325318919514777</v>
      </c>
      <c r="F209">
        <f>AylaraGoreEnerjiTalebimiz!D210</f>
        <v>22431.856521416052</v>
      </c>
      <c r="G209">
        <f>AylaraGoreEnerjiTalebimiz!E210</f>
        <v>2.2431856521416053E-2</v>
      </c>
    </row>
    <row r="210" spans="1:7">
      <c r="A210">
        <f>AylaraGoreEnerjiTalebimiz!A211</f>
        <v>2017</v>
      </c>
      <c r="B210">
        <f>AylaraGoreEnerjiTalebimiz!B211</f>
        <v>5</v>
      </c>
      <c r="C210">
        <f>AylaraGoreEnerjiTalebimiz!C211</f>
        <v>209</v>
      </c>
      <c r="D210">
        <f>Verilerimiz!C211*Verilerimiz!J211+Verilerimiz!D211*Verilerimiz!K211+Verilerimiz!E211*Verilerimiz!L211+Verilerimiz!F211*Verilerimiz!M211+Verilerimiz!G211*Verilerimiz!N211+Verilerimiz!H211*Verilerimiz!O211+Verilerimiz!I211*Verilerimiz!P211</f>
        <v>17.984334816642974</v>
      </c>
      <c r="E210">
        <f>(D210-appliedEnergy2019function!$K$2)*(D210-appliedEnergy2019function!$K$2)</f>
        <v>7.5984488580079166</v>
      </c>
      <c r="F210">
        <f>AylaraGoreEnerjiTalebimiz!D211</f>
        <v>23341.197118755732</v>
      </c>
      <c r="G210">
        <f>AylaraGoreEnerjiTalebimiz!E211</f>
        <v>2.3341197118755732E-2</v>
      </c>
    </row>
    <row r="211" spans="1:7">
      <c r="A211">
        <f>AylaraGoreEnerjiTalebimiz!A212</f>
        <v>2017</v>
      </c>
      <c r="B211">
        <f>AylaraGoreEnerjiTalebimiz!B212</f>
        <v>6</v>
      </c>
      <c r="C211">
        <f>AylaraGoreEnerjiTalebimiz!C212</f>
        <v>210</v>
      </c>
      <c r="D211">
        <f>Verilerimiz!C212*Verilerimiz!J212+Verilerimiz!D212*Verilerimiz!K212+Verilerimiz!E212*Verilerimiz!L212+Verilerimiz!F212*Verilerimiz!M212+Verilerimiz!G212*Verilerimiz!N212+Verilerimiz!H212*Verilerimiz!O212+Verilerimiz!I212*Verilerimiz!P212</f>
        <v>23.186611496823389</v>
      </c>
      <c r="E211">
        <f>(D211-appliedEnergy2019function!$K$2)*(D211-appliedEnergy2019function!$K$2)</f>
        <v>63.342578414025247</v>
      </c>
      <c r="F211">
        <f>AylaraGoreEnerjiTalebimiz!D212</f>
        <v>22860.236701555543</v>
      </c>
      <c r="G211">
        <f>AylaraGoreEnerjiTalebimiz!E212</f>
        <v>2.2860236701555542E-2</v>
      </c>
    </row>
    <row r="212" spans="1:7">
      <c r="A212">
        <f>AylaraGoreEnerjiTalebimiz!A213</f>
        <v>2017</v>
      </c>
      <c r="B212">
        <f>AylaraGoreEnerjiTalebimiz!B213</f>
        <v>7</v>
      </c>
      <c r="C212">
        <f>AylaraGoreEnerjiTalebimiz!C213</f>
        <v>211</v>
      </c>
      <c r="D212">
        <f>Verilerimiz!C213*Verilerimiz!J213+Verilerimiz!D213*Verilerimiz!K213+Verilerimiz!E213*Verilerimiz!L213+Verilerimiz!F213*Verilerimiz!M213+Verilerimiz!G213*Verilerimiz!N213+Verilerimiz!H213*Verilerimiz!O213+Verilerimiz!I213*Verilerimiz!P213</f>
        <v>26.761887307430307</v>
      </c>
      <c r="E212">
        <f>(D212-appliedEnergy2019function!$K$2)*(D212-appliedEnergy2019function!$K$2)</f>
        <v>133.03502215423373</v>
      </c>
      <c r="F212">
        <f>AylaraGoreEnerjiTalebimiz!D213</f>
        <v>28384.330442104485</v>
      </c>
      <c r="G212">
        <f>AylaraGoreEnerjiTalebimiz!E213</f>
        <v>2.8384330442104484E-2</v>
      </c>
    </row>
    <row r="213" spans="1:7">
      <c r="A213">
        <f>AylaraGoreEnerjiTalebimiz!A214</f>
        <v>2017</v>
      </c>
      <c r="B213">
        <f>AylaraGoreEnerjiTalebimiz!B214</f>
        <v>8</v>
      </c>
      <c r="C213">
        <f>AylaraGoreEnerjiTalebimiz!C214</f>
        <v>212</v>
      </c>
      <c r="D213">
        <f>Verilerimiz!C214*Verilerimiz!J214+Verilerimiz!D214*Verilerimiz!K214+Verilerimiz!E214*Verilerimiz!L214+Verilerimiz!F214*Verilerimiz!M214+Verilerimiz!G214*Verilerimiz!N214+Verilerimiz!H214*Verilerimiz!O214+Verilerimiz!I214*Verilerimiz!P214</f>
        <v>26.67266879111412</v>
      </c>
      <c r="E213">
        <f>(D213-appliedEnergy2019function!$K$2)*(D213-appliedEnergy2019function!$K$2)</f>
        <v>130.98487492836358</v>
      </c>
      <c r="F213">
        <f>AylaraGoreEnerjiTalebimiz!D214</f>
        <v>28100.723903063255</v>
      </c>
      <c r="G213">
        <f>AylaraGoreEnerjiTalebimiz!E214</f>
        <v>2.8100723903063254E-2</v>
      </c>
    </row>
    <row r="214" spans="1:7">
      <c r="A214">
        <f>AylaraGoreEnerjiTalebimiz!A215</f>
        <v>2017</v>
      </c>
      <c r="B214">
        <f>AylaraGoreEnerjiTalebimiz!B215</f>
        <v>9</v>
      </c>
      <c r="C214">
        <f>AylaraGoreEnerjiTalebimiz!C215</f>
        <v>213</v>
      </c>
      <c r="D214">
        <f>Verilerimiz!C215*Verilerimiz!J215+Verilerimiz!D215*Verilerimiz!K215+Verilerimiz!E215*Verilerimiz!L215+Verilerimiz!F215*Verilerimiz!M215+Verilerimiz!G215*Verilerimiz!N215+Verilerimiz!H215*Verilerimiz!O215+Verilerimiz!I215*Verilerimiz!P215</f>
        <v>23.875407510817052</v>
      </c>
      <c r="E214">
        <f>(D214-appliedEnergy2019function!$K$2)*(D214-appliedEnergy2019function!$K$2)</f>
        <v>74.781004803176074</v>
      </c>
      <c r="F214">
        <f>AylaraGoreEnerjiTalebimiz!D215</f>
        <v>24472.648272428352</v>
      </c>
      <c r="G214">
        <f>AylaraGoreEnerjiTalebimiz!E215</f>
        <v>2.4472648272428354E-2</v>
      </c>
    </row>
    <row r="215" spans="1:7">
      <c r="A215">
        <f>AylaraGoreEnerjiTalebimiz!A216</f>
        <v>2017</v>
      </c>
      <c r="B215">
        <f>AylaraGoreEnerjiTalebimiz!B216</f>
        <v>10</v>
      </c>
      <c r="C215">
        <f>AylaraGoreEnerjiTalebimiz!C216</f>
        <v>214</v>
      </c>
      <c r="D215">
        <f>Verilerimiz!C216*Verilerimiz!J216+Verilerimiz!D216*Verilerimiz!K216+Verilerimiz!E216*Verilerimiz!L216+Verilerimiz!F216*Verilerimiz!M216+Verilerimiz!G216*Verilerimiz!N216+Verilerimiz!H216*Verilerimiz!O216+Verilerimiz!I216*Verilerimiz!P216</f>
        <v>16.472332372464979</v>
      </c>
      <c r="E215">
        <f>(D215-appliedEnergy2019function!$K$2)*(D215-appliedEnergy2019function!$K$2)</f>
        <v>1.5488448718716457</v>
      </c>
      <c r="F215">
        <f>AylaraGoreEnerjiTalebimiz!D216</f>
        <v>23886.375833730704</v>
      </c>
      <c r="G215">
        <f>AylaraGoreEnerjiTalebimiz!E216</f>
        <v>2.3886375833730704E-2</v>
      </c>
    </row>
    <row r="216" spans="1:7">
      <c r="A216">
        <f>AylaraGoreEnerjiTalebimiz!A217</f>
        <v>2017</v>
      </c>
      <c r="B216">
        <f>AylaraGoreEnerjiTalebimiz!B217</f>
        <v>11</v>
      </c>
      <c r="C216">
        <f>AylaraGoreEnerjiTalebimiz!C217</f>
        <v>215</v>
      </c>
      <c r="D216">
        <f>Verilerimiz!C217*Verilerimiz!J217+Verilerimiz!D217*Verilerimiz!K217+Verilerimiz!E217*Verilerimiz!L217+Verilerimiz!F217*Verilerimiz!M217+Verilerimiz!G217*Verilerimiz!N217+Verilerimiz!H217*Verilerimiz!O217+Verilerimiz!I217*Verilerimiz!P217</f>
        <v>11.934602952790456</v>
      </c>
      <c r="E216">
        <f>(D216-appliedEnergy2019function!$K$2)*(D216-appliedEnergy2019function!$K$2)</f>
        <v>10.845189008930292</v>
      </c>
      <c r="F216">
        <f>AylaraGoreEnerjiTalebimiz!D217</f>
        <v>24565.080420325314</v>
      </c>
      <c r="G216">
        <f>AylaraGoreEnerjiTalebimiz!E217</f>
        <v>2.4565080420325312E-2</v>
      </c>
    </row>
    <row r="217" spans="1:7">
      <c r="A217">
        <f>AylaraGoreEnerjiTalebimiz!A218</f>
        <v>2017</v>
      </c>
      <c r="B217">
        <f>AylaraGoreEnerjiTalebimiz!B218</f>
        <v>12</v>
      </c>
      <c r="C217">
        <f>AylaraGoreEnerjiTalebimiz!C218</f>
        <v>216</v>
      </c>
      <c r="D217">
        <f>Verilerimiz!C218*Verilerimiz!J218+Verilerimiz!D218*Verilerimiz!K218+Verilerimiz!E218*Verilerimiz!L218+Verilerimiz!F218*Verilerimiz!M218+Verilerimiz!G218*Verilerimiz!N218+Verilerimiz!H218*Verilerimiz!O218+Verilerimiz!I218*Verilerimiz!P218</f>
        <v>9.5070415233593462</v>
      </c>
      <c r="E217">
        <f>(D217-appliedEnergy2019function!$K$2)*(D217-appliedEnergy2019function!$K$2)</f>
        <v>32.727150885360274</v>
      </c>
      <c r="F217">
        <f>AylaraGoreEnerjiTalebimiz!D218</f>
        <v>26133.485560229652</v>
      </c>
      <c r="G217">
        <f>AylaraGoreEnerjiTalebimiz!E218</f>
        <v>2.6133485560229652E-2</v>
      </c>
    </row>
    <row r="218" spans="1:7">
      <c r="A218">
        <f>AylaraGoreEnerjiTalebimiz!A219</f>
        <v>2018</v>
      </c>
      <c r="B218">
        <f>AylaraGoreEnerjiTalebimiz!B219</f>
        <v>1</v>
      </c>
      <c r="C218">
        <f>AylaraGoreEnerjiTalebimiz!C219</f>
        <v>217</v>
      </c>
      <c r="D218">
        <f>Verilerimiz!C219*Verilerimiz!J219+Verilerimiz!D219*Verilerimiz!K219+Verilerimiz!E219*Verilerimiz!L219+Verilerimiz!F219*Verilerimiz!M219+Verilerimiz!G219*Verilerimiz!N219+Verilerimiz!H219*Verilerimiz!O219+Verilerimiz!I219*Verilerimiz!P219</f>
        <v>7.0917981624233652</v>
      </c>
      <c r="E218">
        <f>(D218-appliedEnergy2019function!$K$2)*(D218-appliedEnergy2019function!$K$2)</f>
        <v>66.194630200567033</v>
      </c>
      <c r="F218">
        <f>AylaraGoreEnerjiTalebimiz!D219</f>
        <v>26211.733068225341</v>
      </c>
      <c r="G218">
        <f>AylaraGoreEnerjiTalebimiz!E219</f>
        <v>2.6211733068225343E-2</v>
      </c>
    </row>
    <row r="219" spans="1:7">
      <c r="A219">
        <f>AylaraGoreEnerjiTalebimiz!A220</f>
        <v>2018</v>
      </c>
      <c r="B219">
        <f>AylaraGoreEnerjiTalebimiz!B220</f>
        <v>2</v>
      </c>
      <c r="C219">
        <f>AylaraGoreEnerjiTalebimiz!C220</f>
        <v>218</v>
      </c>
      <c r="D219">
        <f>Verilerimiz!C220*Verilerimiz!J220+Verilerimiz!D220*Verilerimiz!K220+Verilerimiz!E220*Verilerimiz!L220+Verilerimiz!F220*Verilerimiz!M220+Verilerimiz!G220*Verilerimiz!N220+Verilerimiz!H220*Verilerimiz!O220+Verilerimiz!I220*Verilerimiz!P220</f>
        <v>8.7808002909222402</v>
      </c>
      <c r="E219">
        <f>(D219-appliedEnergy2019function!$K$2)*(D219-appliedEnergy2019function!$K$2)</f>
        <v>41.56388789620258</v>
      </c>
      <c r="F219">
        <f>AylaraGoreEnerjiTalebimiz!D220</f>
        <v>23230.872352208196</v>
      </c>
      <c r="G219">
        <f>AylaraGoreEnerjiTalebimiz!E220</f>
        <v>2.3230872352208196E-2</v>
      </c>
    </row>
    <row r="220" spans="1:7">
      <c r="A220">
        <f>AylaraGoreEnerjiTalebimiz!A221</f>
        <v>2018</v>
      </c>
      <c r="B220">
        <f>AylaraGoreEnerjiTalebimiz!B221</f>
        <v>3</v>
      </c>
      <c r="C220">
        <f>AylaraGoreEnerjiTalebimiz!C221</f>
        <v>219</v>
      </c>
      <c r="D220">
        <f>Verilerimiz!C221*Verilerimiz!J221+Verilerimiz!D221*Verilerimiz!K221+Verilerimiz!E221*Verilerimiz!L221+Verilerimiz!F221*Verilerimiz!M221+Verilerimiz!G221*Verilerimiz!N221+Verilerimiz!H221*Verilerimiz!O221+Verilerimiz!I221*Verilerimiz!P221</f>
        <v>11.657217088805245</v>
      </c>
      <c r="E220">
        <f>(D220-appliedEnergy2019function!$K$2)*(D220-appliedEnergy2019function!$K$2)</f>
        <v>12.749108098844728</v>
      </c>
      <c r="F220">
        <f>AylaraGoreEnerjiTalebimiz!D221</f>
        <v>24729.132828416037</v>
      </c>
      <c r="G220">
        <f>AylaraGoreEnerjiTalebimiz!E221</f>
        <v>2.4729132828416038E-2</v>
      </c>
    </row>
    <row r="221" spans="1:7">
      <c r="A221">
        <f>AylaraGoreEnerjiTalebimiz!A222</f>
        <v>2018</v>
      </c>
      <c r="B221">
        <f>AylaraGoreEnerjiTalebimiz!B222</f>
        <v>4</v>
      </c>
      <c r="C221">
        <f>AylaraGoreEnerjiTalebimiz!C222</f>
        <v>220</v>
      </c>
      <c r="D221">
        <f>Verilerimiz!C222*Verilerimiz!J222+Verilerimiz!D222*Verilerimiz!K222+Verilerimiz!E222*Verilerimiz!L222+Verilerimiz!F222*Verilerimiz!M222+Verilerimiz!G222*Verilerimiz!N222+Verilerimiz!H222*Verilerimiz!O222+Verilerimiz!I222*Verilerimiz!P222</f>
        <v>15.947309680971715</v>
      </c>
      <c r="E221">
        <f>(D221-appliedEnergy2019function!$K$2)*(D221-appliedEnergy2019function!$K$2)</f>
        <v>0.51768495729874864</v>
      </c>
      <c r="F221">
        <f>AylaraGoreEnerjiTalebimiz!D222</f>
        <v>23586.542395021697</v>
      </c>
      <c r="G221">
        <f>AylaraGoreEnerjiTalebimiz!E222</f>
        <v>2.3586542395021698E-2</v>
      </c>
    </row>
    <row r="222" spans="1:7">
      <c r="A222">
        <f>AylaraGoreEnerjiTalebimiz!A223</f>
        <v>2018</v>
      </c>
      <c r="B222">
        <f>AylaraGoreEnerjiTalebimiz!B223</f>
        <v>5</v>
      </c>
      <c r="C222">
        <f>AylaraGoreEnerjiTalebimiz!C223</f>
        <v>221</v>
      </c>
      <c r="D222">
        <f>Verilerimiz!C223*Verilerimiz!J223+Verilerimiz!D223*Verilerimiz!K223+Verilerimiz!E223*Verilerimiz!L223+Verilerimiz!F223*Verilerimiz!M223+Verilerimiz!G223*Verilerimiz!N223+Verilerimiz!H223*Verilerimiz!O223+Verilerimiz!I223*Verilerimiz!P223</f>
        <v>19.941571543860228</v>
      </c>
      <c r="E222">
        <f>(D222-appliedEnergy2019function!$K$2)*(D222-appliedEnergy2019function!$K$2)</f>
        <v>22.21958173955321</v>
      </c>
      <c r="F222">
        <f>AylaraGoreEnerjiTalebimiz!D223</f>
        <v>23964.68090851204</v>
      </c>
      <c r="G222">
        <f>AylaraGoreEnerjiTalebimiz!E223</f>
        <v>2.3964680908512042E-2</v>
      </c>
    </row>
    <row r="223" spans="1:7">
      <c r="A223">
        <f>AylaraGoreEnerjiTalebimiz!A224</f>
        <v>2018</v>
      </c>
      <c r="B223">
        <f>AylaraGoreEnerjiTalebimiz!B224</f>
        <v>6</v>
      </c>
      <c r="C223">
        <f>AylaraGoreEnerjiTalebimiz!C224</f>
        <v>222</v>
      </c>
      <c r="D223">
        <f>Verilerimiz!C224*Verilerimiz!J224+Verilerimiz!D224*Verilerimiz!K224+Verilerimiz!E224*Verilerimiz!L224+Verilerimiz!F224*Verilerimiz!M224+Verilerimiz!G224*Verilerimiz!N224+Verilerimiz!H224*Verilerimiz!O224+Verilerimiz!I224*Verilerimiz!P224</f>
        <v>23.826620247859172</v>
      </c>
      <c r="E223">
        <f>(D223-appliedEnergy2019function!$K$2)*(D223-appliedEnergy2019function!$K$2)</f>
        <v>73.939599422457775</v>
      </c>
      <c r="F223">
        <f>AylaraGoreEnerjiTalebimiz!D224</f>
        <v>23855.663703659131</v>
      </c>
      <c r="G223">
        <f>AylaraGoreEnerjiTalebimiz!E224</f>
        <v>2.385566370365913E-2</v>
      </c>
    </row>
    <row r="224" spans="1:7">
      <c r="A224">
        <f>AylaraGoreEnerjiTalebimiz!A225</f>
        <v>2018</v>
      </c>
      <c r="B224">
        <f>AylaraGoreEnerjiTalebimiz!B225</f>
        <v>7</v>
      </c>
      <c r="C224">
        <f>AylaraGoreEnerjiTalebimiz!C225</f>
        <v>223</v>
      </c>
      <c r="D224">
        <f>Verilerimiz!C225*Verilerimiz!J225+Verilerimiz!D225*Verilerimiz!K225+Verilerimiz!E225*Verilerimiz!L225+Verilerimiz!F225*Verilerimiz!M225+Verilerimiz!G225*Verilerimiz!N225+Verilerimiz!H225*Verilerimiz!O225+Verilerimiz!I225*Verilerimiz!P225</f>
        <v>26.82360759191992</v>
      </c>
      <c r="E224">
        <f>(D224-appliedEnergy2019function!$K$2)*(D224-appliedEnergy2019function!$K$2)</f>
        <v>134.46260505641331</v>
      </c>
      <c r="F224">
        <f>AylaraGoreEnerjiTalebimiz!D225</f>
        <v>29215.711380579447</v>
      </c>
      <c r="G224">
        <f>AylaraGoreEnerjiTalebimiz!E225</f>
        <v>2.9215711380579448E-2</v>
      </c>
    </row>
    <row r="225" spans="1:7">
      <c r="A225">
        <f>AylaraGoreEnerjiTalebimiz!A226</f>
        <v>2018</v>
      </c>
      <c r="B225">
        <f>AylaraGoreEnerjiTalebimiz!B226</f>
        <v>8</v>
      </c>
      <c r="C225">
        <f>AylaraGoreEnerjiTalebimiz!C226</f>
        <v>224</v>
      </c>
      <c r="D225">
        <f>Verilerimiz!C226*Verilerimiz!J226+Verilerimiz!D226*Verilerimiz!K226+Verilerimiz!E226*Verilerimiz!L226+Verilerimiz!F226*Verilerimiz!M226+Verilerimiz!G226*Verilerimiz!N226+Verilerimiz!H226*Verilerimiz!O226+Verilerimiz!I226*Verilerimiz!P226</f>
        <v>27.353226492003749</v>
      </c>
      <c r="E225">
        <f>(D225-appliedEnergy2019function!$K$2)*(D225-appliedEnergy2019function!$K$2)</f>
        <v>147.02581217112251</v>
      </c>
      <c r="F225">
        <f>AylaraGoreEnerjiTalebimiz!D226</f>
        <v>27559.473674996607</v>
      </c>
      <c r="G225">
        <f>AylaraGoreEnerjiTalebimiz!E226</f>
        <v>2.7559473674996608E-2</v>
      </c>
    </row>
    <row r="226" spans="1:7">
      <c r="A226">
        <f>AylaraGoreEnerjiTalebimiz!A227</f>
        <v>2018</v>
      </c>
      <c r="B226">
        <f>AylaraGoreEnerjiTalebimiz!B227</f>
        <v>9</v>
      </c>
      <c r="C226">
        <f>AylaraGoreEnerjiTalebimiz!C227</f>
        <v>225</v>
      </c>
      <c r="D226">
        <f>Verilerimiz!C227*Verilerimiz!J227+Verilerimiz!D227*Verilerimiz!K227+Verilerimiz!E227*Verilerimiz!L227+Verilerimiz!F227*Verilerimiz!M227+Verilerimiz!G227*Verilerimiz!N227+Verilerimiz!H227*Verilerimiz!O227+Verilerimiz!I227*Verilerimiz!P227</f>
        <v>23.096592154961293</v>
      </c>
      <c r="E226">
        <f>(D226-appliedEnergy2019function!$K$2)*(D226-appliedEnergy2019function!$K$2)</f>
        <v>61.917789104040438</v>
      </c>
      <c r="F226">
        <f>AylaraGoreEnerjiTalebimiz!D227</f>
        <v>25051.959467021614</v>
      </c>
      <c r="G226">
        <f>AylaraGoreEnerjiTalebimiz!E227</f>
        <v>2.5051959467021614E-2</v>
      </c>
    </row>
    <row r="227" spans="1:7">
      <c r="A227">
        <f>AylaraGoreEnerjiTalebimiz!A228</f>
        <v>2018</v>
      </c>
      <c r="B227">
        <f>AylaraGoreEnerjiTalebimiz!B228</f>
        <v>10</v>
      </c>
      <c r="C227">
        <f>AylaraGoreEnerjiTalebimiz!C228</f>
        <v>226</v>
      </c>
      <c r="D227">
        <f>Verilerimiz!C228*Verilerimiz!J228+Verilerimiz!D228*Verilerimiz!K228+Verilerimiz!E228*Verilerimiz!L228+Verilerimiz!F228*Verilerimiz!M228+Verilerimiz!G228*Verilerimiz!N228+Verilerimiz!H228*Verilerimiz!O228+Verilerimiz!I228*Verilerimiz!P228</f>
        <v>18.054098316924442</v>
      </c>
      <c r="E227">
        <f>(D227-appliedEnergy2019function!$K$2)*(D227-appliedEnergy2019function!$K$2)</f>
        <v>7.987925944559743</v>
      </c>
      <c r="F227">
        <f>AylaraGoreEnerjiTalebimiz!D228</f>
        <v>23375.800128885236</v>
      </c>
      <c r="G227">
        <f>AylaraGoreEnerjiTalebimiz!E228</f>
        <v>2.3375800128885234E-2</v>
      </c>
    </row>
    <row r="228" spans="1:7">
      <c r="A228">
        <f>AylaraGoreEnerjiTalebimiz!A229</f>
        <v>2018</v>
      </c>
      <c r="B228">
        <f>AylaraGoreEnerjiTalebimiz!B229</f>
        <v>11</v>
      </c>
      <c r="C228">
        <f>AylaraGoreEnerjiTalebimiz!C229</f>
        <v>227</v>
      </c>
      <c r="D228">
        <f>Verilerimiz!C229*Verilerimiz!J229+Verilerimiz!D229*Verilerimiz!K229+Verilerimiz!E229*Verilerimiz!L229+Verilerimiz!F229*Verilerimiz!M229+Verilerimiz!G229*Verilerimiz!N229+Verilerimiz!H229*Verilerimiz!O229+Verilerimiz!I229*Verilerimiz!P229</f>
        <v>12.886729476833057</v>
      </c>
      <c r="E228">
        <f>(D228-appliedEnergy2019function!$K$2)*(D228-appliedEnergy2019function!$K$2)</f>
        <v>5.4806412058358003</v>
      </c>
      <c r="F228">
        <f>AylaraGoreEnerjiTalebimiz!D229</f>
        <v>23848.663918869086</v>
      </c>
      <c r="G228">
        <f>AylaraGoreEnerjiTalebimiz!E229</f>
        <v>2.3848663918869088E-2</v>
      </c>
    </row>
    <row r="229" spans="1:7">
      <c r="A229">
        <f>AylaraGoreEnerjiTalebimiz!A230</f>
        <v>2018</v>
      </c>
      <c r="B229">
        <f>AylaraGoreEnerjiTalebimiz!B230</f>
        <v>12</v>
      </c>
      <c r="C229">
        <f>AylaraGoreEnerjiTalebimiz!C230</f>
        <v>228</v>
      </c>
      <c r="D229">
        <f>Verilerimiz!C230*Verilerimiz!J230+Verilerimiz!D230*Verilerimiz!K230+Verilerimiz!E230*Verilerimiz!L230+Verilerimiz!F230*Verilerimiz!M230+Verilerimiz!G230*Verilerimiz!N230+Verilerimiz!H230*Verilerimiz!O230+Verilerimiz!I230*Verilerimiz!P230</f>
        <v>7.396311783172532</v>
      </c>
      <c r="E229">
        <f>(D229-appliedEnergy2019function!$K$2)*(D229-appliedEnergy2019function!$K$2)</f>
        <v>61.332308086111759</v>
      </c>
      <c r="F229">
        <f>AylaraGoreEnerjiTalebimiz!D230</f>
        <v>25478.934064820252</v>
      </c>
      <c r="G229">
        <f>AylaraGoreEnerjiTalebimiz!E230</f>
        <v>2.5478934064820252E-2</v>
      </c>
    </row>
    <row r="230" spans="1:7">
      <c r="A230">
        <f>AylaraGoreEnerjiTalebimiz!A231</f>
        <v>2019</v>
      </c>
      <c r="B230">
        <f>AylaraGoreEnerjiTalebimiz!B231</f>
        <v>1</v>
      </c>
      <c r="C230">
        <f>AylaraGoreEnerjiTalebimiz!C231</f>
        <v>229</v>
      </c>
      <c r="D230">
        <f>Verilerimiz!C231*Verilerimiz!J231+Verilerimiz!D231*Verilerimiz!K231+Verilerimiz!E231*Verilerimiz!L231+Verilerimiz!F231*Verilerimiz!M231+Verilerimiz!G231*Verilerimiz!N231+Verilerimiz!H231*Verilerimiz!O231+Verilerimiz!I231*Verilerimiz!P231</f>
        <v>6.3725709777629058</v>
      </c>
      <c r="E230">
        <f>(D230-appliedEnergy2019function!$K$2)*(D230-appliedEnergy2019function!$K$2)</f>
        <v>78.415194555919655</v>
      </c>
      <c r="F230">
        <f>AylaraGoreEnerjiTalebimiz!D231</f>
        <v>25735.8</v>
      </c>
      <c r="G230">
        <f>AylaraGoreEnerjiTalebimiz!E231</f>
        <v>2.57358E-2</v>
      </c>
    </row>
    <row r="231" spans="1:7">
      <c r="A231">
        <f>AylaraGoreEnerjiTalebimiz!A232</f>
        <v>2019</v>
      </c>
      <c r="B231">
        <f>AylaraGoreEnerjiTalebimiz!B232</f>
        <v>2</v>
      </c>
      <c r="C231">
        <f>AylaraGoreEnerjiTalebimiz!C232</f>
        <v>230</v>
      </c>
      <c r="D231">
        <f>Verilerimiz!C232*Verilerimiz!J232+Verilerimiz!D232*Verilerimiz!K232+Verilerimiz!E232*Verilerimiz!L232+Verilerimiz!F232*Verilerimiz!M232+Verilerimiz!G232*Verilerimiz!N232+Verilerimiz!H232*Verilerimiz!O232+Verilerimiz!I232*Verilerimiz!P232</f>
        <v>7.2172752773267934</v>
      </c>
      <c r="E231">
        <f>(D231-appliedEnergy2019function!$K$2)*(D231-appliedEnergy2019function!$K$2)</f>
        <v>64.168609023521427</v>
      </c>
      <c r="F231">
        <f>AylaraGoreEnerjiTalebimiz!D232</f>
        <v>23196.5</v>
      </c>
      <c r="G231">
        <f>AylaraGoreEnerjiTalebimiz!E232</f>
        <v>2.3196499999999998E-2</v>
      </c>
    </row>
    <row r="232" spans="1:7">
      <c r="A232">
        <f>AylaraGoreEnerjiTalebimiz!A233</f>
        <v>2019</v>
      </c>
      <c r="B232">
        <f>AylaraGoreEnerjiTalebimiz!B233</f>
        <v>3</v>
      </c>
      <c r="C232">
        <f>AylaraGoreEnerjiTalebimiz!C233</f>
        <v>231</v>
      </c>
      <c r="D232">
        <f>Verilerimiz!C233*Verilerimiz!J233+Verilerimiz!D233*Verilerimiz!K233+Verilerimiz!E233*Verilerimiz!L233+Verilerimiz!F233*Verilerimiz!M233+Verilerimiz!G233*Verilerimiz!N233+Verilerimiz!H233*Verilerimiz!O233+Verilerimiz!I233*Verilerimiz!P233</f>
        <v>10.067451289925961</v>
      </c>
      <c r="E232">
        <f>(D232-appliedEnergy2019function!$K$2)*(D232-appliedEnergy2019function!$K$2)</f>
        <v>26.62926496269418</v>
      </c>
      <c r="F232">
        <f>AylaraGoreEnerjiTalebimiz!D233</f>
        <v>24632.1</v>
      </c>
      <c r="G232">
        <f>AylaraGoreEnerjiTalebimiz!E233</f>
        <v>2.4632099999999997E-2</v>
      </c>
    </row>
    <row r="233" spans="1:7">
      <c r="A233">
        <f>AylaraGoreEnerjiTalebimiz!A234</f>
        <v>2019</v>
      </c>
      <c r="B233">
        <f>AylaraGoreEnerjiTalebimiz!B234</f>
        <v>4</v>
      </c>
      <c r="C233">
        <f>AylaraGoreEnerjiTalebimiz!C234</f>
        <v>232</v>
      </c>
      <c r="D233">
        <f>Verilerimiz!C234*Verilerimiz!J234+Verilerimiz!D234*Verilerimiz!K234+Verilerimiz!E234*Verilerimiz!L234+Verilerimiz!F234*Verilerimiz!M234+Verilerimiz!G234*Verilerimiz!N234+Verilerimiz!H234*Verilerimiz!O234+Verilerimiz!I234*Verilerimiz!P234</f>
        <v>10.81275653922177</v>
      </c>
      <c r="E233">
        <f>(D233-appliedEnergy2019function!$K$2)*(D233-appliedEnergy2019function!$K$2)</f>
        <v>19.492665359251347</v>
      </c>
      <c r="F233">
        <f>AylaraGoreEnerjiTalebimiz!D234</f>
        <v>23418.6</v>
      </c>
      <c r="G233">
        <f>AylaraGoreEnerjiTalebimiz!E234</f>
        <v>2.3418599999999998E-2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opLeftCell="G1" workbookViewId="0">
      <selection activeCell="H26" sqref="H26"/>
    </sheetView>
  </sheetViews>
  <sheetFormatPr defaultRowHeight="15"/>
  <cols>
    <col min="1" max="1" width="5" bestFit="1" customWidth="1"/>
    <col min="2" max="2" width="3" bestFit="1" customWidth="1"/>
    <col min="3" max="3" width="4" bestFit="1" customWidth="1"/>
    <col min="4" max="5" width="12" bestFit="1" customWidth="1"/>
    <col min="6" max="6" width="12.5703125" bestFit="1" customWidth="1"/>
    <col min="8" max="8" width="12.5703125" bestFit="1" customWidth="1"/>
    <col min="9" max="9" width="11.5703125" bestFit="1" customWidth="1"/>
    <col min="10" max="10" width="11" bestFit="1" customWidth="1"/>
    <col min="11" max="12" width="12" bestFit="1" customWidth="1"/>
  </cols>
  <sheetData>
    <row r="1" spans="1:1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79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>
      <c r="A2">
        <f>appliedEnergy2019!A2</f>
        <v>2000</v>
      </c>
      <c r="B2">
        <f>appliedEnergy2019!B2</f>
        <v>1</v>
      </c>
      <c r="C2">
        <f>appliedEnergy2019!C2</f>
        <v>1</v>
      </c>
      <c r="D2">
        <f>appliedEnergy2019!D2</f>
        <v>2.2144912602665543</v>
      </c>
      <c r="E2">
        <f>appliedEnergy2019!G2</f>
        <v>1.11795E-2</v>
      </c>
      <c r="F2" s="49">
        <f>$H$2*(((A2)-$I$2)*12+B2)+$J$2*(((A2)-$I$2)*12+B2)*(D2-$K$2)*(D2-$K$2)+$L$2</f>
        <v>9.8670252209903647E-3</v>
      </c>
      <c r="G2">
        <v>9.8670000000000008E-3</v>
      </c>
      <c r="H2" s="48">
        <v>6.5155100000000002E-5</v>
      </c>
      <c r="I2" s="47">
        <v>1994.9372771721401</v>
      </c>
      <c r="J2">
        <v>1.0555E-7</v>
      </c>
      <c r="K2">
        <v>15.22780640975</v>
      </c>
      <c r="L2">
        <v>4.73972482E-3</v>
      </c>
    </row>
    <row r="3" spans="1:12">
      <c r="A3">
        <f>appliedEnergy2019!A3</f>
        <v>2000</v>
      </c>
      <c r="B3">
        <f>appliedEnergy2019!B3</f>
        <v>2</v>
      </c>
      <c r="C3">
        <f>appliedEnergy2019!C3</f>
        <v>2</v>
      </c>
      <c r="D3">
        <f>appliedEnergy2019!D3</f>
        <v>4.4117222024042313</v>
      </c>
      <c r="E3">
        <f>appliedEnergy2019!G3</f>
        <v>1.0891700000000001E-2</v>
      </c>
      <c r="F3" s="49">
        <f t="shared" ref="F3:F66" si="0">$H$2*(((A3)-$I$2)*12+B3)+$J$2*(((A3)-$I$2)*12+B3)*(D3-$K$2)*(D3-$K$2)+$L$2</f>
        <v>9.60325468121127E-3</v>
      </c>
      <c r="G3">
        <v>9.6031999999999992E-3</v>
      </c>
    </row>
    <row r="4" spans="1:12">
      <c r="A4">
        <f>appliedEnergy2019!A4</f>
        <v>2000</v>
      </c>
      <c r="B4">
        <f>appliedEnergy2019!B4</f>
        <v>3</v>
      </c>
      <c r="C4">
        <f>appliedEnergy2019!C4</f>
        <v>3</v>
      </c>
      <c r="D4">
        <f>appliedEnergy2019!D4</f>
        <v>6.4721737749975272</v>
      </c>
      <c r="E4">
        <f>appliedEnergy2019!G4</f>
        <v>1.0901600000000001E-2</v>
      </c>
      <c r="F4" s="49">
        <f t="shared" si="0"/>
        <v>9.4093964888280375E-3</v>
      </c>
      <c r="G4">
        <v>9.4094000000000001E-3</v>
      </c>
    </row>
    <row r="5" spans="1:12">
      <c r="A5">
        <f>appliedEnergy2019!A5</f>
        <v>2000</v>
      </c>
      <c r="B5">
        <f>appliedEnergy2019!B5</f>
        <v>4</v>
      </c>
      <c r="C5">
        <f>appliedEnergy2019!C5</f>
        <v>4</v>
      </c>
      <c r="D5">
        <f>appliedEnergy2019!D5</f>
        <v>13.662681177016671</v>
      </c>
      <c r="E5">
        <f>appliedEnergy2019!G5</f>
        <v>9.7226999999999991E-3</v>
      </c>
      <c r="F5" s="49">
        <f t="shared" si="0"/>
        <v>8.9754340273467056E-3</v>
      </c>
      <c r="G5">
        <v>8.9753999999999997E-3</v>
      </c>
    </row>
    <row r="6" spans="1:12">
      <c r="A6">
        <f>appliedEnergy2019!A6</f>
        <v>2000</v>
      </c>
      <c r="B6">
        <f>appliedEnergy2019!B6</f>
        <v>5</v>
      </c>
      <c r="C6">
        <f>appliedEnergy2019!C6</f>
        <v>5</v>
      </c>
      <c r="D6">
        <f>appliedEnergy2019!D6</f>
        <v>16.325141534471125</v>
      </c>
      <c r="E6">
        <f>appliedEnergy2019!G6</f>
        <v>9.9285999999999992E-3</v>
      </c>
      <c r="F6" s="49">
        <f t="shared" si="0"/>
        <v>9.0322038619146099E-3</v>
      </c>
      <c r="G6">
        <v>9.0322000000000006E-3</v>
      </c>
    </row>
    <row r="7" spans="1:12">
      <c r="A7">
        <f>appliedEnergy2019!A7</f>
        <v>2000</v>
      </c>
      <c r="B7">
        <f>appliedEnergy2019!B7</f>
        <v>6</v>
      </c>
      <c r="C7">
        <f>appliedEnergy2019!C7</f>
        <v>6</v>
      </c>
      <c r="D7">
        <f>appliedEnergy2019!D7</f>
        <v>20.893766718742611</v>
      </c>
      <c r="E7">
        <f>appliedEnergy2019!G7</f>
        <v>9.9889999999999996E-3</v>
      </c>
      <c r="F7" s="49">
        <f t="shared" si="0"/>
        <v>9.3151922570668087E-3</v>
      </c>
      <c r="G7">
        <v>9.3151999999999992E-3</v>
      </c>
    </row>
    <row r="8" spans="1:12">
      <c r="A8">
        <f>appliedEnergy2019!A8</f>
        <v>2000</v>
      </c>
      <c r="B8">
        <f>appliedEnergy2019!B8</f>
        <v>7</v>
      </c>
      <c r="C8">
        <f>appliedEnergy2019!C8</f>
        <v>7</v>
      </c>
      <c r="D8">
        <f>appliedEnergy2019!D8</f>
        <v>25.397595617024756</v>
      </c>
      <c r="E8">
        <f>appliedEnergy2019!G8</f>
        <v>1.1186399999999999E-2</v>
      </c>
      <c r="F8" s="49">
        <f t="shared" si="0"/>
        <v>9.893776952317055E-3</v>
      </c>
      <c r="G8">
        <v>9.8937000000000001E-3</v>
      </c>
    </row>
    <row r="9" spans="1:12">
      <c r="A9">
        <f>appliedEnergy2019!A9</f>
        <v>2000</v>
      </c>
      <c r="B9">
        <f>appliedEnergy2019!B9</f>
        <v>8</v>
      </c>
      <c r="C9">
        <f>appliedEnergy2019!C9</f>
        <v>8</v>
      </c>
      <c r="D9">
        <f>appliedEnergy2019!D9</f>
        <v>24.199957590695959</v>
      </c>
      <c r="E9">
        <f>appliedEnergy2019!G9</f>
        <v>1.1189800000000001E-2</v>
      </c>
      <c r="F9" s="49">
        <f t="shared" si="0"/>
        <v>9.8034845149817564E-3</v>
      </c>
      <c r="G9">
        <v>9.8034999999999997E-3</v>
      </c>
    </row>
    <row r="10" spans="1:12">
      <c r="A10">
        <f>appliedEnergy2019!A10</f>
        <v>2000</v>
      </c>
      <c r="B10">
        <f>appliedEnergy2019!B10</f>
        <v>9</v>
      </c>
      <c r="C10">
        <f>appliedEnergy2019!C10</f>
        <v>9</v>
      </c>
      <c r="D10">
        <f>appliedEnergy2019!D10</f>
        <v>20.452427113373705</v>
      </c>
      <c r="E10">
        <f>appliedEnergy2019!G10</f>
        <v>1.04058E-2</v>
      </c>
      <c r="F10" s="49">
        <f t="shared" si="0"/>
        <v>9.4854360623109514E-3</v>
      </c>
      <c r="G10">
        <v>9.4853999999999997E-3</v>
      </c>
    </row>
    <row r="11" spans="1:12">
      <c r="A11">
        <f>appliedEnergy2019!A11</f>
        <v>2000</v>
      </c>
      <c r="B11">
        <f>appliedEnergy2019!B11</f>
        <v>10</v>
      </c>
      <c r="C11">
        <f>appliedEnergy2019!C11</f>
        <v>10</v>
      </c>
      <c r="D11">
        <f>appliedEnergy2019!D11</f>
        <v>15.052895420826655</v>
      </c>
      <c r="E11">
        <f>appliedEnergy2019!G11</f>
        <v>1.0644000000000001E-2</v>
      </c>
      <c r="F11" s="49">
        <f t="shared" si="0"/>
        <v>9.3498508386691791E-3</v>
      </c>
      <c r="G11">
        <v>9.3498999999999995E-3</v>
      </c>
    </row>
    <row r="12" spans="1:12">
      <c r="A12">
        <f>appliedEnergy2019!A12</f>
        <v>2000</v>
      </c>
      <c r="B12">
        <f>appliedEnergy2019!B12</f>
        <v>11</v>
      </c>
      <c r="C12">
        <f>appliedEnergy2019!C12</f>
        <v>11</v>
      </c>
      <c r="D12">
        <f>appliedEnergy2019!D12</f>
        <v>12.017684846329399</v>
      </c>
      <c r="E12">
        <f>appliedEnergy2019!G12</f>
        <v>1.0850199999999999E-2</v>
      </c>
      <c r="F12" s="49">
        <f t="shared" si="0"/>
        <v>9.4928214232928229E-3</v>
      </c>
      <c r="G12">
        <v>9.4927999999999992E-3</v>
      </c>
    </row>
    <row r="13" spans="1:12">
      <c r="A13">
        <f>appliedEnergy2019!A13</f>
        <v>2000</v>
      </c>
      <c r="B13">
        <f>appliedEnergy2019!B13</f>
        <v>12</v>
      </c>
      <c r="C13">
        <f>appliedEnergy2019!C13</f>
        <v>12</v>
      </c>
      <c r="D13">
        <f>appliedEnergy2019!D13</f>
        <v>7.2414763315898272</v>
      </c>
      <c r="E13">
        <f>appliedEnergy2019!G13</f>
        <v>1.13863E-2</v>
      </c>
      <c r="F13" s="49">
        <f t="shared" si="0"/>
        <v>9.9697133123162734E-3</v>
      </c>
      <c r="G13">
        <v>9.9696999999999997E-3</v>
      </c>
    </row>
    <row r="14" spans="1:12">
      <c r="A14">
        <f>appliedEnergy2019!A14</f>
        <v>2001</v>
      </c>
      <c r="B14">
        <f>appliedEnergy2019!B14</f>
        <v>1</v>
      </c>
      <c r="C14">
        <f>appliedEnergy2019!C14</f>
        <v>13</v>
      </c>
      <c r="D14">
        <f>appliedEnergy2019!D14</f>
        <v>7.161581237664036</v>
      </c>
      <c r="E14">
        <f>appliedEnergy2019!G14</f>
        <v>1.1687899999999999E-2</v>
      </c>
      <c r="F14" s="49">
        <f t="shared" si="0"/>
        <v>1.0051584447901546E-2</v>
      </c>
      <c r="G14">
        <v>1.0052E-2</v>
      </c>
    </row>
    <row r="15" spans="1:12">
      <c r="A15">
        <f>appliedEnergy2019!A15</f>
        <v>2001</v>
      </c>
      <c r="B15">
        <f>appliedEnergy2019!B15</f>
        <v>2</v>
      </c>
      <c r="C15">
        <f>appliedEnergy2019!C15</f>
        <v>14</v>
      </c>
      <c r="D15">
        <f>appliedEnergy2019!D15</f>
        <v>7.3704535516121741</v>
      </c>
      <c r="E15">
        <f>appliedEnergy2019!G15</f>
        <v>1.0532799999999998E-2</v>
      </c>
      <c r="F15" s="49">
        <f t="shared" si="0"/>
        <v>1.0097364473195616E-2</v>
      </c>
      <c r="G15">
        <v>1.0097E-2</v>
      </c>
    </row>
    <row r="16" spans="1:12">
      <c r="A16">
        <f>appliedEnergy2019!A16</f>
        <v>2001</v>
      </c>
      <c r="B16">
        <f>appliedEnergy2019!B16</f>
        <v>3</v>
      </c>
      <c r="C16">
        <f>appliedEnergy2019!C16</f>
        <v>15</v>
      </c>
      <c r="D16">
        <f>appliedEnergy2019!D16</f>
        <v>12.853229807961497</v>
      </c>
      <c r="E16">
        <f>appliedEnergy2019!G16</f>
        <v>9.8159999999999983E-3</v>
      </c>
      <c r="F16" s="49">
        <f t="shared" si="0"/>
        <v>9.7204825020254446E-3</v>
      </c>
      <c r="G16">
        <v>9.7205E-3</v>
      </c>
    </row>
    <row r="17" spans="1:23">
      <c r="A17">
        <f>appliedEnergy2019!A17</f>
        <v>2001</v>
      </c>
      <c r="B17">
        <f>appliedEnergy2019!B17</f>
        <v>4</v>
      </c>
      <c r="C17">
        <f>appliedEnergy2019!C17</f>
        <v>16</v>
      </c>
      <c r="D17">
        <f>appliedEnergy2019!D17</f>
        <v>14.034789181842301</v>
      </c>
      <c r="E17">
        <f>appliedEnergy2019!G17</f>
        <v>9.6884999999999975E-3</v>
      </c>
      <c r="F17" s="49">
        <f t="shared" si="0"/>
        <v>9.7520833869345104E-3</v>
      </c>
      <c r="G17">
        <v>9.7520999999999997E-3</v>
      </c>
    </row>
    <row r="18" spans="1:23">
      <c r="A18">
        <f>appliedEnergy2019!A18</f>
        <v>2001</v>
      </c>
      <c r="B18">
        <f>appliedEnergy2019!B18</f>
        <v>5</v>
      </c>
      <c r="C18">
        <f>appliedEnergy2019!C18</f>
        <v>17</v>
      </c>
      <c r="D18">
        <f>appliedEnergy2019!D18</f>
        <v>17.262924003337876</v>
      </c>
      <c r="E18">
        <f>appliedEnergy2019!G18</f>
        <v>9.7428999999999988E-3</v>
      </c>
      <c r="F18" s="49">
        <f t="shared" si="0"/>
        <v>9.839698176913202E-3</v>
      </c>
      <c r="G18">
        <v>9.8396999999999998E-3</v>
      </c>
    </row>
    <row r="19" spans="1:23">
      <c r="A19">
        <f>appliedEnergy2019!A19</f>
        <v>2001</v>
      </c>
      <c r="B19">
        <f>appliedEnergy2019!B19</f>
        <v>6</v>
      </c>
      <c r="C19">
        <f>appliedEnergy2019!C19</f>
        <v>18</v>
      </c>
      <c r="D19">
        <f>appliedEnergy2019!D19</f>
        <v>22.76927158693784</v>
      </c>
      <c r="E19">
        <f>appliedEnergy2019!G19</f>
        <v>9.9135000000000022E-3</v>
      </c>
      <c r="F19" s="49">
        <f t="shared" si="0"/>
        <v>1.0343616941361548E-2</v>
      </c>
      <c r="G19">
        <v>1.0344000000000001E-2</v>
      </c>
    </row>
    <row r="20" spans="1:23">
      <c r="A20">
        <f>appliedEnergy2019!A20</f>
        <v>2001</v>
      </c>
      <c r="B20">
        <f>appliedEnergy2019!B20</f>
        <v>7</v>
      </c>
      <c r="C20">
        <f>appliedEnergy2019!C20</f>
        <v>19</v>
      </c>
      <c r="D20">
        <f>appliedEnergy2019!D20</f>
        <v>27.051805052164369</v>
      </c>
      <c r="E20">
        <f>appliedEnergy2019!G20</f>
        <v>1.1076600000000001E-2</v>
      </c>
      <c r="F20" s="49">
        <f t="shared" si="0"/>
        <v>1.111289840222268E-2</v>
      </c>
      <c r="G20">
        <v>1.1113E-2</v>
      </c>
    </row>
    <row r="21" spans="1:23">
      <c r="A21">
        <f>appliedEnergy2019!A21</f>
        <v>2001</v>
      </c>
      <c r="B21">
        <f>appliedEnergy2019!B21</f>
        <v>8</v>
      </c>
      <c r="C21">
        <f>appliedEnergy2019!C21</f>
        <v>20</v>
      </c>
      <c r="D21">
        <f>appliedEnergy2019!D21</f>
        <v>26.354526469684668</v>
      </c>
      <c r="E21">
        <f>appliedEnergy2019!G21</f>
        <v>1.1271799999999998E-2</v>
      </c>
      <c r="F21" s="49">
        <f t="shared" si="0"/>
        <v>1.1056409058899538E-2</v>
      </c>
      <c r="G21">
        <v>1.1056E-2</v>
      </c>
    </row>
    <row r="22" spans="1:23">
      <c r="A22">
        <f>appliedEnergy2019!A22</f>
        <v>2001</v>
      </c>
      <c r="B22">
        <f>appliedEnergy2019!B22</f>
        <v>9</v>
      </c>
      <c r="C22">
        <f>appliedEnergy2019!C22</f>
        <v>21</v>
      </c>
      <c r="D22">
        <f>appliedEnergy2019!D22</f>
        <v>22.524309027908327</v>
      </c>
      <c r="E22">
        <f>appliedEnergy2019!G22</f>
        <v>1.0234700000000001E-2</v>
      </c>
      <c r="F22" s="49">
        <f t="shared" si="0"/>
        <v>1.0525727088580924E-2</v>
      </c>
      <c r="G22">
        <v>1.0526000000000001E-2</v>
      </c>
    </row>
    <row r="23" spans="1:23">
      <c r="A23">
        <f>appliedEnergy2019!A23</f>
        <v>2001</v>
      </c>
      <c r="B23">
        <f>appliedEnergy2019!B23</f>
        <v>10</v>
      </c>
      <c r="C23">
        <f>appliedEnergy2019!C23</f>
        <v>22</v>
      </c>
      <c r="D23">
        <f>appliedEnergy2019!D23</f>
        <v>17.137588835053474</v>
      </c>
      <c r="E23">
        <f>appliedEnergy2019!G23</f>
        <v>1.0424699999999999E-2</v>
      </c>
      <c r="F23" s="49">
        <f t="shared" si="0"/>
        <v>1.0163340798925894E-2</v>
      </c>
      <c r="G23">
        <v>1.0163E-2</v>
      </c>
    </row>
    <row r="24" spans="1:23">
      <c r="A24">
        <f>appliedEnergy2019!A24</f>
        <v>2001</v>
      </c>
      <c r="B24">
        <f>appliedEnergy2019!B24</f>
        <v>11</v>
      </c>
      <c r="C24">
        <f>appliedEnergy2019!C24</f>
        <v>23</v>
      </c>
      <c r="D24">
        <f>appliedEnergy2019!D24</f>
        <v>10.424119715540895</v>
      </c>
      <c r="E24">
        <f>appliedEnergy2019!G24</f>
        <v>1.09742E-2</v>
      </c>
      <c r="F24" s="49">
        <f t="shared" si="0"/>
        <v>1.0400627439246215E-2</v>
      </c>
      <c r="G24">
        <v>1.0401000000000001E-2</v>
      </c>
    </row>
    <row r="25" spans="1:23">
      <c r="A25">
        <f>appliedEnergy2019!A25</f>
        <v>2001</v>
      </c>
      <c r="B25">
        <f>appliedEnergy2019!B25</f>
        <v>12</v>
      </c>
      <c r="C25">
        <f>appliedEnergy2019!C25</f>
        <v>24</v>
      </c>
      <c r="D25">
        <f>appliedEnergy2019!D25</f>
        <v>5.2384826895426677</v>
      </c>
      <c r="E25">
        <f>appliedEnergy2019!G25</f>
        <v>1.1507700000000001E-2</v>
      </c>
      <c r="F25" s="49">
        <f t="shared" si="0"/>
        <v>1.1154449134363618E-2</v>
      </c>
      <c r="G25">
        <v>1.1154000000000001E-2</v>
      </c>
    </row>
    <row r="26" spans="1:23">
      <c r="A26">
        <f>appliedEnergy2019!A26</f>
        <v>2002</v>
      </c>
      <c r="B26">
        <f>appliedEnergy2019!B26</f>
        <v>1</v>
      </c>
      <c r="C26">
        <f>appliedEnergy2019!C26</f>
        <v>25</v>
      </c>
      <c r="D26">
        <f>appliedEnergy2019!D26</f>
        <v>3.0392198810537496</v>
      </c>
      <c r="E26">
        <f>appliedEnergy2019!G26</f>
        <v>1.1964000000000001E-2</v>
      </c>
      <c r="F26" s="49">
        <f t="shared" si="0"/>
        <v>1.1671609213253709E-2</v>
      </c>
      <c r="G26">
        <v>1.1672E-2</v>
      </c>
    </row>
    <row r="27" spans="1:23">
      <c r="A27">
        <f>appliedEnergy2019!A27</f>
        <v>2002</v>
      </c>
      <c r="B27">
        <f>appliedEnergy2019!B27</f>
        <v>2</v>
      </c>
      <c r="C27">
        <f>appliedEnergy2019!C27</f>
        <v>26</v>
      </c>
      <c r="D27">
        <f>appliedEnergy2019!D27</f>
        <v>8.2549931179718996</v>
      </c>
      <c r="E27">
        <f>appliedEnergy2019!G27</f>
        <v>9.9509999999999998E-3</v>
      </c>
      <c r="F27" s="49">
        <f t="shared" si="0"/>
        <v>1.0837306040856469E-2</v>
      </c>
      <c r="G27">
        <v>1.0836999999999999E-2</v>
      </c>
    </row>
    <row r="28" spans="1:23">
      <c r="A28">
        <f>appliedEnergy2019!A28</f>
        <v>2002</v>
      </c>
      <c r="B28">
        <f>appliedEnergy2019!B28</f>
        <v>3</v>
      </c>
      <c r="C28">
        <f>appliedEnergy2019!C28</f>
        <v>27</v>
      </c>
      <c r="D28">
        <f>appliedEnergy2019!D28</f>
        <v>10.068015482259707</v>
      </c>
      <c r="E28">
        <f>appliedEnergy2019!G28</f>
        <v>1.12149E-2</v>
      </c>
      <c r="F28" s="49">
        <f t="shared" si="0"/>
        <v>1.0703853235936991E-2</v>
      </c>
      <c r="G28">
        <v>1.0704E-2</v>
      </c>
    </row>
    <row r="29" spans="1:23">
      <c r="A29">
        <f>appliedEnergy2019!A29</f>
        <v>2002</v>
      </c>
      <c r="B29">
        <f>appliedEnergy2019!B29</f>
        <v>4</v>
      </c>
      <c r="C29">
        <f>appliedEnergy2019!C29</f>
        <v>28</v>
      </c>
      <c r="D29">
        <f>appliedEnergy2019!D29</f>
        <v>11.832454156376409</v>
      </c>
      <c r="E29">
        <f>appliedEnergy2019!G29</f>
        <v>1.0606100000000002E-2</v>
      </c>
      <c r="F29" s="49">
        <f t="shared" si="0"/>
        <v>1.063041058523272E-2</v>
      </c>
      <c r="G29">
        <v>1.0630000000000001E-2</v>
      </c>
    </row>
    <row r="30" spans="1:23">
      <c r="A30">
        <f>appliedEnergy2019!A30</f>
        <v>2002</v>
      </c>
      <c r="B30">
        <f>appliedEnergy2019!B30</f>
        <v>5</v>
      </c>
      <c r="C30">
        <f>appliedEnergy2019!C30</f>
        <v>29</v>
      </c>
      <c r="D30">
        <f>appliedEnergy2019!D30</f>
        <v>17.789373421725941</v>
      </c>
      <c r="E30">
        <f>appliedEnergy2019!G30</f>
        <v>1.0385999999999999E-2</v>
      </c>
      <c r="F30" s="49">
        <f t="shared" si="0"/>
        <v>1.0649730134453122E-2</v>
      </c>
      <c r="G30">
        <v>1.065E-2</v>
      </c>
    </row>
    <row r="31" spans="1:23">
      <c r="A31">
        <f>appliedEnergy2019!A31</f>
        <v>2002</v>
      </c>
      <c r="B31">
        <f>appliedEnergy2019!B31</f>
        <v>6</v>
      </c>
      <c r="C31">
        <f>appliedEnergy2019!C31</f>
        <v>30</v>
      </c>
      <c r="D31">
        <f>appliedEnergy2019!D31</f>
        <v>23.095345469620352</v>
      </c>
      <c r="E31">
        <f>appliedEnergy2019!G31</f>
        <v>1.0435100000000001E-2</v>
      </c>
      <c r="F31" s="49">
        <f t="shared" si="0"/>
        <v>1.1245643523233654E-2</v>
      </c>
      <c r="G31">
        <v>1.1246000000000001E-2</v>
      </c>
      <c r="K31" t="s">
        <v>81</v>
      </c>
      <c r="L31">
        <v>1</v>
      </c>
      <c r="M31">
        <v>2</v>
      </c>
      <c r="N31">
        <v>3</v>
      </c>
      <c r="O31">
        <v>4</v>
      </c>
      <c r="P31">
        <v>5</v>
      </c>
      <c r="Q31">
        <v>6</v>
      </c>
      <c r="R31">
        <v>7</v>
      </c>
      <c r="S31">
        <v>8</v>
      </c>
      <c r="T31">
        <v>9</v>
      </c>
      <c r="U31">
        <v>10</v>
      </c>
      <c r="V31">
        <v>11</v>
      </c>
      <c r="W31">
        <v>12</v>
      </c>
    </row>
    <row r="32" spans="1:23">
      <c r="A32">
        <f>appliedEnergy2019!A32</f>
        <v>2002</v>
      </c>
      <c r="B32">
        <f>appliedEnergy2019!B32</f>
        <v>7</v>
      </c>
      <c r="C32">
        <f>appliedEnergy2019!C32</f>
        <v>31</v>
      </c>
      <c r="D32">
        <f>appliedEnergy2019!D32</f>
        <v>26.810467324151052</v>
      </c>
      <c r="E32">
        <f>appliedEnergy2019!G32</f>
        <v>1.1728499999999999E-2</v>
      </c>
      <c r="F32" s="49">
        <f t="shared" si="0"/>
        <v>1.20171322378483E-2</v>
      </c>
      <c r="G32">
        <v>1.2017E-2</v>
      </c>
      <c r="K32">
        <v>1</v>
      </c>
      <c r="L32">
        <f>INDEX($G$2:$G$234,($K32-1)*12+L$31,1)</f>
        <v>9.8670000000000008E-3</v>
      </c>
      <c r="M32">
        <f>INDEX($G$2:$G$234,($K32-1)*12+M$31,1)</f>
        <v>9.6031999999999992E-3</v>
      </c>
      <c r="N32">
        <f t="shared" ref="N32:W47" si="1">INDEX($G$2:$G$234,($K32-1)*12+N$31,1)</f>
        <v>9.4094000000000001E-3</v>
      </c>
      <c r="O32">
        <f t="shared" si="1"/>
        <v>8.9753999999999997E-3</v>
      </c>
      <c r="P32">
        <f t="shared" si="1"/>
        <v>9.0322000000000006E-3</v>
      </c>
      <c r="Q32">
        <f t="shared" si="1"/>
        <v>9.3151999999999992E-3</v>
      </c>
      <c r="R32">
        <f t="shared" si="1"/>
        <v>9.8937000000000001E-3</v>
      </c>
      <c r="S32">
        <f t="shared" si="1"/>
        <v>9.8034999999999997E-3</v>
      </c>
      <c r="T32">
        <f t="shared" si="1"/>
        <v>9.4853999999999997E-3</v>
      </c>
      <c r="U32">
        <f t="shared" si="1"/>
        <v>9.3498999999999995E-3</v>
      </c>
      <c r="V32">
        <f t="shared" si="1"/>
        <v>9.4927999999999992E-3</v>
      </c>
      <c r="W32">
        <f t="shared" si="1"/>
        <v>9.9696999999999997E-3</v>
      </c>
    </row>
    <row r="33" spans="1:23">
      <c r="A33">
        <f>appliedEnergy2019!A33</f>
        <v>2002</v>
      </c>
      <c r="B33">
        <f>appliedEnergy2019!B33</f>
        <v>8</v>
      </c>
      <c r="C33">
        <f>appliedEnergy2019!C33</f>
        <v>32</v>
      </c>
      <c r="D33">
        <f>appliedEnergy2019!D33</f>
        <v>25.108102325541939</v>
      </c>
      <c r="E33">
        <f>appliedEnergy2019!G33</f>
        <v>1.1646799999999999E-2</v>
      </c>
      <c r="F33" s="49">
        <f t="shared" si="0"/>
        <v>1.1738741154264999E-2</v>
      </c>
      <c r="G33">
        <v>1.1738999999999999E-2</v>
      </c>
      <c r="K33">
        <v>2</v>
      </c>
      <c r="L33">
        <f t="shared" ref="L33:W49" si="2">INDEX($G$2:$G$234,($K33-1)*12+L$31,1)</f>
        <v>1.0052E-2</v>
      </c>
      <c r="M33">
        <f t="shared" si="2"/>
        <v>1.0097E-2</v>
      </c>
      <c r="N33">
        <f t="shared" si="1"/>
        <v>9.7205E-3</v>
      </c>
      <c r="O33">
        <f t="shared" si="1"/>
        <v>9.7520999999999997E-3</v>
      </c>
      <c r="P33">
        <f t="shared" si="1"/>
        <v>9.8396999999999998E-3</v>
      </c>
      <c r="Q33">
        <f t="shared" si="1"/>
        <v>1.0344000000000001E-2</v>
      </c>
      <c r="R33">
        <f t="shared" si="1"/>
        <v>1.1113E-2</v>
      </c>
      <c r="S33">
        <f t="shared" si="1"/>
        <v>1.1056E-2</v>
      </c>
      <c r="T33">
        <f t="shared" si="1"/>
        <v>1.0526000000000001E-2</v>
      </c>
      <c r="U33">
        <f t="shared" si="1"/>
        <v>1.0163E-2</v>
      </c>
      <c r="V33">
        <f t="shared" si="1"/>
        <v>1.0401000000000001E-2</v>
      </c>
      <c r="W33">
        <f t="shared" si="1"/>
        <v>1.1154000000000001E-2</v>
      </c>
    </row>
    <row r="34" spans="1:23">
      <c r="A34">
        <f>appliedEnergy2019!A34</f>
        <v>2002</v>
      </c>
      <c r="B34">
        <f>appliedEnergy2019!B34</f>
        <v>9</v>
      </c>
      <c r="C34">
        <f>appliedEnergy2019!C34</f>
        <v>33</v>
      </c>
      <c r="D34">
        <f>appliedEnergy2019!D34</f>
        <v>21.34108984311813</v>
      </c>
      <c r="E34">
        <f>appliedEnergy2019!G34</f>
        <v>1.0505499999999999E-2</v>
      </c>
      <c r="F34" s="49">
        <f t="shared" si="0"/>
        <v>1.1218010150749271E-2</v>
      </c>
      <c r="G34">
        <v>1.1218000000000001E-2</v>
      </c>
      <c r="K34">
        <v>3</v>
      </c>
      <c r="L34">
        <f t="shared" si="2"/>
        <v>1.1672E-2</v>
      </c>
      <c r="M34">
        <f t="shared" si="2"/>
        <v>1.0836999999999999E-2</v>
      </c>
      <c r="N34">
        <f t="shared" si="1"/>
        <v>1.0704E-2</v>
      </c>
      <c r="O34">
        <f t="shared" si="1"/>
        <v>1.0630000000000001E-2</v>
      </c>
      <c r="P34">
        <f t="shared" si="1"/>
        <v>1.065E-2</v>
      </c>
      <c r="Q34">
        <f t="shared" si="1"/>
        <v>1.1246000000000001E-2</v>
      </c>
      <c r="R34">
        <f t="shared" si="1"/>
        <v>1.2017E-2</v>
      </c>
      <c r="S34">
        <f t="shared" si="1"/>
        <v>1.1738999999999999E-2</v>
      </c>
      <c r="T34">
        <f t="shared" si="1"/>
        <v>1.1218000000000001E-2</v>
      </c>
      <c r="U34">
        <f t="shared" si="1"/>
        <v>1.0947E-2</v>
      </c>
      <c r="V34">
        <f t="shared" si="1"/>
        <v>1.1054E-2</v>
      </c>
      <c r="W34">
        <f t="shared" si="1"/>
        <v>1.2118E-2</v>
      </c>
    </row>
    <row r="35" spans="1:23">
      <c r="A35">
        <f>appliedEnergy2019!A35</f>
        <v>2002</v>
      </c>
      <c r="B35">
        <f>appliedEnergy2019!B35</f>
        <v>10</v>
      </c>
      <c r="C35">
        <f>appliedEnergy2019!C35</f>
        <v>34</v>
      </c>
      <c r="D35">
        <f>appliedEnergy2019!D35</f>
        <v>17.062450454662855</v>
      </c>
      <c r="E35">
        <f>appliedEnergy2019!G35</f>
        <v>1.0770200000000001E-2</v>
      </c>
      <c r="F35" s="49">
        <f t="shared" si="0"/>
        <v>1.0947007806254187E-2</v>
      </c>
      <c r="G35">
        <v>1.0947E-2</v>
      </c>
      <c r="K35">
        <v>4</v>
      </c>
      <c r="L35">
        <f t="shared" si="2"/>
        <v>1.1689E-2</v>
      </c>
      <c r="M35">
        <f t="shared" si="2"/>
        <v>1.2805E-2</v>
      </c>
      <c r="N35">
        <f t="shared" si="1"/>
        <v>1.2218E-2</v>
      </c>
      <c r="O35">
        <f t="shared" si="1"/>
        <v>1.1521E-2</v>
      </c>
      <c r="P35">
        <f t="shared" si="1"/>
        <v>1.1547E-2</v>
      </c>
      <c r="Q35">
        <f t="shared" si="1"/>
        <v>1.2201999999999999E-2</v>
      </c>
      <c r="R35">
        <f t="shared" si="1"/>
        <v>1.2664999999999999E-2</v>
      </c>
      <c r="S35">
        <f t="shared" si="1"/>
        <v>1.2884E-2</v>
      </c>
      <c r="T35">
        <f t="shared" si="1"/>
        <v>1.1971000000000001E-2</v>
      </c>
      <c r="U35">
        <f t="shared" si="1"/>
        <v>1.1736999999999999E-2</v>
      </c>
      <c r="V35">
        <f t="shared" si="1"/>
        <v>1.1963E-2</v>
      </c>
      <c r="W35">
        <f t="shared" si="1"/>
        <v>1.2656000000000001E-2</v>
      </c>
    </row>
    <row r="36" spans="1:23">
      <c r="A36">
        <f>appliedEnergy2019!A36</f>
        <v>2002</v>
      </c>
      <c r="B36">
        <f>appliedEnergy2019!B36</f>
        <v>11</v>
      </c>
      <c r="C36">
        <f>appliedEnergy2019!C36</f>
        <v>35</v>
      </c>
      <c r="D36">
        <f>appliedEnergy2019!D36</f>
        <v>12.486835149722687</v>
      </c>
      <c r="E36">
        <f>appliedEnergy2019!G36</f>
        <v>1.1222300000000001E-2</v>
      </c>
      <c r="F36" s="49">
        <f t="shared" si="0"/>
        <v>1.1054430689308057E-2</v>
      </c>
      <c r="G36">
        <v>1.1054E-2</v>
      </c>
      <c r="K36">
        <v>5</v>
      </c>
      <c r="L36">
        <f t="shared" si="2"/>
        <v>1.3211000000000001E-2</v>
      </c>
      <c r="M36">
        <f t="shared" si="2"/>
        <v>1.308E-2</v>
      </c>
      <c r="N36">
        <f t="shared" si="1"/>
        <v>1.2444E-2</v>
      </c>
      <c r="O36">
        <f t="shared" si="1"/>
        <v>1.2149E-2</v>
      </c>
      <c r="P36">
        <f t="shared" si="1"/>
        <v>1.2189E-2</v>
      </c>
      <c r="Q36">
        <f t="shared" si="1"/>
        <v>1.2756999999999999E-2</v>
      </c>
      <c r="R36">
        <f t="shared" si="1"/>
        <v>1.3429999999999999E-2</v>
      </c>
      <c r="S36">
        <f t="shared" si="1"/>
        <v>1.3442000000000001E-2</v>
      </c>
      <c r="T36">
        <f t="shared" si="1"/>
        <v>1.2926E-2</v>
      </c>
      <c r="U36">
        <f t="shared" si="1"/>
        <v>1.2558E-2</v>
      </c>
      <c r="V36">
        <f t="shared" si="1"/>
        <v>1.2723E-2</v>
      </c>
      <c r="W36">
        <f t="shared" si="1"/>
        <v>1.3455E-2</v>
      </c>
    </row>
    <row r="37" spans="1:23">
      <c r="A37">
        <f>appliedEnergy2019!A37</f>
        <v>2002</v>
      </c>
      <c r="B37">
        <f>appliedEnergy2019!B37</f>
        <v>12</v>
      </c>
      <c r="C37">
        <f>appliedEnergy2019!C37</f>
        <v>36</v>
      </c>
      <c r="D37">
        <f>appliedEnergy2019!D37</f>
        <v>4.9687405552190054</v>
      </c>
      <c r="E37">
        <f>appliedEnergy2019!G37</f>
        <v>1.2122200000000001E-2</v>
      </c>
      <c r="F37" s="49">
        <f t="shared" si="0"/>
        <v>1.2118477713007347E-2</v>
      </c>
      <c r="G37">
        <v>1.2118E-2</v>
      </c>
      <c r="K37">
        <v>6</v>
      </c>
      <c r="L37">
        <f t="shared" si="2"/>
        <v>1.3682E-2</v>
      </c>
      <c r="M37">
        <f t="shared" si="2"/>
        <v>1.3981E-2</v>
      </c>
      <c r="N37">
        <f t="shared" si="1"/>
        <v>1.3473000000000001E-2</v>
      </c>
      <c r="O37">
        <f t="shared" si="1"/>
        <v>1.2929E-2</v>
      </c>
      <c r="P37">
        <f t="shared" si="1"/>
        <v>1.3010000000000001E-2</v>
      </c>
      <c r="Q37">
        <f t="shared" si="1"/>
        <v>1.3516E-2</v>
      </c>
      <c r="R37">
        <f t="shared" si="1"/>
        <v>1.4592000000000001E-2</v>
      </c>
      <c r="S37">
        <f t="shared" si="1"/>
        <v>1.4814000000000001E-2</v>
      </c>
      <c r="T37">
        <f t="shared" si="1"/>
        <v>1.3759E-2</v>
      </c>
      <c r="U37">
        <f t="shared" si="1"/>
        <v>1.3259E-2</v>
      </c>
      <c r="V37">
        <f t="shared" si="1"/>
        <v>1.3708E-2</v>
      </c>
      <c r="W37">
        <f t="shared" si="1"/>
        <v>1.4163E-2</v>
      </c>
    </row>
    <row r="38" spans="1:23">
      <c r="A38">
        <f>appliedEnergy2019!A38</f>
        <v>2003</v>
      </c>
      <c r="B38">
        <f>appliedEnergy2019!B38</f>
        <v>1</v>
      </c>
      <c r="C38">
        <f>appliedEnergy2019!C38</f>
        <v>37</v>
      </c>
      <c r="D38">
        <f>appliedEnergy2019!D38</f>
        <v>7.7258321175017013</v>
      </c>
      <c r="E38">
        <f>appliedEnergy2019!G38</f>
        <v>1.2386100000000001E-2</v>
      </c>
      <c r="F38" s="49">
        <f t="shared" si="0"/>
        <v>1.168949161458183E-2</v>
      </c>
      <c r="G38">
        <v>1.1689E-2</v>
      </c>
      <c r="K38">
        <v>7</v>
      </c>
      <c r="L38">
        <f t="shared" si="2"/>
        <v>1.5415E-2</v>
      </c>
      <c r="M38">
        <f t="shared" si="2"/>
        <v>1.4976E-2</v>
      </c>
      <c r="N38">
        <f t="shared" si="1"/>
        <v>1.4116E-2</v>
      </c>
      <c r="O38">
        <f t="shared" si="1"/>
        <v>1.3684999999999999E-2</v>
      </c>
      <c r="P38">
        <f t="shared" si="1"/>
        <v>1.3813000000000001E-2</v>
      </c>
      <c r="Q38">
        <f t="shared" si="1"/>
        <v>1.4648E-2</v>
      </c>
      <c r="R38">
        <f t="shared" si="1"/>
        <v>1.5240999999999999E-2</v>
      </c>
      <c r="S38">
        <f t="shared" si="1"/>
        <v>1.6077000000000001E-2</v>
      </c>
      <c r="T38">
        <f t="shared" si="1"/>
        <v>1.4508E-2</v>
      </c>
      <c r="U38">
        <f t="shared" si="1"/>
        <v>1.4088E-2</v>
      </c>
      <c r="V38">
        <f t="shared" si="1"/>
        <v>1.4527E-2</v>
      </c>
      <c r="W38">
        <f t="shared" si="1"/>
        <v>1.5384999999999999E-2</v>
      </c>
    </row>
    <row r="39" spans="1:23">
      <c r="A39">
        <f>appliedEnergy2019!A39</f>
        <v>2003</v>
      </c>
      <c r="B39">
        <f>appliedEnergy2019!B39</f>
        <v>2</v>
      </c>
      <c r="C39">
        <f>appliedEnergy2019!C39</f>
        <v>38</v>
      </c>
      <c r="D39">
        <f>appliedEnergy2019!D39</f>
        <v>2.7185961313335345</v>
      </c>
      <c r="E39">
        <f>appliedEnergy2019!G39</f>
        <v>1.0859200000000001E-2</v>
      </c>
      <c r="F39" s="49">
        <f t="shared" si="0"/>
        <v>1.2805013711989138E-2</v>
      </c>
      <c r="G39">
        <v>1.2805E-2</v>
      </c>
      <c r="K39">
        <v>8</v>
      </c>
      <c r="L39">
        <f t="shared" si="2"/>
        <v>1.541E-2</v>
      </c>
      <c r="M39">
        <f t="shared" si="2"/>
        <v>1.5398E-2</v>
      </c>
      <c r="N39">
        <f t="shared" si="1"/>
        <v>1.4855999999999999E-2</v>
      </c>
      <c r="O39">
        <f t="shared" si="1"/>
        <v>1.4604000000000001E-2</v>
      </c>
      <c r="P39">
        <f t="shared" si="1"/>
        <v>1.4867999999999999E-2</v>
      </c>
      <c r="Q39">
        <f t="shared" si="1"/>
        <v>1.5977000000000002E-2</v>
      </c>
      <c r="R39">
        <f t="shared" si="1"/>
        <v>1.6878000000000001E-2</v>
      </c>
      <c r="S39">
        <f t="shared" si="1"/>
        <v>1.6951000000000001E-2</v>
      </c>
      <c r="T39">
        <f t="shared" si="1"/>
        <v>1.5569E-2</v>
      </c>
      <c r="U39">
        <f t="shared" si="1"/>
        <v>1.4957E-2</v>
      </c>
      <c r="V39">
        <f t="shared" si="1"/>
        <v>1.5273999999999999E-2</v>
      </c>
      <c r="W39">
        <f t="shared" si="1"/>
        <v>1.6285999999999998E-2</v>
      </c>
    </row>
    <row r="40" spans="1:23">
      <c r="A40">
        <f>appliedEnergy2019!A40</f>
        <v>2003</v>
      </c>
      <c r="B40">
        <f>appliedEnergy2019!B40</f>
        <v>3</v>
      </c>
      <c r="C40">
        <f>appliedEnergy2019!C40</f>
        <v>39</v>
      </c>
      <c r="D40">
        <f>appliedEnergy2019!D40</f>
        <v>5.5852521568836444</v>
      </c>
      <c r="E40">
        <f>appliedEnergy2019!G40</f>
        <v>1.23914E-2</v>
      </c>
      <c r="F40" s="49">
        <f t="shared" si="0"/>
        <v>1.2218084816101964E-2</v>
      </c>
      <c r="G40">
        <v>1.2218E-2</v>
      </c>
      <c r="K40">
        <v>9</v>
      </c>
      <c r="L40">
        <f t="shared" si="2"/>
        <v>1.7486000000000002E-2</v>
      </c>
      <c r="M40">
        <f t="shared" si="2"/>
        <v>1.6792000000000001E-2</v>
      </c>
      <c r="N40">
        <f t="shared" si="1"/>
        <v>1.5351999999999999E-2</v>
      </c>
      <c r="O40">
        <f t="shared" si="1"/>
        <v>1.5214E-2</v>
      </c>
      <c r="P40">
        <f t="shared" si="1"/>
        <v>1.5398E-2</v>
      </c>
      <c r="Q40">
        <f t="shared" si="1"/>
        <v>1.6601000000000001E-2</v>
      </c>
      <c r="R40">
        <f t="shared" si="1"/>
        <v>1.7406999999999999E-2</v>
      </c>
      <c r="S40">
        <f t="shared" si="1"/>
        <v>1.7929E-2</v>
      </c>
      <c r="T40">
        <f t="shared" si="1"/>
        <v>1.6298E-2</v>
      </c>
      <c r="U40">
        <f t="shared" si="1"/>
        <v>1.5661000000000001E-2</v>
      </c>
      <c r="V40">
        <f t="shared" si="1"/>
        <v>1.5781E-2</v>
      </c>
      <c r="W40">
        <f t="shared" si="1"/>
        <v>1.6752E-2</v>
      </c>
    </row>
    <row r="41" spans="1:23">
      <c r="A41">
        <f>appliedEnergy2019!A41</f>
        <v>2003</v>
      </c>
      <c r="B41">
        <f>appliedEnergy2019!B41</f>
        <v>4</v>
      </c>
      <c r="C41">
        <f>appliedEnergy2019!C41</f>
        <v>40</v>
      </c>
      <c r="D41">
        <f>appliedEnergy2019!D41</f>
        <v>10.708591146078543</v>
      </c>
      <c r="E41">
        <f>appliedEnergy2019!G41</f>
        <v>1.1045400000000002E-2</v>
      </c>
      <c r="F41" s="49">
        <f t="shared" si="0"/>
        <v>1.1521465890770086E-2</v>
      </c>
      <c r="G41">
        <v>1.1521E-2</v>
      </c>
      <c r="K41">
        <v>10</v>
      </c>
      <c r="L41">
        <f t="shared" si="2"/>
        <v>1.7212999999999999E-2</v>
      </c>
      <c r="M41">
        <f t="shared" si="2"/>
        <v>1.7079E-2</v>
      </c>
      <c r="N41">
        <f t="shared" si="1"/>
        <v>1.678E-2</v>
      </c>
      <c r="O41">
        <f t="shared" si="1"/>
        <v>1.6126999999999999E-2</v>
      </c>
      <c r="P41">
        <f t="shared" si="1"/>
        <v>1.6236E-2</v>
      </c>
      <c r="Q41">
        <f t="shared" si="1"/>
        <v>1.7429E-2</v>
      </c>
      <c r="R41">
        <f t="shared" si="1"/>
        <v>1.8388000000000002E-2</v>
      </c>
      <c r="S41">
        <f t="shared" si="1"/>
        <v>1.8148000000000001E-2</v>
      </c>
      <c r="T41">
        <f t="shared" si="1"/>
        <v>1.6958999999999998E-2</v>
      </c>
      <c r="U41">
        <f t="shared" si="1"/>
        <v>1.6594999999999999E-2</v>
      </c>
      <c r="V41">
        <f t="shared" si="1"/>
        <v>1.6670999999999998E-2</v>
      </c>
      <c r="W41">
        <f t="shared" si="1"/>
        <v>1.7103E-2</v>
      </c>
    </row>
    <row r="42" spans="1:23">
      <c r="A42">
        <f>appliedEnergy2019!A42</f>
        <v>2003</v>
      </c>
      <c r="B42">
        <f>appliedEnergy2019!B42</f>
        <v>5</v>
      </c>
      <c r="C42">
        <f>appliedEnergy2019!C42</f>
        <v>41</v>
      </c>
      <c r="D42">
        <f>appliedEnergy2019!D42</f>
        <v>19.289727425575169</v>
      </c>
      <c r="E42">
        <f>appliedEnergy2019!G42</f>
        <v>1.09176E-2</v>
      </c>
      <c r="F42" s="49">
        <f t="shared" si="0"/>
        <v>1.1546631811688067E-2</v>
      </c>
      <c r="G42">
        <v>1.1547E-2</v>
      </c>
      <c r="K42">
        <v>11</v>
      </c>
      <c r="L42">
        <f t="shared" si="2"/>
        <v>1.7984E-2</v>
      </c>
      <c r="M42">
        <f t="shared" si="2"/>
        <v>1.7485000000000001E-2</v>
      </c>
      <c r="N42">
        <f t="shared" si="1"/>
        <v>1.7298999999999998E-2</v>
      </c>
      <c r="O42">
        <f t="shared" si="1"/>
        <v>1.6809999999999999E-2</v>
      </c>
      <c r="P42">
        <f t="shared" si="1"/>
        <v>1.7146000000000002E-2</v>
      </c>
      <c r="Q42">
        <f t="shared" si="1"/>
        <v>1.8127999999999998E-2</v>
      </c>
      <c r="R42">
        <f t="shared" si="1"/>
        <v>1.9442999999999998E-2</v>
      </c>
      <c r="S42">
        <f t="shared" si="1"/>
        <v>2.0542999999999999E-2</v>
      </c>
      <c r="T42">
        <f t="shared" si="1"/>
        <v>1.8370000000000001E-2</v>
      </c>
      <c r="U42">
        <f t="shared" si="1"/>
        <v>1.7179E-2</v>
      </c>
      <c r="V42">
        <f t="shared" si="1"/>
        <v>1.7235E-2</v>
      </c>
      <c r="W42">
        <f t="shared" si="1"/>
        <v>1.7881999999999999E-2</v>
      </c>
    </row>
    <row r="43" spans="1:23">
      <c r="A43">
        <f>appliedEnergy2019!A43</f>
        <v>2003</v>
      </c>
      <c r="B43">
        <f>appliedEnergy2019!B43</f>
        <v>6</v>
      </c>
      <c r="C43">
        <f>appliedEnergy2019!C43</f>
        <v>42</v>
      </c>
      <c r="D43">
        <f>appliedEnergy2019!D43</f>
        <v>23.638999686224704</v>
      </c>
      <c r="E43">
        <f>appliedEnergy2019!G43</f>
        <v>1.1085100000000001E-2</v>
      </c>
      <c r="F43" s="49">
        <f t="shared" si="0"/>
        <v>1.2201888033340965E-2</v>
      </c>
      <c r="G43">
        <v>1.2201999999999999E-2</v>
      </c>
      <c r="K43">
        <v>12</v>
      </c>
      <c r="L43">
        <f t="shared" si="2"/>
        <v>1.9095999999999998E-2</v>
      </c>
      <c r="M43">
        <f t="shared" si="2"/>
        <v>1.9085000000000001E-2</v>
      </c>
      <c r="N43">
        <f t="shared" si="1"/>
        <v>1.8485999999999999E-2</v>
      </c>
      <c r="O43">
        <f t="shared" si="1"/>
        <v>1.7912999999999998E-2</v>
      </c>
      <c r="P43">
        <f t="shared" si="1"/>
        <v>1.7684999999999999E-2</v>
      </c>
      <c r="Q43">
        <f t="shared" si="1"/>
        <v>1.8724000000000001E-2</v>
      </c>
      <c r="R43">
        <f t="shared" si="1"/>
        <v>2.0527E-2</v>
      </c>
      <c r="S43">
        <f t="shared" si="1"/>
        <v>2.0053999999999999E-2</v>
      </c>
      <c r="T43">
        <f t="shared" si="1"/>
        <v>1.9222E-2</v>
      </c>
      <c r="U43">
        <f t="shared" si="1"/>
        <v>1.7951000000000002E-2</v>
      </c>
      <c r="V43">
        <f t="shared" si="1"/>
        <v>1.8995999999999999E-2</v>
      </c>
      <c r="W43">
        <f t="shared" si="1"/>
        <v>1.9306E-2</v>
      </c>
    </row>
    <row r="44" spans="1:23">
      <c r="A44">
        <f>appliedEnergy2019!A44</f>
        <v>2003</v>
      </c>
      <c r="B44">
        <f>appliedEnergy2019!B44</f>
        <v>7</v>
      </c>
      <c r="C44">
        <f>appliedEnergy2019!C44</f>
        <v>43</v>
      </c>
      <c r="D44">
        <f>appliedEnergy2019!D44</f>
        <v>25.544909687440651</v>
      </c>
      <c r="E44">
        <f>appliedEnergy2019!G44</f>
        <v>1.24154E-2</v>
      </c>
      <c r="F44" s="49">
        <f t="shared" si="0"/>
        <v>1.2665403881254179E-2</v>
      </c>
      <c r="G44">
        <v>1.2664999999999999E-2</v>
      </c>
      <c r="K44">
        <v>13</v>
      </c>
      <c r="L44">
        <f t="shared" si="2"/>
        <v>2.0937000000000001E-2</v>
      </c>
      <c r="M44">
        <f t="shared" si="2"/>
        <v>2.1277000000000001E-2</v>
      </c>
      <c r="N44">
        <f t="shared" si="1"/>
        <v>1.9681000000000001E-2</v>
      </c>
      <c r="O44">
        <f t="shared" si="1"/>
        <v>1.8342000000000001E-2</v>
      </c>
      <c r="P44">
        <f t="shared" si="1"/>
        <v>1.8615E-2</v>
      </c>
      <c r="Q44">
        <f t="shared" si="1"/>
        <v>2.0532999999999999E-2</v>
      </c>
      <c r="R44">
        <f t="shared" si="1"/>
        <v>2.2027999999999999E-2</v>
      </c>
      <c r="S44">
        <f t="shared" si="1"/>
        <v>2.1477E-2</v>
      </c>
      <c r="T44">
        <f t="shared" si="1"/>
        <v>2.0098000000000001E-2</v>
      </c>
      <c r="U44">
        <f t="shared" si="1"/>
        <v>1.9182999999999999E-2</v>
      </c>
      <c r="V44">
        <f t="shared" si="1"/>
        <v>1.8835000000000001E-2</v>
      </c>
      <c r="W44">
        <f t="shared" si="1"/>
        <v>2.0122999999999999E-2</v>
      </c>
    </row>
    <row r="45" spans="1:23">
      <c r="A45">
        <f>appliedEnergy2019!A45</f>
        <v>2003</v>
      </c>
      <c r="B45">
        <f>appliedEnergy2019!B45</f>
        <v>8</v>
      </c>
      <c r="C45">
        <f>appliedEnergy2019!C45</f>
        <v>44</v>
      </c>
      <c r="D45">
        <f>appliedEnergy2019!D45</f>
        <v>26.152567439183525</v>
      </c>
      <c r="E45">
        <f>appliedEnergy2019!G45</f>
        <v>1.2561300000000001E-2</v>
      </c>
      <c r="F45" s="49">
        <f t="shared" si="0"/>
        <v>1.2884510776344629E-2</v>
      </c>
      <c r="G45">
        <v>1.2884E-2</v>
      </c>
      <c r="K45">
        <v>14</v>
      </c>
      <c r="L45">
        <f t="shared" si="2"/>
        <v>2.0773E-2</v>
      </c>
      <c r="M45">
        <f t="shared" si="2"/>
        <v>2.0109999999999999E-2</v>
      </c>
      <c r="N45">
        <f t="shared" si="1"/>
        <v>1.9598000000000001E-2</v>
      </c>
      <c r="O45">
        <f t="shared" si="1"/>
        <v>1.9137000000000001E-2</v>
      </c>
      <c r="P45">
        <f t="shared" si="1"/>
        <v>1.9782000000000001E-2</v>
      </c>
      <c r="Q45">
        <f t="shared" si="1"/>
        <v>2.0875000000000001E-2</v>
      </c>
      <c r="R45">
        <f t="shared" si="1"/>
        <v>2.1994E-2</v>
      </c>
      <c r="S45">
        <f t="shared" si="1"/>
        <v>2.2464000000000001E-2</v>
      </c>
      <c r="T45">
        <f t="shared" si="1"/>
        <v>2.0489E-2</v>
      </c>
      <c r="U45">
        <f t="shared" si="1"/>
        <v>1.9514E-2</v>
      </c>
      <c r="V45">
        <f t="shared" si="1"/>
        <v>1.9691E-2</v>
      </c>
      <c r="W45">
        <f t="shared" si="1"/>
        <v>2.2159000000000002E-2</v>
      </c>
    </row>
    <row r="46" spans="1:23">
      <c r="A46">
        <f>appliedEnergy2019!A46</f>
        <v>2003</v>
      </c>
      <c r="B46">
        <f>appliedEnergy2019!B46</f>
        <v>9</v>
      </c>
      <c r="C46">
        <f>appliedEnergy2019!C46</f>
        <v>45</v>
      </c>
      <c r="D46">
        <f>appliedEnergy2019!D46</f>
        <v>20.758002877416587</v>
      </c>
      <c r="E46">
        <f>appliedEnergy2019!G46</f>
        <v>1.14143E-2</v>
      </c>
      <c r="F46" s="49">
        <f t="shared" si="0"/>
        <v>1.19714250815172E-2</v>
      </c>
      <c r="G46">
        <v>1.1971000000000001E-2</v>
      </c>
      <c r="K46">
        <v>15</v>
      </c>
      <c r="L46">
        <f t="shared" si="2"/>
        <v>2.1048000000000001E-2</v>
      </c>
      <c r="M46">
        <f t="shared" si="2"/>
        <v>2.0896999999999999E-2</v>
      </c>
      <c r="N46">
        <f t="shared" si="1"/>
        <v>2.0302000000000001E-2</v>
      </c>
      <c r="O46">
        <f t="shared" si="1"/>
        <v>1.9916E-2</v>
      </c>
      <c r="P46">
        <f t="shared" si="1"/>
        <v>2.0223999999999999E-2</v>
      </c>
      <c r="Q46">
        <f t="shared" si="1"/>
        <v>2.1305000000000001E-2</v>
      </c>
      <c r="R46">
        <f t="shared" si="1"/>
        <v>2.3172000000000002E-2</v>
      </c>
      <c r="S46">
        <f t="shared" si="1"/>
        <v>2.3574000000000001E-2</v>
      </c>
      <c r="T46">
        <f t="shared" si="1"/>
        <v>2.1394E-2</v>
      </c>
      <c r="U46">
        <f t="shared" si="1"/>
        <v>2.0358000000000001E-2</v>
      </c>
      <c r="V46">
        <f t="shared" si="1"/>
        <v>2.0719999999999999E-2</v>
      </c>
      <c r="W46">
        <f t="shared" si="1"/>
        <v>2.1287E-2</v>
      </c>
    </row>
    <row r="47" spans="1:23">
      <c r="A47">
        <f>appliedEnergy2019!A47</f>
        <v>2003</v>
      </c>
      <c r="B47">
        <f>appliedEnergy2019!B47</f>
        <v>10</v>
      </c>
      <c r="C47">
        <f>appliedEnergy2019!C47</f>
        <v>46</v>
      </c>
      <c r="D47">
        <f>appliedEnergy2019!D47</f>
        <v>17.160001025913751</v>
      </c>
      <c r="E47">
        <f>appliedEnergy2019!G47</f>
        <v>1.15789E-2</v>
      </c>
      <c r="F47" s="49">
        <f t="shared" si="0"/>
        <v>1.1737272693612496E-2</v>
      </c>
      <c r="G47">
        <v>1.1736999999999999E-2</v>
      </c>
      <c r="K47">
        <v>16</v>
      </c>
      <c r="L47">
        <f t="shared" si="2"/>
        <v>2.2811999999999999E-2</v>
      </c>
      <c r="M47">
        <f t="shared" si="2"/>
        <v>2.2436000000000001E-2</v>
      </c>
      <c r="N47">
        <f t="shared" si="1"/>
        <v>2.1579000000000001E-2</v>
      </c>
      <c r="O47">
        <f t="shared" si="1"/>
        <v>2.0975000000000001E-2</v>
      </c>
      <c r="P47">
        <f t="shared" si="1"/>
        <v>2.1097000000000001E-2</v>
      </c>
      <c r="Q47">
        <f t="shared" si="1"/>
        <v>2.1946E-2</v>
      </c>
      <c r="R47">
        <f t="shared" si="1"/>
        <v>2.3986E-2</v>
      </c>
      <c r="S47">
        <f t="shared" si="1"/>
        <v>2.4629999999999999E-2</v>
      </c>
      <c r="T47">
        <f t="shared" si="1"/>
        <v>2.3230000000000001E-2</v>
      </c>
      <c r="U47">
        <f t="shared" si="1"/>
        <v>2.1205999999999999E-2</v>
      </c>
      <c r="V47">
        <f t="shared" si="1"/>
        <v>2.1243999999999999E-2</v>
      </c>
      <c r="W47">
        <f t="shared" si="1"/>
        <v>2.3151999999999999E-2</v>
      </c>
    </row>
    <row r="48" spans="1:23">
      <c r="A48">
        <f>appliedEnergy2019!A48</f>
        <v>2003</v>
      </c>
      <c r="B48">
        <f>appliedEnergy2019!B48</f>
        <v>11</v>
      </c>
      <c r="C48">
        <f>appliedEnergy2019!C48</f>
        <v>47</v>
      </c>
      <c r="D48">
        <f>appliedEnergy2019!D48</f>
        <v>11.006418650111828</v>
      </c>
      <c r="E48">
        <f>appliedEnergy2019!G48</f>
        <v>1.1439399999999999E-2</v>
      </c>
      <c r="F48" s="49">
        <f t="shared" si="0"/>
        <v>1.1963034481189162E-2</v>
      </c>
      <c r="G48">
        <v>1.1963E-2</v>
      </c>
      <c r="K48">
        <v>17</v>
      </c>
      <c r="L48">
        <f t="shared" si="2"/>
        <v>2.4034E-2</v>
      </c>
      <c r="M48">
        <f t="shared" si="2"/>
        <v>2.2096999999999999E-2</v>
      </c>
      <c r="N48">
        <f t="shared" si="2"/>
        <v>2.1902999999999999E-2</v>
      </c>
      <c r="O48">
        <f t="shared" si="2"/>
        <v>2.1499000000000001E-2</v>
      </c>
      <c r="P48">
        <f t="shared" si="2"/>
        <v>2.1749999999999999E-2</v>
      </c>
      <c r="Q48">
        <f t="shared" si="2"/>
        <v>2.3862999999999999E-2</v>
      </c>
      <c r="R48">
        <f t="shared" si="2"/>
        <v>2.5302999999999999E-2</v>
      </c>
      <c r="S48">
        <f t="shared" si="2"/>
        <v>2.5562000000000001E-2</v>
      </c>
      <c r="T48">
        <f t="shared" si="2"/>
        <v>2.3227000000000001E-2</v>
      </c>
      <c r="U48">
        <f t="shared" si="2"/>
        <v>2.196E-2</v>
      </c>
      <c r="V48">
        <f t="shared" si="2"/>
        <v>2.2311999999999999E-2</v>
      </c>
      <c r="W48">
        <f t="shared" si="2"/>
        <v>2.5283E-2</v>
      </c>
    </row>
    <row r="49" spans="1:23">
      <c r="A49">
        <f>appliedEnergy2019!A49</f>
        <v>2003</v>
      </c>
      <c r="B49">
        <f>appliedEnergy2019!B49</f>
        <v>12</v>
      </c>
      <c r="C49">
        <f>appliedEnergy2019!C49</f>
        <v>48</v>
      </c>
      <c r="D49">
        <f>appliedEnergy2019!D49</f>
        <v>6.7210197475537736</v>
      </c>
      <c r="E49">
        <f>appliedEnergy2019!G49</f>
        <v>1.30568E-2</v>
      </c>
      <c r="F49" s="49">
        <f t="shared" si="0"/>
        <v>1.2656187577881679E-2</v>
      </c>
      <c r="G49">
        <v>1.2656000000000001E-2</v>
      </c>
      <c r="K49">
        <v>18</v>
      </c>
      <c r="L49">
        <f t="shared" si="2"/>
        <v>2.6029E-2</v>
      </c>
      <c r="M49">
        <f t="shared" si="2"/>
        <v>2.4390999999999999E-2</v>
      </c>
      <c r="N49">
        <f t="shared" si="2"/>
        <v>2.2914E-2</v>
      </c>
      <c r="O49">
        <f t="shared" si="2"/>
        <v>2.2364999999999999E-2</v>
      </c>
      <c r="P49">
        <f t="shared" si="2"/>
        <v>2.2532E-2</v>
      </c>
      <c r="Q49">
        <f t="shared" si="2"/>
        <v>2.4191000000000001E-2</v>
      </c>
      <c r="R49">
        <f t="shared" si="2"/>
        <v>2.6262000000000001E-2</v>
      </c>
      <c r="S49">
        <f t="shared" si="2"/>
        <v>2.6282E-2</v>
      </c>
      <c r="T49">
        <f t="shared" si="2"/>
        <v>2.4736999999999999E-2</v>
      </c>
      <c r="U49">
        <f t="shared" si="2"/>
        <v>2.2686000000000001E-2</v>
      </c>
      <c r="V49">
        <f t="shared" si="2"/>
        <v>2.3022000000000001E-2</v>
      </c>
      <c r="W49">
        <f t="shared" si="2"/>
        <v>2.3727999999999999E-2</v>
      </c>
    </row>
    <row r="50" spans="1:23">
      <c r="A50">
        <f>appliedEnergy2019!A50</f>
        <v>2004</v>
      </c>
      <c r="B50">
        <f>appliedEnergy2019!B50</f>
        <v>1</v>
      </c>
      <c r="C50">
        <f>appliedEnergy2019!C50</f>
        <v>49</v>
      </c>
      <c r="D50">
        <f>appliedEnergy2019!D50</f>
        <v>4.5530751159512759</v>
      </c>
      <c r="E50">
        <f>appliedEnergy2019!G50</f>
        <v>1.2941600000000001E-2</v>
      </c>
      <c r="F50" s="49">
        <f t="shared" si="0"/>
        <v>1.3210711750175262E-2</v>
      </c>
      <c r="G50">
        <v>1.3211000000000001E-2</v>
      </c>
    </row>
    <row r="51" spans="1:23">
      <c r="A51">
        <f>appliedEnergy2019!A51</f>
        <v>2004</v>
      </c>
      <c r="B51">
        <f>appliedEnergy2019!B51</f>
        <v>2</v>
      </c>
      <c r="C51">
        <f>appliedEnergy2019!C51</f>
        <v>50</v>
      </c>
      <c r="D51">
        <f>appliedEnergy2019!D51</f>
        <v>5.421545671562078</v>
      </c>
      <c r="E51">
        <f>appliedEnergy2019!G51</f>
        <v>1.1507900000000001E-2</v>
      </c>
      <c r="F51" s="49">
        <f t="shared" si="0"/>
        <v>1.307996359449274E-2</v>
      </c>
      <c r="G51">
        <v>1.308E-2</v>
      </c>
      <c r="K51" t="s">
        <v>59</v>
      </c>
      <c r="L51">
        <f>MIN(L32:L49)</f>
        <v>9.8670000000000008E-3</v>
      </c>
      <c r="M51">
        <f t="shared" ref="M51:W51" si="3">MIN(M32:M49)</f>
        <v>9.6031999999999992E-3</v>
      </c>
      <c r="N51">
        <f t="shared" si="3"/>
        <v>9.4094000000000001E-3</v>
      </c>
      <c r="O51">
        <f t="shared" si="3"/>
        <v>8.9753999999999997E-3</v>
      </c>
      <c r="P51">
        <f t="shared" si="3"/>
        <v>9.0322000000000006E-3</v>
      </c>
      <c r="Q51">
        <f t="shared" si="3"/>
        <v>9.3151999999999992E-3</v>
      </c>
      <c r="R51">
        <f t="shared" si="3"/>
        <v>9.8937000000000001E-3</v>
      </c>
      <c r="S51">
        <f t="shared" si="3"/>
        <v>9.8034999999999997E-3</v>
      </c>
      <c r="T51">
        <f t="shared" si="3"/>
        <v>9.4853999999999997E-3</v>
      </c>
      <c r="U51">
        <f t="shared" si="3"/>
        <v>9.3498999999999995E-3</v>
      </c>
      <c r="V51">
        <f t="shared" si="3"/>
        <v>9.4927999999999992E-3</v>
      </c>
      <c r="W51">
        <f t="shared" si="3"/>
        <v>9.9696999999999997E-3</v>
      </c>
    </row>
    <row r="52" spans="1:23">
      <c r="A52">
        <f>appliedEnergy2019!A52</f>
        <v>2004</v>
      </c>
      <c r="B52">
        <f>appliedEnergy2019!B52</f>
        <v>3</v>
      </c>
      <c r="C52">
        <f>appliedEnergy2019!C52</f>
        <v>51</v>
      </c>
      <c r="D52">
        <f>appliedEnergy2019!D52</f>
        <v>9.2412179730342743</v>
      </c>
      <c r="E52">
        <f>appliedEnergy2019!G52</f>
        <v>1.2539399999999999E-2</v>
      </c>
      <c r="F52" s="49">
        <f t="shared" si="0"/>
        <v>1.2443723045240489E-2</v>
      </c>
      <c r="G52">
        <v>1.2444E-2</v>
      </c>
      <c r="K52" s="47" t="s">
        <v>60</v>
      </c>
      <c r="L52">
        <f>AVERAGE(L32:L49)</f>
        <v>1.7133888888888893E-2</v>
      </c>
      <c r="M52">
        <f t="shared" ref="M52:W52" si="4">AVERAGE(M32:M49)</f>
        <v>1.6801455555555553E-2</v>
      </c>
      <c r="N52">
        <f t="shared" si="4"/>
        <v>1.6157494444444444E-2</v>
      </c>
      <c r="O52">
        <f t="shared" si="4"/>
        <v>1.5696861111111113E-2</v>
      </c>
      <c r="P52">
        <f t="shared" si="4"/>
        <v>1.5856327777777776E-2</v>
      </c>
      <c r="Q52">
        <f t="shared" si="4"/>
        <v>1.686667777777778E-2</v>
      </c>
      <c r="R52">
        <f t="shared" si="4"/>
        <v>1.8018872222222218E-2</v>
      </c>
      <c r="S52">
        <f t="shared" si="4"/>
        <v>1.8190527777777781E-2</v>
      </c>
      <c r="T52">
        <f t="shared" si="4"/>
        <v>1.6888133333333333E-2</v>
      </c>
      <c r="U52">
        <f t="shared" si="4"/>
        <v>1.6075105555555552E-2</v>
      </c>
      <c r="V52">
        <f t="shared" si="4"/>
        <v>1.6313877777777777E-2</v>
      </c>
      <c r="W52">
        <f t="shared" si="4"/>
        <v>1.7331205555555555E-2</v>
      </c>
    </row>
    <row r="53" spans="1:23">
      <c r="A53">
        <f>appliedEnergy2019!A53</f>
        <v>2004</v>
      </c>
      <c r="B53">
        <f>appliedEnergy2019!B53</f>
        <v>4</v>
      </c>
      <c r="C53">
        <f>appliedEnergy2019!C53</f>
        <v>52</v>
      </c>
      <c r="D53">
        <f>appliedEnergy2019!D53</f>
        <v>12.936220440944458</v>
      </c>
      <c r="E53">
        <f>appliedEnergy2019!G53</f>
        <v>1.1782300000000001E-2</v>
      </c>
      <c r="F53" s="49">
        <f t="shared" si="0"/>
        <v>1.2148633310141491E-2</v>
      </c>
      <c r="G53">
        <v>1.2149E-2</v>
      </c>
      <c r="K53" t="s">
        <v>61</v>
      </c>
      <c r="L53">
        <f>MAX(L32:L49)</f>
        <v>2.6029E-2</v>
      </c>
      <c r="M53">
        <f t="shared" ref="M53:W53" si="5">MAX(M32:M49)</f>
        <v>2.4390999999999999E-2</v>
      </c>
      <c r="N53">
        <f t="shared" si="5"/>
        <v>2.2914E-2</v>
      </c>
      <c r="O53">
        <f t="shared" si="5"/>
        <v>2.2364999999999999E-2</v>
      </c>
      <c r="P53">
        <f t="shared" si="5"/>
        <v>2.2532E-2</v>
      </c>
      <c r="Q53">
        <f t="shared" si="5"/>
        <v>2.4191000000000001E-2</v>
      </c>
      <c r="R53">
        <f t="shared" si="5"/>
        <v>2.6262000000000001E-2</v>
      </c>
      <c r="S53">
        <f t="shared" si="5"/>
        <v>2.6282E-2</v>
      </c>
      <c r="T53">
        <f t="shared" si="5"/>
        <v>2.4736999999999999E-2</v>
      </c>
      <c r="U53">
        <f t="shared" si="5"/>
        <v>2.2686000000000001E-2</v>
      </c>
      <c r="V53">
        <f t="shared" si="5"/>
        <v>2.3022000000000001E-2</v>
      </c>
      <c r="W53">
        <f t="shared" si="5"/>
        <v>2.5283E-2</v>
      </c>
    </row>
    <row r="54" spans="1:23">
      <c r="A54">
        <f>appliedEnergy2019!A54</f>
        <v>2004</v>
      </c>
      <c r="B54">
        <f>appliedEnergy2019!B54</f>
        <v>5</v>
      </c>
      <c r="C54">
        <f>appliedEnergy2019!C54</f>
        <v>53</v>
      </c>
      <c r="D54">
        <f>appliedEnergy2019!D54</f>
        <v>16.989711053388426</v>
      </c>
      <c r="E54">
        <f>appliedEnergy2019!G54</f>
        <v>1.1822200000000001E-2</v>
      </c>
      <c r="F54" s="49">
        <f t="shared" si="0"/>
        <v>1.218856383322188E-2</v>
      </c>
      <c r="G54">
        <v>1.2189E-2</v>
      </c>
      <c r="K54" t="s">
        <v>82</v>
      </c>
      <c r="L54">
        <f>1000*L52</f>
        <v>17.133888888888894</v>
      </c>
      <c r="M54">
        <f t="shared" ref="M54:W54" si="6">1000*M52</f>
        <v>16.801455555555552</v>
      </c>
      <c r="N54">
        <f t="shared" si="6"/>
        <v>16.157494444444445</v>
      </c>
      <c r="O54">
        <f t="shared" si="6"/>
        <v>15.696861111111113</v>
      </c>
      <c r="P54">
        <f t="shared" si="6"/>
        <v>15.856327777777777</v>
      </c>
      <c r="Q54">
        <f t="shared" si="6"/>
        <v>16.866677777777781</v>
      </c>
      <c r="R54">
        <f t="shared" si="6"/>
        <v>18.018872222222218</v>
      </c>
      <c r="S54">
        <f t="shared" si="6"/>
        <v>18.190527777777781</v>
      </c>
      <c r="T54">
        <f t="shared" si="6"/>
        <v>16.888133333333332</v>
      </c>
      <c r="U54">
        <f t="shared" si="6"/>
        <v>16.075105555555552</v>
      </c>
      <c r="V54">
        <f t="shared" si="6"/>
        <v>16.313877777777776</v>
      </c>
      <c r="W54">
        <f t="shared" si="6"/>
        <v>17.331205555555556</v>
      </c>
    </row>
    <row r="55" spans="1:23">
      <c r="A55">
        <f>appliedEnergy2019!A55</f>
        <v>2004</v>
      </c>
      <c r="B55">
        <f>appliedEnergy2019!B55</f>
        <v>6</v>
      </c>
      <c r="C55">
        <f>appliedEnergy2019!C55</f>
        <v>54</v>
      </c>
      <c r="D55">
        <f>appliedEnergy2019!D55</f>
        <v>21.911001904494814</v>
      </c>
      <c r="E55">
        <f>appliedEnergy2019!G55</f>
        <v>1.1925799999999999E-2</v>
      </c>
      <c r="F55" s="49">
        <f t="shared" si="0"/>
        <v>1.2757436945684535E-2</v>
      </c>
      <c r="G55">
        <v>1.2756999999999999E-2</v>
      </c>
    </row>
    <row r="56" spans="1:23">
      <c r="A56">
        <f>appliedEnergy2019!A56</f>
        <v>2004</v>
      </c>
      <c r="B56">
        <f>appliedEnergy2019!B56</f>
        <v>7</v>
      </c>
      <c r="C56">
        <f>appliedEnergy2019!C56</f>
        <v>55</v>
      </c>
      <c r="D56">
        <f>appliedEnergy2019!D56</f>
        <v>24.922169235090301</v>
      </c>
      <c r="E56">
        <f>appliedEnergy2019!G56</f>
        <v>1.3242800000000001E-2</v>
      </c>
      <c r="F56" s="49">
        <f t="shared" si="0"/>
        <v>1.3429829009593278E-2</v>
      </c>
      <c r="G56">
        <v>1.3429999999999999E-2</v>
      </c>
      <c r="K56" t="s">
        <v>80</v>
      </c>
      <c r="L56">
        <v>1</v>
      </c>
      <c r="M56">
        <v>2</v>
      </c>
      <c r="N56">
        <v>3</v>
      </c>
      <c r="O56">
        <v>4</v>
      </c>
      <c r="P56">
        <v>5</v>
      </c>
      <c r="Q56">
        <v>6</v>
      </c>
      <c r="R56">
        <v>7</v>
      </c>
      <c r="S56">
        <v>8</v>
      </c>
      <c r="T56">
        <v>9</v>
      </c>
      <c r="U56">
        <v>10</v>
      </c>
      <c r="V56">
        <v>11</v>
      </c>
      <c r="W56">
        <v>12</v>
      </c>
    </row>
    <row r="57" spans="1:23">
      <c r="A57">
        <f>appliedEnergy2019!A57</f>
        <v>2004</v>
      </c>
      <c r="B57">
        <f>appliedEnergy2019!B57</f>
        <v>8</v>
      </c>
      <c r="C57">
        <f>appliedEnergy2019!C57</f>
        <v>56</v>
      </c>
      <c r="D57">
        <f>appliedEnergy2019!D57</f>
        <v>24.654874492730631</v>
      </c>
      <c r="E57">
        <f>appliedEnergy2019!G57</f>
        <v>1.3304600000000001E-2</v>
      </c>
      <c r="F57" s="49">
        <f t="shared" si="0"/>
        <v>1.3441918951429994E-2</v>
      </c>
      <c r="G57">
        <v>1.3442000000000001E-2</v>
      </c>
      <c r="K57">
        <v>1</v>
      </c>
      <c r="L57">
        <f>INDEX($E$2:$E$234,($K57-1)*12+L$56,1)</f>
        <v>1.11795E-2</v>
      </c>
      <c r="M57">
        <f t="shared" ref="M57:W72" si="7">INDEX($E$2:$E$234,($K57-1)*12+M$56,1)</f>
        <v>1.0891700000000001E-2</v>
      </c>
      <c r="N57">
        <f t="shared" si="7"/>
        <v>1.0901600000000001E-2</v>
      </c>
      <c r="O57">
        <f t="shared" si="7"/>
        <v>9.7226999999999991E-3</v>
      </c>
      <c r="P57">
        <f t="shared" si="7"/>
        <v>9.9285999999999992E-3</v>
      </c>
      <c r="Q57">
        <f t="shared" si="7"/>
        <v>9.9889999999999996E-3</v>
      </c>
      <c r="R57">
        <f t="shared" si="7"/>
        <v>1.1186399999999999E-2</v>
      </c>
      <c r="S57">
        <f t="shared" si="7"/>
        <v>1.1189800000000001E-2</v>
      </c>
      <c r="T57">
        <f t="shared" si="7"/>
        <v>1.04058E-2</v>
      </c>
      <c r="U57">
        <f t="shared" si="7"/>
        <v>1.0644000000000001E-2</v>
      </c>
      <c r="V57">
        <f t="shared" si="7"/>
        <v>1.0850199999999999E-2</v>
      </c>
      <c r="W57">
        <f t="shared" si="7"/>
        <v>1.13863E-2</v>
      </c>
    </row>
    <row r="58" spans="1:23">
      <c r="A58">
        <f>appliedEnergy2019!A58</f>
        <v>2004</v>
      </c>
      <c r="B58">
        <f>appliedEnergy2019!B58</f>
        <v>9</v>
      </c>
      <c r="C58">
        <f>appliedEnergy2019!C58</f>
        <v>57</v>
      </c>
      <c r="D58">
        <f>appliedEnergy2019!D58</f>
        <v>21.657655874296644</v>
      </c>
      <c r="E58">
        <f>appliedEnergy2019!G58</f>
        <v>1.2525100000000001E-2</v>
      </c>
      <c r="F58" s="49">
        <f t="shared" si="0"/>
        <v>1.2925755280398903E-2</v>
      </c>
      <c r="G58">
        <v>1.2926E-2</v>
      </c>
      <c r="K58">
        <v>2</v>
      </c>
      <c r="L58">
        <f t="shared" ref="L58:W74" si="8">INDEX($E$2:$E$234,($K58-1)*12+L$56,1)</f>
        <v>1.1687899999999999E-2</v>
      </c>
      <c r="M58">
        <f t="shared" si="7"/>
        <v>1.0532799999999998E-2</v>
      </c>
      <c r="N58">
        <f t="shared" si="7"/>
        <v>9.8159999999999983E-3</v>
      </c>
      <c r="O58">
        <f t="shared" si="7"/>
        <v>9.6884999999999975E-3</v>
      </c>
      <c r="P58">
        <f t="shared" si="7"/>
        <v>9.7428999999999988E-3</v>
      </c>
      <c r="Q58">
        <f t="shared" si="7"/>
        <v>9.9135000000000022E-3</v>
      </c>
      <c r="R58">
        <f t="shared" si="7"/>
        <v>1.1076600000000001E-2</v>
      </c>
      <c r="S58">
        <f t="shared" si="7"/>
        <v>1.1271799999999998E-2</v>
      </c>
      <c r="T58">
        <f t="shared" si="7"/>
        <v>1.0234700000000001E-2</v>
      </c>
      <c r="U58">
        <f t="shared" si="7"/>
        <v>1.0424699999999999E-2</v>
      </c>
      <c r="V58">
        <f t="shared" si="7"/>
        <v>1.09742E-2</v>
      </c>
      <c r="W58">
        <f t="shared" si="7"/>
        <v>1.1507700000000001E-2</v>
      </c>
    </row>
    <row r="59" spans="1:23">
      <c r="A59">
        <f>appliedEnergy2019!A59</f>
        <v>2004</v>
      </c>
      <c r="B59">
        <f>appliedEnergy2019!B59</f>
        <v>10</v>
      </c>
      <c r="C59">
        <f>appliedEnergy2019!C59</f>
        <v>58</v>
      </c>
      <c r="D59">
        <f>appliedEnergy2019!D59</f>
        <v>17.76390012561621</v>
      </c>
      <c r="E59">
        <f>appliedEnergy2019!G59</f>
        <v>1.2326200000000001E-2</v>
      </c>
      <c r="F59" s="49">
        <f t="shared" si="0"/>
        <v>1.2557685204627845E-2</v>
      </c>
      <c r="G59">
        <v>1.2558E-2</v>
      </c>
      <c r="K59">
        <v>3</v>
      </c>
      <c r="L59">
        <f t="shared" si="8"/>
        <v>1.1964000000000001E-2</v>
      </c>
      <c r="M59">
        <f t="shared" si="7"/>
        <v>9.9509999999999998E-3</v>
      </c>
      <c r="N59">
        <f t="shared" si="7"/>
        <v>1.12149E-2</v>
      </c>
      <c r="O59">
        <f t="shared" si="7"/>
        <v>1.0606100000000002E-2</v>
      </c>
      <c r="P59">
        <f t="shared" si="7"/>
        <v>1.0385999999999999E-2</v>
      </c>
      <c r="Q59">
        <f t="shared" si="7"/>
        <v>1.0435100000000001E-2</v>
      </c>
      <c r="R59">
        <f t="shared" si="7"/>
        <v>1.1728499999999999E-2</v>
      </c>
      <c r="S59">
        <f t="shared" si="7"/>
        <v>1.1646799999999999E-2</v>
      </c>
      <c r="T59">
        <f t="shared" si="7"/>
        <v>1.0505499999999999E-2</v>
      </c>
      <c r="U59">
        <f t="shared" si="7"/>
        <v>1.0770200000000001E-2</v>
      </c>
      <c r="V59">
        <f t="shared" si="7"/>
        <v>1.1222300000000001E-2</v>
      </c>
      <c r="W59">
        <f t="shared" si="7"/>
        <v>1.2122200000000001E-2</v>
      </c>
    </row>
    <row r="60" spans="1:23">
      <c r="A60">
        <f>appliedEnergy2019!A60</f>
        <v>2004</v>
      </c>
      <c r="B60">
        <f>appliedEnergy2019!B60</f>
        <v>11</v>
      </c>
      <c r="C60">
        <f>appliedEnergy2019!C60</f>
        <v>59</v>
      </c>
      <c r="D60">
        <f>appliedEnergy2019!D60</f>
        <v>11.447300586711778</v>
      </c>
      <c r="E60">
        <f>appliedEnergy2019!G60</f>
        <v>1.2150300000000001E-2</v>
      </c>
      <c r="F60" s="49">
        <f t="shared" si="0"/>
        <v>1.272287447584361E-2</v>
      </c>
      <c r="G60">
        <v>1.2723E-2</v>
      </c>
      <c r="K60">
        <v>4</v>
      </c>
      <c r="L60">
        <f t="shared" si="8"/>
        <v>1.2386100000000001E-2</v>
      </c>
      <c r="M60">
        <f t="shared" si="7"/>
        <v>1.0859200000000001E-2</v>
      </c>
      <c r="N60">
        <f t="shared" si="7"/>
        <v>1.23914E-2</v>
      </c>
      <c r="O60">
        <f t="shared" si="7"/>
        <v>1.1045400000000002E-2</v>
      </c>
      <c r="P60">
        <f t="shared" si="7"/>
        <v>1.09176E-2</v>
      </c>
      <c r="Q60">
        <f t="shared" si="7"/>
        <v>1.1085100000000001E-2</v>
      </c>
      <c r="R60">
        <f t="shared" si="7"/>
        <v>1.24154E-2</v>
      </c>
      <c r="S60">
        <f t="shared" si="7"/>
        <v>1.2561300000000001E-2</v>
      </c>
      <c r="T60">
        <f t="shared" si="7"/>
        <v>1.14143E-2</v>
      </c>
      <c r="U60">
        <f t="shared" si="7"/>
        <v>1.15789E-2</v>
      </c>
      <c r="V60">
        <f t="shared" si="7"/>
        <v>1.1439399999999999E-2</v>
      </c>
      <c r="W60">
        <f t="shared" si="7"/>
        <v>1.30568E-2</v>
      </c>
    </row>
    <row r="61" spans="1:23">
      <c r="A61">
        <f>appliedEnergy2019!A61</f>
        <v>2004</v>
      </c>
      <c r="B61">
        <f>appliedEnergy2019!B61</f>
        <v>12</v>
      </c>
      <c r="C61">
        <f>appliedEnergy2019!C61</f>
        <v>60</v>
      </c>
      <c r="D61">
        <f>appliedEnergy2019!D61</f>
        <v>7.073552084636888</v>
      </c>
      <c r="E61">
        <f>appliedEnergy2019!G61</f>
        <v>1.3949300000000001E-2</v>
      </c>
      <c r="F61" s="49">
        <f t="shared" si="0"/>
        <v>1.3454845738199456E-2</v>
      </c>
      <c r="G61">
        <v>1.3455E-2</v>
      </c>
      <c r="K61">
        <v>5</v>
      </c>
      <c r="L61">
        <f t="shared" si="8"/>
        <v>1.2941600000000001E-2</v>
      </c>
      <c r="M61">
        <f t="shared" si="7"/>
        <v>1.1507900000000001E-2</v>
      </c>
      <c r="N61">
        <f t="shared" si="7"/>
        <v>1.2539399999999999E-2</v>
      </c>
      <c r="O61">
        <f t="shared" si="7"/>
        <v>1.1782300000000001E-2</v>
      </c>
      <c r="P61">
        <f t="shared" si="7"/>
        <v>1.1822200000000001E-2</v>
      </c>
      <c r="Q61">
        <f t="shared" si="7"/>
        <v>1.1925799999999999E-2</v>
      </c>
      <c r="R61">
        <f t="shared" si="7"/>
        <v>1.3242800000000001E-2</v>
      </c>
      <c r="S61">
        <f t="shared" si="7"/>
        <v>1.3304600000000001E-2</v>
      </c>
      <c r="T61">
        <f t="shared" si="7"/>
        <v>1.2525100000000001E-2</v>
      </c>
      <c r="U61">
        <f t="shared" si="7"/>
        <v>1.2326200000000001E-2</v>
      </c>
      <c r="V61">
        <f t="shared" si="7"/>
        <v>1.2150300000000001E-2</v>
      </c>
      <c r="W61">
        <f t="shared" si="7"/>
        <v>1.3949300000000001E-2</v>
      </c>
    </row>
    <row r="62" spans="1:23">
      <c r="A62">
        <f>appliedEnergy2019!A62</f>
        <v>2005</v>
      </c>
      <c r="B62">
        <f>appliedEnergy2019!B62</f>
        <v>1</v>
      </c>
      <c r="C62">
        <f>appliedEnergy2019!C62</f>
        <v>61</v>
      </c>
      <c r="D62">
        <f>appliedEnergy2019!D62</f>
        <v>6.3640318991406977</v>
      </c>
      <c r="E62">
        <f>appliedEnergy2019!G62</f>
        <v>1.3212399999999999E-2</v>
      </c>
      <c r="F62" s="49">
        <f t="shared" si="0"/>
        <v>1.3682190124894904E-2</v>
      </c>
      <c r="G62">
        <v>1.3682E-2</v>
      </c>
      <c r="K62">
        <v>6</v>
      </c>
      <c r="L62">
        <f t="shared" si="8"/>
        <v>1.3212399999999999E-2</v>
      </c>
      <c r="M62">
        <f t="shared" si="7"/>
        <v>1.2523899999999999E-2</v>
      </c>
      <c r="N62">
        <f t="shared" si="7"/>
        <v>1.3465700000000001E-2</v>
      </c>
      <c r="O62">
        <f t="shared" si="7"/>
        <v>1.2533899999999999E-2</v>
      </c>
      <c r="P62">
        <f t="shared" si="7"/>
        <v>1.2759899999999999E-2</v>
      </c>
      <c r="Q62">
        <f t="shared" si="7"/>
        <v>1.26029E-2</v>
      </c>
      <c r="R62">
        <f t="shared" si="7"/>
        <v>1.42544E-2</v>
      </c>
      <c r="S62">
        <f t="shared" si="7"/>
        <v>1.4693999999999999E-2</v>
      </c>
      <c r="T62">
        <f t="shared" si="7"/>
        <v>1.3283400000000001E-2</v>
      </c>
      <c r="U62">
        <f t="shared" si="7"/>
        <v>1.3406999999999999E-2</v>
      </c>
      <c r="V62">
        <f t="shared" si="7"/>
        <v>1.33221E-2</v>
      </c>
      <c r="W62">
        <f t="shared" si="7"/>
        <v>1.47344E-2</v>
      </c>
    </row>
    <row r="63" spans="1:23">
      <c r="A63">
        <f>appliedEnergy2019!A63</f>
        <v>2005</v>
      </c>
      <c r="B63">
        <f>appliedEnergy2019!B63</f>
        <v>2</v>
      </c>
      <c r="C63">
        <f>appliedEnergy2019!C63</f>
        <v>62</v>
      </c>
      <c r="D63">
        <f>appliedEnergy2019!D63</f>
        <v>5.4308723456595542</v>
      </c>
      <c r="E63">
        <f>appliedEnergy2019!G63</f>
        <v>1.2523899999999999E-2</v>
      </c>
      <c r="F63" s="49">
        <f t="shared" si="0"/>
        <v>1.3981255654339077E-2</v>
      </c>
      <c r="G63">
        <v>1.3981E-2</v>
      </c>
      <c r="K63">
        <v>7</v>
      </c>
      <c r="L63">
        <f t="shared" si="8"/>
        <v>1.41721E-2</v>
      </c>
      <c r="M63">
        <f t="shared" si="7"/>
        <v>1.3540300000000002E-2</v>
      </c>
      <c r="N63">
        <f t="shared" si="7"/>
        <v>1.4471399999999997E-2</v>
      </c>
      <c r="O63">
        <f t="shared" si="7"/>
        <v>1.3277500000000001E-2</v>
      </c>
      <c r="P63">
        <f t="shared" si="7"/>
        <v>1.3875699999999999E-2</v>
      </c>
      <c r="Q63">
        <f t="shared" si="7"/>
        <v>1.4336100000000001E-2</v>
      </c>
      <c r="R63">
        <f t="shared" si="7"/>
        <v>1.5452799999999999E-2</v>
      </c>
      <c r="S63">
        <f t="shared" si="7"/>
        <v>1.6267199999999999E-2</v>
      </c>
      <c r="T63">
        <f t="shared" si="7"/>
        <v>1.4395100000000001E-2</v>
      </c>
      <c r="U63">
        <f t="shared" si="7"/>
        <v>1.3735300000000001E-2</v>
      </c>
      <c r="V63">
        <f t="shared" si="7"/>
        <v>1.5067900000000002E-2</v>
      </c>
      <c r="W63">
        <f t="shared" si="7"/>
        <v>1.6045899999999998E-2</v>
      </c>
    </row>
    <row r="64" spans="1:23">
      <c r="A64">
        <f>appliedEnergy2019!A64</f>
        <v>2005</v>
      </c>
      <c r="B64">
        <f>appliedEnergy2019!B64</f>
        <v>3</v>
      </c>
      <c r="C64">
        <f>appliedEnergy2019!C64</f>
        <v>63</v>
      </c>
      <c r="D64">
        <f>appliedEnergy2019!D64</f>
        <v>8.0670016694055295</v>
      </c>
      <c r="E64">
        <f>appliedEnergy2019!G64</f>
        <v>1.3465700000000001E-2</v>
      </c>
      <c r="F64" s="49">
        <f t="shared" si="0"/>
        <v>1.3472629323735396E-2</v>
      </c>
      <c r="G64">
        <v>1.3473000000000001E-2</v>
      </c>
      <c r="K64">
        <v>8</v>
      </c>
      <c r="L64">
        <f t="shared" si="8"/>
        <v>1.5685678921E-2</v>
      </c>
      <c r="M64">
        <f t="shared" si="7"/>
        <v>1.4547954260000001E-2</v>
      </c>
      <c r="N64">
        <f t="shared" si="7"/>
        <v>1.5622648487E-2</v>
      </c>
      <c r="O64">
        <f t="shared" si="7"/>
        <v>1.4785827123999999E-2</v>
      </c>
      <c r="P64">
        <f t="shared" si="7"/>
        <v>1.5112533102E-2</v>
      </c>
      <c r="Q64">
        <f t="shared" si="7"/>
        <v>1.5560417805000001E-2</v>
      </c>
      <c r="R64">
        <f t="shared" si="7"/>
        <v>1.7491562056000002E-2</v>
      </c>
      <c r="S64">
        <f t="shared" si="7"/>
        <v>1.7579500958999999E-2</v>
      </c>
      <c r="T64">
        <f t="shared" si="7"/>
        <v>1.5636286736E-2</v>
      </c>
      <c r="U64">
        <f t="shared" si="7"/>
        <v>1.5071155827000001E-2</v>
      </c>
      <c r="V64">
        <f t="shared" si="7"/>
        <v>1.6103412526000001E-2</v>
      </c>
      <c r="W64">
        <f t="shared" si="7"/>
        <v>1.6803235813999999E-2</v>
      </c>
    </row>
    <row r="65" spans="1:23">
      <c r="A65">
        <f>appliedEnergy2019!A65</f>
        <v>2005</v>
      </c>
      <c r="B65">
        <f>appliedEnergy2019!B65</f>
        <v>4</v>
      </c>
      <c r="C65">
        <f>appliedEnergy2019!C65</f>
        <v>64</v>
      </c>
      <c r="D65">
        <f>appliedEnergy2019!D65</f>
        <v>13.075666920132567</v>
      </c>
      <c r="E65">
        <f>appliedEnergy2019!G65</f>
        <v>1.2533899999999999E-2</v>
      </c>
      <c r="F65" s="49">
        <f t="shared" si="0"/>
        <v>1.292898640328213E-2</v>
      </c>
      <c r="G65">
        <v>1.2929E-2</v>
      </c>
      <c r="K65">
        <v>9</v>
      </c>
      <c r="L65">
        <f t="shared" si="8"/>
        <v>1.79483E-2</v>
      </c>
      <c r="M65">
        <f t="shared" si="7"/>
        <v>1.6504099999999997E-2</v>
      </c>
      <c r="N65">
        <f t="shared" si="7"/>
        <v>1.6244500000000002E-2</v>
      </c>
      <c r="O65">
        <f t="shared" si="7"/>
        <v>1.5652300000000001E-2</v>
      </c>
      <c r="P65">
        <f t="shared" si="7"/>
        <v>1.6284E-2</v>
      </c>
      <c r="Q65">
        <f t="shared" si="7"/>
        <v>1.6527099999999999E-2</v>
      </c>
      <c r="R65">
        <f t="shared" si="7"/>
        <v>1.8308499999999998E-2</v>
      </c>
      <c r="S65">
        <f t="shared" si="7"/>
        <v>1.83918E-2</v>
      </c>
      <c r="T65">
        <f t="shared" si="7"/>
        <v>1.60451E-2</v>
      </c>
      <c r="U65">
        <f t="shared" si="7"/>
        <v>1.4917E-2</v>
      </c>
      <c r="V65">
        <f t="shared" si="7"/>
        <v>1.5446040000000001E-2</v>
      </c>
      <c r="W65">
        <f t="shared" si="7"/>
        <v>1.5816439999999998E-2</v>
      </c>
    </row>
    <row r="66" spans="1:23">
      <c r="A66">
        <f>appliedEnergy2019!A66</f>
        <v>2005</v>
      </c>
      <c r="B66">
        <f>appliedEnergy2019!B66</f>
        <v>5</v>
      </c>
      <c r="C66">
        <f>appliedEnergy2019!C66</f>
        <v>65</v>
      </c>
      <c r="D66">
        <f>appliedEnergy2019!D66</f>
        <v>17.640722365512939</v>
      </c>
      <c r="E66">
        <f>appliedEnergy2019!G66</f>
        <v>1.2759899999999999E-2</v>
      </c>
      <c r="F66" s="49">
        <f t="shared" si="0"/>
        <v>1.3010431574165076E-2</v>
      </c>
      <c r="G66">
        <v>1.3010000000000001E-2</v>
      </c>
      <c r="K66">
        <v>10</v>
      </c>
      <c r="L66">
        <f t="shared" si="8"/>
        <v>1.6851415999999998E-2</v>
      </c>
      <c r="M66">
        <f t="shared" si="7"/>
        <v>1.5010029000000001E-2</v>
      </c>
      <c r="N66">
        <f t="shared" si="7"/>
        <v>1.5983710999999998E-2</v>
      </c>
      <c r="O66">
        <f t="shared" si="7"/>
        <v>1.4849102999999997E-2</v>
      </c>
      <c r="P66">
        <f t="shared" si="7"/>
        <v>1.5297715000000002E-2</v>
      </c>
      <c r="Q66">
        <f t="shared" si="7"/>
        <v>1.5899615999999998E-2</v>
      </c>
      <c r="R66">
        <f t="shared" si="7"/>
        <v>1.7743508000000002E-2</v>
      </c>
      <c r="S66">
        <f t="shared" si="7"/>
        <v>1.7704556000000003E-2</v>
      </c>
      <c r="T66">
        <f t="shared" si="7"/>
        <v>1.5379300999999998E-2</v>
      </c>
      <c r="U66">
        <f t="shared" si="7"/>
        <v>1.5989903999999999E-2</v>
      </c>
      <c r="V66">
        <f t="shared" si="7"/>
        <v>1.5779290999999997E-2</v>
      </c>
      <c r="W66">
        <f t="shared" si="7"/>
        <v>1.7590910000000001E-2</v>
      </c>
    </row>
    <row r="67" spans="1:23">
      <c r="A67">
        <f>appliedEnergy2019!A67</f>
        <v>2005</v>
      </c>
      <c r="B67">
        <f>appliedEnergy2019!B67</f>
        <v>6</v>
      </c>
      <c r="C67">
        <f>appliedEnergy2019!C67</f>
        <v>66</v>
      </c>
      <c r="D67">
        <f>appliedEnergy2019!D67</f>
        <v>21.45109677976291</v>
      </c>
      <c r="E67">
        <f>appliedEnergy2019!G67</f>
        <v>1.26029E-2</v>
      </c>
      <c r="F67" s="49">
        <f t="shared" ref="F67:F130" si="9">$H$2*(((A67)-$I$2)*12+B67)+$J$2*(((A67)-$I$2)*12+B67)*(D67-$K$2)*(D67-$K$2)+$L$2</f>
        <v>1.35164579595561E-2</v>
      </c>
      <c r="G67">
        <v>1.3516E-2</v>
      </c>
      <c r="K67">
        <v>11</v>
      </c>
      <c r="L67">
        <f t="shared" si="8"/>
        <v>1.7421708000000001E-2</v>
      </c>
      <c r="M67">
        <f t="shared" si="7"/>
        <v>1.5745016000000001E-2</v>
      </c>
      <c r="N67">
        <f t="shared" si="7"/>
        <v>1.7078834000000001E-2</v>
      </c>
      <c r="O67">
        <f t="shared" si="7"/>
        <v>1.6313735999999999E-2</v>
      </c>
      <c r="P67">
        <f t="shared" si="7"/>
        <v>1.6711661999999999E-2</v>
      </c>
      <c r="Q67">
        <f t="shared" si="7"/>
        <v>1.7143073000000005E-2</v>
      </c>
      <c r="R67">
        <f t="shared" si="7"/>
        <v>1.9427951000000002E-2</v>
      </c>
      <c r="S67">
        <f t="shared" si="7"/>
        <v>2.0453132000000002E-2</v>
      </c>
      <c r="T67">
        <f t="shared" si="7"/>
        <v>1.7094002000000001E-2</v>
      </c>
      <c r="U67">
        <f t="shared" si="7"/>
        <v>1.7318094999999999E-2</v>
      </c>
      <c r="V67">
        <f t="shared" si="7"/>
        <v>1.6494855999999999E-2</v>
      </c>
      <c r="W67">
        <f t="shared" si="7"/>
        <v>1.9231894999999999E-2</v>
      </c>
    </row>
    <row r="68" spans="1:23">
      <c r="A68">
        <f>appliedEnergy2019!A68</f>
        <v>2005</v>
      </c>
      <c r="B68">
        <f>appliedEnergy2019!B68</f>
        <v>7</v>
      </c>
      <c r="C68">
        <f>appliedEnergy2019!C68</f>
        <v>67</v>
      </c>
      <c r="D68">
        <f>appliedEnergy2019!D68</f>
        <v>25.874883582116464</v>
      </c>
      <c r="E68">
        <f>appliedEnergy2019!G68</f>
        <v>1.42544E-2</v>
      </c>
      <c r="F68" s="49">
        <f t="shared" si="9"/>
        <v>1.4592046118758594E-2</v>
      </c>
      <c r="G68">
        <v>1.4592000000000001E-2</v>
      </c>
      <c r="K68">
        <v>12</v>
      </c>
      <c r="L68">
        <f t="shared" si="8"/>
        <v>1.9724373E-2</v>
      </c>
      <c r="M68">
        <f t="shared" si="7"/>
        <v>1.7790304999999999E-2</v>
      </c>
      <c r="N68">
        <f t="shared" si="7"/>
        <v>1.9278116999999997E-2</v>
      </c>
      <c r="O68">
        <f t="shared" si="7"/>
        <v>1.7923318000000001E-2</v>
      </c>
      <c r="P68">
        <f t="shared" si="7"/>
        <v>1.7686345999999999E-2</v>
      </c>
      <c r="Q68">
        <f t="shared" si="7"/>
        <v>1.8002760999999999E-2</v>
      </c>
      <c r="R68">
        <f t="shared" si="7"/>
        <v>2.1070041999999997E-2</v>
      </c>
      <c r="S68">
        <f t="shared" si="7"/>
        <v>2.0673509000000003E-2</v>
      </c>
      <c r="T68">
        <f t="shared" si="7"/>
        <v>1.8986104E-2</v>
      </c>
      <c r="U68">
        <f t="shared" si="7"/>
        <v>1.8934785999999999E-2</v>
      </c>
      <c r="V68">
        <f t="shared" si="7"/>
        <v>1.9146615000000002E-2</v>
      </c>
      <c r="W68">
        <f t="shared" si="7"/>
        <v>2.1090026000000001E-2</v>
      </c>
    </row>
    <row r="69" spans="1:23">
      <c r="A69">
        <f>appliedEnergy2019!A69</f>
        <v>2005</v>
      </c>
      <c r="B69">
        <f>appliedEnergy2019!B69</f>
        <v>8</v>
      </c>
      <c r="C69">
        <f>appliedEnergy2019!C69</f>
        <v>68</v>
      </c>
      <c r="D69">
        <f>appliedEnergy2019!D69</f>
        <v>26.363923712183126</v>
      </c>
      <c r="E69">
        <f>appliedEnergy2019!G69</f>
        <v>1.4693999999999999E-2</v>
      </c>
      <c r="F69" s="49">
        <f t="shared" si="9"/>
        <v>1.4813937055924358E-2</v>
      </c>
      <c r="G69">
        <v>1.4814000000000001E-2</v>
      </c>
      <c r="K69">
        <v>13</v>
      </c>
      <c r="L69">
        <f t="shared" si="8"/>
        <v>2.1406127999999996E-2</v>
      </c>
      <c r="M69">
        <f t="shared" si="7"/>
        <v>1.9994766000000004E-2</v>
      </c>
      <c r="N69">
        <f t="shared" si="7"/>
        <v>2.0757882000000002E-2</v>
      </c>
      <c r="O69">
        <f t="shared" si="7"/>
        <v>1.8254835000000001E-2</v>
      </c>
      <c r="P69">
        <f t="shared" si="7"/>
        <v>1.8953659000000001E-2</v>
      </c>
      <c r="Q69">
        <f t="shared" si="7"/>
        <v>2.0100591000000001E-2</v>
      </c>
      <c r="R69">
        <f t="shared" si="7"/>
        <v>2.2879950999999996E-2</v>
      </c>
      <c r="S69">
        <f t="shared" si="7"/>
        <v>2.1539312999999997E-2</v>
      </c>
      <c r="T69">
        <f t="shared" si="7"/>
        <v>1.9863007000000002E-2</v>
      </c>
      <c r="U69">
        <f t="shared" si="7"/>
        <v>1.8217447000000001E-2</v>
      </c>
      <c r="V69">
        <f t="shared" si="7"/>
        <v>1.9243717E-2</v>
      </c>
      <c r="W69">
        <f t="shared" si="7"/>
        <v>2.1158567E-2</v>
      </c>
    </row>
    <row r="70" spans="1:23">
      <c r="A70">
        <f>appliedEnergy2019!A70</f>
        <v>2005</v>
      </c>
      <c r="B70">
        <f>appliedEnergy2019!B70</f>
        <v>9</v>
      </c>
      <c r="C70">
        <f>appliedEnergy2019!C70</f>
        <v>69</v>
      </c>
      <c r="D70">
        <f>appliedEnergy2019!D70</f>
        <v>21.650650359935693</v>
      </c>
      <c r="E70">
        <f>appliedEnergy2019!G70</f>
        <v>1.3283400000000001E-2</v>
      </c>
      <c r="F70" s="49">
        <f t="shared" si="9"/>
        <v>1.375874834915378E-2</v>
      </c>
      <c r="G70">
        <v>1.3759E-2</v>
      </c>
      <c r="K70">
        <v>14</v>
      </c>
      <c r="L70">
        <f t="shared" si="8"/>
        <v>2.1399407999999998E-2</v>
      </c>
      <c r="M70">
        <f t="shared" si="7"/>
        <v>1.8873926999999999E-2</v>
      </c>
      <c r="N70">
        <f t="shared" si="7"/>
        <v>2.0446656000000001E-2</v>
      </c>
      <c r="O70">
        <f t="shared" si="7"/>
        <v>1.9110384000000001E-2</v>
      </c>
      <c r="P70">
        <f t="shared" si="7"/>
        <v>1.9581571999999998E-2</v>
      </c>
      <c r="Q70">
        <f t="shared" si="7"/>
        <v>2.0097462E-2</v>
      </c>
      <c r="R70">
        <f t="shared" si="7"/>
        <v>2.2691836999999999E-2</v>
      </c>
      <c r="S70">
        <f t="shared" si="7"/>
        <v>2.1767142999999999E-2</v>
      </c>
      <c r="T70">
        <f t="shared" si="7"/>
        <v>2.0419871999999995E-2</v>
      </c>
      <c r="U70">
        <f t="shared" si="7"/>
        <v>1.9120623999999999E-2</v>
      </c>
      <c r="V70">
        <f t="shared" si="7"/>
        <v>2.0258221E-2</v>
      </c>
      <c r="W70">
        <f t="shared" si="7"/>
        <v>2.2589523E-2</v>
      </c>
    </row>
    <row r="71" spans="1:23">
      <c r="A71">
        <f>appliedEnergy2019!A71</f>
        <v>2005</v>
      </c>
      <c r="B71">
        <f>appliedEnergy2019!B71</f>
        <v>10</v>
      </c>
      <c r="C71">
        <f>appliedEnergy2019!C71</f>
        <v>70</v>
      </c>
      <c r="D71">
        <f>appliedEnergy2019!D71</f>
        <v>15.166380232446487</v>
      </c>
      <c r="E71">
        <f>appliedEnergy2019!G71</f>
        <v>1.3406999999999999E-2</v>
      </c>
      <c r="F71" s="49">
        <f t="shared" si="9"/>
        <v>1.3258980438841175E-2</v>
      </c>
      <c r="G71">
        <v>1.3259E-2</v>
      </c>
      <c r="K71">
        <v>15</v>
      </c>
      <c r="L71">
        <f t="shared" si="8"/>
        <v>2.2039100000000002E-2</v>
      </c>
      <c r="M71">
        <f t="shared" si="7"/>
        <v>1.9749300000000001E-2</v>
      </c>
      <c r="N71">
        <f t="shared" si="7"/>
        <v>2.1042500000000002E-2</v>
      </c>
      <c r="O71">
        <f t="shared" si="7"/>
        <v>2.0317999999999999E-2</v>
      </c>
      <c r="P71">
        <f t="shared" si="7"/>
        <v>2.0640800000000001E-2</v>
      </c>
      <c r="Q71">
        <f t="shared" si="7"/>
        <v>2.07216E-2</v>
      </c>
      <c r="R71">
        <f t="shared" si="7"/>
        <v>2.3377400000000003E-2</v>
      </c>
      <c r="S71">
        <f t="shared" si="7"/>
        <v>2.4308299999999994E-2</v>
      </c>
      <c r="T71">
        <f t="shared" si="7"/>
        <v>2.1646200000000001E-2</v>
      </c>
      <c r="U71">
        <f t="shared" si="7"/>
        <v>1.9581499999999995E-2</v>
      </c>
      <c r="V71">
        <f t="shared" si="7"/>
        <v>2.12888E-2</v>
      </c>
      <c r="W71">
        <f t="shared" si="7"/>
        <v>2.2506700000000001E-2</v>
      </c>
    </row>
    <row r="72" spans="1:23">
      <c r="A72">
        <f>appliedEnergy2019!A72</f>
        <v>2005</v>
      </c>
      <c r="B72">
        <f>appliedEnergy2019!B72</f>
        <v>11</v>
      </c>
      <c r="C72">
        <f>appliedEnergy2019!C72</f>
        <v>71</v>
      </c>
      <c r="D72">
        <f>appliedEnergy2019!D72</f>
        <v>9.9704415893144951</v>
      </c>
      <c r="E72">
        <f>appliedEnergy2019!G72</f>
        <v>1.33221E-2</v>
      </c>
      <c r="F72" s="49">
        <f t="shared" si="9"/>
        <v>1.370845737863809E-2</v>
      </c>
      <c r="G72">
        <v>1.3708E-2</v>
      </c>
      <c r="K72">
        <v>16</v>
      </c>
      <c r="L72">
        <f t="shared" si="8"/>
        <v>2.2781569753100001E-2</v>
      </c>
      <c r="M72">
        <f t="shared" si="7"/>
        <v>2.0496216382499998E-2</v>
      </c>
      <c r="N72">
        <f t="shared" si="7"/>
        <v>2.1700017448599999E-2</v>
      </c>
      <c r="O72">
        <f t="shared" si="7"/>
        <v>2.0564889367600002E-2</v>
      </c>
      <c r="P72">
        <f t="shared" si="7"/>
        <v>2.1375101018300004E-2</v>
      </c>
      <c r="Q72">
        <f t="shared" si="7"/>
        <v>2.1093241374600002E-2</v>
      </c>
      <c r="R72">
        <f t="shared" si="7"/>
        <v>2.3756078756600001E-2</v>
      </c>
      <c r="S72">
        <f t="shared" si="7"/>
        <v>2.5142969044400002E-2</v>
      </c>
      <c r="T72">
        <f t="shared" si="7"/>
        <v>2.1794540509099999E-2</v>
      </c>
      <c r="U72">
        <f t="shared" si="7"/>
        <v>2.1258610039299998E-2</v>
      </c>
      <c r="V72">
        <f t="shared" si="7"/>
        <v>2.1569207283799997E-2</v>
      </c>
      <c r="W72">
        <f t="shared" si="7"/>
        <v>2.4191949679000003E-2</v>
      </c>
    </row>
    <row r="73" spans="1:23">
      <c r="A73">
        <f>appliedEnergy2019!A73</f>
        <v>2005</v>
      </c>
      <c r="B73">
        <f>appliedEnergy2019!B73</f>
        <v>12</v>
      </c>
      <c r="C73">
        <f>appliedEnergy2019!C73</f>
        <v>72</v>
      </c>
      <c r="D73">
        <f>appliedEnergy2019!D73</f>
        <v>7.7980928571652965</v>
      </c>
      <c r="E73">
        <f>appliedEnergy2019!G73</f>
        <v>1.47344E-2</v>
      </c>
      <c r="F73" s="49">
        <f t="shared" si="9"/>
        <v>1.4162712451140848E-2</v>
      </c>
      <c r="G73">
        <v>1.4163E-2</v>
      </c>
      <c r="K73">
        <v>17</v>
      </c>
      <c r="L73">
        <f t="shared" si="8"/>
        <v>2.3960537853440524E-2</v>
      </c>
      <c r="M73">
        <f t="shared" si="8"/>
        <v>2.1406006284807079E-2</v>
      </c>
      <c r="N73">
        <f t="shared" si="8"/>
        <v>2.2422936042489121E-2</v>
      </c>
      <c r="O73">
        <f t="shared" si="8"/>
        <v>2.1616639007174785E-2</v>
      </c>
      <c r="P73">
        <f t="shared" si="8"/>
        <v>2.2259972870092022E-2</v>
      </c>
      <c r="Q73">
        <f t="shared" si="8"/>
        <v>2.3411761993845082E-2</v>
      </c>
      <c r="R73">
        <f t="shared" si="8"/>
        <v>2.4749519874055798E-2</v>
      </c>
      <c r="S73">
        <f t="shared" si="8"/>
        <v>2.6689093253678811E-2</v>
      </c>
      <c r="T73">
        <f t="shared" si="8"/>
        <v>2.1641882805035276E-2</v>
      </c>
      <c r="U73">
        <f t="shared" si="8"/>
        <v>2.2364736615353216E-2</v>
      </c>
      <c r="V73">
        <f t="shared" si="8"/>
        <v>2.3182516796594214E-2</v>
      </c>
      <c r="W73">
        <f t="shared" si="8"/>
        <v>2.5580782115206854E-2</v>
      </c>
    </row>
    <row r="74" spans="1:23">
      <c r="A74">
        <f>appliedEnergy2019!A74</f>
        <v>2006</v>
      </c>
      <c r="B74">
        <f>appliedEnergy2019!B74</f>
        <v>1</v>
      </c>
      <c r="C74">
        <f>appliedEnergy2019!C74</f>
        <v>73</v>
      </c>
      <c r="D74">
        <f>appliedEnergy2019!D74</f>
        <v>3.4420502158789512</v>
      </c>
      <c r="E74">
        <f>appliedEnergy2019!G74</f>
        <v>1.41721E-2</v>
      </c>
      <c r="F74" s="49">
        <f t="shared" si="9"/>
        <v>1.5415384736985734E-2</v>
      </c>
      <c r="G74">
        <v>1.5415E-2</v>
      </c>
      <c r="K74">
        <v>18</v>
      </c>
      <c r="L74">
        <f t="shared" si="8"/>
        <v>2.5585991887430614E-2</v>
      </c>
      <c r="M74">
        <f t="shared" si="8"/>
        <v>2.2883817655574252E-2</v>
      </c>
      <c r="N74">
        <f t="shared" si="8"/>
        <v>2.4056374353623611E-2</v>
      </c>
      <c r="O74">
        <f t="shared" si="8"/>
        <v>2.2431856521416053E-2</v>
      </c>
      <c r="P74">
        <f t="shared" si="8"/>
        <v>2.3341197118755732E-2</v>
      </c>
      <c r="Q74">
        <f t="shared" si="8"/>
        <v>2.2860236701555542E-2</v>
      </c>
      <c r="R74">
        <f t="shared" si="8"/>
        <v>2.8384330442104484E-2</v>
      </c>
      <c r="S74">
        <f t="shared" si="8"/>
        <v>2.8100723903063254E-2</v>
      </c>
      <c r="T74">
        <f t="shared" si="8"/>
        <v>2.4472648272428354E-2</v>
      </c>
      <c r="U74">
        <f t="shared" si="8"/>
        <v>2.3886375833730704E-2</v>
      </c>
      <c r="V74">
        <f t="shared" si="8"/>
        <v>2.4565080420325312E-2</v>
      </c>
      <c r="W74">
        <f t="shared" si="8"/>
        <v>2.6133485560229652E-2</v>
      </c>
    </row>
    <row r="75" spans="1:23">
      <c r="A75">
        <f>appliedEnergy2019!A75</f>
        <v>2006</v>
      </c>
      <c r="B75">
        <f>appliedEnergy2019!B75</f>
        <v>2</v>
      </c>
      <c r="C75">
        <f>appliedEnergy2019!C75</f>
        <v>74</v>
      </c>
      <c r="D75">
        <f>appliedEnergy2019!D75</f>
        <v>5.1095544551412013</v>
      </c>
      <c r="E75">
        <f>appliedEnergy2019!G75</f>
        <v>1.3540300000000002E-2</v>
      </c>
      <c r="F75" s="49">
        <f t="shared" si="9"/>
        <v>1.4975700421840422E-2</v>
      </c>
      <c r="G75">
        <v>1.4976E-2</v>
      </c>
    </row>
    <row r="76" spans="1:23">
      <c r="A76">
        <f>appliedEnergy2019!A76</f>
        <v>2006</v>
      </c>
      <c r="B76">
        <f>appliedEnergy2019!B76</f>
        <v>3</v>
      </c>
      <c r="C76">
        <f>appliedEnergy2019!C76</f>
        <v>75</v>
      </c>
      <c r="D76">
        <f>appliedEnergy2019!D76</f>
        <v>9.1410030887008151</v>
      </c>
      <c r="E76">
        <f>appliedEnergy2019!G76</f>
        <v>1.4471399999999997E-2</v>
      </c>
      <c r="F76" s="49">
        <f t="shared" si="9"/>
        <v>1.4115570179430038E-2</v>
      </c>
      <c r="G76">
        <v>1.4116E-2</v>
      </c>
      <c r="K76" t="s">
        <v>59</v>
      </c>
      <c r="L76">
        <f>MIN(L57:L74)</f>
        <v>1.11795E-2</v>
      </c>
      <c r="M76">
        <f t="shared" ref="M76:W76" si="10">MIN(M57:M74)</f>
        <v>9.9509999999999998E-3</v>
      </c>
      <c r="N76">
        <f t="shared" si="10"/>
        <v>9.8159999999999983E-3</v>
      </c>
      <c r="O76">
        <f t="shared" si="10"/>
        <v>9.6884999999999975E-3</v>
      </c>
      <c r="P76">
        <f t="shared" si="10"/>
        <v>9.7428999999999988E-3</v>
      </c>
      <c r="Q76">
        <f t="shared" si="10"/>
        <v>9.9135000000000022E-3</v>
      </c>
      <c r="R76">
        <f t="shared" si="10"/>
        <v>1.1076600000000001E-2</v>
      </c>
      <c r="S76">
        <f t="shared" si="10"/>
        <v>1.1189800000000001E-2</v>
      </c>
      <c r="T76">
        <f t="shared" si="10"/>
        <v>1.0234700000000001E-2</v>
      </c>
      <c r="U76">
        <f t="shared" si="10"/>
        <v>1.0424699999999999E-2</v>
      </c>
      <c r="V76">
        <f t="shared" si="10"/>
        <v>1.0850199999999999E-2</v>
      </c>
      <c r="W76">
        <f t="shared" si="10"/>
        <v>1.13863E-2</v>
      </c>
    </row>
    <row r="77" spans="1:23">
      <c r="A77">
        <f>appliedEnergy2019!A77</f>
        <v>2006</v>
      </c>
      <c r="B77">
        <f>appliedEnergy2019!B77</f>
        <v>4</v>
      </c>
      <c r="C77">
        <f>appliedEnergy2019!C77</f>
        <v>76</v>
      </c>
      <c r="D77">
        <f>appliedEnergy2019!D77</f>
        <v>13.665984780487205</v>
      </c>
      <c r="E77">
        <f>appliedEnergy2019!G77</f>
        <v>1.3277500000000001E-2</v>
      </c>
      <c r="F77" s="49">
        <f t="shared" si="9"/>
        <v>1.3685068228128591E-2</v>
      </c>
      <c r="G77">
        <v>1.3684999999999999E-2</v>
      </c>
      <c r="K77" s="47" t="s">
        <v>60</v>
      </c>
      <c r="L77">
        <f>AVERAGE(L57:L74)</f>
        <v>1.7352656189720619E-2</v>
      </c>
      <c r="M77">
        <f t="shared" ref="M77:W77" si="11">AVERAGE(M57:M74)</f>
        <v>1.5711568754604516E-2</v>
      </c>
      <c r="N77">
        <f t="shared" si="11"/>
        <v>1.6635254240650706E-2</v>
      </c>
      <c r="O77">
        <f t="shared" si="11"/>
        <v>1.558207155667727E-2</v>
      </c>
      <c r="P77">
        <f t="shared" si="11"/>
        <v>1.5926525450508208E-2</v>
      </c>
      <c r="Q77">
        <f t="shared" si="11"/>
        <v>1.6205853381944482E-2</v>
      </c>
      <c r="R77">
        <f t="shared" si="11"/>
        <v>1.8290976673820018E-2</v>
      </c>
      <c r="S77">
        <f t="shared" si="11"/>
        <v>1.8515863342230113E-2</v>
      </c>
      <c r="T77">
        <f t="shared" si="11"/>
        <v>1.64301580179202E-2</v>
      </c>
      <c r="U77">
        <f t="shared" si="11"/>
        <v>1.6085918573076886E-2</v>
      </c>
      <c r="V77">
        <f t="shared" si="11"/>
        <v>1.6561342057039973E-2</v>
      </c>
      <c r="W77">
        <f t="shared" si="11"/>
        <v>1.8083117453802026E-2</v>
      </c>
    </row>
    <row r="78" spans="1:23">
      <c r="A78">
        <f>appliedEnergy2019!A78</f>
        <v>2006</v>
      </c>
      <c r="B78">
        <f>appliedEnergy2019!B78</f>
        <v>5</v>
      </c>
      <c r="C78">
        <f>appliedEnergy2019!C78</f>
        <v>77</v>
      </c>
      <c r="D78">
        <f>appliedEnergy2019!D78</f>
        <v>17.825280547078663</v>
      </c>
      <c r="E78">
        <f>appliedEnergy2019!G78</f>
        <v>1.3875699999999999E-2</v>
      </c>
      <c r="F78" s="49">
        <f t="shared" si="9"/>
        <v>1.3813112197893079E-2</v>
      </c>
      <c r="G78">
        <v>1.3813000000000001E-2</v>
      </c>
      <c r="K78" t="s">
        <v>61</v>
      </c>
      <c r="L78">
        <f>MAX(L57:L74)</f>
        <v>2.5585991887430614E-2</v>
      </c>
      <c r="M78">
        <f t="shared" ref="M78:W78" si="12">MAX(M57:M74)</f>
        <v>2.2883817655574252E-2</v>
      </c>
      <c r="N78">
        <f t="shared" si="12"/>
        <v>2.4056374353623611E-2</v>
      </c>
      <c r="O78">
        <f t="shared" si="12"/>
        <v>2.2431856521416053E-2</v>
      </c>
      <c r="P78">
        <f t="shared" si="12"/>
        <v>2.3341197118755732E-2</v>
      </c>
      <c r="Q78">
        <f t="shared" si="12"/>
        <v>2.3411761993845082E-2</v>
      </c>
      <c r="R78">
        <f t="shared" si="12"/>
        <v>2.8384330442104484E-2</v>
      </c>
      <c r="S78">
        <f t="shared" si="12"/>
        <v>2.8100723903063254E-2</v>
      </c>
      <c r="T78">
        <f t="shared" si="12"/>
        <v>2.4472648272428354E-2</v>
      </c>
      <c r="U78">
        <f t="shared" si="12"/>
        <v>2.3886375833730704E-2</v>
      </c>
      <c r="V78">
        <f t="shared" si="12"/>
        <v>2.4565080420325312E-2</v>
      </c>
      <c r="W78">
        <f t="shared" si="12"/>
        <v>2.6133485560229652E-2</v>
      </c>
    </row>
    <row r="79" spans="1:23">
      <c r="A79">
        <f>appliedEnergy2019!A79</f>
        <v>2006</v>
      </c>
      <c r="B79">
        <f>appliedEnergy2019!B79</f>
        <v>6</v>
      </c>
      <c r="C79">
        <f>appliedEnergy2019!C79</f>
        <v>78</v>
      </c>
      <c r="D79">
        <f>appliedEnergy2019!D79</f>
        <v>22.927090605142656</v>
      </c>
      <c r="E79">
        <f>appliedEnergy2019!G79</f>
        <v>1.4336100000000001E-2</v>
      </c>
      <c r="F79" s="49">
        <f t="shared" si="9"/>
        <v>1.4648330220866323E-2</v>
      </c>
      <c r="G79">
        <v>1.4648E-2</v>
      </c>
      <c r="K79" t="s">
        <v>82</v>
      </c>
      <c r="L79">
        <f>1000*L77</f>
        <v>17.352656189720619</v>
      </c>
      <c r="M79">
        <f t="shared" ref="M79:W79" si="13">1000*M77</f>
        <v>15.711568754604517</v>
      </c>
      <c r="N79">
        <f t="shared" si="13"/>
        <v>16.635254240650706</v>
      </c>
      <c r="O79">
        <f t="shared" si="13"/>
        <v>15.582071556677271</v>
      </c>
      <c r="P79">
        <f t="shared" si="13"/>
        <v>15.926525450508208</v>
      </c>
      <c r="Q79">
        <f t="shared" si="13"/>
        <v>16.205853381944483</v>
      </c>
      <c r="R79">
        <f t="shared" si="13"/>
        <v>18.290976673820019</v>
      </c>
      <c r="S79">
        <f t="shared" si="13"/>
        <v>18.515863342230112</v>
      </c>
      <c r="T79">
        <f t="shared" si="13"/>
        <v>16.430158017920199</v>
      </c>
      <c r="U79">
        <f t="shared" si="13"/>
        <v>16.085918573076885</v>
      </c>
      <c r="V79">
        <f t="shared" si="13"/>
        <v>16.561342057039973</v>
      </c>
      <c r="W79">
        <f t="shared" si="13"/>
        <v>18.083117453802025</v>
      </c>
    </row>
    <row r="80" spans="1:23">
      <c r="A80">
        <f>appliedEnergy2019!A80</f>
        <v>2006</v>
      </c>
      <c r="B80">
        <f>appliedEnergy2019!B80</f>
        <v>7</v>
      </c>
      <c r="C80">
        <f>appliedEnergy2019!C80</f>
        <v>79</v>
      </c>
      <c r="D80">
        <f>appliedEnergy2019!D80</f>
        <v>24.955679017683284</v>
      </c>
      <c r="E80">
        <f>appliedEnergy2019!G80</f>
        <v>1.5452799999999999E-2</v>
      </c>
      <c r="F80" s="49">
        <f t="shared" si="9"/>
        <v>1.5241223641235015E-2</v>
      </c>
      <c r="G80">
        <v>1.5240999999999999E-2</v>
      </c>
    </row>
    <row r="81" spans="1:7">
      <c r="A81">
        <f>appliedEnergy2019!A81</f>
        <v>2006</v>
      </c>
      <c r="B81">
        <f>appliedEnergy2019!B81</f>
        <v>8</v>
      </c>
      <c r="C81">
        <f>appliedEnergy2019!C81</f>
        <v>80</v>
      </c>
      <c r="D81">
        <f>appliedEnergy2019!D81</f>
        <v>27.304734502168678</v>
      </c>
      <c r="E81">
        <f>appliedEnergy2019!G81</f>
        <v>1.6267199999999999E-2</v>
      </c>
      <c r="F81" s="49">
        <f t="shared" si="9"/>
        <v>1.6077324397425118E-2</v>
      </c>
      <c r="G81">
        <v>1.6077000000000001E-2</v>
      </c>
    </row>
    <row r="82" spans="1:7">
      <c r="A82">
        <f>appliedEnergy2019!A82</f>
        <v>2006</v>
      </c>
      <c r="B82">
        <f>appliedEnergy2019!B82</f>
        <v>9</v>
      </c>
      <c r="C82">
        <f>appliedEnergy2019!C82</f>
        <v>81</v>
      </c>
      <c r="D82">
        <f>appliedEnergy2019!D82</f>
        <v>21.194839459325671</v>
      </c>
      <c r="E82">
        <f>appliedEnergy2019!G82</f>
        <v>1.4395100000000001E-2</v>
      </c>
      <c r="F82" s="49">
        <f t="shared" si="9"/>
        <v>1.4508363520802377E-2</v>
      </c>
      <c r="G82">
        <v>1.4508E-2</v>
      </c>
    </row>
    <row r="83" spans="1:7">
      <c r="A83">
        <f>appliedEnergy2019!A83</f>
        <v>2006</v>
      </c>
      <c r="B83">
        <f>appliedEnergy2019!B83</f>
        <v>10</v>
      </c>
      <c r="C83">
        <f>appliedEnergy2019!C83</f>
        <v>82</v>
      </c>
      <c r="D83">
        <f>appliedEnergy2019!D83</f>
        <v>16.997507587771576</v>
      </c>
      <c r="E83">
        <f>appliedEnergy2019!G83</f>
        <v>1.3735300000000001E-2</v>
      </c>
      <c r="F83" s="49">
        <f t="shared" si="9"/>
        <v>1.4087978738801951E-2</v>
      </c>
      <c r="G83">
        <v>1.4088E-2</v>
      </c>
    </row>
    <row r="84" spans="1:7">
      <c r="A84">
        <f>appliedEnergy2019!A84</f>
        <v>2006</v>
      </c>
      <c r="B84">
        <f>appliedEnergy2019!B84</f>
        <v>11</v>
      </c>
      <c r="C84">
        <f>appliedEnergy2019!C84</f>
        <v>83</v>
      </c>
      <c r="D84">
        <f>appliedEnergy2019!D84</f>
        <v>9.9568256733036353</v>
      </c>
      <c r="E84">
        <f>appliedEnergy2019!G84</f>
        <v>1.5067900000000002E-2</v>
      </c>
      <c r="F84" s="49">
        <f t="shared" si="9"/>
        <v>1.4527502366489448E-2</v>
      </c>
      <c r="G84">
        <v>1.4527E-2</v>
      </c>
    </row>
    <row r="85" spans="1:7">
      <c r="A85">
        <f>appliedEnergy2019!A85</f>
        <v>2006</v>
      </c>
      <c r="B85">
        <f>appliedEnergy2019!B85</f>
        <v>12</v>
      </c>
      <c r="C85">
        <f>appliedEnergy2019!C85</f>
        <v>84</v>
      </c>
      <c r="D85">
        <f>appliedEnergy2019!D85</f>
        <v>6.3157191169344076</v>
      </c>
      <c r="E85">
        <f>appliedEnergy2019!G85</f>
        <v>1.6045899999999998E-2</v>
      </c>
      <c r="F85" s="49">
        <f t="shared" si="9"/>
        <v>1.538461070572859E-2</v>
      </c>
      <c r="G85">
        <v>1.5384999999999999E-2</v>
      </c>
    </row>
    <row r="86" spans="1:7">
      <c r="A86">
        <f>appliedEnergy2019!A86</f>
        <v>2007</v>
      </c>
      <c r="B86">
        <f>appliedEnergy2019!B86</f>
        <v>1</v>
      </c>
      <c r="C86">
        <f>appliedEnergy2019!C86</f>
        <v>85</v>
      </c>
      <c r="D86">
        <f>appliedEnergy2019!D86</f>
        <v>6.4911062294577526</v>
      </c>
      <c r="E86">
        <f>appliedEnergy2019!G86</f>
        <v>1.5685678921E-2</v>
      </c>
      <c r="F86" s="49">
        <f t="shared" si="9"/>
        <v>1.5410529373213071E-2</v>
      </c>
      <c r="G86">
        <v>1.541E-2</v>
      </c>
    </row>
    <row r="87" spans="1:7">
      <c r="A87">
        <f>appliedEnergy2019!A87</f>
        <v>2007</v>
      </c>
      <c r="B87">
        <f>appliedEnergy2019!B87</f>
        <v>2</v>
      </c>
      <c r="C87">
        <f>appliedEnergy2019!C87</f>
        <v>86</v>
      </c>
      <c r="D87">
        <f>appliedEnergy2019!D87</f>
        <v>6.8118232173977544</v>
      </c>
      <c r="E87">
        <f>appliedEnergy2019!G87</f>
        <v>1.4547954260000001E-2</v>
      </c>
      <c r="F87" s="49">
        <f t="shared" si="9"/>
        <v>1.5398529580489272E-2</v>
      </c>
      <c r="G87">
        <v>1.5398E-2</v>
      </c>
    </row>
    <row r="88" spans="1:7">
      <c r="A88">
        <f>appliedEnergy2019!A88</f>
        <v>2007</v>
      </c>
      <c r="B88">
        <f>appliedEnergy2019!B88</f>
        <v>3</v>
      </c>
      <c r="C88">
        <f>appliedEnergy2019!C88</f>
        <v>87</v>
      </c>
      <c r="D88">
        <f>appliedEnergy2019!D88</f>
        <v>9.6264223362275239</v>
      </c>
      <c r="E88">
        <f>appliedEnergy2019!G88</f>
        <v>1.5622648487E-2</v>
      </c>
      <c r="F88" s="49">
        <f t="shared" si="9"/>
        <v>1.485587529057077E-2</v>
      </c>
      <c r="G88">
        <v>1.4855999999999999E-2</v>
      </c>
    </row>
    <row r="89" spans="1:7">
      <c r="A89">
        <f>appliedEnergy2019!A89</f>
        <v>2007</v>
      </c>
      <c r="B89">
        <f>appliedEnergy2019!B89</f>
        <v>4</v>
      </c>
      <c r="C89">
        <f>appliedEnergy2019!C89</f>
        <v>88</v>
      </c>
      <c r="D89">
        <f>appliedEnergy2019!D89</f>
        <v>11.911588102828224</v>
      </c>
      <c r="E89">
        <f>appliedEnergy2019!G89</f>
        <v>1.4785827123999999E-2</v>
      </c>
      <c r="F89" s="49">
        <f t="shared" si="9"/>
        <v>1.4604387125840751E-2</v>
      </c>
      <c r="G89">
        <v>1.4604000000000001E-2</v>
      </c>
    </row>
    <row r="90" spans="1:7">
      <c r="A90">
        <f>appliedEnergy2019!A90</f>
        <v>2007</v>
      </c>
      <c r="B90">
        <f>appliedEnergy2019!B90</f>
        <v>5</v>
      </c>
      <c r="C90">
        <f>appliedEnergy2019!C90</f>
        <v>89</v>
      </c>
      <c r="D90">
        <f>appliedEnergy2019!D90</f>
        <v>20.074124214598193</v>
      </c>
      <c r="E90">
        <f>appliedEnergy2019!G90</f>
        <v>1.5112533102E-2</v>
      </c>
      <c r="F90" s="49">
        <f t="shared" si="9"/>
        <v>1.4868116838263435E-2</v>
      </c>
      <c r="G90">
        <v>1.4867999999999999E-2</v>
      </c>
    </row>
    <row r="91" spans="1:7">
      <c r="A91">
        <f>appliedEnergy2019!A91</f>
        <v>2007</v>
      </c>
      <c r="B91">
        <f>appliedEnergy2019!B91</f>
        <v>6</v>
      </c>
      <c r="C91">
        <f>appliedEnergy2019!C91</f>
        <v>90</v>
      </c>
      <c r="D91">
        <f>appliedEnergy2019!D91</f>
        <v>24.656827292649798</v>
      </c>
      <c r="E91">
        <f>appliedEnergy2019!G91</f>
        <v>1.5560417805000001E-2</v>
      </c>
      <c r="F91" s="49">
        <f t="shared" si="9"/>
        <v>1.5976704642633538E-2</v>
      </c>
      <c r="G91">
        <v>1.5977000000000002E-2</v>
      </c>
    </row>
    <row r="92" spans="1:7">
      <c r="A92">
        <f>appliedEnergy2019!A92</f>
        <v>2007</v>
      </c>
      <c r="B92">
        <f>appliedEnergy2019!B92</f>
        <v>7</v>
      </c>
      <c r="C92">
        <f>appliedEnergy2019!C92</f>
        <v>91</v>
      </c>
      <c r="D92">
        <f>appliedEnergy2019!D92</f>
        <v>27.08121642152576</v>
      </c>
      <c r="E92">
        <f>appliedEnergy2019!G92</f>
        <v>1.7491562056000002E-2</v>
      </c>
      <c r="F92" s="49">
        <f t="shared" si="9"/>
        <v>1.687769679630689E-2</v>
      </c>
      <c r="G92">
        <v>1.6878000000000001E-2</v>
      </c>
    </row>
    <row r="93" spans="1:7">
      <c r="A93">
        <f>appliedEnergy2019!A93</f>
        <v>2007</v>
      </c>
      <c r="B93">
        <f>appliedEnergy2019!B93</f>
        <v>8</v>
      </c>
      <c r="C93">
        <f>appliedEnergy2019!C93</f>
        <v>92</v>
      </c>
      <c r="D93">
        <f>appliedEnergy2019!D93</f>
        <v>27.063236066072204</v>
      </c>
      <c r="E93">
        <f>appliedEnergy2019!G93</f>
        <v>1.7579500958999999E-2</v>
      </c>
      <c r="F93" s="49">
        <f t="shared" si="9"/>
        <v>1.6950814673647018E-2</v>
      </c>
      <c r="G93">
        <v>1.6951000000000001E-2</v>
      </c>
    </row>
    <row r="94" spans="1:7">
      <c r="A94">
        <f>appliedEnergy2019!A94</f>
        <v>2007</v>
      </c>
      <c r="B94">
        <f>appliedEnergy2019!B94</f>
        <v>9</v>
      </c>
      <c r="C94">
        <f>appliedEnergy2019!C94</f>
        <v>93</v>
      </c>
      <c r="D94">
        <f>appliedEnergy2019!D94</f>
        <v>22.300969648988012</v>
      </c>
      <c r="E94">
        <f>appliedEnergy2019!G94</f>
        <v>1.5636286736E-2</v>
      </c>
      <c r="F94" s="49">
        <f t="shared" si="9"/>
        <v>1.5569406388627343E-2</v>
      </c>
      <c r="G94">
        <v>1.5569E-2</v>
      </c>
    </row>
    <row r="95" spans="1:7">
      <c r="A95">
        <f>appliedEnergy2019!A95</f>
        <v>2007</v>
      </c>
      <c r="B95">
        <f>appliedEnergy2019!B95</f>
        <v>10</v>
      </c>
      <c r="C95">
        <f>appliedEnergy2019!C95</f>
        <v>94</v>
      </c>
      <c r="D95">
        <f>appliedEnergy2019!D95</f>
        <v>18.096193146799735</v>
      </c>
      <c r="E95">
        <f>appliedEnergy2019!G95</f>
        <v>1.5071155827000001E-2</v>
      </c>
      <c r="F95" s="49">
        <f t="shared" si="9"/>
        <v>1.4957042268434261E-2</v>
      </c>
      <c r="G95">
        <v>1.4957E-2</v>
      </c>
    </row>
    <row r="96" spans="1:7">
      <c r="A96">
        <f>appliedEnergy2019!A96</f>
        <v>2007</v>
      </c>
      <c r="B96">
        <f>appliedEnergy2019!B96</f>
        <v>11</v>
      </c>
      <c r="C96">
        <f>appliedEnergy2019!C96</f>
        <v>95</v>
      </c>
      <c r="D96">
        <f>appliedEnergy2019!D96</f>
        <v>10.381561389322107</v>
      </c>
      <c r="E96">
        <f>appliedEnergy2019!G96</f>
        <v>1.6103412526000001E-2</v>
      </c>
      <c r="F96" s="49">
        <f t="shared" si="9"/>
        <v>1.5273910028666998E-2</v>
      </c>
      <c r="G96">
        <v>1.5273999999999999E-2</v>
      </c>
    </row>
    <row r="97" spans="1:7">
      <c r="A97">
        <f>appliedEnergy2019!A97</f>
        <v>2007</v>
      </c>
      <c r="B97">
        <f>appliedEnergy2019!B97</f>
        <v>12</v>
      </c>
      <c r="C97">
        <f>appliedEnergy2019!C97</f>
        <v>96</v>
      </c>
      <c r="D97">
        <f>appliedEnergy2019!D97</f>
        <v>6.2528572828417239</v>
      </c>
      <c r="E97">
        <f>appliedEnergy2019!G97</f>
        <v>1.6803235813999999E-2</v>
      </c>
      <c r="F97" s="49">
        <f t="shared" si="9"/>
        <v>1.6285675660929547E-2</v>
      </c>
      <c r="G97">
        <v>1.6285999999999998E-2</v>
      </c>
    </row>
    <row r="98" spans="1:7">
      <c r="A98">
        <f>appliedEnergy2019!A98</f>
        <v>2008</v>
      </c>
      <c r="B98">
        <f>appliedEnergy2019!B98</f>
        <v>1</v>
      </c>
      <c r="C98">
        <f>appliedEnergy2019!C98</f>
        <v>97</v>
      </c>
      <c r="D98">
        <f>appliedEnergy2019!D98</f>
        <v>3.0531248392531856</v>
      </c>
      <c r="E98">
        <f>appliedEnergy2019!G98</f>
        <v>1.79483E-2</v>
      </c>
      <c r="F98" s="49">
        <f t="shared" si="9"/>
        <v>1.7486144671039792E-2</v>
      </c>
      <c r="G98">
        <v>1.7486000000000002E-2</v>
      </c>
    </row>
    <row r="99" spans="1:7">
      <c r="A99">
        <f>appliedEnergy2019!A99</f>
        <v>2008</v>
      </c>
      <c r="B99">
        <f>appliedEnergy2019!B99</f>
        <v>2</v>
      </c>
      <c r="C99">
        <f>appliedEnergy2019!C99</f>
        <v>98</v>
      </c>
      <c r="D99">
        <f>appliedEnergy2019!D99</f>
        <v>5.1299805253678796</v>
      </c>
      <c r="E99">
        <f>appliedEnergy2019!G99</f>
        <v>1.6504099999999997E-2</v>
      </c>
      <c r="F99" s="49">
        <f t="shared" si="9"/>
        <v>1.6791850080291274E-2</v>
      </c>
      <c r="G99">
        <v>1.6792000000000001E-2</v>
      </c>
    </row>
    <row r="100" spans="1:7">
      <c r="A100">
        <f>appliedEnergy2019!A100</f>
        <v>2008</v>
      </c>
      <c r="B100">
        <f>appliedEnergy2019!B100</f>
        <v>3</v>
      </c>
      <c r="C100">
        <f>appliedEnergy2019!C100</f>
        <v>99</v>
      </c>
      <c r="D100">
        <f>appliedEnergy2019!D100</f>
        <v>11.751309379250975</v>
      </c>
      <c r="E100">
        <f>appliedEnergy2019!G100</f>
        <v>1.6244500000000002E-2</v>
      </c>
      <c r="F100" s="49">
        <f t="shared" si="9"/>
        <v>1.5352219658097896E-2</v>
      </c>
      <c r="G100">
        <v>1.5351999999999999E-2</v>
      </c>
    </row>
    <row r="101" spans="1:7">
      <c r="A101">
        <f>appliedEnergy2019!A101</f>
        <v>2008</v>
      </c>
      <c r="B101">
        <f>appliedEnergy2019!B101</f>
        <v>4</v>
      </c>
      <c r="C101">
        <f>appliedEnergy2019!C101</f>
        <v>100</v>
      </c>
      <c r="D101">
        <f>appliedEnergy2019!D101</f>
        <v>15.147570159450884</v>
      </c>
      <c r="E101">
        <f>appliedEnergy2019!G101</f>
        <v>1.5652300000000001E-2</v>
      </c>
      <c r="F101" s="49">
        <f t="shared" si="9"/>
        <v>1.5213690599421511E-2</v>
      </c>
      <c r="G101">
        <v>1.5214E-2</v>
      </c>
    </row>
    <row r="102" spans="1:7">
      <c r="A102">
        <f>appliedEnergy2019!A102</f>
        <v>2008</v>
      </c>
      <c r="B102">
        <f>appliedEnergy2019!B102</f>
        <v>5</v>
      </c>
      <c r="C102">
        <f>appliedEnergy2019!C102</f>
        <v>101</v>
      </c>
      <c r="D102">
        <f>appliedEnergy2019!D102</f>
        <v>17.874350487459008</v>
      </c>
      <c r="E102">
        <f>appliedEnergy2019!G102</f>
        <v>1.6284E-2</v>
      </c>
      <c r="F102" s="49">
        <f t="shared" si="9"/>
        <v>1.5398319059287142E-2</v>
      </c>
      <c r="G102">
        <v>1.5398E-2</v>
      </c>
    </row>
    <row r="103" spans="1:7">
      <c r="A103">
        <f>appliedEnergy2019!A103</f>
        <v>2008</v>
      </c>
      <c r="B103">
        <f>appliedEnergy2019!B103</f>
        <v>6</v>
      </c>
      <c r="C103">
        <f>appliedEnergy2019!C103</f>
        <v>102</v>
      </c>
      <c r="D103">
        <f>appliedEnergy2019!D103</f>
        <v>23.78099501406939</v>
      </c>
      <c r="E103">
        <f>appliedEnergy2019!G103</f>
        <v>1.6527099999999999E-2</v>
      </c>
      <c r="F103" s="49">
        <f t="shared" si="9"/>
        <v>1.6600622968967013E-2</v>
      </c>
      <c r="G103">
        <v>1.6601000000000001E-2</v>
      </c>
    </row>
    <row r="104" spans="1:7">
      <c r="A104">
        <f>appliedEnergy2019!A104</f>
        <v>2008</v>
      </c>
      <c r="B104">
        <f>appliedEnergy2019!B104</f>
        <v>7</v>
      </c>
      <c r="C104">
        <f>appliedEnergy2019!C104</f>
        <v>103</v>
      </c>
      <c r="D104">
        <f>appliedEnergy2019!D104</f>
        <v>25.980543014768962</v>
      </c>
      <c r="E104">
        <f>appliedEnergy2019!G104</f>
        <v>1.8308499999999998E-2</v>
      </c>
      <c r="F104" s="49">
        <f t="shared" si="9"/>
        <v>1.7407456936988197E-2</v>
      </c>
      <c r="G104">
        <v>1.7406999999999999E-2</v>
      </c>
    </row>
    <row r="105" spans="1:7">
      <c r="A105">
        <f>appliedEnergy2019!A105</f>
        <v>2008</v>
      </c>
      <c r="B105">
        <f>appliedEnergy2019!B105</f>
        <v>8</v>
      </c>
      <c r="C105">
        <f>appliedEnergy2019!C105</f>
        <v>104</v>
      </c>
      <c r="D105">
        <f>appliedEnergy2019!D105</f>
        <v>27.109900995725919</v>
      </c>
      <c r="E105">
        <f>appliedEnergy2019!G105</f>
        <v>1.83918E-2</v>
      </c>
      <c r="F105" s="49">
        <f t="shared" si="9"/>
        <v>1.7929344354223029E-2</v>
      </c>
      <c r="G105">
        <v>1.7929E-2</v>
      </c>
    </row>
    <row r="106" spans="1:7">
      <c r="A106">
        <f>appliedEnergy2019!A106</f>
        <v>2008</v>
      </c>
      <c r="B106">
        <f>appliedEnergy2019!B106</f>
        <v>9</v>
      </c>
      <c r="C106">
        <f>appliedEnergy2019!C106</f>
        <v>105</v>
      </c>
      <c r="D106">
        <f>appliedEnergy2019!D106</f>
        <v>21.812973358922289</v>
      </c>
      <c r="E106">
        <f>appliedEnergy2019!G106</f>
        <v>1.60451E-2</v>
      </c>
      <c r="F106" s="49">
        <f t="shared" si="9"/>
        <v>1.6298025903455079E-2</v>
      </c>
      <c r="G106">
        <v>1.6298E-2</v>
      </c>
    </row>
    <row r="107" spans="1:7">
      <c r="A107">
        <f>appliedEnergy2019!A107</f>
        <v>2008</v>
      </c>
      <c r="B107">
        <f>appliedEnergy2019!B107</f>
        <v>10</v>
      </c>
      <c r="C107">
        <f>appliedEnergy2019!C107</f>
        <v>106</v>
      </c>
      <c r="D107">
        <f>appliedEnergy2019!D107</f>
        <v>17.01875865958645</v>
      </c>
      <c r="E107">
        <f>appliedEnergy2019!G107</f>
        <v>1.4917E-2</v>
      </c>
      <c r="F107" s="49">
        <f t="shared" si="9"/>
        <v>1.5660966529515964E-2</v>
      </c>
      <c r="G107">
        <v>1.5661000000000001E-2</v>
      </c>
    </row>
    <row r="108" spans="1:7">
      <c r="A108">
        <f>appliedEnergy2019!A108</f>
        <v>2008</v>
      </c>
      <c r="B108">
        <f>appliedEnergy2019!B108</f>
        <v>11</v>
      </c>
      <c r="C108">
        <f>appliedEnergy2019!C108</f>
        <v>107</v>
      </c>
      <c r="D108">
        <f>appliedEnergy2019!D108</f>
        <v>12.720700804671589</v>
      </c>
      <c r="E108">
        <f>appliedEnergy2019!G108</f>
        <v>1.5446040000000001E-2</v>
      </c>
      <c r="F108" s="49">
        <f t="shared" si="9"/>
        <v>1.5780961371217071E-2</v>
      </c>
      <c r="G108">
        <v>1.5781E-2</v>
      </c>
    </row>
    <row r="109" spans="1:7">
      <c r="A109">
        <f>appliedEnergy2019!A109</f>
        <v>2008</v>
      </c>
      <c r="B109">
        <f>appliedEnergy2019!B109</f>
        <v>12</v>
      </c>
      <c r="C109">
        <f>appliedEnergy2019!C109</f>
        <v>108</v>
      </c>
      <c r="D109">
        <f>appliedEnergy2019!D109</f>
        <v>7.6698603332117594</v>
      </c>
      <c r="E109">
        <f>appliedEnergy2019!G109</f>
        <v>1.5816439999999998E-2</v>
      </c>
      <c r="F109" s="49">
        <f t="shared" si="9"/>
        <v>1.6752280137188061E-2</v>
      </c>
      <c r="G109">
        <v>1.6752E-2</v>
      </c>
    </row>
    <row r="110" spans="1:7">
      <c r="A110">
        <f>appliedEnergy2019!A110</f>
        <v>2009</v>
      </c>
      <c r="B110">
        <f>appliedEnergy2019!B110</f>
        <v>1</v>
      </c>
      <c r="C110">
        <f>appliedEnergy2019!C110</f>
        <v>109</v>
      </c>
      <c r="D110">
        <f>appliedEnergy2019!D110</f>
        <v>6.3463116684059102</v>
      </c>
      <c r="E110">
        <f>appliedEnergy2019!G110</f>
        <v>1.6851415999999998E-2</v>
      </c>
      <c r="F110" s="49">
        <f t="shared" si="9"/>
        <v>1.7213318362807727E-2</v>
      </c>
      <c r="G110">
        <v>1.7212999999999999E-2</v>
      </c>
    </row>
    <row r="111" spans="1:7">
      <c r="A111">
        <f>appliedEnergy2019!A111</f>
        <v>2009</v>
      </c>
      <c r="B111">
        <f>appliedEnergy2019!B111</f>
        <v>2</v>
      </c>
      <c r="C111">
        <f>appliedEnergy2019!C111</f>
        <v>110</v>
      </c>
      <c r="D111">
        <f>appliedEnergy2019!D111</f>
        <v>7.0220823823783665</v>
      </c>
      <c r="E111">
        <f>appliedEnergy2019!G111</f>
        <v>1.5010029000000001E-2</v>
      </c>
      <c r="F111" s="49">
        <f t="shared" si="9"/>
        <v>1.7078687646664235E-2</v>
      </c>
      <c r="G111">
        <v>1.7079E-2</v>
      </c>
    </row>
    <row r="112" spans="1:7">
      <c r="A112">
        <f>appliedEnergy2019!A112</f>
        <v>2009</v>
      </c>
      <c r="B112">
        <f>appliedEnergy2019!B112</f>
        <v>3</v>
      </c>
      <c r="C112">
        <f>appliedEnergy2019!C112</f>
        <v>111</v>
      </c>
      <c r="D112">
        <f>appliedEnergy2019!D112</f>
        <v>8.3799158107919567</v>
      </c>
      <c r="E112">
        <f>appliedEnergy2019!G112</f>
        <v>1.5983710999999998E-2</v>
      </c>
      <c r="F112" s="49">
        <f t="shared" si="9"/>
        <v>1.6780397948627405E-2</v>
      </c>
      <c r="G112">
        <v>1.678E-2</v>
      </c>
    </row>
    <row r="113" spans="1:7">
      <c r="A113">
        <f>appliedEnergy2019!A113</f>
        <v>2009</v>
      </c>
      <c r="B113">
        <f>appliedEnergy2019!B113</f>
        <v>4</v>
      </c>
      <c r="C113">
        <f>appliedEnergy2019!C113</f>
        <v>112</v>
      </c>
      <c r="D113">
        <f>appliedEnergy2019!D113</f>
        <v>12.545204596088952</v>
      </c>
      <c r="E113">
        <f>appliedEnergy2019!G113</f>
        <v>1.4849102999999997E-2</v>
      </c>
      <c r="F113" s="49">
        <f t="shared" si="9"/>
        <v>1.6126661178692579E-2</v>
      </c>
      <c r="G113">
        <v>1.6126999999999999E-2</v>
      </c>
    </row>
    <row r="114" spans="1:7">
      <c r="A114">
        <f>appliedEnergy2019!A114</f>
        <v>2009</v>
      </c>
      <c r="B114">
        <f>appliedEnergy2019!B114</f>
        <v>5</v>
      </c>
      <c r="C114">
        <f>appliedEnergy2019!C114</f>
        <v>113</v>
      </c>
      <c r="D114">
        <f>appliedEnergy2019!D114</f>
        <v>18.322138369794853</v>
      </c>
      <c r="E114">
        <f>appliedEnergy2019!G114</f>
        <v>1.5297715000000002E-2</v>
      </c>
      <c r="F114" s="49">
        <f t="shared" si="9"/>
        <v>1.6236197272794291E-2</v>
      </c>
      <c r="G114">
        <v>1.6236E-2</v>
      </c>
    </row>
    <row r="115" spans="1:7">
      <c r="A115">
        <f>appliedEnergy2019!A115</f>
        <v>2009</v>
      </c>
      <c r="B115">
        <f>appliedEnergy2019!B115</f>
        <v>6</v>
      </c>
      <c r="C115">
        <f>appliedEnergy2019!C115</f>
        <v>114</v>
      </c>
      <c r="D115">
        <f>appliedEnergy2019!D115</f>
        <v>23.633901916922817</v>
      </c>
      <c r="E115">
        <f>appliedEnergy2019!G115</f>
        <v>1.5899615999999998E-2</v>
      </c>
      <c r="F115" s="49">
        <f t="shared" si="9"/>
        <v>1.7429131729407858E-2</v>
      </c>
      <c r="G115">
        <v>1.7429E-2</v>
      </c>
    </row>
    <row r="116" spans="1:7">
      <c r="A116">
        <f>appliedEnergy2019!A116</f>
        <v>2009</v>
      </c>
      <c r="B116">
        <f>appliedEnergy2019!B116</f>
        <v>7</v>
      </c>
      <c r="C116">
        <f>appliedEnergy2019!C116</f>
        <v>115</v>
      </c>
      <c r="D116">
        <f>appliedEnergy2019!D116</f>
        <v>26.11194179974753</v>
      </c>
      <c r="E116">
        <f>appliedEnergy2019!G116</f>
        <v>1.7743508000000002E-2</v>
      </c>
      <c r="F116" s="49">
        <f t="shared" si="9"/>
        <v>1.8388504845812729E-2</v>
      </c>
      <c r="G116">
        <v>1.8388000000000002E-2</v>
      </c>
    </row>
    <row r="117" spans="1:7">
      <c r="A117">
        <f>appliedEnergy2019!A117</f>
        <v>2009</v>
      </c>
      <c r="B117">
        <f>appliedEnergy2019!B117</f>
        <v>8</v>
      </c>
      <c r="C117">
        <f>appliedEnergy2019!C117</f>
        <v>116</v>
      </c>
      <c r="D117">
        <f>appliedEnergy2019!D117</f>
        <v>25.298919446113104</v>
      </c>
      <c r="E117">
        <f>appliedEnergy2019!G117</f>
        <v>1.7704556000000003E-2</v>
      </c>
      <c r="F117" s="49">
        <f t="shared" si="9"/>
        <v>1.8148315828860249E-2</v>
      </c>
      <c r="G117">
        <v>1.8148000000000001E-2</v>
      </c>
    </row>
    <row r="118" spans="1:7">
      <c r="A118">
        <f>appliedEnergy2019!A118</f>
        <v>2009</v>
      </c>
      <c r="B118">
        <f>appliedEnergy2019!B118</f>
        <v>9</v>
      </c>
      <c r="C118">
        <f>appliedEnergy2019!C118</f>
        <v>117</v>
      </c>
      <c r="D118">
        <f>appliedEnergy2019!D118</f>
        <v>21.05672876205994</v>
      </c>
      <c r="E118">
        <f>appliedEnergy2019!G118</f>
        <v>1.5379300999999998E-2</v>
      </c>
      <c r="F118" s="49">
        <f t="shared" si="9"/>
        <v>1.6958675103341592E-2</v>
      </c>
      <c r="G118">
        <v>1.6958999999999998E-2</v>
      </c>
    </row>
    <row r="119" spans="1:7">
      <c r="A119">
        <f>appliedEnergy2019!A119</f>
        <v>2009</v>
      </c>
      <c r="B119">
        <f>appliedEnergy2019!B119</f>
        <v>10</v>
      </c>
      <c r="C119">
        <f>appliedEnergy2019!C119</f>
        <v>118</v>
      </c>
      <c r="D119">
        <f>appliedEnergy2019!D119</f>
        <v>18.551173148929248</v>
      </c>
      <c r="E119">
        <f>appliedEnergy2019!G119</f>
        <v>1.5989903999999999E-2</v>
      </c>
      <c r="F119" s="49">
        <f t="shared" si="9"/>
        <v>1.6594758582198253E-2</v>
      </c>
      <c r="G119">
        <v>1.6594999999999999E-2</v>
      </c>
    </row>
    <row r="120" spans="1:7">
      <c r="A120">
        <f>appliedEnergy2019!A120</f>
        <v>2009</v>
      </c>
      <c r="B120">
        <f>appliedEnergy2019!B120</f>
        <v>11</v>
      </c>
      <c r="C120">
        <f>appliedEnergy2019!C120</f>
        <v>119</v>
      </c>
      <c r="D120">
        <f>appliedEnergy2019!D120</f>
        <v>11.826636736808219</v>
      </c>
      <c r="E120">
        <f>appliedEnergy2019!G120</f>
        <v>1.5779290999999997E-2</v>
      </c>
      <c r="F120" s="49">
        <f t="shared" si="9"/>
        <v>1.6671005860692659E-2</v>
      </c>
      <c r="G120">
        <v>1.6670999999999998E-2</v>
      </c>
    </row>
    <row r="121" spans="1:7">
      <c r="A121">
        <f>appliedEnergy2019!A121</f>
        <v>2009</v>
      </c>
      <c r="B121">
        <f>appliedEnergy2019!B121</f>
        <v>12</v>
      </c>
      <c r="C121">
        <f>appliedEnergy2019!C121</f>
        <v>120</v>
      </c>
      <c r="D121">
        <f>appliedEnergy2019!D121</f>
        <v>9.6839752601945683</v>
      </c>
      <c r="E121">
        <f>appliedEnergy2019!G121</f>
        <v>1.7590910000000001E-2</v>
      </c>
      <c r="F121" s="49">
        <f t="shared" si="9"/>
        <v>1.7103041503392351E-2</v>
      </c>
      <c r="G121">
        <v>1.7103E-2</v>
      </c>
    </row>
    <row r="122" spans="1:7">
      <c r="A122">
        <f>appliedEnergy2019!A122</f>
        <v>2010</v>
      </c>
      <c r="B122">
        <f>appliedEnergy2019!B122</f>
        <v>1</v>
      </c>
      <c r="C122">
        <f>appliedEnergy2019!C122</f>
        <v>121</v>
      </c>
      <c r="D122">
        <f>appliedEnergy2019!D122</f>
        <v>6.6772900231429313</v>
      </c>
      <c r="E122">
        <f>appliedEnergy2019!G122</f>
        <v>1.7421708000000001E-2</v>
      </c>
      <c r="F122" s="49">
        <f t="shared" si="9"/>
        <v>1.7984405844319668E-2</v>
      </c>
      <c r="G122">
        <v>1.7984E-2</v>
      </c>
    </row>
    <row r="123" spans="1:7">
      <c r="A123">
        <f>appliedEnergy2019!A123</f>
        <v>2010</v>
      </c>
      <c r="B123">
        <f>appliedEnergy2019!B123</f>
        <v>2</v>
      </c>
      <c r="C123">
        <f>appliedEnergy2019!C123</f>
        <v>122</v>
      </c>
      <c r="D123">
        <f>appliedEnergy2019!D123</f>
        <v>8.6366646957609401</v>
      </c>
      <c r="E123">
        <f>appliedEnergy2019!G123</f>
        <v>1.5745016000000001E-2</v>
      </c>
      <c r="F123" s="49">
        <f t="shared" si="9"/>
        <v>1.7484992133280221E-2</v>
      </c>
      <c r="G123">
        <v>1.7485000000000001E-2</v>
      </c>
    </row>
    <row r="124" spans="1:7">
      <c r="A124">
        <f>appliedEnergy2019!A124</f>
        <v>2010</v>
      </c>
      <c r="B124">
        <f>appliedEnergy2019!B124</f>
        <v>3</v>
      </c>
      <c r="C124">
        <f>appliedEnergy2019!C124</f>
        <v>123</v>
      </c>
      <c r="D124">
        <f>appliedEnergy2019!D124</f>
        <v>9.7271492607913057</v>
      </c>
      <c r="E124">
        <f>appliedEnergy2019!G124</f>
        <v>1.7078834000000001E-2</v>
      </c>
      <c r="F124" s="49">
        <f t="shared" si="9"/>
        <v>1.729899048965949E-2</v>
      </c>
      <c r="G124">
        <v>1.7298999999999998E-2</v>
      </c>
    </row>
    <row r="125" spans="1:7">
      <c r="A125">
        <f>appliedEnergy2019!A125</f>
        <v>2010</v>
      </c>
      <c r="B125">
        <f>appliedEnergy2019!B125</f>
        <v>4</v>
      </c>
      <c r="C125">
        <f>appliedEnergy2019!C125</f>
        <v>124</v>
      </c>
      <c r="D125">
        <f>appliedEnergy2019!D125</f>
        <v>13.929693221248323</v>
      </c>
      <c r="E125">
        <f>appliedEnergy2019!G125</f>
        <v>1.6313735999999999E-2</v>
      </c>
      <c r="F125" s="49">
        <f t="shared" si="9"/>
        <v>1.6810164259975613E-2</v>
      </c>
      <c r="G125">
        <v>1.6809999999999999E-2</v>
      </c>
    </row>
    <row r="126" spans="1:7">
      <c r="A126">
        <f>appliedEnergy2019!A126</f>
        <v>2010</v>
      </c>
      <c r="B126">
        <f>appliedEnergy2019!B126</f>
        <v>5</v>
      </c>
      <c r="C126">
        <f>appliedEnergy2019!C126</f>
        <v>125</v>
      </c>
      <c r="D126">
        <f>appliedEnergy2019!D126</f>
        <v>19.165802566039897</v>
      </c>
      <c r="E126">
        <f>appliedEnergy2019!G126</f>
        <v>1.6711661999999999E-2</v>
      </c>
      <c r="F126" s="49">
        <f t="shared" si="9"/>
        <v>1.714650808128362E-2</v>
      </c>
      <c r="G126">
        <v>1.7146000000000002E-2</v>
      </c>
    </row>
    <row r="127" spans="1:7">
      <c r="A127">
        <f>appliedEnergy2019!A127</f>
        <v>2010</v>
      </c>
      <c r="B127">
        <f>appliedEnergy2019!B127</f>
        <v>6</v>
      </c>
      <c r="C127">
        <f>appliedEnergy2019!C127</f>
        <v>126</v>
      </c>
      <c r="D127">
        <f>appliedEnergy2019!D127</f>
        <v>23.096563235121387</v>
      </c>
      <c r="E127">
        <f>appliedEnergy2019!G127</f>
        <v>1.7143073000000005E-2</v>
      </c>
      <c r="F127" s="49">
        <f t="shared" si="9"/>
        <v>1.8128112647404642E-2</v>
      </c>
      <c r="G127">
        <v>1.8127999999999998E-2</v>
      </c>
    </row>
    <row r="128" spans="1:7">
      <c r="A128">
        <f>appliedEnergy2019!A128</f>
        <v>2010</v>
      </c>
      <c r="B128">
        <f>appliedEnergy2019!B128</f>
        <v>7</v>
      </c>
      <c r="C128">
        <f>appliedEnergy2019!C128</f>
        <v>127</v>
      </c>
      <c r="D128">
        <f>appliedEnergy2019!D128</f>
        <v>26.392170689430763</v>
      </c>
      <c r="E128">
        <f>appliedEnergy2019!G128</f>
        <v>1.9427951000000002E-2</v>
      </c>
      <c r="F128" s="49">
        <f t="shared" si="9"/>
        <v>1.9442856722908144E-2</v>
      </c>
      <c r="G128">
        <v>1.9442999999999998E-2</v>
      </c>
    </row>
    <row r="129" spans="1:7">
      <c r="A129">
        <f>appliedEnergy2019!A129</f>
        <v>2010</v>
      </c>
      <c r="B129">
        <f>appliedEnergy2019!B129</f>
        <v>8</v>
      </c>
      <c r="C129">
        <f>appliedEnergy2019!C129</f>
        <v>128</v>
      </c>
      <c r="D129">
        <f>appliedEnergy2019!D129</f>
        <v>28.492223253089694</v>
      </c>
      <c r="E129">
        <f>appliedEnergy2019!G129</f>
        <v>2.0453132000000002E-2</v>
      </c>
      <c r="F129" s="49">
        <f t="shared" si="9"/>
        <v>2.0543244184983385E-2</v>
      </c>
      <c r="G129">
        <v>2.0542999999999999E-2</v>
      </c>
    </row>
    <row r="130" spans="1:7">
      <c r="A130">
        <f>appliedEnergy2019!A130</f>
        <v>2010</v>
      </c>
      <c r="B130">
        <f>appliedEnergy2019!B130</f>
        <v>9</v>
      </c>
      <c r="C130">
        <f>appliedEnergy2019!C130</f>
        <v>129</v>
      </c>
      <c r="D130">
        <f>appliedEnergy2019!D130</f>
        <v>23.181703703821285</v>
      </c>
      <c r="E130">
        <f>appliedEnergy2019!G130</f>
        <v>1.7094002000000001E-2</v>
      </c>
      <c r="F130" s="49">
        <f t="shared" si="9"/>
        <v>1.8370165286878657E-2</v>
      </c>
      <c r="G130">
        <v>1.8370000000000001E-2</v>
      </c>
    </row>
    <row r="131" spans="1:7">
      <c r="A131">
        <f>appliedEnergy2019!A131</f>
        <v>2010</v>
      </c>
      <c r="B131">
        <f>appliedEnergy2019!B131</f>
        <v>10</v>
      </c>
      <c r="C131">
        <f>appliedEnergy2019!C131</f>
        <v>130</v>
      </c>
      <c r="D131">
        <f>appliedEnergy2019!D131</f>
        <v>15.966327456595103</v>
      </c>
      <c r="E131">
        <f>appliedEnergy2019!G131</f>
        <v>1.7318094999999999E-2</v>
      </c>
      <c r="F131" s="49">
        <f t="shared" ref="F131:F194" si="14">$H$2*(((A131)-$I$2)*12+B131)+$J$2*(((A131)-$I$2)*12+B131)*(D131-$K$2)*(D131-$K$2)+$L$2</f>
        <v>1.7179215687434801E-2</v>
      </c>
      <c r="G131">
        <v>1.7179E-2</v>
      </c>
    </row>
    <row r="132" spans="1:7">
      <c r="A132">
        <f>appliedEnergy2019!A132</f>
        <v>2010</v>
      </c>
      <c r="B132">
        <f>appliedEnergy2019!B132</f>
        <v>11</v>
      </c>
      <c r="C132">
        <f>appliedEnergy2019!C132</f>
        <v>131</v>
      </c>
      <c r="D132">
        <f>appliedEnergy2019!D132</f>
        <v>14.932186570433556</v>
      </c>
      <c r="E132">
        <f>appliedEnergy2019!G132</f>
        <v>1.6494855999999999E-2</v>
      </c>
      <c r="F132" s="49">
        <f t="shared" si="14"/>
        <v>1.723515821695161E-2</v>
      </c>
      <c r="G132">
        <v>1.7235E-2</v>
      </c>
    </row>
    <row r="133" spans="1:7">
      <c r="A133">
        <f>appliedEnergy2019!A133</f>
        <v>2010</v>
      </c>
      <c r="B133">
        <f>appliedEnergy2019!B133</f>
        <v>12</v>
      </c>
      <c r="C133">
        <f>appliedEnergy2019!C133</f>
        <v>132</v>
      </c>
      <c r="D133">
        <f>appliedEnergy2019!D133</f>
        <v>9.8746606417798173</v>
      </c>
      <c r="E133">
        <f>appliedEnergy2019!G133</f>
        <v>1.9231894999999999E-2</v>
      </c>
      <c r="F133" s="49">
        <f t="shared" si="14"/>
        <v>1.7881555618135668E-2</v>
      </c>
      <c r="G133">
        <v>1.7881999999999999E-2</v>
      </c>
    </row>
    <row r="134" spans="1:7">
      <c r="A134">
        <f>appliedEnergy2019!A134</f>
        <v>2011</v>
      </c>
      <c r="B134">
        <f>appliedEnergy2019!B134</f>
        <v>1</v>
      </c>
      <c r="C134">
        <f>appliedEnergy2019!C134</f>
        <v>133</v>
      </c>
      <c r="D134">
        <f>appliedEnergy2019!D134</f>
        <v>6.0252796985841739</v>
      </c>
      <c r="E134">
        <f>appliedEnergy2019!G134</f>
        <v>1.9724373E-2</v>
      </c>
      <c r="F134" s="49">
        <f t="shared" si="14"/>
        <v>1.9095588912813679E-2</v>
      </c>
      <c r="G134">
        <v>1.9095999999999998E-2</v>
      </c>
    </row>
    <row r="135" spans="1:7">
      <c r="A135">
        <f>appliedEnergy2019!A135</f>
        <v>2011</v>
      </c>
      <c r="B135">
        <f>appliedEnergy2019!B135</f>
        <v>2</v>
      </c>
      <c r="C135">
        <f>appliedEnergy2019!C135</f>
        <v>134</v>
      </c>
      <c r="D135">
        <f>appliedEnergy2019!D135</f>
        <v>6.2528301467625678</v>
      </c>
      <c r="E135">
        <f>appliedEnergy2019!G135</f>
        <v>1.7790304999999999E-2</v>
      </c>
      <c r="F135" s="49">
        <f t="shared" si="14"/>
        <v>1.9084656312815661E-2</v>
      </c>
      <c r="G135">
        <v>1.9085000000000001E-2</v>
      </c>
    </row>
    <row r="136" spans="1:7">
      <c r="A136">
        <f>appliedEnergy2019!A136</f>
        <v>2011</v>
      </c>
      <c r="B136">
        <f>appliedEnergy2019!B136</f>
        <v>3</v>
      </c>
      <c r="C136">
        <f>appliedEnergy2019!C136</f>
        <v>135</v>
      </c>
      <c r="D136">
        <f>appliedEnergy2019!D136</f>
        <v>8.3002752748017947</v>
      </c>
      <c r="E136">
        <f>appliedEnergy2019!G136</f>
        <v>1.9278116999999997E-2</v>
      </c>
      <c r="F136" s="49">
        <f t="shared" si="14"/>
        <v>1.848557880324329E-2</v>
      </c>
      <c r="G136">
        <v>1.8485999999999999E-2</v>
      </c>
    </row>
    <row r="137" spans="1:7">
      <c r="A137">
        <f>appliedEnergy2019!A137</f>
        <v>2011</v>
      </c>
      <c r="B137">
        <f>appliedEnergy2019!B137</f>
        <v>4</v>
      </c>
      <c r="C137">
        <f>appliedEnergy2019!C137</f>
        <v>136</v>
      </c>
      <c r="D137">
        <f>appliedEnergy2019!D137</f>
        <v>11.097331160394175</v>
      </c>
      <c r="E137">
        <f>appliedEnergy2019!G137</f>
        <v>1.7923318000000001E-2</v>
      </c>
      <c r="F137" s="49">
        <f t="shared" si="14"/>
        <v>1.7913471309906469E-2</v>
      </c>
      <c r="G137">
        <v>1.7912999999999998E-2</v>
      </c>
    </row>
    <row r="138" spans="1:7">
      <c r="A138">
        <f>appliedEnergy2019!A138</f>
        <v>2011</v>
      </c>
      <c r="B138">
        <f>appliedEnergy2019!B138</f>
        <v>5</v>
      </c>
      <c r="C138">
        <f>appliedEnergy2019!C138</f>
        <v>137</v>
      </c>
      <c r="D138">
        <f>appliedEnergy2019!D138</f>
        <v>16.934566993512199</v>
      </c>
      <c r="E138">
        <f>appliedEnergy2019!G138</f>
        <v>1.7686345999999999E-2</v>
      </c>
      <c r="F138" s="49">
        <f t="shared" si="14"/>
        <v>1.7685123177982234E-2</v>
      </c>
      <c r="G138">
        <v>1.7684999999999999E-2</v>
      </c>
    </row>
    <row r="139" spans="1:7">
      <c r="A139">
        <f>appliedEnergy2019!A139</f>
        <v>2011</v>
      </c>
      <c r="B139">
        <f>appliedEnergy2019!B139</f>
        <v>6</v>
      </c>
      <c r="C139">
        <f>appliedEnergy2019!C139</f>
        <v>138</v>
      </c>
      <c r="D139">
        <f>appliedEnergy2019!D139</f>
        <v>22.251139529120351</v>
      </c>
      <c r="E139">
        <f>appliedEnergy2019!G139</f>
        <v>1.8002760999999999E-2</v>
      </c>
      <c r="F139" s="49">
        <f t="shared" si="14"/>
        <v>1.8724278341852463E-2</v>
      </c>
      <c r="G139">
        <v>1.8724000000000001E-2</v>
      </c>
    </row>
    <row r="140" spans="1:7">
      <c r="A140">
        <f>appliedEnergy2019!A140</f>
        <v>2011</v>
      </c>
      <c r="B140">
        <f>appliedEnergy2019!B140</f>
        <v>7</v>
      </c>
      <c r="C140">
        <f>appliedEnergy2019!C140</f>
        <v>139</v>
      </c>
      <c r="D140">
        <f>appliedEnergy2019!D140</f>
        <v>26.694252165210788</v>
      </c>
      <c r="E140">
        <f>appliedEnergy2019!G140</f>
        <v>2.1070041999999997E-2</v>
      </c>
      <c r="F140" s="49">
        <f t="shared" si="14"/>
        <v>2.0526727636414659E-2</v>
      </c>
      <c r="G140">
        <v>2.0527E-2</v>
      </c>
    </row>
    <row r="141" spans="1:7">
      <c r="A141">
        <f>appliedEnergy2019!A141</f>
        <v>2011</v>
      </c>
      <c r="B141">
        <f>appliedEnergy2019!B141</f>
        <v>8</v>
      </c>
      <c r="C141">
        <f>appliedEnergy2019!C141</f>
        <v>140</v>
      </c>
      <c r="D141">
        <f>appliedEnergy2019!D141</f>
        <v>25.497570145447458</v>
      </c>
      <c r="E141">
        <f>appliedEnergy2019!G141</f>
        <v>2.0673509000000003E-2</v>
      </c>
      <c r="F141" s="49">
        <f t="shared" si="14"/>
        <v>2.0054594722506265E-2</v>
      </c>
      <c r="G141">
        <v>2.0053999999999999E-2</v>
      </c>
    </row>
    <row r="142" spans="1:7">
      <c r="A142">
        <f>appliedEnergy2019!A142</f>
        <v>2011</v>
      </c>
      <c r="B142">
        <f>appliedEnergy2019!B142</f>
        <v>9</v>
      </c>
      <c r="C142">
        <f>appliedEnergy2019!C142</f>
        <v>141</v>
      </c>
      <c r="D142">
        <f>appliedEnergy2019!D142</f>
        <v>23.151690237685443</v>
      </c>
      <c r="E142">
        <f>appliedEnergy2019!G142</f>
        <v>1.8986104E-2</v>
      </c>
      <c r="F142" s="49">
        <f t="shared" si="14"/>
        <v>1.9222009208894046E-2</v>
      </c>
      <c r="G142">
        <v>1.9222E-2</v>
      </c>
    </row>
    <row r="143" spans="1:7">
      <c r="A143">
        <f>appliedEnergy2019!A143</f>
        <v>2011</v>
      </c>
      <c r="B143">
        <f>appliedEnergy2019!B143</f>
        <v>10</v>
      </c>
      <c r="C143">
        <f>appliedEnergy2019!C143</f>
        <v>142</v>
      </c>
      <c r="D143">
        <f>appliedEnergy2019!D143</f>
        <v>15.074712543318949</v>
      </c>
      <c r="E143">
        <f>appliedEnergy2019!G143</f>
        <v>1.8934785999999999E-2</v>
      </c>
      <c r="F143" s="49">
        <f t="shared" si="14"/>
        <v>1.7950597145688783E-2</v>
      </c>
      <c r="G143">
        <v>1.7951000000000002E-2</v>
      </c>
    </row>
    <row r="144" spans="1:7">
      <c r="A144">
        <f>appliedEnergy2019!A144</f>
        <v>2011</v>
      </c>
      <c r="B144">
        <f>appliedEnergy2019!B144</f>
        <v>11</v>
      </c>
      <c r="C144">
        <f>appliedEnergy2019!C144</f>
        <v>143</v>
      </c>
      <c r="D144">
        <f>appliedEnergy2019!D144</f>
        <v>8.473183306498564</v>
      </c>
      <c r="E144">
        <f>appliedEnergy2019!G144</f>
        <v>1.9146615000000002E-2</v>
      </c>
      <c r="F144" s="49">
        <f t="shared" si="14"/>
        <v>1.8996464802519417E-2</v>
      </c>
      <c r="G144">
        <v>1.8995999999999999E-2</v>
      </c>
    </row>
    <row r="145" spans="1:7">
      <c r="A145">
        <f>appliedEnergy2019!A145</f>
        <v>2011</v>
      </c>
      <c r="B145">
        <f>appliedEnergy2019!B145</f>
        <v>12</v>
      </c>
      <c r="C145">
        <f>appliedEnergy2019!C145</f>
        <v>144</v>
      </c>
      <c r="D145">
        <f>appliedEnergy2019!D145</f>
        <v>7.6970080265479668</v>
      </c>
      <c r="E145">
        <f>appliedEnergy2019!G145</f>
        <v>2.1090026000000001E-2</v>
      </c>
      <c r="F145" s="49">
        <f t="shared" si="14"/>
        <v>1.9306065336992747E-2</v>
      </c>
      <c r="G145">
        <v>1.9306E-2</v>
      </c>
    </row>
    <row r="146" spans="1:7">
      <c r="A146">
        <f>appliedEnergy2019!A146</f>
        <v>2012</v>
      </c>
      <c r="B146">
        <f>appliedEnergy2019!B146</f>
        <v>1</v>
      </c>
      <c r="C146">
        <f>appliedEnergy2019!C146</f>
        <v>145</v>
      </c>
      <c r="D146">
        <f>appliedEnergy2019!D146</f>
        <v>3.8894558110895745</v>
      </c>
      <c r="E146">
        <f>appliedEnergy2019!G146</f>
        <v>2.1406127999999996E-2</v>
      </c>
      <c r="F146" s="49">
        <f t="shared" si="14"/>
        <v>2.0937484205652251E-2</v>
      </c>
      <c r="G146">
        <v>2.0937000000000001E-2</v>
      </c>
    </row>
    <row r="147" spans="1:7">
      <c r="A147">
        <f>appliedEnergy2019!A147</f>
        <v>2012</v>
      </c>
      <c r="B147">
        <f>appliedEnergy2019!B147</f>
        <v>2</v>
      </c>
      <c r="C147">
        <f>appliedEnergy2019!C147</f>
        <v>146</v>
      </c>
      <c r="D147">
        <f>appliedEnergy2019!D147</f>
        <v>3.3740612387763114</v>
      </c>
      <c r="E147">
        <f>appliedEnergy2019!G147</f>
        <v>1.9994766000000004E-2</v>
      </c>
      <c r="F147" s="49">
        <f t="shared" si="14"/>
        <v>2.1277057642798299E-2</v>
      </c>
      <c r="G147">
        <v>2.1277000000000001E-2</v>
      </c>
    </row>
    <row r="148" spans="1:7">
      <c r="A148">
        <f>appliedEnergy2019!A148</f>
        <v>2012</v>
      </c>
      <c r="B148">
        <f>appliedEnergy2019!B148</f>
        <v>3</v>
      </c>
      <c r="C148">
        <f>appliedEnergy2019!C148</f>
        <v>147</v>
      </c>
      <c r="D148">
        <f>appliedEnergy2019!D148</f>
        <v>7.2221163161685249</v>
      </c>
      <c r="E148">
        <f>appliedEnergy2019!G148</f>
        <v>2.0757882000000002E-2</v>
      </c>
      <c r="F148" s="49">
        <f t="shared" si="14"/>
        <v>1.9681279023180974E-2</v>
      </c>
      <c r="G148">
        <v>1.9681000000000001E-2</v>
      </c>
    </row>
    <row r="149" spans="1:7">
      <c r="A149">
        <f>appliedEnergy2019!A149</f>
        <v>2012</v>
      </c>
      <c r="B149">
        <f>appliedEnergy2019!B149</f>
        <v>4</v>
      </c>
      <c r="C149">
        <f>appliedEnergy2019!C149</f>
        <v>148</v>
      </c>
      <c r="D149">
        <f>appliedEnergy2019!D149</f>
        <v>15.05310517204412</v>
      </c>
      <c r="E149">
        <f>appliedEnergy2019!G149</f>
        <v>1.8254835000000001E-2</v>
      </c>
      <c r="F149" s="49">
        <f t="shared" si="14"/>
        <v>1.8341698649910958E-2</v>
      </c>
      <c r="G149">
        <v>1.8342000000000001E-2</v>
      </c>
    </row>
    <row r="150" spans="1:7">
      <c r="A150">
        <f>appliedEnergy2019!A150</f>
        <v>2012</v>
      </c>
      <c r="B150">
        <f>appliedEnergy2019!B150</f>
        <v>5</v>
      </c>
      <c r="C150">
        <f>appliedEnergy2019!C150</f>
        <v>149</v>
      </c>
      <c r="D150">
        <f>appliedEnergy2019!D150</f>
        <v>18.301690394801383</v>
      </c>
      <c r="E150">
        <f>appliedEnergy2019!G150</f>
        <v>1.8953659000000001E-2</v>
      </c>
      <c r="F150" s="49">
        <f t="shared" si="14"/>
        <v>1.8615371153804652E-2</v>
      </c>
      <c r="G150">
        <v>1.8615E-2</v>
      </c>
    </row>
    <row r="151" spans="1:7">
      <c r="A151">
        <f>appliedEnergy2019!A151</f>
        <v>2012</v>
      </c>
      <c r="B151">
        <f>appliedEnergy2019!B151</f>
        <v>6</v>
      </c>
      <c r="C151">
        <f>appliedEnergy2019!C151</f>
        <v>150</v>
      </c>
      <c r="D151">
        <f>appliedEnergy2019!D151</f>
        <v>24.854604147946521</v>
      </c>
      <c r="E151">
        <f>appliedEnergy2019!G151</f>
        <v>2.0100591000000001E-2</v>
      </c>
      <c r="F151" s="49">
        <f t="shared" si="14"/>
        <v>2.0532891839373672E-2</v>
      </c>
      <c r="G151">
        <v>2.0532999999999999E-2</v>
      </c>
    </row>
    <row r="152" spans="1:7">
      <c r="A152">
        <f>appliedEnergy2019!A152</f>
        <v>2012</v>
      </c>
      <c r="B152">
        <f>appliedEnergy2019!B152</f>
        <v>7</v>
      </c>
      <c r="C152">
        <f>appliedEnergy2019!C152</f>
        <v>151</v>
      </c>
      <c r="D152">
        <f>appliedEnergy2019!D152</f>
        <v>27.727228404918357</v>
      </c>
      <c r="E152">
        <f>appliedEnergy2019!G152</f>
        <v>2.2879950999999996E-2</v>
      </c>
      <c r="F152" s="49">
        <f t="shared" si="14"/>
        <v>2.2028433307727548E-2</v>
      </c>
      <c r="G152">
        <v>2.2027999999999999E-2</v>
      </c>
    </row>
    <row r="153" spans="1:7">
      <c r="A153">
        <f>appliedEnergy2019!A153</f>
        <v>2012</v>
      </c>
      <c r="B153">
        <f>appliedEnergy2019!B153</f>
        <v>8</v>
      </c>
      <c r="C153">
        <f>appliedEnergy2019!C153</f>
        <v>152</v>
      </c>
      <c r="D153">
        <f>appliedEnergy2019!D153</f>
        <v>26.543240161729845</v>
      </c>
      <c r="E153">
        <f>appliedEnergy2019!G153</f>
        <v>2.1539312999999997E-2</v>
      </c>
      <c r="F153" s="49">
        <f t="shared" si="14"/>
        <v>2.1476896997720353E-2</v>
      </c>
      <c r="G153">
        <v>2.1477E-2</v>
      </c>
    </row>
    <row r="154" spans="1:7">
      <c r="A154">
        <f>appliedEnergy2019!A154</f>
        <v>2012</v>
      </c>
      <c r="B154">
        <f>appliedEnergy2019!B154</f>
        <v>9</v>
      </c>
      <c r="C154">
        <f>appliedEnergy2019!C154</f>
        <v>153</v>
      </c>
      <c r="D154">
        <f>appliedEnergy2019!D154</f>
        <v>23.191292299384685</v>
      </c>
      <c r="E154">
        <f>appliedEnergy2019!G154</f>
        <v>1.9863007000000002E-2</v>
      </c>
      <c r="F154" s="49">
        <f t="shared" si="14"/>
        <v>2.0097592744385859E-2</v>
      </c>
      <c r="G154">
        <v>2.0098000000000001E-2</v>
      </c>
    </row>
    <row r="155" spans="1:7">
      <c r="A155">
        <f>appliedEnergy2019!A155</f>
        <v>2012</v>
      </c>
      <c r="B155">
        <f>appliedEnergy2019!B155</f>
        <v>10</v>
      </c>
      <c r="C155">
        <f>appliedEnergy2019!C155</f>
        <v>154</v>
      </c>
      <c r="D155">
        <f>appliedEnergy2019!D155</f>
        <v>19.689361968564203</v>
      </c>
      <c r="E155">
        <f>appliedEnergy2019!G155</f>
        <v>1.8217447000000001E-2</v>
      </c>
      <c r="F155" s="49">
        <f t="shared" si="14"/>
        <v>1.9183157116378208E-2</v>
      </c>
      <c r="G155">
        <v>1.9182999999999999E-2</v>
      </c>
    </row>
    <row r="156" spans="1:7">
      <c r="A156">
        <f>appliedEnergy2019!A156</f>
        <v>2012</v>
      </c>
      <c r="B156">
        <f>appliedEnergy2019!B156</f>
        <v>11</v>
      </c>
      <c r="C156">
        <f>appliedEnergy2019!C156</f>
        <v>155</v>
      </c>
      <c r="D156">
        <f>appliedEnergy2019!D156</f>
        <v>13.933535088399811</v>
      </c>
      <c r="E156">
        <f>appliedEnergy2019!G156</f>
        <v>1.9243717E-2</v>
      </c>
      <c r="F156" s="49">
        <f t="shared" si="14"/>
        <v>1.8835259277536532E-2</v>
      </c>
      <c r="G156">
        <v>1.8835000000000001E-2</v>
      </c>
    </row>
    <row r="157" spans="1:7">
      <c r="A157">
        <f>appliedEnergy2019!A157</f>
        <v>2012</v>
      </c>
      <c r="B157">
        <f>appliedEnergy2019!B157</f>
        <v>12</v>
      </c>
      <c r="C157">
        <f>appliedEnergy2019!C157</f>
        <v>156</v>
      </c>
      <c r="D157">
        <f>appliedEnergy2019!D157</f>
        <v>7.8041840327515759</v>
      </c>
      <c r="E157">
        <f>appliedEnergy2019!G157</f>
        <v>2.1158567E-2</v>
      </c>
      <c r="F157" s="49">
        <f t="shared" si="14"/>
        <v>2.0123090903649603E-2</v>
      </c>
      <c r="G157">
        <v>2.0122999999999999E-2</v>
      </c>
    </row>
    <row r="158" spans="1:7">
      <c r="A158">
        <f>appliedEnergy2019!A158</f>
        <v>2013</v>
      </c>
      <c r="B158">
        <f>appliedEnergy2019!B158</f>
        <v>1</v>
      </c>
      <c r="C158">
        <f>appliedEnergy2019!C158</f>
        <v>157</v>
      </c>
      <c r="D158">
        <f>appliedEnergy2019!D158</f>
        <v>6.2663283754993779</v>
      </c>
      <c r="E158">
        <f>appliedEnergy2019!G158</f>
        <v>2.1399407999999998E-2</v>
      </c>
      <c r="F158" s="49">
        <f t="shared" si="14"/>
        <v>2.0773206688344446E-2</v>
      </c>
      <c r="G158">
        <v>2.0773E-2</v>
      </c>
    </row>
    <row r="159" spans="1:7">
      <c r="A159">
        <f>appliedEnergy2019!A159</f>
        <v>2013</v>
      </c>
      <c r="B159">
        <f>appliedEnergy2019!B159</f>
        <v>2</v>
      </c>
      <c r="C159">
        <f>appliedEnergy2019!C159</f>
        <v>158</v>
      </c>
      <c r="D159">
        <f>appliedEnergy2019!D159</f>
        <v>8.2711369792520291</v>
      </c>
      <c r="E159">
        <f>appliedEnergy2019!G159</f>
        <v>1.8873926999999999E-2</v>
      </c>
      <c r="F159" s="49">
        <f t="shared" si="14"/>
        <v>2.0109991766146154E-2</v>
      </c>
      <c r="G159">
        <v>2.0109999999999999E-2</v>
      </c>
    </row>
    <row r="160" spans="1:7">
      <c r="A160">
        <f>appliedEnergy2019!A160</f>
        <v>2013</v>
      </c>
      <c r="B160">
        <f>appliedEnergy2019!B160</f>
        <v>3</v>
      </c>
      <c r="C160">
        <f>appliedEnergy2019!C160</f>
        <v>159</v>
      </c>
      <c r="D160">
        <f>appliedEnergy2019!D160</f>
        <v>10.403392343645697</v>
      </c>
      <c r="E160">
        <f>appliedEnergy2019!G160</f>
        <v>2.0446656000000001E-2</v>
      </c>
      <c r="F160" s="49">
        <f t="shared" si="14"/>
        <v>1.9597592769618467E-2</v>
      </c>
      <c r="G160">
        <v>1.9598000000000001E-2</v>
      </c>
    </row>
    <row r="161" spans="1:7">
      <c r="A161">
        <f>appliedEnergy2019!A161</f>
        <v>2013</v>
      </c>
      <c r="B161">
        <f>appliedEnergy2019!B161</f>
        <v>4</v>
      </c>
      <c r="C161">
        <f>appliedEnergy2019!C161</f>
        <v>160</v>
      </c>
      <c r="D161">
        <f>appliedEnergy2019!D161</f>
        <v>14.439838905220478</v>
      </c>
      <c r="E161">
        <f>appliedEnergy2019!G161</f>
        <v>1.9110384000000001E-2</v>
      </c>
      <c r="F161" s="49">
        <f t="shared" si="14"/>
        <v>1.913735444355489E-2</v>
      </c>
      <c r="G161">
        <v>1.9137000000000001E-2</v>
      </c>
    </row>
    <row r="162" spans="1:7">
      <c r="A162">
        <f>appliedEnergy2019!A162</f>
        <v>2013</v>
      </c>
      <c r="B162">
        <f>appliedEnergy2019!B162</f>
        <v>5</v>
      </c>
      <c r="C162">
        <f>appliedEnergy2019!C162</f>
        <v>161</v>
      </c>
      <c r="D162">
        <f>appliedEnergy2019!D162</f>
        <v>20.263941917075446</v>
      </c>
      <c r="E162">
        <f>appliedEnergy2019!G162</f>
        <v>1.9581571999999998E-2</v>
      </c>
      <c r="F162" s="49">
        <f t="shared" si="14"/>
        <v>1.9781680771703961E-2</v>
      </c>
      <c r="G162">
        <v>1.9782000000000001E-2</v>
      </c>
    </row>
    <row r="163" spans="1:7">
      <c r="A163">
        <f>appliedEnergy2019!A163</f>
        <v>2013</v>
      </c>
      <c r="B163">
        <f>appliedEnergy2019!B163</f>
        <v>6</v>
      </c>
      <c r="C163">
        <f>appliedEnergy2019!C163</f>
        <v>162</v>
      </c>
      <c r="D163">
        <f>appliedEnergy2019!D163</f>
        <v>23.532722001849002</v>
      </c>
      <c r="E163">
        <f>appliedEnergy2019!G163</f>
        <v>2.0097462E-2</v>
      </c>
      <c r="F163" s="49">
        <f t="shared" si="14"/>
        <v>2.0874826964792311E-2</v>
      </c>
      <c r="G163">
        <v>2.0875000000000001E-2</v>
      </c>
    </row>
    <row r="164" spans="1:7">
      <c r="A164">
        <f>appliedEnergy2019!A164</f>
        <v>2013</v>
      </c>
      <c r="B164">
        <f>appliedEnergy2019!B164</f>
        <v>7</v>
      </c>
      <c r="C164">
        <f>appliedEnergy2019!C164</f>
        <v>163</v>
      </c>
      <c r="D164">
        <f>appliedEnergy2019!D164</f>
        <v>25.87111987489827</v>
      </c>
      <c r="E164">
        <f>appliedEnergy2019!G164</f>
        <v>2.2691836999999999E-2</v>
      </c>
      <c r="F164" s="49">
        <f t="shared" si="14"/>
        <v>2.1993700026787241E-2</v>
      </c>
      <c r="G164">
        <v>2.1994E-2</v>
      </c>
    </row>
    <row r="165" spans="1:7">
      <c r="A165">
        <f>appliedEnergy2019!A165</f>
        <v>2013</v>
      </c>
      <c r="B165">
        <f>appliedEnergy2019!B165</f>
        <v>8</v>
      </c>
      <c r="C165">
        <f>appliedEnergy2019!C165</f>
        <v>164</v>
      </c>
      <c r="D165">
        <f>appliedEnergy2019!D165</f>
        <v>26.624031767650369</v>
      </c>
      <c r="E165">
        <f>appliedEnergy2019!G165</f>
        <v>2.1767142999999999E-2</v>
      </c>
      <c r="F165" s="49">
        <f t="shared" si="14"/>
        <v>2.2464461398604387E-2</v>
      </c>
      <c r="G165">
        <v>2.2464000000000001E-2</v>
      </c>
    </row>
    <row r="166" spans="1:7">
      <c r="A166">
        <f>appliedEnergy2019!A166</f>
        <v>2013</v>
      </c>
      <c r="B166">
        <f>appliedEnergy2019!B166</f>
        <v>9</v>
      </c>
      <c r="C166">
        <f>appliedEnergy2019!C166</f>
        <v>165</v>
      </c>
      <c r="D166">
        <f>appliedEnergy2019!D166</f>
        <v>21.834598674869699</v>
      </c>
      <c r="E166">
        <f>appliedEnergy2019!G166</f>
        <v>2.0419871999999995E-2</v>
      </c>
      <c r="F166" s="49">
        <f t="shared" si="14"/>
        <v>2.0488756513262048E-2</v>
      </c>
      <c r="G166">
        <v>2.0489E-2</v>
      </c>
    </row>
    <row r="167" spans="1:7">
      <c r="A167">
        <f>appliedEnergy2019!A167</f>
        <v>2013</v>
      </c>
      <c r="B167">
        <f>appliedEnergy2019!B167</f>
        <v>10</v>
      </c>
      <c r="C167">
        <f>appliedEnergy2019!C167</f>
        <v>166</v>
      </c>
      <c r="D167">
        <f>appliedEnergy2019!D167</f>
        <v>15.095960184931586</v>
      </c>
      <c r="E167">
        <f>appliedEnergy2019!G167</f>
        <v>1.9120623999999999E-2</v>
      </c>
      <c r="F167" s="49">
        <f t="shared" si="14"/>
        <v>1.9514234015962358E-2</v>
      </c>
      <c r="G167">
        <v>1.9514E-2</v>
      </c>
    </row>
    <row r="168" spans="1:7">
      <c r="A168">
        <f>appliedEnergy2019!A168</f>
        <v>2013</v>
      </c>
      <c r="B168">
        <f>appliedEnergy2019!B168</f>
        <v>11</v>
      </c>
      <c r="C168">
        <f>appliedEnergy2019!C168</f>
        <v>167</v>
      </c>
      <c r="D168">
        <f>appliedEnergy2019!D168</f>
        <v>13.069719815413093</v>
      </c>
      <c r="E168">
        <f>appliedEnergy2019!G168</f>
        <v>2.0258221E-2</v>
      </c>
      <c r="F168" s="49">
        <f t="shared" si="14"/>
        <v>1.9690932180272628E-2</v>
      </c>
      <c r="G168">
        <v>1.9691E-2</v>
      </c>
    </row>
    <row r="169" spans="1:7">
      <c r="A169">
        <f>appliedEnergy2019!A169</f>
        <v>2013</v>
      </c>
      <c r="B169">
        <f>appliedEnergy2019!B169</f>
        <v>12</v>
      </c>
      <c r="C169">
        <f>appliedEnergy2019!C169</f>
        <v>168</v>
      </c>
      <c r="D169">
        <f>appliedEnergy2019!D169</f>
        <v>5.021405193243293</v>
      </c>
      <c r="E169">
        <f>appliedEnergy2019!G169</f>
        <v>2.2589523E-2</v>
      </c>
      <c r="F169" s="49">
        <f t="shared" si="14"/>
        <v>2.2159311751032671E-2</v>
      </c>
      <c r="G169">
        <v>2.2159000000000002E-2</v>
      </c>
    </row>
    <row r="170" spans="1:7">
      <c r="A170">
        <f>appliedEnergy2019!A170</f>
        <v>2014</v>
      </c>
      <c r="B170">
        <f>appliedEnergy2019!B170</f>
        <v>1</v>
      </c>
      <c r="C170">
        <f>appliedEnergy2019!C170</f>
        <v>169</v>
      </c>
      <c r="D170">
        <f>appliedEnergy2019!D170</f>
        <v>7.7976670423193859</v>
      </c>
      <c r="E170">
        <f>appliedEnergy2019!G170</f>
        <v>2.2039100000000002E-2</v>
      </c>
      <c r="F170" s="49">
        <f t="shared" si="14"/>
        <v>2.1048074104735099E-2</v>
      </c>
      <c r="G170">
        <v>2.1048000000000001E-2</v>
      </c>
    </row>
    <row r="171" spans="1:7">
      <c r="A171">
        <f>appliedEnergy2019!A171</f>
        <v>2014</v>
      </c>
      <c r="B171">
        <f>appliedEnergy2019!B171</f>
        <v>2</v>
      </c>
      <c r="C171">
        <f>appliedEnergy2019!C171</f>
        <v>170</v>
      </c>
      <c r="D171">
        <f>appliedEnergy2019!D171</f>
        <v>8.4377570125781709</v>
      </c>
      <c r="E171">
        <f>appliedEnergy2019!G171</f>
        <v>1.9749300000000001E-2</v>
      </c>
      <c r="F171" s="49">
        <f t="shared" si="14"/>
        <v>2.0897363615416293E-2</v>
      </c>
      <c r="G171">
        <v>2.0896999999999999E-2</v>
      </c>
    </row>
    <row r="172" spans="1:7">
      <c r="A172">
        <f>appliedEnergy2019!A172</f>
        <v>2014</v>
      </c>
      <c r="B172">
        <f>appliedEnergy2019!B172</f>
        <v>3</v>
      </c>
      <c r="C172">
        <f>appliedEnergy2019!C172</f>
        <v>171</v>
      </c>
      <c r="D172">
        <f>appliedEnergy2019!D172</f>
        <v>10.878142268724963</v>
      </c>
      <c r="E172">
        <f>appliedEnergy2019!G172</f>
        <v>2.1042500000000002E-2</v>
      </c>
      <c r="F172" s="49">
        <f t="shared" si="14"/>
        <v>2.0302394626487807E-2</v>
      </c>
      <c r="G172">
        <v>2.0302000000000001E-2</v>
      </c>
    </row>
    <row r="173" spans="1:7">
      <c r="A173">
        <f>appliedEnergy2019!A173</f>
        <v>2014</v>
      </c>
      <c r="B173">
        <f>appliedEnergy2019!B173</f>
        <v>4</v>
      </c>
      <c r="C173">
        <f>appliedEnergy2019!C173</f>
        <v>172</v>
      </c>
      <c r="D173">
        <f>appliedEnergy2019!D173</f>
        <v>14.538868651920355</v>
      </c>
      <c r="E173">
        <f>appliedEnergy2019!G173</f>
        <v>2.0317999999999999E-2</v>
      </c>
      <c r="F173" s="49">
        <f t="shared" si="14"/>
        <v>1.9916408950487883E-2</v>
      </c>
      <c r="G173">
        <v>1.9916E-2</v>
      </c>
    </row>
    <row r="174" spans="1:7">
      <c r="A174">
        <f>appliedEnergy2019!A174</f>
        <v>2014</v>
      </c>
      <c r="B174">
        <f>appliedEnergy2019!B174</f>
        <v>5</v>
      </c>
      <c r="C174">
        <f>appliedEnergy2019!C174</f>
        <v>173</v>
      </c>
      <c r="D174">
        <f>appliedEnergy2019!D174</f>
        <v>18.434248820722114</v>
      </c>
      <c r="E174">
        <f>appliedEnergy2019!G174</f>
        <v>2.0640800000000001E-2</v>
      </c>
      <c r="F174" s="49">
        <f t="shared" si="14"/>
        <v>2.0223569345927533E-2</v>
      </c>
      <c r="G174">
        <v>2.0223999999999999E-2</v>
      </c>
    </row>
    <row r="175" spans="1:7">
      <c r="A175">
        <f>appliedEnergy2019!A175</f>
        <v>2014</v>
      </c>
      <c r="B175">
        <f>appliedEnergy2019!B175</f>
        <v>6</v>
      </c>
      <c r="C175">
        <f>appliedEnergy2019!C175</f>
        <v>174</v>
      </c>
      <c r="D175">
        <f>appliedEnergy2019!D175</f>
        <v>22.387853676793757</v>
      </c>
      <c r="E175">
        <f>appliedEnergy2019!G175</f>
        <v>2.07216E-2</v>
      </c>
      <c r="F175" s="49">
        <f t="shared" si="14"/>
        <v>2.1305341993612559E-2</v>
      </c>
      <c r="G175">
        <v>2.1305000000000001E-2</v>
      </c>
    </row>
    <row r="176" spans="1:7">
      <c r="A176">
        <f>appliedEnergy2019!A176</f>
        <v>2014</v>
      </c>
      <c r="B176">
        <f>appliedEnergy2019!B176</f>
        <v>7</v>
      </c>
      <c r="C176">
        <f>appliedEnergy2019!C176</f>
        <v>175</v>
      </c>
      <c r="D176">
        <f>appliedEnergy2019!D176</f>
        <v>26.339191051215625</v>
      </c>
      <c r="E176">
        <f>appliedEnergy2019!G176</f>
        <v>2.3377400000000003E-2</v>
      </c>
      <c r="F176" s="49">
        <f t="shared" si="14"/>
        <v>2.3172426199914675E-2</v>
      </c>
      <c r="G176">
        <v>2.3172000000000002E-2</v>
      </c>
    </row>
    <row r="177" spans="1:7">
      <c r="A177">
        <f>appliedEnergy2019!A177</f>
        <v>2014</v>
      </c>
      <c r="B177">
        <f>appliedEnergy2019!B177</f>
        <v>8</v>
      </c>
      <c r="C177">
        <f>appliedEnergy2019!C177</f>
        <v>176</v>
      </c>
      <c r="D177">
        <f>appliedEnergy2019!D177</f>
        <v>26.90714395306988</v>
      </c>
      <c r="E177">
        <f>appliedEnergy2019!G177</f>
        <v>2.4308299999999994E-2</v>
      </c>
      <c r="F177" s="49">
        <f t="shared" si="14"/>
        <v>2.3574075008928806E-2</v>
      </c>
      <c r="G177">
        <v>2.3574000000000001E-2</v>
      </c>
    </row>
    <row r="178" spans="1:7">
      <c r="A178">
        <f>appliedEnergy2019!A178</f>
        <v>2014</v>
      </c>
      <c r="B178">
        <f>appliedEnergy2019!B178</f>
        <v>9</v>
      </c>
      <c r="C178">
        <f>appliedEnergy2019!C178</f>
        <v>177</v>
      </c>
      <c r="D178">
        <f>appliedEnergy2019!D178</f>
        <v>22.03785212178548</v>
      </c>
      <c r="E178">
        <f>appliedEnergy2019!G178</f>
        <v>2.1646200000000001E-2</v>
      </c>
      <c r="F178" s="49">
        <f t="shared" si="14"/>
        <v>2.1394338399530161E-2</v>
      </c>
      <c r="G178">
        <v>2.1394E-2</v>
      </c>
    </row>
    <row r="179" spans="1:7">
      <c r="A179">
        <f>appliedEnergy2019!A179</f>
        <v>2014</v>
      </c>
      <c r="B179">
        <f>appliedEnergy2019!B179</f>
        <v>10</v>
      </c>
      <c r="C179">
        <f>appliedEnergy2019!C179</f>
        <v>178</v>
      </c>
      <c r="D179">
        <f>appliedEnergy2019!D179</f>
        <v>16.805864838819165</v>
      </c>
      <c r="E179">
        <f>appliedEnergy2019!G179</f>
        <v>1.9581499999999995E-2</v>
      </c>
      <c r="F179" s="49">
        <f t="shared" si="14"/>
        <v>2.0358434787757597E-2</v>
      </c>
      <c r="G179">
        <v>2.0358000000000001E-2</v>
      </c>
    </row>
    <row r="180" spans="1:7">
      <c r="A180">
        <f>appliedEnergy2019!A180</f>
        <v>2014</v>
      </c>
      <c r="B180">
        <f>appliedEnergy2019!B180</f>
        <v>11</v>
      </c>
      <c r="C180">
        <f>appliedEnergy2019!C180</f>
        <v>179</v>
      </c>
      <c r="D180">
        <f>appliedEnergy2019!D180</f>
        <v>11.458935396810322</v>
      </c>
      <c r="E180">
        <f>appliedEnergy2019!G180</f>
        <v>2.12888E-2</v>
      </c>
      <c r="F180" s="49">
        <f t="shared" si="14"/>
        <v>2.072028903096583E-2</v>
      </c>
      <c r="G180">
        <v>2.0719999999999999E-2</v>
      </c>
    </row>
    <row r="181" spans="1:7">
      <c r="A181">
        <f>appliedEnergy2019!A181</f>
        <v>2014</v>
      </c>
      <c r="B181">
        <f>appliedEnergy2019!B181</f>
        <v>12</v>
      </c>
      <c r="C181">
        <f>appliedEnergy2019!C181</f>
        <v>180</v>
      </c>
      <c r="D181">
        <f>appliedEnergy2019!D181</f>
        <v>9.4073099333755756</v>
      </c>
      <c r="E181">
        <f>appliedEnergy2019!G181</f>
        <v>2.2506700000000001E-2</v>
      </c>
      <c r="F181" s="49">
        <f t="shared" si="14"/>
        <v>2.1286882844679569E-2</v>
      </c>
      <c r="G181">
        <v>2.1287E-2</v>
      </c>
    </row>
    <row r="182" spans="1:7">
      <c r="A182">
        <f>appliedEnergy2019!A182</f>
        <v>2015</v>
      </c>
      <c r="B182">
        <f>appliedEnergy2019!B182</f>
        <v>1</v>
      </c>
      <c r="C182">
        <f>appliedEnergy2019!C182</f>
        <v>181</v>
      </c>
      <c r="D182">
        <f>appliedEnergy2019!D182</f>
        <v>5.6909092781913158</v>
      </c>
      <c r="E182">
        <f>appliedEnergy2019!G182</f>
        <v>2.2781569753100001E-2</v>
      </c>
      <c r="F182" s="49">
        <f t="shared" si="14"/>
        <v>2.2811976553295976E-2</v>
      </c>
      <c r="G182">
        <v>2.2811999999999999E-2</v>
      </c>
    </row>
    <row r="183" spans="1:7">
      <c r="A183">
        <f>appliedEnergy2019!A183</f>
        <v>2015</v>
      </c>
      <c r="B183">
        <f>appliedEnergy2019!B183</f>
        <v>2</v>
      </c>
      <c r="C183">
        <f>appliedEnergy2019!C183</f>
        <v>182</v>
      </c>
      <c r="D183">
        <f>appliedEnergy2019!D183</f>
        <v>6.6628647704315611</v>
      </c>
      <c r="E183">
        <f>appliedEnergy2019!G183</f>
        <v>2.0496216382499998E-2</v>
      </c>
      <c r="F183" s="49">
        <f t="shared" si="14"/>
        <v>2.2435923974410896E-2</v>
      </c>
      <c r="G183">
        <v>2.2436000000000001E-2</v>
      </c>
    </row>
    <row r="184" spans="1:7">
      <c r="A184">
        <f>appliedEnergy2019!A184</f>
        <v>2015</v>
      </c>
      <c r="B184">
        <f>appliedEnergy2019!B184</f>
        <v>3</v>
      </c>
      <c r="C184">
        <f>appliedEnergy2019!C184</f>
        <v>183</v>
      </c>
      <c r="D184">
        <f>appliedEnergy2019!D184</f>
        <v>9.1284235703782777</v>
      </c>
      <c r="E184">
        <f>appliedEnergy2019!G184</f>
        <v>2.1700017448599999E-2</v>
      </c>
      <c r="F184" s="49">
        <f t="shared" si="14"/>
        <v>2.157860336422221E-2</v>
      </c>
      <c r="G184">
        <v>2.1579000000000001E-2</v>
      </c>
    </row>
    <row r="185" spans="1:7">
      <c r="A185">
        <f>appliedEnergy2019!A185</f>
        <v>2015</v>
      </c>
      <c r="B185">
        <f>appliedEnergy2019!B185</f>
        <v>4</v>
      </c>
      <c r="C185">
        <f>appliedEnergy2019!C185</f>
        <v>184</v>
      </c>
      <c r="D185">
        <f>appliedEnergy2019!D185</f>
        <v>11.889216513756798</v>
      </c>
      <c r="E185">
        <f>appliedEnergy2019!G185</f>
        <v>2.0564889367600002E-2</v>
      </c>
      <c r="F185" s="49">
        <f t="shared" si="14"/>
        <v>2.0974556284136091E-2</v>
      </c>
      <c r="G185">
        <v>2.0975000000000001E-2</v>
      </c>
    </row>
    <row r="186" spans="1:7">
      <c r="A186">
        <f>appliedEnergy2019!A186</f>
        <v>2015</v>
      </c>
      <c r="B186">
        <f>appliedEnergy2019!B186</f>
        <v>5</v>
      </c>
      <c r="C186">
        <f>appliedEnergy2019!C186</f>
        <v>185</v>
      </c>
      <c r="D186">
        <f>appliedEnergy2019!D186</f>
        <v>18.873814500657989</v>
      </c>
      <c r="E186">
        <f>appliedEnergy2019!G186</f>
        <v>2.1375101018300004E-2</v>
      </c>
      <c r="F186" s="49">
        <f t="shared" si="14"/>
        <v>2.1096584308225155E-2</v>
      </c>
      <c r="G186">
        <v>2.1097000000000001E-2</v>
      </c>
    </row>
    <row r="187" spans="1:7">
      <c r="A187">
        <f>appliedEnergy2019!A187</f>
        <v>2015</v>
      </c>
      <c r="B187">
        <f>appliedEnergy2019!B187</f>
        <v>6</v>
      </c>
      <c r="C187">
        <f>appliedEnergy2019!C187</f>
        <v>186</v>
      </c>
      <c r="D187">
        <f>appliedEnergy2019!D187</f>
        <v>21.811659098526107</v>
      </c>
      <c r="E187">
        <f>appliedEnergy2019!G187</f>
        <v>2.1093241374600002E-2</v>
      </c>
      <c r="F187" s="49">
        <f t="shared" si="14"/>
        <v>2.1945884542548266E-2</v>
      </c>
      <c r="G187">
        <v>2.1946E-2</v>
      </c>
    </row>
    <row r="188" spans="1:7">
      <c r="A188">
        <f>appliedEnergy2019!A188</f>
        <v>2015</v>
      </c>
      <c r="B188">
        <f>appliedEnergy2019!B188</f>
        <v>7</v>
      </c>
      <c r="C188">
        <f>appliedEnergy2019!C188</f>
        <v>187</v>
      </c>
      <c r="D188">
        <f>appliedEnergy2019!D188</f>
        <v>26.122219343430785</v>
      </c>
      <c r="E188">
        <f>appliedEnergy2019!G188</f>
        <v>2.3756078756600001E-2</v>
      </c>
      <c r="F188" s="49">
        <f t="shared" si="14"/>
        <v>2.3985807344271842E-2</v>
      </c>
      <c r="G188">
        <v>2.3986E-2</v>
      </c>
    </row>
    <row r="189" spans="1:7">
      <c r="A189">
        <f>appliedEnergy2019!A189</f>
        <v>2015</v>
      </c>
      <c r="B189">
        <f>appliedEnergy2019!B189</f>
        <v>8</v>
      </c>
      <c r="C189">
        <f>appliedEnergy2019!C189</f>
        <v>188</v>
      </c>
      <c r="D189">
        <f>appliedEnergy2019!D189</f>
        <v>27.071179722055589</v>
      </c>
      <c r="E189">
        <f>appliedEnergy2019!G189</f>
        <v>2.5142969044400002E-2</v>
      </c>
      <c r="F189" s="49">
        <f t="shared" si="14"/>
        <v>2.4630019129546137E-2</v>
      </c>
      <c r="G189">
        <v>2.4629999999999999E-2</v>
      </c>
    </row>
    <row r="190" spans="1:7">
      <c r="A190">
        <f>appliedEnergy2019!A190</f>
        <v>2015</v>
      </c>
      <c r="B190">
        <f>appliedEnergy2019!B190</f>
        <v>9</v>
      </c>
      <c r="C190">
        <f>appliedEnergy2019!C190</f>
        <v>189</v>
      </c>
      <c r="D190">
        <f>appliedEnergy2019!D190</f>
        <v>24.399686232851199</v>
      </c>
      <c r="E190">
        <f>appliedEnergy2019!G190</f>
        <v>2.1794540509099999E-2</v>
      </c>
      <c r="F190" s="49">
        <f t="shared" si="14"/>
        <v>2.3229994878516843E-2</v>
      </c>
      <c r="G190">
        <v>2.3230000000000001E-2</v>
      </c>
    </row>
    <row r="191" spans="1:7">
      <c r="A191">
        <f>appliedEnergy2019!A191</f>
        <v>2015</v>
      </c>
      <c r="B191">
        <f>appliedEnergy2019!B191</f>
        <v>10</v>
      </c>
      <c r="C191">
        <f>appliedEnergy2019!C191</f>
        <v>190</v>
      </c>
      <c r="D191">
        <f>appliedEnergy2019!D191</f>
        <v>17.431807191868867</v>
      </c>
      <c r="E191">
        <f>appliedEnergy2019!G191</f>
        <v>2.1258610039299998E-2</v>
      </c>
      <c r="F191" s="49">
        <f t="shared" si="14"/>
        <v>2.1206106710914756E-2</v>
      </c>
      <c r="G191">
        <v>2.1205999999999999E-2</v>
      </c>
    </row>
    <row r="192" spans="1:7">
      <c r="A192">
        <f>appliedEnergy2019!A192</f>
        <v>2015</v>
      </c>
      <c r="B192">
        <f>appliedEnergy2019!B192</f>
        <v>11</v>
      </c>
      <c r="C192">
        <f>appliedEnergy2019!C192</f>
        <v>191</v>
      </c>
      <c r="D192">
        <f>appliedEnergy2019!D192</f>
        <v>13.274588655340619</v>
      </c>
      <c r="E192">
        <f>appliedEnergy2019!G192</f>
        <v>2.1569207283799997E-2</v>
      </c>
      <c r="F192" s="49">
        <f t="shared" si="14"/>
        <v>2.1244071116485408E-2</v>
      </c>
      <c r="G192">
        <v>2.1243999999999999E-2</v>
      </c>
    </row>
    <row r="193" spans="1:7">
      <c r="A193">
        <f>appliedEnergy2019!A193</f>
        <v>2015</v>
      </c>
      <c r="B193">
        <f>appliedEnergy2019!B193</f>
        <v>12</v>
      </c>
      <c r="C193">
        <f>appliedEnergy2019!C193</f>
        <v>192</v>
      </c>
      <c r="D193">
        <f>appliedEnergy2019!D193</f>
        <v>6.6901392369298334</v>
      </c>
      <c r="E193">
        <f>appliedEnergy2019!G193</f>
        <v>2.4191949679000003E-2</v>
      </c>
      <c r="F193" s="49">
        <f t="shared" si="14"/>
        <v>2.315246021957228E-2</v>
      </c>
      <c r="G193">
        <v>2.3151999999999999E-2</v>
      </c>
    </row>
    <row r="194" spans="1:7">
      <c r="A194">
        <f>appliedEnergy2019!A194</f>
        <v>2016</v>
      </c>
      <c r="B194">
        <f>appliedEnergy2019!B194</f>
        <v>1</v>
      </c>
      <c r="C194">
        <f>appliedEnergy2019!C194</f>
        <v>193</v>
      </c>
      <c r="D194">
        <f>appliedEnergy2019!D194</f>
        <v>5.0747857629687561</v>
      </c>
      <c r="E194">
        <f>appliedEnergy2019!G194</f>
        <v>2.3960537853440524E-2</v>
      </c>
      <c r="F194" s="49">
        <f t="shared" si="14"/>
        <v>2.403396114501748E-2</v>
      </c>
      <c r="G194">
        <v>2.4034E-2</v>
      </c>
    </row>
    <row r="195" spans="1:7">
      <c r="A195">
        <f>appliedEnergy2019!A195</f>
        <v>2016</v>
      </c>
      <c r="B195">
        <f>appliedEnergy2019!B195</f>
        <v>2</v>
      </c>
      <c r="C195">
        <f>appliedEnergy2019!C195</f>
        <v>194</v>
      </c>
      <c r="D195">
        <f>appliedEnergy2019!D195</f>
        <v>9.9139045110151063</v>
      </c>
      <c r="E195">
        <f>appliedEnergy2019!G195</f>
        <v>2.1406006284807079E-2</v>
      </c>
      <c r="F195" s="49">
        <f t="shared" ref="F195:F233" si="15">$H$2*(((A195)-$I$2)*12+B195)+$J$2*(((A195)-$I$2)*12+B195)*(D195-$K$2)*(D195-$K$2)+$L$2</f>
        <v>2.2097444425472446E-2</v>
      </c>
      <c r="G195">
        <v>2.2096999999999999E-2</v>
      </c>
    </row>
    <row r="196" spans="1:7">
      <c r="A196">
        <f>appliedEnergy2019!A196</f>
        <v>2016</v>
      </c>
      <c r="B196">
        <f>appliedEnergy2019!B196</f>
        <v>3</v>
      </c>
      <c r="C196">
        <f>appliedEnergy2019!C196</f>
        <v>195</v>
      </c>
      <c r="D196">
        <f>appliedEnergy2019!D196</f>
        <v>10.923413678542007</v>
      </c>
      <c r="E196">
        <f>appliedEnergy2019!G196</f>
        <v>2.2422936042489121E-2</v>
      </c>
      <c r="F196" s="49">
        <f t="shared" si="15"/>
        <v>2.1903468083744181E-2</v>
      </c>
      <c r="G196">
        <v>2.1902999999999999E-2</v>
      </c>
    </row>
    <row r="197" spans="1:7">
      <c r="A197">
        <f>appliedEnergy2019!A197</f>
        <v>2016</v>
      </c>
      <c r="B197">
        <f>appliedEnergy2019!B197</f>
        <v>4</v>
      </c>
      <c r="C197">
        <f>appliedEnergy2019!C197</f>
        <v>196</v>
      </c>
      <c r="D197">
        <f>appliedEnergy2019!D197</f>
        <v>16.290490973458269</v>
      </c>
      <c r="E197">
        <f>appliedEnergy2019!G197</f>
        <v>2.1616639007174785E-2</v>
      </c>
      <c r="F197" s="49">
        <f t="shared" si="15"/>
        <v>2.1499075230696118E-2</v>
      </c>
      <c r="G197">
        <v>2.1499000000000001E-2</v>
      </c>
    </row>
    <row r="198" spans="1:7">
      <c r="A198">
        <f>appliedEnergy2019!A198</f>
        <v>2016</v>
      </c>
      <c r="B198">
        <f>appliedEnergy2019!B198</f>
        <v>5</v>
      </c>
      <c r="C198">
        <f>appliedEnergy2019!C198</f>
        <v>197</v>
      </c>
      <c r="D198">
        <f>appliedEnergy2019!D198</f>
        <v>18.050701589184801</v>
      </c>
      <c r="E198">
        <f>appliedEnergy2019!G198</f>
        <v>2.2259972870092022E-2</v>
      </c>
      <c r="F198" s="49">
        <f t="shared" si="15"/>
        <v>2.1750421893847346E-2</v>
      </c>
      <c r="G198">
        <v>2.1749999999999999E-2</v>
      </c>
    </row>
    <row r="199" spans="1:7">
      <c r="A199">
        <f>appliedEnergy2019!A199</f>
        <v>2016</v>
      </c>
      <c r="B199">
        <f>appliedEnergy2019!B199</f>
        <v>6</v>
      </c>
      <c r="C199">
        <f>appliedEnergy2019!C199</f>
        <v>198</v>
      </c>
      <c r="D199">
        <f>appliedEnergy2019!D199</f>
        <v>24.332426759548589</v>
      </c>
      <c r="E199">
        <f>appliedEnergy2019!G199</f>
        <v>2.3411761993845082E-2</v>
      </c>
      <c r="F199" s="49">
        <f t="shared" si="15"/>
        <v>2.3862730826877537E-2</v>
      </c>
      <c r="G199">
        <v>2.3862999999999999E-2</v>
      </c>
    </row>
    <row r="200" spans="1:7">
      <c r="A200">
        <f>appliedEnergy2019!A200</f>
        <v>2016</v>
      </c>
      <c r="B200">
        <f>appliedEnergy2019!B200</f>
        <v>7</v>
      </c>
      <c r="C200">
        <f>appliedEnergy2019!C200</f>
        <v>199</v>
      </c>
      <c r="D200">
        <f>appliedEnergy2019!D200</f>
        <v>26.7482758017625</v>
      </c>
      <c r="E200">
        <f>appliedEnergy2019!G200</f>
        <v>2.4749519874055798E-2</v>
      </c>
      <c r="F200" s="49">
        <f t="shared" si="15"/>
        <v>2.5302739846387822E-2</v>
      </c>
      <c r="G200">
        <v>2.5302999999999999E-2</v>
      </c>
    </row>
    <row r="201" spans="1:7">
      <c r="A201">
        <f>appliedEnergy2019!A201</f>
        <v>2016</v>
      </c>
      <c r="B201">
        <f>appliedEnergy2019!B201</f>
        <v>8</v>
      </c>
      <c r="C201">
        <f>appliedEnergy2019!C201</f>
        <v>200</v>
      </c>
      <c r="D201">
        <f>appliedEnergy2019!D201</f>
        <v>27.028361237430833</v>
      </c>
      <c r="E201">
        <f>appliedEnergy2019!G201</f>
        <v>2.6689093253678811E-2</v>
      </c>
      <c r="F201" s="49">
        <f t="shared" si="15"/>
        <v>2.5561676955714784E-2</v>
      </c>
      <c r="G201">
        <v>2.5562000000000001E-2</v>
      </c>
    </row>
    <row r="202" spans="1:7">
      <c r="A202">
        <f>appliedEnergy2019!A202</f>
        <v>2016</v>
      </c>
      <c r="B202">
        <f>appliedEnergy2019!B202</f>
        <v>9</v>
      </c>
      <c r="C202">
        <f>appliedEnergy2019!C202</f>
        <v>201</v>
      </c>
      <c r="D202">
        <f>appliedEnergy2019!D202</f>
        <v>22.429865643150158</v>
      </c>
      <c r="E202">
        <f>appliedEnergy2019!G202</f>
        <v>2.1641882805035276E-2</v>
      </c>
      <c r="F202" s="49">
        <f t="shared" si="15"/>
        <v>2.3227301081460691E-2</v>
      </c>
      <c r="G202">
        <v>2.3227000000000001E-2</v>
      </c>
    </row>
    <row r="203" spans="1:7">
      <c r="A203">
        <f>appliedEnergy2019!A203</f>
        <v>2016</v>
      </c>
      <c r="B203">
        <f>appliedEnergy2019!B203</f>
        <v>10</v>
      </c>
      <c r="C203">
        <f>appliedEnergy2019!C203</f>
        <v>202</v>
      </c>
      <c r="D203">
        <f>appliedEnergy2019!D203</f>
        <v>17.129675064772616</v>
      </c>
      <c r="E203">
        <f>appliedEnergy2019!G203</f>
        <v>2.2364736615353216E-2</v>
      </c>
      <c r="F203" s="49">
        <f t="shared" si="15"/>
        <v>2.1959716691613961E-2</v>
      </c>
      <c r="G203">
        <v>2.196E-2</v>
      </c>
    </row>
    <row r="204" spans="1:7">
      <c r="A204">
        <f>appliedEnergy2019!A204</f>
        <v>2016</v>
      </c>
      <c r="B204">
        <f>appliedEnergy2019!B204</f>
        <v>11</v>
      </c>
      <c r="C204">
        <f>appliedEnergy2019!C204</f>
        <v>203</v>
      </c>
      <c r="D204">
        <f>appliedEnergy2019!D204</f>
        <v>11.497139572092564</v>
      </c>
      <c r="E204">
        <f>appliedEnergy2019!G204</f>
        <v>2.3182516796594214E-2</v>
      </c>
      <c r="F204" s="49">
        <f t="shared" si="15"/>
        <v>2.2312017707567793E-2</v>
      </c>
      <c r="G204">
        <v>2.2311999999999999E-2</v>
      </c>
    </row>
    <row r="205" spans="1:7">
      <c r="A205">
        <f>appliedEnergy2019!A205</f>
        <v>2016</v>
      </c>
      <c r="B205">
        <f>appliedEnergy2019!B205</f>
        <v>12</v>
      </c>
      <c r="C205">
        <f>appliedEnergy2019!C205</f>
        <v>204</v>
      </c>
      <c r="D205">
        <f>appliedEnergy2019!D205</f>
        <v>4.3721885375836909</v>
      </c>
      <c r="E205">
        <f>appliedEnergy2019!G205</f>
        <v>2.5580782115206854E-2</v>
      </c>
      <c r="F205" s="49">
        <f t="shared" si="15"/>
        <v>2.5282832757963603E-2</v>
      </c>
      <c r="G205">
        <v>2.5283E-2</v>
      </c>
    </row>
    <row r="206" spans="1:7">
      <c r="A206">
        <f>appliedEnergy2019!A206</f>
        <v>2017</v>
      </c>
      <c r="B206">
        <f>appliedEnergy2019!B206</f>
        <v>1</v>
      </c>
      <c r="C206">
        <f>appliedEnergy2019!C206</f>
        <v>205</v>
      </c>
      <c r="D206">
        <f>appliedEnergy2019!D206</f>
        <v>3.3243942803005133</v>
      </c>
      <c r="E206">
        <f>appliedEnergy2019!G206</f>
        <v>2.5585991887430614E-2</v>
      </c>
      <c r="F206" s="49">
        <f t="shared" si="15"/>
        <v>2.6029333187597991E-2</v>
      </c>
      <c r="G206">
        <v>2.6029E-2</v>
      </c>
    </row>
    <row r="207" spans="1:7">
      <c r="A207">
        <f>appliedEnergy2019!A207</f>
        <v>2017</v>
      </c>
      <c r="B207">
        <f>appliedEnergy2019!B207</f>
        <v>2</v>
      </c>
      <c r="C207">
        <f>appliedEnergy2019!C207</f>
        <v>206</v>
      </c>
      <c r="D207">
        <f>appliedEnergy2019!D207</f>
        <v>6.2470399785393118</v>
      </c>
      <c r="E207">
        <f>appliedEnergy2019!G207</f>
        <v>2.2883817655574252E-2</v>
      </c>
      <c r="F207" s="49">
        <f t="shared" si="15"/>
        <v>2.4390900066395795E-2</v>
      </c>
      <c r="G207">
        <v>2.4390999999999999E-2</v>
      </c>
    </row>
    <row r="208" spans="1:7">
      <c r="A208">
        <f>appliedEnergy2019!A208</f>
        <v>2017</v>
      </c>
      <c r="B208">
        <f>appliedEnergy2019!B208</f>
        <v>3</v>
      </c>
      <c r="C208">
        <f>appliedEnergy2019!C208</f>
        <v>207</v>
      </c>
      <c r="D208">
        <f>appliedEnergy2019!D208</f>
        <v>10.149861849802193</v>
      </c>
      <c r="E208">
        <f>appliedEnergy2019!G208</f>
        <v>2.4056374353623611E-2</v>
      </c>
      <c r="F208" s="49">
        <f t="shared" si="15"/>
        <v>2.2913909272999973E-2</v>
      </c>
      <c r="G208">
        <v>2.2914E-2</v>
      </c>
    </row>
    <row r="209" spans="1:7">
      <c r="A209">
        <f>appliedEnergy2019!A209</f>
        <v>2017</v>
      </c>
      <c r="B209">
        <f>appliedEnergy2019!B209</f>
        <v>4</v>
      </c>
      <c r="C209">
        <f>appliedEnergy2019!C209</f>
        <v>208</v>
      </c>
      <c r="D209">
        <f>appliedEnergy2019!D209</f>
        <v>13.219689906169723</v>
      </c>
      <c r="E209">
        <f>appliedEnergy2019!G209</f>
        <v>2.2431856521416053E-2</v>
      </c>
      <c r="F209" s="49">
        <f t="shared" si="15"/>
        <v>2.2364722371520922E-2</v>
      </c>
      <c r="G209">
        <v>2.2364999999999999E-2</v>
      </c>
    </row>
    <row r="210" spans="1:7">
      <c r="A210">
        <f>appliedEnergy2019!A210</f>
        <v>2017</v>
      </c>
      <c r="B210">
        <f>appliedEnergy2019!B210</f>
        <v>5</v>
      </c>
      <c r="C210">
        <f>appliedEnergy2019!C210</f>
        <v>209</v>
      </c>
      <c r="D210">
        <f>appliedEnergy2019!D210</f>
        <v>17.984334816642974</v>
      </c>
      <c r="E210">
        <f>appliedEnergy2019!G210</f>
        <v>2.3341197118755732E-2</v>
      </c>
      <c r="F210" s="49">
        <f t="shared" si="15"/>
        <v>2.2531833300707516E-2</v>
      </c>
      <c r="G210">
        <v>2.2532E-2</v>
      </c>
    </row>
    <row r="211" spans="1:7">
      <c r="A211">
        <f>appliedEnergy2019!A211</f>
        <v>2017</v>
      </c>
      <c r="B211">
        <f>appliedEnergy2019!B211</f>
        <v>6</v>
      </c>
      <c r="C211">
        <f>appliedEnergy2019!C211</f>
        <v>210</v>
      </c>
      <c r="D211">
        <f>appliedEnergy2019!D211</f>
        <v>23.186611496823389</v>
      </c>
      <c r="E211">
        <f>appliedEnergy2019!G211</f>
        <v>2.2860236701555542E-2</v>
      </c>
      <c r="F211" s="49">
        <f t="shared" si="15"/>
        <v>2.4190843070668312E-2</v>
      </c>
      <c r="G211">
        <v>2.4191000000000001E-2</v>
      </c>
    </row>
    <row r="212" spans="1:7">
      <c r="A212">
        <f>appliedEnergy2019!A212</f>
        <v>2017</v>
      </c>
      <c r="B212">
        <f>appliedEnergy2019!B212</f>
        <v>7</v>
      </c>
      <c r="C212">
        <f>appliedEnergy2019!C212</f>
        <v>211</v>
      </c>
      <c r="D212">
        <f>appliedEnergy2019!D212</f>
        <v>26.761887307430307</v>
      </c>
      <c r="E212">
        <f>appliedEnergy2019!G212</f>
        <v>2.8384330442104484E-2</v>
      </c>
      <c r="F212" s="49">
        <f t="shared" si="15"/>
        <v>2.626170682282556E-2</v>
      </c>
      <c r="G212">
        <v>2.6262000000000001E-2</v>
      </c>
    </row>
    <row r="213" spans="1:7">
      <c r="A213">
        <f>appliedEnergy2019!A213</f>
        <v>2017</v>
      </c>
      <c r="B213">
        <f>appliedEnergy2019!B213</f>
        <v>8</v>
      </c>
      <c r="C213">
        <f>appliedEnergy2019!C213</f>
        <v>212</v>
      </c>
      <c r="D213">
        <f>appliedEnergy2019!D213</f>
        <v>26.67266879111412</v>
      </c>
      <c r="E213">
        <f>appliedEnergy2019!G213</f>
        <v>2.8100723903063254E-2</v>
      </c>
      <c r="F213" s="49">
        <f t="shared" si="15"/>
        <v>2.6281881989217559E-2</v>
      </c>
      <c r="G213">
        <v>2.6282E-2</v>
      </c>
    </row>
    <row r="214" spans="1:7">
      <c r="A214">
        <f>appliedEnergy2019!A214</f>
        <v>2017</v>
      </c>
      <c r="B214">
        <f>appliedEnergy2019!B214</f>
        <v>9</v>
      </c>
      <c r="C214">
        <f>appliedEnergy2019!C214</f>
        <v>213</v>
      </c>
      <c r="D214">
        <f>appliedEnergy2019!D214</f>
        <v>23.875407510817052</v>
      </c>
      <c r="E214">
        <f>appliedEnergy2019!G214</f>
        <v>2.4472648272428354E-2</v>
      </c>
      <c r="F214" s="49">
        <f t="shared" si="15"/>
        <v>2.4736874493029654E-2</v>
      </c>
      <c r="G214">
        <v>2.4736999999999999E-2</v>
      </c>
    </row>
    <row r="215" spans="1:7">
      <c r="A215">
        <f>appliedEnergy2019!A215</f>
        <v>2017</v>
      </c>
      <c r="B215">
        <f>appliedEnergy2019!B215</f>
        <v>10</v>
      </c>
      <c r="C215">
        <f>appliedEnergy2019!C215</f>
        <v>214</v>
      </c>
      <c r="D215">
        <f>appliedEnergy2019!D215</f>
        <v>16.472332372464979</v>
      </c>
      <c r="E215">
        <f>appliedEnergy2019!G215</f>
        <v>2.3886375833730704E-2</v>
      </c>
      <c r="F215" s="49">
        <f t="shared" si="15"/>
        <v>2.2686179490912402E-2</v>
      </c>
      <c r="G215">
        <v>2.2686000000000001E-2</v>
      </c>
    </row>
    <row r="216" spans="1:7">
      <c r="A216">
        <f>appliedEnergy2019!A216</f>
        <v>2017</v>
      </c>
      <c r="B216">
        <f>appliedEnergy2019!B216</f>
        <v>11</v>
      </c>
      <c r="C216">
        <f>appliedEnergy2019!C216</f>
        <v>215</v>
      </c>
      <c r="D216">
        <f>appliedEnergy2019!D216</f>
        <v>11.934602952790456</v>
      </c>
      <c r="E216">
        <f>appliedEnergy2019!G216</f>
        <v>2.4565080420325312E-2</v>
      </c>
      <c r="F216" s="49">
        <f t="shared" si="15"/>
        <v>2.3022074626081902E-2</v>
      </c>
      <c r="G216">
        <v>2.3022000000000001E-2</v>
      </c>
    </row>
    <row r="217" spans="1:7">
      <c r="A217">
        <f>appliedEnergy2019!A217</f>
        <v>2017</v>
      </c>
      <c r="B217">
        <f>appliedEnergy2019!B217</f>
        <v>12</v>
      </c>
      <c r="C217">
        <f>appliedEnergy2019!C217</f>
        <v>216</v>
      </c>
      <c r="D217">
        <f>appliedEnergy2019!D217</f>
        <v>9.5070415233593462</v>
      </c>
      <c r="E217">
        <f>appliedEnergy2019!G217</f>
        <v>2.6133485560229652E-2</v>
      </c>
      <c r="F217" s="49">
        <f t="shared" si="15"/>
        <v>2.3727573779409161E-2</v>
      </c>
      <c r="G217">
        <v>2.3727999999999999E-2</v>
      </c>
    </row>
    <row r="218" spans="1:7">
      <c r="A218">
        <f>appliedEnergy2019!A218</f>
        <v>2018</v>
      </c>
      <c r="B218">
        <f>appliedEnergy2019!B218</f>
        <v>1</v>
      </c>
      <c r="C218">
        <f>appliedEnergy2019!C218</f>
        <v>217</v>
      </c>
      <c r="D218">
        <f>appliedEnergy2019!D218</f>
        <v>7.0917981624233652</v>
      </c>
      <c r="E218">
        <f>appliedEnergy2019!G218</f>
        <v>2.6211733068225343E-2</v>
      </c>
      <c r="F218" s="49">
        <f t="shared" si="15"/>
        <v>2.4777342451525634E-2</v>
      </c>
      <c r="G218">
        <v>2.4777E-2</v>
      </c>
    </row>
    <row r="219" spans="1:7">
      <c r="A219">
        <f>appliedEnergy2019!A219</f>
        <v>2018</v>
      </c>
      <c r="B219">
        <f>appliedEnergy2019!B219</f>
        <v>2</v>
      </c>
      <c r="C219">
        <f>appliedEnergy2019!C219</f>
        <v>218</v>
      </c>
      <c r="D219">
        <f>appliedEnergy2019!D219</f>
        <v>8.7808002909222402</v>
      </c>
      <c r="E219">
        <f>appliedEnergy2019!G219</f>
        <v>2.3230872352208196E-2</v>
      </c>
      <c r="F219" s="49">
        <f t="shared" si="15"/>
        <v>2.4124790203615704E-2</v>
      </c>
      <c r="G219">
        <v>2.4125000000000001E-2</v>
      </c>
    </row>
    <row r="220" spans="1:7">
      <c r="A220">
        <f>appliedEnergy2019!A220</f>
        <v>2018</v>
      </c>
      <c r="B220">
        <f>appliedEnergy2019!B220</f>
        <v>3</v>
      </c>
      <c r="C220">
        <f>appliedEnergy2019!C220</f>
        <v>219</v>
      </c>
      <c r="D220">
        <f>appliedEnergy2019!D220</f>
        <v>11.657217088805245</v>
      </c>
      <c r="E220">
        <f>appliedEnergy2019!G220</f>
        <v>2.4729132828416038E-2</v>
      </c>
      <c r="F220" s="49">
        <f t="shared" si="15"/>
        <v>2.3343492587350075E-2</v>
      </c>
      <c r="G220">
        <v>2.3342999999999999E-2</v>
      </c>
    </row>
    <row r="221" spans="1:7">
      <c r="A221">
        <f>appliedEnergy2019!A221</f>
        <v>2018</v>
      </c>
      <c r="B221">
        <f>appliedEnergy2019!B221</f>
        <v>4</v>
      </c>
      <c r="C221">
        <f>appliedEnergy2019!C221</f>
        <v>220</v>
      </c>
      <c r="D221">
        <f>appliedEnergy2019!D221</f>
        <v>15.947309680971715</v>
      </c>
      <c r="E221">
        <f>appliedEnergy2019!G221</f>
        <v>2.3586542395021698E-2</v>
      </c>
      <c r="F221" s="49">
        <f t="shared" si="15"/>
        <v>2.3047534154029586E-2</v>
      </c>
      <c r="G221">
        <v>2.3047999999999999E-2</v>
      </c>
    </row>
    <row r="222" spans="1:7">
      <c r="A222">
        <f>appliedEnergy2019!A222</f>
        <v>2018</v>
      </c>
      <c r="B222">
        <f>appliedEnergy2019!B222</f>
        <v>5</v>
      </c>
      <c r="C222">
        <f>appliedEnergy2019!C222</f>
        <v>221</v>
      </c>
      <c r="D222">
        <f>appliedEnergy2019!D222</f>
        <v>19.941571543860228</v>
      </c>
      <c r="E222">
        <f>appliedEnergy2019!G222</f>
        <v>2.3964680908512042E-2</v>
      </c>
      <c r="F222" s="49">
        <f t="shared" si="15"/>
        <v>2.3758136489797056E-2</v>
      </c>
      <c r="G222">
        <v>2.3758000000000001E-2</v>
      </c>
    </row>
    <row r="223" spans="1:7">
      <c r="A223">
        <f>appliedEnergy2019!A223</f>
        <v>2018</v>
      </c>
      <c r="B223">
        <f>appliedEnergy2019!B223</f>
        <v>6</v>
      </c>
      <c r="C223">
        <f>appliedEnergy2019!C223</f>
        <v>222</v>
      </c>
      <c r="D223">
        <f>appliedEnergy2019!D223</f>
        <v>23.826620247859172</v>
      </c>
      <c r="E223">
        <f>appliedEnergy2019!G223</f>
        <v>2.385566370365913E-2</v>
      </c>
      <c r="F223" s="49">
        <f t="shared" si="15"/>
        <v>2.5369197248018352E-2</v>
      </c>
      <c r="G223">
        <v>2.5368999999999999E-2</v>
      </c>
    </row>
    <row r="224" spans="1:7">
      <c r="A224">
        <f>appliedEnergy2019!A224</f>
        <v>2018</v>
      </c>
      <c r="B224">
        <f>appliedEnergy2019!B224</f>
        <v>7</v>
      </c>
      <c r="C224">
        <f>appliedEnergy2019!C224</f>
        <v>223</v>
      </c>
      <c r="D224">
        <f>appliedEnergy2019!D224</f>
        <v>26.82360759191992</v>
      </c>
      <c r="E224">
        <f>appliedEnergy2019!G224</f>
        <v>2.9215711380579448E-2</v>
      </c>
      <c r="F224" s="49">
        <f t="shared" si="15"/>
        <v>2.7254826425046699E-2</v>
      </c>
      <c r="G224">
        <v>2.7255000000000001E-2</v>
      </c>
    </row>
    <row r="225" spans="1:7">
      <c r="A225">
        <f>appliedEnergy2019!A225</f>
        <v>2018</v>
      </c>
      <c r="B225">
        <f>appliedEnergy2019!B225</f>
        <v>8</v>
      </c>
      <c r="C225">
        <f>appliedEnergy2019!C225</f>
        <v>224</v>
      </c>
      <c r="D225">
        <f>appliedEnergy2019!D225</f>
        <v>27.353226492003749</v>
      </c>
      <c r="E225">
        <f>appliedEnergy2019!G225</f>
        <v>2.7559473674996608E-2</v>
      </c>
      <c r="F225" s="49">
        <f t="shared" si="15"/>
        <v>2.771176934276684E-2</v>
      </c>
      <c r="G225">
        <v>2.7712000000000001E-2</v>
      </c>
    </row>
    <row r="226" spans="1:7">
      <c r="A226">
        <f>appliedEnergy2019!A226</f>
        <v>2018</v>
      </c>
      <c r="B226">
        <f>appliedEnergy2019!B226</f>
        <v>9</v>
      </c>
      <c r="C226">
        <f>appliedEnergy2019!C226</f>
        <v>225</v>
      </c>
      <c r="D226">
        <f>appliedEnergy2019!D226</f>
        <v>23.096592154961293</v>
      </c>
      <c r="E226">
        <f>appliedEnergy2019!G226</f>
        <v>2.5051959467021614E-2</v>
      </c>
      <c r="F226" s="49">
        <f t="shared" si="15"/>
        <v>2.5225483360109276E-2</v>
      </c>
      <c r="G226">
        <v>2.5225000000000001E-2</v>
      </c>
    </row>
    <row r="227" spans="1:7">
      <c r="A227">
        <f>appliedEnergy2019!A227</f>
        <v>2018</v>
      </c>
      <c r="B227">
        <f>appliedEnergy2019!B227</f>
        <v>10</v>
      </c>
      <c r="C227">
        <f>appliedEnergy2019!C227</f>
        <v>226</v>
      </c>
      <c r="D227">
        <f>appliedEnergy2019!D227</f>
        <v>18.054098316924442</v>
      </c>
      <c r="E227">
        <f>appliedEnergy2019!G227</f>
        <v>2.3375800128885234E-2</v>
      </c>
      <c r="F227" s="49">
        <f t="shared" si="15"/>
        <v>2.3664892480974194E-2</v>
      </c>
      <c r="G227">
        <v>2.3664999999999999E-2</v>
      </c>
    </row>
    <row r="228" spans="1:7">
      <c r="A228">
        <f>appliedEnergy2019!A228</f>
        <v>2018</v>
      </c>
      <c r="B228">
        <f>appliedEnergy2019!B228</f>
        <v>11</v>
      </c>
      <c r="C228">
        <f>appliedEnergy2019!C228</f>
        <v>227</v>
      </c>
      <c r="D228">
        <f>appliedEnergy2019!D228</f>
        <v>12.886729476833057</v>
      </c>
      <c r="E228">
        <f>appliedEnergy2019!G228</f>
        <v>2.3848663918869088E-2</v>
      </c>
      <c r="F228" s="49">
        <f t="shared" si="15"/>
        <v>2.3654738715491647E-2</v>
      </c>
      <c r="G228">
        <v>2.3654999999999999E-2</v>
      </c>
    </row>
    <row r="229" spans="1:7">
      <c r="A229">
        <f>appliedEnergy2019!A229</f>
        <v>2018</v>
      </c>
      <c r="B229">
        <f>appliedEnergy2019!B229</f>
        <v>12</v>
      </c>
      <c r="C229">
        <f>appliedEnergy2019!C229</f>
        <v>228</v>
      </c>
      <c r="D229">
        <f>appliedEnergy2019!D229</f>
        <v>7.396311783172532</v>
      </c>
      <c r="E229">
        <f>appliedEnergy2019!G229</f>
        <v>2.5478934064820252E-2</v>
      </c>
      <c r="F229" s="49">
        <f t="shared" si="15"/>
        <v>2.542271072847007E-2</v>
      </c>
      <c r="G229">
        <v>2.5423000000000001E-2</v>
      </c>
    </row>
    <row r="230" spans="1:7">
      <c r="A230">
        <f>appliedEnergy2019!A230</f>
        <v>2019</v>
      </c>
      <c r="B230">
        <f>appliedEnergy2019!B230</f>
        <v>1</v>
      </c>
      <c r="C230">
        <f>appliedEnergy2019!C230</f>
        <v>229</v>
      </c>
      <c r="D230">
        <f>appliedEnergy2019!D230</f>
        <v>6.3725709777629058</v>
      </c>
      <c r="E230">
        <f>appliedEnergy2019!G230</f>
        <v>2.57358E-2</v>
      </c>
      <c r="F230" s="49">
        <f t="shared" si="15"/>
        <v>2.6016792113686828E-2</v>
      </c>
      <c r="G230">
        <v>2.6016999999999998E-2</v>
      </c>
    </row>
    <row r="231" spans="1:7">
      <c r="A231">
        <f>appliedEnergy2019!A231</f>
        <v>2019</v>
      </c>
      <c r="B231">
        <f>appliedEnergy2019!B231</f>
        <v>2</v>
      </c>
      <c r="C231">
        <f>appliedEnergy2019!C231</f>
        <v>230</v>
      </c>
      <c r="D231">
        <f>appliedEnergy2019!D231</f>
        <v>7.2172752773267934</v>
      </c>
      <c r="E231">
        <f>appliedEnergy2019!G231</f>
        <v>2.3196499999999998E-2</v>
      </c>
      <c r="F231" s="49">
        <f t="shared" si="15"/>
        <v>2.5653011261423546E-2</v>
      </c>
      <c r="G231">
        <v>2.5652999999999999E-2</v>
      </c>
    </row>
    <row r="232" spans="1:7">
      <c r="A232">
        <f>appliedEnergy2019!A232</f>
        <v>2019</v>
      </c>
      <c r="B232">
        <f>appliedEnergy2019!B232</f>
        <v>3</v>
      </c>
      <c r="C232">
        <f>appliedEnergy2019!C232</f>
        <v>231</v>
      </c>
      <c r="D232">
        <f>appliedEnergy2019!D232</f>
        <v>10.067451289925961</v>
      </c>
      <c r="E232">
        <f>appliedEnergy2019!G232</f>
        <v>2.4632099999999997E-2</v>
      </c>
      <c r="F232" s="49">
        <f t="shared" si="15"/>
        <v>2.456893422511575E-2</v>
      </c>
      <c r="G232">
        <v>2.4569000000000001E-2</v>
      </c>
    </row>
    <row r="233" spans="1:7">
      <c r="A233">
        <f>appliedEnergy2019!A233</f>
        <v>2019</v>
      </c>
      <c r="B233">
        <f>appliedEnergy2019!B233</f>
        <v>4</v>
      </c>
      <c r="C233">
        <f>appliedEnergy2019!C233</f>
        <v>232</v>
      </c>
      <c r="D233">
        <f>appliedEnergy2019!D233</f>
        <v>10.81275653922177</v>
      </c>
      <c r="E233">
        <f>appliedEnergy2019!G233</f>
        <v>2.3418599999999998E-2</v>
      </c>
      <c r="F233" s="49">
        <f t="shared" si="15"/>
        <v>2.4416378797039194E-2</v>
      </c>
      <c r="G233">
        <v>2.4416E-2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activeCell="R2" sqref="R2"/>
    </sheetView>
  </sheetViews>
  <sheetFormatPr defaultRowHeight="15"/>
  <cols>
    <col min="1" max="1" width="4.85546875" bestFit="1" customWidth="1"/>
    <col min="14" max="14" width="8.140625" bestFit="1" customWidth="1"/>
    <col min="15" max="15" width="18.5703125" bestFit="1" customWidth="1"/>
  </cols>
  <sheetData>
    <row r="1" spans="1:18">
      <c r="A1" t="str">
        <f>appliedEnergy2019!A1</f>
        <v>Year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tr">
        <f>appliedEnergy2019!E1</f>
        <v>bptdiff2</v>
      </c>
      <c r="O1" t="s">
        <v>43</v>
      </c>
    </row>
    <row r="2" spans="1:18">
      <c r="A2" s="53">
        <f>appliedEnergy2019!A2</f>
        <v>2000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appliedEnergy2019!E2</f>
        <v>169.34637117977539</v>
      </c>
      <c r="O2">
        <v>11.179500000000001</v>
      </c>
      <c r="R2">
        <f>N2/0.752650539</f>
        <v>224.99999987348099</v>
      </c>
    </row>
    <row r="3" spans="1:18">
      <c r="A3" s="53">
        <f>appliedEnergy2019!A3</f>
        <v>2000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appliedEnergy2019!E3</f>
        <v>116.98767758039455</v>
      </c>
      <c r="O3">
        <v>10.8917</v>
      </c>
    </row>
    <row r="4" spans="1:18">
      <c r="A4" s="53">
        <f>appliedEnergy2019!A4</f>
        <v>2000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appliedEnergy2019!E4</f>
        <v>76.661102834742536</v>
      </c>
      <c r="O4">
        <v>10.9016</v>
      </c>
    </row>
    <row r="5" spans="1:18">
      <c r="A5" s="53">
        <f>appliedEnergy2019!A5</f>
        <v>2000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appliedEnergy2019!E5</f>
        <v>2.4496169941385593</v>
      </c>
      <c r="O5">
        <v>9.7226999999999997</v>
      </c>
    </row>
    <row r="6" spans="1:18">
      <c r="A6" s="53">
        <f>appliedEnergy2019!A6</f>
        <v>2000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appliedEnergy2019!E6</f>
        <v>1.2041443759467274</v>
      </c>
      <c r="O6">
        <v>9.9285999999999994</v>
      </c>
    </row>
    <row r="7" spans="1:18">
      <c r="A7" s="53">
        <f>appliedEnergy2019!A7</f>
        <v>2000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appliedEnergy2019!E7</f>
        <v>32.103106223079642</v>
      </c>
      <c r="O7">
        <v>9.9890000000000008</v>
      </c>
    </row>
    <row r="8" spans="1:18">
      <c r="A8" s="53">
        <f>appliedEnergy2019!A8</f>
        <v>2000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f>appliedEnergy2019!E8</f>
        <v>103.42461252040209</v>
      </c>
      <c r="O8">
        <v>11.186399999999999</v>
      </c>
    </row>
    <row r="9" spans="1:18">
      <c r="A9" s="53">
        <f>appliedEnergy2019!A9</f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f>appliedEnergy2019!E9</f>
        <v>80.499496813749971</v>
      </c>
      <c r="O9">
        <v>11.189800000000002</v>
      </c>
    </row>
    <row r="10" spans="1:18">
      <c r="A10" s="53">
        <f>appliedEnergy2019!A10</f>
        <v>2000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f>appliedEnergy2019!E10</f>
        <v>27.296661496733456</v>
      </c>
      <c r="O10">
        <v>10.405799999999999</v>
      </c>
    </row>
    <row r="11" spans="1:18">
      <c r="A11" s="53">
        <f>appliedEnergy2019!A11</f>
        <v>2000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f>appliedEnergy2019!E11</f>
        <v>3.0593854046142711E-2</v>
      </c>
      <c r="O11">
        <v>10.644</v>
      </c>
    </row>
    <row r="12" spans="1:18">
      <c r="A12" s="53">
        <f>appliedEnergy2019!A12</f>
        <v>2000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f>appliedEnergy2019!E12</f>
        <v>10.304880451937928</v>
      </c>
      <c r="O12">
        <v>10.850199999999999</v>
      </c>
    </row>
    <row r="13" spans="1:18">
      <c r="A13" s="53">
        <f>appliedEnergy2019!A13</f>
        <v>2000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f>appliedEnergy2019!E13</f>
        <v>63.781468117325879</v>
      </c>
      <c r="O13">
        <v>11.3863</v>
      </c>
    </row>
    <row r="14" spans="1:18">
      <c r="A14" s="53">
        <f>appliedEnergy2019!A14</f>
        <v>2001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appliedEnergy2019!E14</f>
        <v>65.063988526793239</v>
      </c>
      <c r="O14">
        <v>11.687899999999999</v>
      </c>
    </row>
    <row r="15" spans="1:18">
      <c r="A15" s="53">
        <f>appliedEnergy2019!A15</f>
        <v>2001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appliedEnergy2019!E15</f>
        <v>61.737993937286667</v>
      </c>
      <c r="O15">
        <v>10.5328</v>
      </c>
    </row>
    <row r="16" spans="1:18">
      <c r="A16" s="53">
        <f>appliedEnergy2019!A16</f>
        <v>2001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appliedEnergy2019!E16</f>
        <v>5.6386140377614336</v>
      </c>
      <c r="O16">
        <v>9.8159999999999989</v>
      </c>
    </row>
    <row r="17" spans="1:15">
      <c r="A17" s="53">
        <f>appliedEnergy2019!A17</f>
        <v>2001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appliedEnergy2019!E17</f>
        <v>1.4232901060845711</v>
      </c>
      <c r="O17">
        <v>9.6884999999999977</v>
      </c>
    </row>
    <row r="18" spans="1:15">
      <c r="A18" s="53">
        <f>appliedEnergy2019!A18</f>
        <v>2001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appliedEnergy2019!E18</f>
        <v>4.1417036197309045</v>
      </c>
      <c r="O18">
        <v>9.7428999999999988</v>
      </c>
    </row>
    <row r="19" spans="1:15">
      <c r="A19" s="53">
        <f>appliedEnergy2019!A19</f>
        <v>2001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appliedEnergy2019!E19</f>
        <v>56.87369701873682</v>
      </c>
      <c r="O19">
        <v>9.9135000000000026</v>
      </c>
    </row>
    <row r="20" spans="1:15">
      <c r="A20" s="53">
        <f>appliedEnergy2019!A20</f>
        <v>2001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appliedEnergy2019!E20</f>
        <v>139.80694389581683</v>
      </c>
      <c r="O20">
        <v>11.076600000000001</v>
      </c>
    </row>
    <row r="21" spans="1:15">
      <c r="A21" s="53">
        <f>appliedEnergy2019!A21</f>
        <v>2001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f>appliedEnergy2019!E21</f>
        <v>123.80389929215254</v>
      </c>
      <c r="O21">
        <v>11.271799999999999</v>
      </c>
    </row>
    <row r="22" spans="1:15">
      <c r="A22" s="53">
        <f>appliedEnergy2019!A22</f>
        <v>2001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f>appliedEnergy2019!E22</f>
        <v>53.238950456791315</v>
      </c>
      <c r="O22">
        <v>10.2347</v>
      </c>
    </row>
    <row r="23" spans="1:15">
      <c r="A23" s="53">
        <f>appliedEnergy2019!A23</f>
        <v>2001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f>appliedEnergy2019!E23</f>
        <v>3.6472689119980197</v>
      </c>
      <c r="O23">
        <v>10.4247</v>
      </c>
    </row>
    <row r="24" spans="1:15">
      <c r="A24" s="53">
        <f>appliedEnergy2019!A24</f>
        <v>2001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f>appliedEnergy2019!E24</f>
        <v>23.075405856121602</v>
      </c>
      <c r="O24">
        <v>10.974200000000002</v>
      </c>
    </row>
    <row r="25" spans="1:15">
      <c r="A25" s="53">
        <f>appliedEnergy2019!A25</f>
        <v>2001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f>appliedEnergy2019!E25</f>
        <v>99.78658838709687</v>
      </c>
      <c r="O25">
        <v>11.507700000000002</v>
      </c>
    </row>
    <row r="26" spans="1:15">
      <c r="A26" s="53">
        <f>appliedEnergy2019!A26</f>
        <v>2002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>appliedEnergy2019!E26</f>
        <v>148.56164156751572</v>
      </c>
      <c r="O26">
        <v>11.964</v>
      </c>
    </row>
    <row r="27" spans="1:15">
      <c r="A27" s="53">
        <f>appliedEnergy2019!A27</f>
        <v>2002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appliedEnergy2019!E27</f>
        <v>48.620125201997354</v>
      </c>
      <c r="O27">
        <v>9.9510000000000005</v>
      </c>
    </row>
    <row r="28" spans="1:15">
      <c r="A28" s="53">
        <f>appliedEnergy2019!A28</f>
        <v>2002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appliedEnergy2019!E28</f>
        <v>26.623442415411144</v>
      </c>
      <c r="O28">
        <v>11.2149</v>
      </c>
    </row>
    <row r="29" spans="1:15">
      <c r="A29" s="53">
        <f>appliedEnergy2019!A29</f>
        <v>2002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appliedEnergy2019!E29</f>
        <v>11.528416924489125</v>
      </c>
      <c r="O29">
        <v>10.606100000000001</v>
      </c>
    </row>
    <row r="30" spans="1:15">
      <c r="A30" s="53">
        <f>appliedEnergy2019!A30</f>
        <v>2002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appliedEnergy2019!E30</f>
        <v>6.5616255568433477</v>
      </c>
      <c r="O30">
        <v>10.385999999999999</v>
      </c>
    </row>
    <row r="31" spans="1:15">
      <c r="A31" s="53">
        <f>appliedEnergy2019!A31</f>
        <v>2002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>appliedEnergy2019!E31</f>
        <v>61.898170858585651</v>
      </c>
      <c r="O31">
        <v>10.4351</v>
      </c>
    </row>
    <row r="32" spans="1:15">
      <c r="A32" s="53">
        <f>appliedEnergy2019!A32</f>
        <v>2002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f>appliedEnergy2019!E32</f>
        <v>134.15803385799381</v>
      </c>
      <c r="O32">
        <v>11.7285</v>
      </c>
    </row>
    <row r="33" spans="1:15">
      <c r="A33" s="53">
        <f>appliedEnergy2019!A33</f>
        <v>2002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f>appliedEnergy2019!E33</f>
        <v>97.620247383614867</v>
      </c>
      <c r="O33">
        <v>11.646799999999999</v>
      </c>
    </row>
    <row r="34" spans="1:15">
      <c r="A34" s="53">
        <f>appliedEnergy2019!A34</f>
        <v>2002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f>appliedEnergy2019!E34</f>
        <v>37.372234336693232</v>
      </c>
      <c r="O34">
        <v>10.5055</v>
      </c>
    </row>
    <row r="35" spans="1:15">
      <c r="A35" s="53">
        <f>appliedEnergy2019!A35</f>
        <v>2002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f>appliedEnergy2019!E35</f>
        <v>3.3659187715342007</v>
      </c>
      <c r="O35">
        <v>10.770200000000001</v>
      </c>
    </row>
    <row r="36" spans="1:15">
      <c r="A36" s="53">
        <f>appliedEnergy2019!A36</f>
        <v>2002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f>appliedEnergy2019!E36</f>
        <v>7.5129234482957186</v>
      </c>
      <c r="O36">
        <v>11.222300000000001</v>
      </c>
    </row>
    <row r="37" spans="1:15">
      <c r="A37" s="53">
        <f>appliedEnergy2019!A37</f>
        <v>2002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f>appliedEnergy2019!E37</f>
        <v>105.24843220760377</v>
      </c>
      <c r="O37">
        <v>12.122200000000001</v>
      </c>
    </row>
    <row r="38" spans="1:15">
      <c r="A38" s="53">
        <f>appliedEnergy2019!A38</f>
        <v>2003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>appliedEnergy2019!E38</f>
        <v>56.27961828155437</v>
      </c>
      <c r="O38">
        <v>12.386100000000001</v>
      </c>
    </row>
    <row r="39" spans="1:15">
      <c r="A39" s="53">
        <f>appliedEnergy2019!A39</f>
        <v>2003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appliedEnergy2019!E39</f>
        <v>156.48034178964016</v>
      </c>
      <c r="O39">
        <v>10.859200000000001</v>
      </c>
    </row>
    <row r="40" spans="1:15">
      <c r="A40" s="53">
        <f>appliedEnergy2019!A40</f>
        <v>2003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>appliedEnergy2019!E40</f>
        <v>92.978852519471047</v>
      </c>
      <c r="O40">
        <v>12.391399999999999</v>
      </c>
    </row>
    <row r="41" spans="1:15">
      <c r="A41" s="53">
        <f>appliedEnergy2019!A41</f>
        <v>2003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>appliedEnergy2019!E41</f>
        <v>20.423306599401077</v>
      </c>
      <c r="O41">
        <v>11.045400000000001</v>
      </c>
    </row>
    <row r="42" spans="1:15">
      <c r="A42" s="53">
        <f>appliedEnergy2019!A42</f>
        <v>2003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>appliedEnergy2019!E42</f>
        <v>16.499202338802171</v>
      </c>
      <c r="O42">
        <v>10.9176</v>
      </c>
    </row>
    <row r="43" spans="1:15">
      <c r="A43" s="53">
        <f>appliedEnergy2019!A43</f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>appliedEnergy2019!E43</f>
        <v>70.748172334213251</v>
      </c>
      <c r="O43">
        <v>11.085100000000001</v>
      </c>
    </row>
    <row r="44" spans="1:15">
      <c r="A44" s="53">
        <f>appliedEnergy2019!A44</f>
        <v>2003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>appliedEnergy2019!E44</f>
        <v>106.44262004253517</v>
      </c>
      <c r="O44">
        <v>12.4154</v>
      </c>
    </row>
    <row r="45" spans="1:15">
      <c r="A45" s="53">
        <f>appliedEnergy2019!A45</f>
        <v>2003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f>appliedEnergy2019!E45</f>
        <v>119.35040355022943</v>
      </c>
      <c r="O45">
        <v>12.561300000000001</v>
      </c>
    </row>
    <row r="46" spans="1:15">
      <c r="A46" s="53">
        <f>appliedEnergy2019!A46</f>
        <v>2003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f>appliedEnergy2019!E46</f>
        <v>30.583072970991989</v>
      </c>
      <c r="O46">
        <v>11.414300000000001</v>
      </c>
    </row>
    <row r="47" spans="1:15">
      <c r="A47" s="53">
        <f>appliedEnergy2019!A47</f>
        <v>2003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f>appliedEnergy2019!E47</f>
        <v>3.7333760347321818</v>
      </c>
      <c r="O47">
        <v>11.578899999999999</v>
      </c>
    </row>
    <row r="48" spans="1:15">
      <c r="A48" s="53">
        <f>appliedEnergy2019!A48</f>
        <v>2003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f>appliedEnergy2019!E48</f>
        <v>17.820114617222991</v>
      </c>
      <c r="O48">
        <v>11.439399999999999</v>
      </c>
    </row>
    <row r="49" spans="1:15">
      <c r="A49" s="53">
        <f>appliedEnergy2019!A49</f>
        <v>2003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f>appliedEnergy2019!E49</f>
        <v>72.365419316119613</v>
      </c>
      <c r="O49">
        <v>13.056800000000001</v>
      </c>
    </row>
    <row r="50" spans="1:15">
      <c r="A50" s="53">
        <f>appliedEnergy2019!A50</f>
        <v>2004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appliedEnergy2019!E50</f>
        <v>113.94988819480581</v>
      </c>
      <c r="O50">
        <v>12.941600000000001</v>
      </c>
    </row>
    <row r="51" spans="1:15">
      <c r="A51" s="53">
        <f>appliedEnergy2019!A51</f>
        <v>2004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>appliedEnergy2019!E51</f>
        <v>96.162749665325947</v>
      </c>
      <c r="O51">
        <v>11.507900000000001</v>
      </c>
    </row>
    <row r="52" spans="1:15">
      <c r="A52" s="53">
        <f>appliedEnergy2019!A52</f>
        <v>2004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>appliedEnergy2019!E52</f>
        <v>35.839241110618438</v>
      </c>
      <c r="O52">
        <v>12.539399999999999</v>
      </c>
    </row>
    <row r="53" spans="1:15">
      <c r="A53" s="53">
        <f>appliedEnergy2019!A53</f>
        <v>2004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>appliedEnergy2019!E53</f>
        <v>5.2513662524264344</v>
      </c>
      <c r="O53">
        <v>11.782300000000001</v>
      </c>
    </row>
    <row r="54" spans="1:15">
      <c r="A54" s="53">
        <f>appliedEnergy2019!A54</f>
        <v>2004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>appliedEnergy2019!E54</f>
        <v>3.1043079732746475</v>
      </c>
      <c r="O54">
        <v>11.8222</v>
      </c>
    </row>
    <row r="55" spans="1:15">
      <c r="A55" s="53">
        <f>appliedEnergy2019!A55</f>
        <v>2004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appliedEnergy2019!E55</f>
        <v>44.665102020977372</v>
      </c>
      <c r="O55">
        <v>11.925799999999999</v>
      </c>
    </row>
    <row r="56" spans="1:15">
      <c r="A56" s="53">
        <f>appliedEnergy2019!A56</f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f>appliedEnergy2019!E56</f>
        <v>93.980670589339979</v>
      </c>
      <c r="O56">
        <v>13.242800000000001</v>
      </c>
    </row>
    <row r="57" spans="1:15">
      <c r="A57" s="53">
        <f>appliedEnergy2019!A57</f>
        <v>2004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f>appliedEnergy2019!E57</f>
        <v>88.869612641152102</v>
      </c>
      <c r="O57">
        <v>13.304600000000002</v>
      </c>
    </row>
    <row r="58" spans="1:15">
      <c r="A58" s="53">
        <f>appliedEnergy2019!A58</f>
        <v>2004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f>appliedEnergy2019!E58</f>
        <v>41.342964136730764</v>
      </c>
      <c r="O58">
        <v>12.5251</v>
      </c>
    </row>
    <row r="59" spans="1:15">
      <c r="A59" s="53">
        <f>appliedEnergy2019!A59</f>
        <v>2004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f>appliedEnergy2019!E59</f>
        <v>6.4317713356560811</v>
      </c>
      <c r="O59">
        <v>12.3262</v>
      </c>
    </row>
    <row r="60" spans="1:15">
      <c r="A60" s="53">
        <f>appliedEnergy2019!A60</f>
        <v>2004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f>appliedEnergy2019!E60</f>
        <v>14.292224278025905</v>
      </c>
      <c r="O60">
        <v>12.150300000000001</v>
      </c>
    </row>
    <row r="61" spans="1:15">
      <c r="A61" s="53">
        <f>appliedEnergy2019!A61</f>
        <v>2004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f>appliedEnergy2019!E61</f>
        <v>66.491863598625883</v>
      </c>
      <c r="O61">
        <v>13.949300000000001</v>
      </c>
    </row>
    <row r="62" spans="1:15">
      <c r="A62" s="53">
        <f>appliedEnergy2019!A62</f>
        <v>2005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>appliedEnergy2019!E62</f>
        <v>78.566498574927195</v>
      </c>
      <c r="O62">
        <v>13.212399999999999</v>
      </c>
    </row>
    <row r="63" spans="1:15">
      <c r="A63" s="53">
        <f>appliedEnergy2019!A63</f>
        <v>2005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>appliedEnergy2019!E63</f>
        <v>95.979917056135761</v>
      </c>
      <c r="O63">
        <v>12.523899999999999</v>
      </c>
    </row>
    <row r="64" spans="1:15">
      <c r="A64" s="53">
        <f>appliedEnergy2019!A64</f>
        <v>2005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>appliedEnergy2019!E64</f>
        <v>51.277124529339844</v>
      </c>
      <c r="O64">
        <v>13.4657</v>
      </c>
    </row>
    <row r="65" spans="1:15">
      <c r="A65" s="53">
        <f>appliedEnergy2019!A65</f>
        <v>2005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>appliedEnergy2019!E65</f>
        <v>4.631704382770784</v>
      </c>
      <c r="O65">
        <v>12.533899999999999</v>
      </c>
    </row>
    <row r="66" spans="1:15">
      <c r="A66" s="53">
        <f>appliedEnergy2019!A66</f>
        <v>2005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>appliedEnergy2019!E66</f>
        <v>5.8221634095753769</v>
      </c>
      <c r="O66">
        <v>12.7599</v>
      </c>
    </row>
    <row r="67" spans="1:15">
      <c r="A67" s="53">
        <f>appliedEnergy2019!A67</f>
        <v>2005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>appliedEnergy2019!E67</f>
        <v>38.729343029495418</v>
      </c>
      <c r="O67">
        <v>12.6029</v>
      </c>
    </row>
    <row r="68" spans="1:15">
      <c r="A68" s="53">
        <f>appliedEnergy2019!A68</f>
        <v>2005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f>appliedEnergy2019!E68</f>
        <v>113.36025231432706</v>
      </c>
      <c r="O68">
        <v>14.2544</v>
      </c>
    </row>
    <row r="69" spans="1:15">
      <c r="A69" s="53">
        <f>appliedEnergy2019!A69</f>
        <v>2005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f>appliedEnergy2019!E69</f>
        <v>124.01310857355044</v>
      </c>
      <c r="O69">
        <v>14.693999999999999</v>
      </c>
    </row>
    <row r="70" spans="1:15">
      <c r="A70" s="53">
        <f>appliedEnergy2019!A70</f>
        <v>2005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f>appliedEnergy2019!E70</f>
        <v>41.252924408436947</v>
      </c>
      <c r="O70">
        <v>13.283400000000002</v>
      </c>
    </row>
    <row r="71" spans="1:15">
      <c r="A71" s="53">
        <f>appliedEnergy2019!A71</f>
        <v>2005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f>appliedEnergy2019!E71</f>
        <v>3.7731752581226384E-3</v>
      </c>
      <c r="O71">
        <v>13.406999999999998</v>
      </c>
    </row>
    <row r="72" spans="1:15">
      <c r="A72" s="53">
        <f>appliedEnergy2019!A72</f>
        <v>2005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f>appliedEnergy2019!E72</f>
        <v>27.639884855152854</v>
      </c>
      <c r="O72">
        <v>13.322100000000001</v>
      </c>
    </row>
    <row r="73" spans="1:15">
      <c r="A73" s="53">
        <f>appliedEnergy2019!A73</f>
        <v>2005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f>appliedEnergy2019!E73</f>
        <v>55.200643473460822</v>
      </c>
      <c r="O73">
        <v>14.734399999999999</v>
      </c>
    </row>
    <row r="74" spans="1:15">
      <c r="A74" s="53">
        <f>appliedEnergy2019!A74</f>
        <v>2006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>appliedEnergy2019!E74</f>
        <v>138.90404906136979</v>
      </c>
      <c r="O74">
        <v>14.1721</v>
      </c>
    </row>
    <row r="75" spans="1:15">
      <c r="A75" s="53">
        <f>appliedEnergy2019!A75</f>
        <v>2006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>appliedEnergy2019!E75</f>
        <v>102.37902261694477</v>
      </c>
      <c r="O75">
        <v>13.5403</v>
      </c>
    </row>
    <row r="76" spans="1:15">
      <c r="A76" s="53">
        <f>appliedEnergy2019!A76</f>
        <v>2006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>appliedEnergy2019!E76</f>
        <v>37.04917466913539</v>
      </c>
      <c r="O76">
        <v>14.471399999999997</v>
      </c>
    </row>
    <row r="77" spans="1:15">
      <c r="A77" s="53">
        <f>appliedEnergy2019!A77</f>
        <v>2006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>appliedEnergy2019!E77</f>
        <v>2.4392868016330911</v>
      </c>
      <c r="O77">
        <v>13.277500000000002</v>
      </c>
    </row>
    <row r="78" spans="1:15">
      <c r="A78" s="53">
        <f>appliedEnergy2019!A78</f>
        <v>2006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>appliedEnergy2019!E78</f>
        <v>6.746871894091278</v>
      </c>
      <c r="O78">
        <v>13.875699999999998</v>
      </c>
    </row>
    <row r="79" spans="1:15">
      <c r="A79" s="53">
        <f>appliedEnergy2019!A79</f>
        <v>2006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>appliedEnergy2019!E79</f>
        <v>59.278977121423132</v>
      </c>
      <c r="O79">
        <v>14.3361</v>
      </c>
    </row>
    <row r="80" spans="1:15">
      <c r="A80" s="53">
        <f>appliedEnergy2019!A80</f>
        <v>2006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f>appliedEnergy2019!E80</f>
        <v>94.631505476178702</v>
      </c>
      <c r="O80">
        <v>15.4528</v>
      </c>
    </row>
    <row r="81" spans="1:15">
      <c r="A81" s="53">
        <f>appliedEnergy2019!A81</f>
        <v>2006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f>appliedEnergy2019!E81</f>
        <v>145.85219214945144</v>
      </c>
      <c r="O81">
        <v>16.267199999999999</v>
      </c>
    </row>
    <row r="82" spans="1:15">
      <c r="A82" s="53">
        <f>appliedEnergy2019!A82</f>
        <v>2006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f>appliedEnergy2019!E82</f>
        <v>35.605483414728326</v>
      </c>
      <c r="O82">
        <v>14.395100000000001</v>
      </c>
    </row>
    <row r="83" spans="1:15">
      <c r="A83" s="53">
        <f>appliedEnergy2019!A83</f>
        <v>2006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f>appliedEnergy2019!E83</f>
        <v>3.1318422594909525</v>
      </c>
      <c r="O83">
        <v>13.735300000000001</v>
      </c>
    </row>
    <row r="84" spans="1:15">
      <c r="A84" s="53">
        <f>appliedEnergy2019!A84</f>
        <v>2006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f>appliedEnergy2019!E84</f>
        <v>27.783237923988665</v>
      </c>
      <c r="O84">
        <v>15.067900000000002</v>
      </c>
    </row>
    <row r="85" spans="1:15">
      <c r="A85" s="53">
        <f>appliedEnergy2019!A85</f>
        <v>2006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f>appliedEnergy2019!E85</f>
        <v>79.425299914765148</v>
      </c>
      <c r="O85">
        <v>16.0459</v>
      </c>
    </row>
    <row r="86" spans="1:15">
      <c r="A86" s="53">
        <f>appliedEnergy2019!A86</f>
        <v>2007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>appliedEnergy2019!E86</f>
        <v>76.329930040318587</v>
      </c>
      <c r="O86">
        <v>15.685678920999999</v>
      </c>
    </row>
    <row r="87" spans="1:15">
      <c r="A87" s="53">
        <f>appliedEnergy2019!A87</f>
        <v>2007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>appliedEnergy2019!E87</f>
        <v>70.828773093955519</v>
      </c>
      <c r="O87">
        <v>14.547954260000001</v>
      </c>
    </row>
    <row r="88" spans="1:15">
      <c r="A88" s="53">
        <f>appliedEnergy2019!A88</f>
        <v>2007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>appliedEnergy2019!E88</f>
        <v>31.375503539111254</v>
      </c>
      <c r="O88">
        <v>15.622648487000001</v>
      </c>
    </row>
    <row r="89" spans="1:15">
      <c r="A89" s="53">
        <f>appliedEnergy2019!A89</f>
        <v>2007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>appliedEnergy2019!E89</f>
        <v>10.99730385916313</v>
      </c>
      <c r="O89">
        <v>14.785827123999999</v>
      </c>
    </row>
    <row r="90" spans="1:15">
      <c r="A90" s="53">
        <f>appliedEnergy2019!A90</f>
        <v>2007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f>appliedEnergy2019!E90</f>
        <v>23.486796265588602</v>
      </c>
      <c r="O90">
        <v>15.112533101999999</v>
      </c>
    </row>
    <row r="91" spans="1:15">
      <c r="A91" s="53">
        <f>appliedEnergy2019!A91</f>
        <v>2007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>appliedEnergy2019!E91</f>
        <v>88.906434810160476</v>
      </c>
      <c r="O91">
        <v>15.560417805</v>
      </c>
    </row>
    <row r="92" spans="1:15">
      <c r="A92" s="53">
        <f>appliedEnergy2019!A92</f>
        <v>2007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f>appliedEnergy2019!E92</f>
        <v>140.5033289072658</v>
      </c>
      <c r="O92">
        <v>17.491562056000003</v>
      </c>
    </row>
    <row r="93" spans="1:15">
      <c r="A93" s="53">
        <f>appliedEnergy2019!A93</f>
        <v>2007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f>appliedEnergy2019!E93</f>
        <v>140.07739514975111</v>
      </c>
      <c r="O93">
        <v>17.579500958999997</v>
      </c>
    </row>
    <row r="94" spans="1:15">
      <c r="A94" s="53">
        <f>appliedEnergy2019!A94</f>
        <v>2007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f>appliedEnergy2019!E94</f>
        <v>50.029638208907961</v>
      </c>
      <c r="O94">
        <v>15.636286736000001</v>
      </c>
    </row>
    <row r="95" spans="1:15">
      <c r="A95" s="53">
        <f>appliedEnergy2019!A95</f>
        <v>2007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f>appliedEnergy2019!E95</f>
        <v>8.2276424732828204</v>
      </c>
      <c r="O95">
        <v>15.071155827</v>
      </c>
    </row>
    <row r="96" spans="1:15">
      <c r="A96" s="53">
        <f>appliedEnergy2019!A96</f>
        <v>2007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f>appliedEnergy2019!E96</f>
        <v>23.486090798022158</v>
      </c>
      <c r="O96">
        <v>16.103412526</v>
      </c>
    </row>
    <row r="97" spans="1:15">
      <c r="A97" s="53">
        <f>appliedEnergy2019!A97</f>
        <v>2007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f>appliedEnergy2019!E97</f>
        <v>80.549711830591633</v>
      </c>
      <c r="O97">
        <v>16.803235814000001</v>
      </c>
    </row>
    <row r="98" spans="1:15">
      <c r="A98" s="53">
        <f>appliedEnergy2019!A98</f>
        <v>2008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>appliedEnergy2019!E98</f>
        <v>148.22287134299481</v>
      </c>
      <c r="O98">
        <v>17.9483</v>
      </c>
    </row>
    <row r="99" spans="1:15">
      <c r="A99" s="53">
        <f>appliedEnergy2019!A99</f>
        <v>2008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>appliedEnergy2019!E99</f>
        <v>101.96608759129758</v>
      </c>
      <c r="O99">
        <v>16.504099999999998</v>
      </c>
    </row>
    <row r="100" spans="1:15">
      <c r="A100" s="53">
        <f>appliedEnergy2019!A100</f>
        <v>2008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>appliedEnergy2019!E100</f>
        <v>12.086031603068543</v>
      </c>
      <c r="O100">
        <v>16.244500000000002</v>
      </c>
    </row>
    <row r="101" spans="1:15">
      <c r="A101" s="53">
        <f>appliedEnergy2019!A101</f>
        <v>2008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>appliedEnergy2019!E101</f>
        <v>6.4378558620623687E-3</v>
      </c>
      <c r="O101">
        <v>15.6523</v>
      </c>
    </row>
    <row r="102" spans="1:15">
      <c r="A102" s="53">
        <f>appliedEnergy2019!A102</f>
        <v>2008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>appliedEnergy2019!E102</f>
        <v>7.0041955552566222</v>
      </c>
      <c r="O102">
        <v>16.283999999999999</v>
      </c>
    </row>
    <row r="103" spans="1:15">
      <c r="A103" s="53">
        <f>appliedEnergy2019!A103</f>
        <v>2008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>appliedEnergy2019!E103</f>
        <v>73.157035301059068</v>
      </c>
      <c r="O103">
        <v>16.527099999999997</v>
      </c>
    </row>
    <row r="104" spans="1:15">
      <c r="A104" s="53">
        <f>appliedEnergy2019!A104</f>
        <v>2008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>appliedEnergy2019!E104</f>
        <v>115.6213444969147</v>
      </c>
      <c r="O104">
        <v>18.308499999999999</v>
      </c>
    </row>
    <row r="105" spans="1:15">
      <c r="A105" s="53">
        <f>appliedEnergy2019!A105</f>
        <v>2008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f>appliedEnergy2019!E105</f>
        <v>141.18417175007824</v>
      </c>
      <c r="O105">
        <v>18.3918</v>
      </c>
    </row>
    <row r="106" spans="1:15">
      <c r="A106" s="53">
        <f>appliedEnergy2019!A106</f>
        <v>2008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f>appliedEnergy2019!E106</f>
        <v>43.364423748471062</v>
      </c>
      <c r="O106">
        <v>16.045100000000001</v>
      </c>
    </row>
    <row r="107" spans="1:15">
      <c r="A107" s="53">
        <f>appliedEnergy2019!A107</f>
        <v>2008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f>appliedEnergy2019!E107</f>
        <v>3.2075099611942393</v>
      </c>
      <c r="O107">
        <v>14.917</v>
      </c>
    </row>
    <row r="108" spans="1:15">
      <c r="A108" s="53">
        <f>appliedEnergy2019!A108</f>
        <v>2008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f>appliedEnergy2019!E108</f>
        <v>6.2855785150155876</v>
      </c>
      <c r="O108">
        <v>15.44604</v>
      </c>
    </row>
    <row r="109" spans="1:15">
      <c r="A109" s="53">
        <f>appliedEnergy2019!A109</f>
        <v>2008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f>appliedEnergy2019!E109</f>
        <v>57.122548895859786</v>
      </c>
      <c r="O109">
        <v>15.816439999999998</v>
      </c>
    </row>
    <row r="110" spans="1:15">
      <c r="A110" s="53">
        <f>appliedEnergy2019!A110</f>
        <v>2009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>appliedEnergy2019!E110</f>
        <v>78.88094884052272</v>
      </c>
      <c r="O110">
        <v>16.851415999999997</v>
      </c>
    </row>
    <row r="111" spans="1:15">
      <c r="A111" s="53">
        <f>appliedEnergy2019!A111</f>
        <v>2009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>appliedEnergy2019!E111</f>
        <v>67.333906813384147</v>
      </c>
      <c r="O111">
        <v>15.010029000000001</v>
      </c>
    </row>
    <row r="112" spans="1:15">
      <c r="A112" s="53">
        <f>appliedEnergy2019!A112</f>
        <v>2009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>appliedEnergy2019!E112</f>
        <v>46.893605655297954</v>
      </c>
      <c r="O112">
        <v>15.983711</v>
      </c>
    </row>
    <row r="113" spans="1:15">
      <c r="A113" s="53">
        <f>appliedEnergy2019!A113</f>
        <v>2009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>appliedEnergy2019!E113</f>
        <v>7.1963524906575431</v>
      </c>
      <c r="O113">
        <v>14.849102999999998</v>
      </c>
    </row>
    <row r="114" spans="1:15">
      <c r="A114" s="53">
        <f>appliedEnergy2019!A114</f>
        <v>2009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appliedEnergy2019!E114</f>
        <v>9.5748902789550208</v>
      </c>
      <c r="O114">
        <v>15.297715000000002</v>
      </c>
    </row>
    <row r="115" spans="1:15">
      <c r="A115" s="53">
        <f>appliedEnergy2019!A115</f>
        <v>2009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>appliedEnergy2019!E115</f>
        <v>70.662441675711008</v>
      </c>
      <c r="O115">
        <v>15.899616</v>
      </c>
    </row>
    <row r="116" spans="1:15">
      <c r="A116" s="53">
        <f>appliedEnergy2019!A116</f>
        <v>2009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>appliedEnergy2019!E116</f>
        <v>118.46440318779668</v>
      </c>
      <c r="O116">
        <v>17.743508000000002</v>
      </c>
    </row>
    <row r="117" spans="1:15">
      <c r="A117" s="53">
        <f>appliedEnergy2019!A117</f>
        <v>2009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f>appliedEnergy2019!E117</f>
        <v>101.42731779120284</v>
      </c>
      <c r="O117">
        <v>17.704556000000004</v>
      </c>
    </row>
    <row r="118" spans="1:15">
      <c r="A118" s="53">
        <f>appliedEnergy2019!A118</f>
        <v>2009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f>appliedEnergy2019!E118</f>
        <v>33.976335789258442</v>
      </c>
      <c r="O118">
        <v>15.379300999999998</v>
      </c>
    </row>
    <row r="119" spans="1:15">
      <c r="A119" s="53">
        <f>appliedEnergy2019!A119</f>
        <v>2009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f>appliedEnergy2019!E119</f>
        <v>11.044766483082906</v>
      </c>
      <c r="O119">
        <v>15.989904000000001</v>
      </c>
    </row>
    <row r="120" spans="1:15">
      <c r="A120" s="53">
        <f>appliedEnergy2019!A120</f>
        <v>2009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f>appliedEnergy2019!E120</f>
        <v>11.567955144138907</v>
      </c>
      <c r="O120">
        <v>15.779290999999997</v>
      </c>
    </row>
    <row r="121" spans="1:15">
      <c r="A121" s="53">
        <f>appliedEnergy2019!A121</f>
        <v>2009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f>appliedEnergy2019!E121</f>
        <v>30.734063814781102</v>
      </c>
      <c r="O121">
        <v>17.590910000000001</v>
      </c>
    </row>
    <row r="122" spans="1:15">
      <c r="A122" s="53">
        <f>appliedEnergy2019!A122</f>
        <v>2010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>appliedEnergy2019!E122</f>
        <v>73.111330477635988</v>
      </c>
      <c r="O122">
        <v>17.421708000000002</v>
      </c>
    </row>
    <row r="123" spans="1:15">
      <c r="A123" s="53">
        <f>appliedEnergy2019!A123</f>
        <v>2010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>appliedEnergy2019!E123</f>
        <v>43.443149093886646</v>
      </c>
      <c r="O123">
        <v>15.745016000000001</v>
      </c>
    </row>
    <row r="124" spans="1:15">
      <c r="A124" s="53">
        <f>appliedEnergy2019!A124</f>
        <v>2010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>appliedEnergy2019!E124</f>
        <v>30.257229070390395</v>
      </c>
      <c r="O124">
        <v>17.078834000000004</v>
      </c>
    </row>
    <row r="125" spans="1:15">
      <c r="A125" s="53">
        <f>appliedEnergy2019!A125</f>
        <v>2010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>appliedEnergy2019!E125</f>
        <v>1.6850978501619911</v>
      </c>
      <c r="O125">
        <v>16.313735999999999</v>
      </c>
    </row>
    <row r="126" spans="1:15">
      <c r="A126" s="53">
        <f>appliedEnergy2019!A126</f>
        <v>2010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>appliedEnergy2019!E126</f>
        <v>15.507813726954</v>
      </c>
      <c r="O126">
        <v>16.711662</v>
      </c>
    </row>
    <row r="127" spans="1:15">
      <c r="A127" s="53">
        <f>appliedEnergy2019!A127</f>
        <v>2010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>appliedEnergy2019!E127</f>
        <v>61.917333976828786</v>
      </c>
      <c r="O127">
        <v>17.143073000000005</v>
      </c>
    </row>
    <row r="128" spans="1:15">
      <c r="A128" s="53">
        <f>appliedEnergy2019!A128</f>
        <v>2010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>appliedEnergy2019!E128</f>
        <v>124.64302976941175</v>
      </c>
      <c r="O128">
        <v>19.427951</v>
      </c>
    </row>
    <row r="129" spans="1:15">
      <c r="A129" s="53">
        <f>appliedEnergy2019!A129</f>
        <v>2010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f>appliedEnergy2019!E129</f>
        <v>175.94475419387376</v>
      </c>
      <c r="O129">
        <v>20.453132</v>
      </c>
    </row>
    <row r="130" spans="1:15">
      <c r="A130" s="53">
        <f>appliedEnergy2019!A130</f>
        <v>2010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f>appliedEnergy2019!E130</f>
        <v>63.264482164634494</v>
      </c>
      <c r="O130">
        <v>17.094002</v>
      </c>
    </row>
    <row r="131" spans="1:15">
      <c r="A131" s="53">
        <f>appliedEnergy2019!A131</f>
        <v>2010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f>appliedEnergy2019!E131</f>
        <v>0.54541333663318603</v>
      </c>
      <c r="O131">
        <v>17.318094999999996</v>
      </c>
    </row>
    <row r="132" spans="1:15">
      <c r="A132" s="53">
        <f>appliedEnergy2019!A132</f>
        <v>2010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f>appliedEnergy2019!E132</f>
        <v>8.739108939748029E-2</v>
      </c>
      <c r="O132">
        <v>16.494855999999999</v>
      </c>
    </row>
    <row r="133" spans="1:15">
      <c r="A133" s="53">
        <f>appliedEnergy2019!A133</f>
        <v>2010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f>appliedEnergy2019!E133</f>
        <v>28.656169613137081</v>
      </c>
      <c r="O133">
        <v>19.231895000000002</v>
      </c>
    </row>
    <row r="134" spans="1:15">
      <c r="A134" s="53">
        <f>appliedEnergy2019!A134</f>
        <v>2011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>appliedEnergy2019!E134</f>
        <v>84.68649786972054</v>
      </c>
      <c r="O134">
        <v>19.724373</v>
      </c>
    </row>
    <row r="135" spans="1:15">
      <c r="A135" s="53">
        <f>appliedEnergy2019!A135</f>
        <v>2011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>appliedEnergy2019!E135</f>
        <v>80.550198921187857</v>
      </c>
      <c r="O135">
        <v>17.790305</v>
      </c>
    </row>
    <row r="136" spans="1:15">
      <c r="A136" s="53">
        <f>appliedEnergy2019!A136</f>
        <v>2011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>appliedEnergy2019!E136</f>
        <v>47.99068762567677</v>
      </c>
      <c r="O136">
        <v>19.278116999999998</v>
      </c>
    </row>
    <row r="137" spans="1:15">
      <c r="A137" s="53">
        <f>appliedEnergy2019!A137</f>
        <v>2011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>appliedEnergy2019!E137</f>
        <v>17.06082578554107</v>
      </c>
      <c r="O137">
        <v>17.923317999999998</v>
      </c>
    </row>
    <row r="138" spans="1:15">
      <c r="A138" s="53">
        <f>appliedEnergy2019!A138</f>
        <v>2011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appliedEnergy2019!E138</f>
        <v>2.913031690284281</v>
      </c>
      <c r="O138">
        <v>17.686345999999997</v>
      </c>
    </row>
    <row r="139" spans="1:15">
      <c r="A139" s="53">
        <f>appliedEnergy2019!A139</f>
        <v>2011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>appliedEnergy2019!E139</f>
        <v>49.327208105644466</v>
      </c>
      <c r="O139">
        <v>18.002761</v>
      </c>
    </row>
    <row r="140" spans="1:15">
      <c r="A140" s="53">
        <f>appliedEnergy2019!A140</f>
        <v>2011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>appliedEnergy2019!E140</f>
        <v>131.47937826292471</v>
      </c>
      <c r="O140">
        <v>21.070041999999997</v>
      </c>
    </row>
    <row r="141" spans="1:15">
      <c r="A141" s="53">
        <f>appliedEnergy2019!A141</f>
        <v>2011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f>appliedEnergy2019!E141</f>
        <v>105.46804718704661</v>
      </c>
      <c r="O141">
        <v>20.673509000000003</v>
      </c>
    </row>
    <row r="142" spans="1:15">
      <c r="A142" s="53">
        <f>appliedEnergy2019!A142</f>
        <v>2011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f>appliedEnergy2019!E142</f>
        <v>62.787934918616848</v>
      </c>
      <c r="O142">
        <v>18.986104000000001</v>
      </c>
    </row>
    <row r="143" spans="1:15">
      <c r="A143" s="53">
        <f>appliedEnergy2019!A143</f>
        <v>2011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f>appliedEnergy2019!E143</f>
        <v>2.3437731938808635E-2</v>
      </c>
      <c r="O143">
        <v>18.934785999999999</v>
      </c>
    </row>
    <row r="144" spans="1:15">
      <c r="A144" s="53">
        <f>appliedEnergy2019!A144</f>
        <v>2011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f>appliedEnergy2019!E144</f>
        <v>45.624933266978061</v>
      </c>
      <c r="O144">
        <v>19.146615000000001</v>
      </c>
    </row>
    <row r="145" spans="1:15">
      <c r="A145" s="53">
        <f>appliedEnergy2019!A145</f>
        <v>2011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f>appliedEnergy2019!E145</f>
        <v>56.712924288438366</v>
      </c>
      <c r="O145">
        <v>21.090026000000002</v>
      </c>
    </row>
    <row r="146" spans="1:15">
      <c r="A146" s="53">
        <f>appliedEnergy2019!A146</f>
        <v>2012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>appliedEnergy2019!E146</f>
        <v>128.55819429814323</v>
      </c>
      <c r="O146">
        <v>21.406127999999995</v>
      </c>
    </row>
    <row r="147" spans="1:15">
      <c r="A147" s="53">
        <f>appliedEnergy2019!A147</f>
        <v>2012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>appliedEnergy2019!E147</f>
        <v>140.51127457838203</v>
      </c>
      <c r="O147">
        <v>19.994766000000002</v>
      </c>
    </row>
    <row r="148" spans="1:15">
      <c r="A148" s="53">
        <f>appliedEnergy2019!A148</f>
        <v>2012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>appliedEnergy2019!E148</f>
        <v>64.091073874468563</v>
      </c>
      <c r="O148">
        <v>20.757882000000002</v>
      </c>
    </row>
    <row r="149" spans="1:15">
      <c r="A149" s="53">
        <f>appliedEnergy2019!A149</f>
        <v>2012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>appliedEnergy2019!E149</f>
        <v>3.0520522455966571E-2</v>
      </c>
      <c r="O149">
        <v>18.254835</v>
      </c>
    </row>
    <row r="150" spans="1:15">
      <c r="A150" s="53">
        <f>appliedEnergy2019!A150</f>
        <v>2012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>appliedEnergy2019!E150</f>
        <v>9.4487627535553713</v>
      </c>
      <c r="O150">
        <v>18.953658999999998</v>
      </c>
    </row>
    <row r="151" spans="1:15">
      <c r="A151" s="53">
        <f>appliedEnergy2019!A151</f>
        <v>2012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>appliedEnergy2019!E151</f>
        <v>92.675234692145651</v>
      </c>
      <c r="O151">
        <v>20.100591000000001</v>
      </c>
    </row>
    <row r="152" spans="1:15">
      <c r="A152" s="53">
        <f>appliedEnergy2019!A152</f>
        <v>2012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>appliedEnergy2019!E152</f>
        <v>156.2355502132985</v>
      </c>
      <c r="O152">
        <v>22.879950999999998</v>
      </c>
    </row>
    <row r="153" spans="1:15">
      <c r="A153" s="53">
        <f>appliedEnergy2019!A153</f>
        <v>2012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f>appliedEnergy2019!E153</f>
        <v>128.03904099544465</v>
      </c>
      <c r="O153">
        <v>21.539313</v>
      </c>
    </row>
    <row r="154" spans="1:15">
      <c r="A154" s="53">
        <f>appliedEnergy2019!A154</f>
        <v>2012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f>appliedEnergy2019!E154</f>
        <v>63.417107514410723</v>
      </c>
      <c r="O154">
        <v>19.863007000000003</v>
      </c>
    </row>
    <row r="155" spans="1:15">
      <c r="A155" s="53">
        <f>appliedEnergy2019!A155</f>
        <v>2012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f>appliedEnergy2019!E155</f>
        <v>19.905478004385913</v>
      </c>
      <c r="O155">
        <v>18.217447</v>
      </c>
    </row>
    <row r="156" spans="1:15">
      <c r="A156" s="53">
        <f>appliedEnergy2019!A156</f>
        <v>2012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f>appliedEnergy2019!E156</f>
        <v>1.6751382532695649</v>
      </c>
      <c r="O156">
        <v>19.243717</v>
      </c>
    </row>
    <row r="157" spans="1:15">
      <c r="A157" s="53">
        <f>appliedEnergy2019!A157</f>
        <v>2012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f>appliedEnergy2019!E157</f>
        <v>55.110169196271734</v>
      </c>
      <c r="O157">
        <v>21.158566999999998</v>
      </c>
    </row>
    <row r="158" spans="1:15">
      <c r="A158" s="53">
        <f>appliedEnergy2019!A158</f>
        <v>2013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>appliedEnergy2019!E158</f>
        <v>80.308088558356388</v>
      </c>
      <c r="O158">
        <v>21.399408000000001</v>
      </c>
    </row>
    <row r="159" spans="1:15">
      <c r="A159" s="53">
        <f>appliedEnergy2019!A159</f>
        <v>2013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>appliedEnergy2019!E159</f>
        <v>48.395249565224965</v>
      </c>
      <c r="O159">
        <v>18.873926999999998</v>
      </c>
    </row>
    <row r="160" spans="1:15">
      <c r="A160" s="53">
        <f>appliedEnergy2019!A160</f>
        <v>2013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>appliedEnergy2019!E160</f>
        <v>23.274971081225058</v>
      </c>
      <c r="O160">
        <v>20.446655999999997</v>
      </c>
    </row>
    <row r="161" spans="1:15">
      <c r="A161" s="53">
        <f>appliedEnergy2019!A161</f>
        <v>2013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>appliedEnergy2019!E161</f>
        <v>0.62089278819448268</v>
      </c>
      <c r="O161">
        <v>19.110384000000003</v>
      </c>
    </row>
    <row r="162" spans="1:15">
      <c r="A162" s="53">
        <f>appliedEnergy2019!A162</f>
        <v>2013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>appliedEnergy2019!E162</f>
        <v>25.36266084814412</v>
      </c>
      <c r="O162">
        <v>19.581572000000001</v>
      </c>
    </row>
    <row r="163" spans="1:15">
      <c r="A163" s="53">
        <f>appliedEnergy2019!A163</f>
        <v>2013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>appliedEnergy2019!E163</f>
        <v>68.97162299188912</v>
      </c>
      <c r="O163">
        <v>20.097462</v>
      </c>
    </row>
    <row r="164" spans="1:15">
      <c r="A164" s="53">
        <f>appliedEnergy2019!A164</f>
        <v>2013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>appliedEnergy2019!E164</f>
        <v>113.28012151740646</v>
      </c>
      <c r="O164">
        <v>22.691837</v>
      </c>
    </row>
    <row r="165" spans="1:15">
      <c r="A165" s="53">
        <f>appliedEnergy2019!A165</f>
        <v>2013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f>appliedEnergy2019!E165</f>
        <v>129.87395240805137</v>
      </c>
      <c r="O165">
        <v>21.767143000000001</v>
      </c>
    </row>
    <row r="166" spans="1:15">
      <c r="A166" s="53">
        <f>appliedEnergy2019!A166</f>
        <v>2013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f>appliedEnergy2019!E166</f>
        <v>43.649704034445485</v>
      </c>
      <c r="O166">
        <v>20.419871999999994</v>
      </c>
    </row>
    <row r="167" spans="1:15">
      <c r="A167" s="53">
        <f>appliedEnergy2019!A167</f>
        <v>2013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f>appliedEnergy2019!E167</f>
        <v>1.738342699886777E-2</v>
      </c>
      <c r="O167">
        <v>19.120623999999999</v>
      </c>
    </row>
    <row r="168" spans="1:15">
      <c r="A168" s="53">
        <f>appliedEnergy2019!A168</f>
        <v>2013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f>appliedEnergy2019!E168</f>
        <v>4.6573377486566727</v>
      </c>
      <c r="O168">
        <v>20.258221000000002</v>
      </c>
    </row>
    <row r="169" spans="1:15">
      <c r="A169" s="53">
        <f>appliedEnergy2019!A169</f>
        <v>2013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f>appliedEnergy2019!E169</f>
        <v>104.17062579230959</v>
      </c>
      <c r="O169">
        <v>22.589523</v>
      </c>
    </row>
    <row r="170" spans="1:15">
      <c r="A170" s="53">
        <f>appliedEnergy2019!A170</f>
        <v>2014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>appliedEnergy2019!E170</f>
        <v>55.206971019442214</v>
      </c>
      <c r="O170">
        <v>22.039100000000001</v>
      </c>
    </row>
    <row r="171" spans="1:15">
      <c r="A171" s="53">
        <f>appliedEnergy2019!A171</f>
        <v>2014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>appliedEnergy2019!E171</f>
        <v>46.104770816033522</v>
      </c>
      <c r="O171">
        <v>19.749299999999998</v>
      </c>
    </row>
    <row r="172" spans="1:15">
      <c r="A172" s="53">
        <f>appliedEnergy2019!A172</f>
        <v>2014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>appliedEnergy2019!E172</f>
        <v>18.919578139719079</v>
      </c>
      <c r="O172">
        <v>21.042500000000004</v>
      </c>
    </row>
    <row r="173" spans="1:15">
      <c r="A173" s="53">
        <f>appliedEnergy2019!A173</f>
        <v>2014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>appliedEnergy2019!E173</f>
        <v>0.47463523416333914</v>
      </c>
      <c r="O173">
        <v>20.318000000000001</v>
      </c>
    </row>
    <row r="174" spans="1:15">
      <c r="A174" s="53">
        <f>appliedEnergy2019!A174</f>
        <v>2014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>appliedEnergy2019!E174</f>
        <v>10.281272934880665</v>
      </c>
      <c r="O174">
        <v>20.640799999999999</v>
      </c>
    </row>
    <row r="175" spans="1:15">
      <c r="A175" s="53">
        <f>appliedEnergy2019!A175</f>
        <v>2014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>appliedEnergy2019!E175</f>
        <v>51.266276866300764</v>
      </c>
      <c r="O175">
        <v>20.721599999999999</v>
      </c>
    </row>
    <row r="176" spans="1:15">
      <c r="A176" s="53">
        <f>appliedEnergy2019!A176</f>
        <v>2014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>appliedEnergy2019!E176</f>
        <v>123.46286865059817</v>
      </c>
      <c r="O176">
        <v>23.377400000000002</v>
      </c>
    </row>
    <row r="177" spans="1:15">
      <c r="A177" s="53">
        <f>appliedEnergy2019!A177</f>
        <v>2014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f>appliedEnergy2019!E177</f>
        <v>136.40692545080125</v>
      </c>
      <c r="O177">
        <v>24.308299999999996</v>
      </c>
    </row>
    <row r="178" spans="1:15">
      <c r="A178" s="53">
        <f>appliedEnergy2019!A178</f>
        <v>2014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f>appliedEnergy2019!E178</f>
        <v>46.376722600012826</v>
      </c>
      <c r="O178">
        <v>21.6462</v>
      </c>
    </row>
    <row r="179" spans="1:15">
      <c r="A179" s="53">
        <f>appliedEnergy2019!A179</f>
        <v>2014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f>appliedEnergy2019!E179</f>
        <v>2.4902684055562396</v>
      </c>
      <c r="O179">
        <v>19.581499999999995</v>
      </c>
    </row>
    <row r="180" spans="1:15">
      <c r="A180" s="53">
        <f>appliedEnergy2019!A180</f>
        <v>2014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f>appliedEnergy2019!E180</f>
        <v>14.204388712176959</v>
      </c>
      <c r="O180">
        <v>21.288799999999998</v>
      </c>
    </row>
    <row r="181" spans="1:15">
      <c r="A181" s="53">
        <f>appliedEnergy2019!A181</f>
        <v>2014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f>appliedEnergy2019!E181</f>
        <v>33.878179231487096</v>
      </c>
      <c r="O181">
        <v>22.506700000000002</v>
      </c>
    </row>
    <row r="182" spans="1:15">
      <c r="A182" s="53">
        <f>appliedEnergy2019!A182</f>
        <v>2015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>appliedEnergy2019!E182</f>
        <v>90.952406897932278</v>
      </c>
      <c r="O182">
        <v>22.781569753100001</v>
      </c>
    </row>
    <row r="183" spans="1:15">
      <c r="A183" s="53">
        <f>appliedEnergy2019!A183</f>
        <v>2015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>appliedEnergy2019!E183</f>
        <v>73.358225284930839</v>
      </c>
      <c r="O183">
        <v>20.496216382499998</v>
      </c>
    </row>
    <row r="184" spans="1:15">
      <c r="A184" s="53">
        <f>appliedEnergy2019!A184</f>
        <v>2015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>appliedEnergy2019!E184</f>
        <v>37.202471021222259</v>
      </c>
      <c r="O184">
        <v>21.700017448600001</v>
      </c>
    </row>
    <row r="185" spans="1:15">
      <c r="A185" s="53">
        <f>appliedEnergy2019!A185</f>
        <v>2015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>appliedEnergy2019!E185</f>
        <v>11.146182493627901</v>
      </c>
      <c r="O185">
        <v>20.564889367599999</v>
      </c>
    </row>
    <row r="186" spans="1:15">
      <c r="A186" s="53">
        <f>appliedEnergy2019!A186</f>
        <v>2015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>appliedEnergy2019!E186</f>
        <v>13.293374998966517</v>
      </c>
      <c r="O186">
        <v>21.375101018300004</v>
      </c>
    </row>
    <row r="187" spans="1:15">
      <c r="A187" s="53">
        <f>appliedEnergy2019!A187</f>
        <v>2015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>appliedEnergy2019!E187</f>
        <v>43.347116227504365</v>
      </c>
      <c r="O187">
        <v>21.093241374600002</v>
      </c>
    </row>
    <row r="188" spans="1:15">
      <c r="A188" s="53">
        <f>appliedEnergy2019!A188</f>
        <v>2015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>appliedEnergy2019!E188</f>
        <v>118.68823316955117</v>
      </c>
      <c r="O188">
        <v>23.756078756600001</v>
      </c>
    </row>
    <row r="189" spans="1:15">
      <c r="A189" s="53">
        <f>appliedEnergy2019!A189</f>
        <v>2015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f>appliedEnergy2019!E189</f>
        <v>140.26549141463227</v>
      </c>
      <c r="O189">
        <v>25.142969044400001</v>
      </c>
    </row>
    <row r="190" spans="1:15">
      <c r="A190" s="53">
        <f>appliedEnergy2019!A190</f>
        <v>2015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f>appliedEnergy2019!E190</f>
        <v>84.123379489410866</v>
      </c>
      <c r="O190">
        <v>21.794540509099999</v>
      </c>
    </row>
    <row r="191" spans="1:15">
      <c r="A191" s="53">
        <f>appliedEnergy2019!A191</f>
        <v>2015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f>appliedEnergy2019!E191</f>
        <v>4.8576194475805741</v>
      </c>
      <c r="O191">
        <v>21.258610039299999</v>
      </c>
    </row>
    <row r="192" spans="1:15">
      <c r="A192" s="53">
        <f>appliedEnergy2019!A192</f>
        <v>2015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f>appliedEnergy2019!E192</f>
        <v>3.8150595961400273</v>
      </c>
      <c r="O192">
        <v>21.569207283799997</v>
      </c>
    </row>
    <row r="193" spans="1:15">
      <c r="A193" s="53">
        <f>appliedEnergy2019!A193</f>
        <v>2015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f>appliedEnergy2019!E193</f>
        <v>72.891760753851116</v>
      </c>
      <c r="O193">
        <v>24.191949679</v>
      </c>
    </row>
    <row r="194" spans="1:15">
      <c r="A194" s="53">
        <f>appliedEnergy2019!A194</f>
        <v>2016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>appliedEnergy2019!E194</f>
        <v>103.08382825396622</v>
      </c>
      <c r="O194">
        <v>23.960537853440524</v>
      </c>
    </row>
    <row r="195" spans="1:15">
      <c r="A195" s="53">
        <f>appliedEnergy2019!A195</f>
        <v>2016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>appliedEnergy2019!E195</f>
        <v>28.237553389378313</v>
      </c>
      <c r="O195">
        <v>21.406006284807077</v>
      </c>
    </row>
    <row r="196" spans="1:15">
      <c r="A196" s="53">
        <f>appliedEnergy2019!A196</f>
        <v>2016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>appliedEnergy2019!E196</f>
        <v>18.527796784476212</v>
      </c>
      <c r="O196">
        <v>22.42293604248912</v>
      </c>
    </row>
    <row r="197" spans="1:15">
      <c r="A197" s="53">
        <f>appliedEnergy2019!A197</f>
        <v>2016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>appliedEnergy2019!E197</f>
        <v>1.129298481943833</v>
      </c>
      <c r="O197">
        <v>21.616639007174786</v>
      </c>
    </row>
    <row r="198" spans="1:15">
      <c r="A198" s="53">
        <f>appliedEnergy2019!A198</f>
        <v>2016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>appliedEnergy2019!E198</f>
        <v>7.9687371940762333</v>
      </c>
      <c r="O198">
        <v>22.259972870092021</v>
      </c>
    </row>
    <row r="199" spans="1:15">
      <c r="A199" s="53">
        <f>appliedEnergy2019!A199</f>
        <v>2016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>appliedEnergy2019!E199</f>
        <v>82.894111713966581</v>
      </c>
      <c r="O199">
        <v>23.411761993845079</v>
      </c>
    </row>
    <row r="200" spans="1:15">
      <c r="A200" s="53">
        <f>appliedEnergy2019!A200</f>
        <v>2016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>appliedEnergy2019!E200</f>
        <v>132.72121501229685</v>
      </c>
      <c r="O200">
        <v>24.749519874055796</v>
      </c>
    </row>
    <row r="201" spans="1:15">
      <c r="A201" s="53">
        <f>appliedEnergy2019!A201</f>
        <v>2016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f>appliedEnergy2019!E201</f>
        <v>139.25309424110139</v>
      </c>
      <c r="O201">
        <v>26.689093253678809</v>
      </c>
    </row>
    <row r="202" spans="1:15">
      <c r="A202" s="53">
        <f>appliedEnergy2019!A202</f>
        <v>2016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f>appliedEnergy2019!E202</f>
        <v>51.869657201404472</v>
      </c>
      <c r="O202">
        <v>21.641882805035277</v>
      </c>
    </row>
    <row r="203" spans="1:15">
      <c r="A203" s="53">
        <f>appliedEnergy2019!A203</f>
        <v>2016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f>appliedEnergy2019!E203</f>
        <v>3.6171043809575343</v>
      </c>
      <c r="O203">
        <v>22.364736615353216</v>
      </c>
    </row>
    <row r="204" spans="1:15">
      <c r="A204" s="53">
        <f>appliedEnergy2019!A204</f>
        <v>2016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f>appliedEnergy2019!E204</f>
        <v>13.917875053596935</v>
      </c>
      <c r="O204">
        <v>23.182516796594214</v>
      </c>
    </row>
    <row r="205" spans="1:15">
      <c r="A205" s="53">
        <f>appliedEnergy2019!A205</f>
        <v>2016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f>appliedEnergy2019!E205</f>
        <v>117.84443938649659</v>
      </c>
      <c r="O205">
        <v>25.580782115206855</v>
      </c>
    </row>
    <row r="206" spans="1:15">
      <c r="A206" s="52">
        <f>appliedEnergy2019!A206</f>
        <v>2017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>appliedEnergy2019!E206</f>
        <v>141.69122032352516</v>
      </c>
      <c r="O206">
        <v>25.585991887430612</v>
      </c>
    </row>
    <row r="207" spans="1:15">
      <c r="A207" s="52">
        <f>appliedEnergy2019!A207</f>
        <v>2017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>appliedEnergy2019!E207</f>
        <v>80.654165691960785</v>
      </c>
      <c r="O207">
        <v>22.883817655574251</v>
      </c>
    </row>
    <row r="208" spans="1:15">
      <c r="A208" s="52">
        <f>appliedEnergy2019!A208</f>
        <v>2017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>appliedEnergy2019!E208</f>
        <v>25.785520953903536</v>
      </c>
      <c r="O208">
        <v>24.05637435362361</v>
      </c>
    </row>
    <row r="209" spans="1:15">
      <c r="A209" s="52">
        <f>appliedEnergy2019!A209</f>
        <v>2017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appliedEnergy2019!E209</f>
        <v>4.0325318919514777</v>
      </c>
      <c r="O209">
        <v>22.431856521416051</v>
      </c>
    </row>
    <row r="210" spans="1:15">
      <c r="A210" s="52">
        <f>appliedEnergy2019!A210</f>
        <v>2017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>appliedEnergy2019!E210</f>
        <v>7.5984488580079166</v>
      </c>
      <c r="O210">
        <v>23.341197118755733</v>
      </c>
    </row>
    <row r="211" spans="1:15">
      <c r="A211" s="52">
        <f>appliedEnergy2019!A211</f>
        <v>2017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>appliedEnergy2019!E211</f>
        <v>63.342578414025247</v>
      </c>
      <c r="O211">
        <v>22.860236701555543</v>
      </c>
    </row>
    <row r="212" spans="1:15">
      <c r="A212" s="52">
        <f>appliedEnergy2019!A212</f>
        <v>2017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appliedEnergy2019!E212</f>
        <v>133.03502215423373</v>
      </c>
      <c r="O212">
        <v>28.384330442104485</v>
      </c>
    </row>
    <row r="213" spans="1:15">
      <c r="A213" s="52">
        <f>appliedEnergy2019!A213</f>
        <v>2017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f>appliedEnergy2019!E213</f>
        <v>130.98487492836358</v>
      </c>
      <c r="O213">
        <v>28.100723903063255</v>
      </c>
    </row>
    <row r="214" spans="1:15">
      <c r="A214" s="52">
        <f>appliedEnergy2019!A214</f>
        <v>2017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f>appliedEnergy2019!E214</f>
        <v>74.781004803176074</v>
      </c>
      <c r="O214">
        <v>24.472648272428351</v>
      </c>
    </row>
    <row r="215" spans="1:15">
      <c r="A215" s="52">
        <f>appliedEnergy2019!A215</f>
        <v>2017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f>appliedEnergy2019!E215</f>
        <v>1.5488448718716457</v>
      </c>
      <c r="O215">
        <v>23.886375833730703</v>
      </c>
    </row>
    <row r="216" spans="1:15">
      <c r="A216" s="52">
        <f>appliedEnergy2019!A216</f>
        <v>2017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f>appliedEnergy2019!E216</f>
        <v>10.845189008930292</v>
      </c>
      <c r="O216">
        <v>24.565080420325312</v>
      </c>
    </row>
    <row r="217" spans="1:15">
      <c r="A217" s="52">
        <f>appliedEnergy2019!A217</f>
        <v>2017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f>appliedEnergy2019!E217</f>
        <v>32.727150885360274</v>
      </c>
      <c r="O217">
        <v>26.133485560229651</v>
      </c>
    </row>
    <row r="218" spans="1:15">
      <c r="A218" s="51">
        <f>appliedEnergy2019!A218</f>
        <v>2018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>appliedEnergy2019!E218</f>
        <v>66.194630200567033</v>
      </c>
      <c r="O218">
        <v>26.211733068225342</v>
      </c>
    </row>
    <row r="219" spans="1:15">
      <c r="A219" s="51">
        <f>appliedEnergy2019!A219</f>
        <v>2018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appliedEnergy2019!E219</f>
        <v>41.56388789620258</v>
      </c>
      <c r="O219">
        <v>23.230872352208195</v>
      </c>
    </row>
    <row r="220" spans="1:15">
      <c r="A220" s="51">
        <f>appliedEnergy2019!A220</f>
        <v>2018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appliedEnergy2019!E220</f>
        <v>12.749108098844728</v>
      </c>
      <c r="O220">
        <v>24.729132828416038</v>
      </c>
    </row>
    <row r="221" spans="1:15">
      <c r="A221" s="51">
        <f>appliedEnergy2019!A221</f>
        <v>2018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>appliedEnergy2019!E221</f>
        <v>0.51768495729874864</v>
      </c>
      <c r="O221">
        <v>23.586542395021699</v>
      </c>
    </row>
    <row r="222" spans="1:15">
      <c r="A222" s="51">
        <f>appliedEnergy2019!A222</f>
        <v>2018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>appliedEnergy2019!E222</f>
        <v>22.21958173955321</v>
      </c>
      <c r="O222">
        <v>23.96468090851204</v>
      </c>
    </row>
    <row r="223" spans="1:15">
      <c r="A223" s="51">
        <f>appliedEnergy2019!A223</f>
        <v>2018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>appliedEnergy2019!E223</f>
        <v>73.939599422457775</v>
      </c>
      <c r="O223">
        <v>23.855663703659133</v>
      </c>
    </row>
    <row r="224" spans="1:15">
      <c r="A224" s="51">
        <f>appliedEnergy2019!A224</f>
        <v>2018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appliedEnergy2019!E224</f>
        <v>134.46260505641331</v>
      </c>
      <c r="O224">
        <v>29.215711380579446</v>
      </c>
    </row>
    <row r="225" spans="1:15">
      <c r="A225" s="51">
        <f>appliedEnergy2019!A225</f>
        <v>2018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f>appliedEnergy2019!E225</f>
        <v>147.02581217112251</v>
      </c>
      <c r="O225">
        <v>27.559473674996607</v>
      </c>
    </row>
    <row r="226" spans="1:15">
      <c r="A226" s="51">
        <f>appliedEnergy2019!A226</f>
        <v>2018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f>appliedEnergy2019!E226</f>
        <v>61.917789104040438</v>
      </c>
      <c r="O226">
        <v>25.051959467021614</v>
      </c>
    </row>
    <row r="227" spans="1:15">
      <c r="A227" s="51">
        <f>appliedEnergy2019!A227</f>
        <v>2018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f>appliedEnergy2019!E227</f>
        <v>7.987925944559743</v>
      </c>
      <c r="O227">
        <v>23.375800128885235</v>
      </c>
    </row>
    <row r="228" spans="1:15">
      <c r="A228" s="51">
        <f>appliedEnergy2019!A228</f>
        <v>2018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f>appliedEnergy2019!E228</f>
        <v>5.4806412058358003</v>
      </c>
      <c r="O228">
        <v>23.848663918869086</v>
      </c>
    </row>
    <row r="229" spans="1:15">
      <c r="A229" s="51">
        <f>appliedEnergy2019!A229</f>
        <v>2018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>appliedEnergy2019!E229</f>
        <v>61.332308086111759</v>
      </c>
      <c r="O229">
        <v>25.478934064820251</v>
      </c>
    </row>
    <row r="230" spans="1:15">
      <c r="A230" s="51">
        <f>appliedEnergy2019!A230</f>
        <v>2019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>appliedEnergy2019!E230</f>
        <v>78.415194555919655</v>
      </c>
      <c r="O230">
        <v>25.735799999999998</v>
      </c>
    </row>
    <row r="231" spans="1:15">
      <c r="A231" s="51">
        <f>appliedEnergy2019!A231</f>
        <v>2019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>appliedEnergy2019!E231</f>
        <v>64.168609023521427</v>
      </c>
      <c r="O231">
        <v>23.1965</v>
      </c>
    </row>
    <row r="232" spans="1:15">
      <c r="A232" s="51">
        <f>appliedEnergy2019!A232</f>
        <v>2019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>appliedEnergy2019!E232</f>
        <v>26.62926496269418</v>
      </c>
      <c r="O232">
        <v>24.632099999999998</v>
      </c>
    </row>
    <row r="233" spans="1:15">
      <c r="A233" s="51">
        <f>appliedEnergy2019!A233</f>
        <v>2019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>appliedEnergy2019!E233</f>
        <v>19.492665359251347</v>
      </c>
      <c r="O233">
        <v>23.418599999999998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E206" sqref="E3:E206"/>
    </sheetView>
  </sheetViews>
  <sheetFormatPr defaultRowHeight="15"/>
  <cols>
    <col min="1" max="1" width="25.85546875" bestFit="1" customWidth="1"/>
    <col min="2" max="2" width="19.42578125" bestFit="1" customWidth="1"/>
    <col min="3" max="3" width="13.85546875" bestFit="1" customWidth="1"/>
    <col min="4" max="4" width="18" bestFit="1" customWidth="1"/>
    <col min="5" max="5" width="14.42578125" style="56" bestFit="1" customWidth="1"/>
  </cols>
  <sheetData>
    <row r="1" spans="1:6" ht="15.75">
      <c r="A1" t="s">
        <v>73</v>
      </c>
      <c r="F1" s="55"/>
    </row>
    <row r="2" spans="1:6" ht="15.75">
      <c r="A2" t="s">
        <v>62</v>
      </c>
      <c r="B2" t="s">
        <v>70</v>
      </c>
      <c r="C2" t="s">
        <v>74</v>
      </c>
      <c r="D2" t="s">
        <v>75</v>
      </c>
      <c r="E2" s="56" t="s">
        <v>76</v>
      </c>
      <c r="F2" s="55" t="s">
        <v>57</v>
      </c>
    </row>
    <row r="3" spans="1:6" ht="15.75">
      <c r="A3">
        <v>0.1118</v>
      </c>
      <c r="B3">
        <v>0.11360000000000001</v>
      </c>
      <c r="C3">
        <f>A3*100</f>
        <v>11.18</v>
      </c>
      <c r="D3">
        <f>B3*100</f>
        <v>11.360000000000001</v>
      </c>
      <c r="E3" s="56">
        <f>100*ABS(D3-C3)/C3</f>
        <v>1.61001788908767</v>
      </c>
      <c r="F3" s="55">
        <v>2000.0769230769231</v>
      </c>
    </row>
    <row r="4" spans="1:6" ht="15.75">
      <c r="A4">
        <v>0.1089</v>
      </c>
      <c r="B4">
        <v>0.1066</v>
      </c>
      <c r="C4">
        <f t="shared" ref="C4:C67" si="0">A4*100</f>
        <v>10.89</v>
      </c>
      <c r="D4">
        <f t="shared" ref="D4:D67" si="1">B4*100</f>
        <v>10.66</v>
      </c>
      <c r="E4" s="56">
        <f t="shared" ref="E4:E67" si="2">100*ABS(D4-C4)/C4</f>
        <v>2.1120293847566614</v>
      </c>
      <c r="F4" s="55">
        <v>2000.1538461538462</v>
      </c>
    </row>
    <row r="5" spans="1:6" ht="15.75">
      <c r="A5">
        <v>0.109</v>
      </c>
      <c r="B5">
        <v>0.1067</v>
      </c>
      <c r="C5">
        <f t="shared" si="0"/>
        <v>10.9</v>
      </c>
      <c r="D5">
        <f t="shared" si="1"/>
        <v>10.67</v>
      </c>
      <c r="E5" s="56">
        <f t="shared" si="2"/>
        <v>2.1100917431192698</v>
      </c>
      <c r="F5" s="55">
        <v>2000.2307692307693</v>
      </c>
    </row>
    <row r="6" spans="1:6" ht="15.75">
      <c r="A6">
        <v>9.7199999999999995E-2</v>
      </c>
      <c r="B6">
        <v>9.8400000000000001E-2</v>
      </c>
      <c r="C6">
        <f t="shared" si="0"/>
        <v>9.7199999999999989</v>
      </c>
      <c r="D6">
        <f t="shared" si="1"/>
        <v>9.84</v>
      </c>
      <c r="E6" s="56">
        <f t="shared" si="2"/>
        <v>1.2345679012345783</v>
      </c>
      <c r="F6" s="55">
        <v>2000.3076923076924</v>
      </c>
    </row>
    <row r="7" spans="1:6" ht="15.75">
      <c r="A7">
        <v>9.9299999999999999E-2</v>
      </c>
      <c r="B7">
        <v>9.6100000000000005E-2</v>
      </c>
      <c r="C7">
        <f t="shared" si="0"/>
        <v>9.93</v>
      </c>
      <c r="D7">
        <f t="shared" si="1"/>
        <v>9.6100000000000012</v>
      </c>
      <c r="E7" s="56">
        <f t="shared" si="2"/>
        <v>3.2225579053373465</v>
      </c>
      <c r="F7" s="55">
        <v>2000.3846153846155</v>
      </c>
    </row>
    <row r="8" spans="1:6" ht="15.75">
      <c r="A8">
        <v>9.9900000000000003E-2</v>
      </c>
      <c r="B8">
        <v>9.4700000000000006E-2</v>
      </c>
      <c r="C8">
        <f t="shared" si="0"/>
        <v>9.99</v>
      </c>
      <c r="D8">
        <f t="shared" si="1"/>
        <v>9.4700000000000006</v>
      </c>
      <c r="E8" s="56">
        <f t="shared" si="2"/>
        <v>5.2052052052052007</v>
      </c>
      <c r="F8" s="55">
        <v>2000.4615384615386</v>
      </c>
    </row>
    <row r="9" spans="1:6" ht="15.75">
      <c r="A9">
        <v>0.1119</v>
      </c>
      <c r="B9">
        <v>0.10780000000000001</v>
      </c>
      <c r="C9">
        <f t="shared" si="0"/>
        <v>11.19</v>
      </c>
      <c r="D9">
        <f t="shared" si="1"/>
        <v>10.780000000000001</v>
      </c>
      <c r="E9" s="56">
        <f t="shared" si="2"/>
        <v>3.663985701519199</v>
      </c>
      <c r="F9" s="55">
        <v>2000.5384615384614</v>
      </c>
    </row>
    <row r="10" spans="1:6" ht="15.75">
      <c r="A10">
        <v>0.1119</v>
      </c>
      <c r="B10">
        <v>0.10489999999999999</v>
      </c>
      <c r="C10">
        <f t="shared" si="0"/>
        <v>11.19</v>
      </c>
      <c r="D10">
        <f t="shared" si="1"/>
        <v>10.489999999999998</v>
      </c>
      <c r="E10" s="56">
        <f t="shared" si="2"/>
        <v>6.255585344057204</v>
      </c>
      <c r="F10" s="55">
        <v>2000.6153846153845</v>
      </c>
    </row>
    <row r="11" spans="1:6" ht="15.75">
      <c r="A11">
        <v>0.1041</v>
      </c>
      <c r="B11">
        <v>0.10050000000000001</v>
      </c>
      <c r="C11">
        <f t="shared" si="0"/>
        <v>10.41</v>
      </c>
      <c r="D11">
        <f t="shared" si="1"/>
        <v>10.050000000000001</v>
      </c>
      <c r="E11" s="56">
        <f t="shared" si="2"/>
        <v>3.4582132564841443</v>
      </c>
      <c r="F11" s="55">
        <v>2000.6923076923076</v>
      </c>
    </row>
    <row r="12" spans="1:6" ht="15.75">
      <c r="A12">
        <v>0.10639999999999999</v>
      </c>
      <c r="B12">
        <v>0.1028</v>
      </c>
      <c r="C12">
        <f t="shared" si="0"/>
        <v>10.639999999999999</v>
      </c>
      <c r="D12">
        <f t="shared" si="1"/>
        <v>10.280000000000001</v>
      </c>
      <c r="E12" s="56">
        <f t="shared" si="2"/>
        <v>3.3834586466165195</v>
      </c>
      <c r="F12" s="55">
        <v>2000.7692307692307</v>
      </c>
    </row>
    <row r="13" spans="1:6" ht="15.75">
      <c r="A13">
        <v>0.1085</v>
      </c>
      <c r="B13">
        <v>0.1043</v>
      </c>
      <c r="C13">
        <f t="shared" si="0"/>
        <v>10.85</v>
      </c>
      <c r="D13">
        <f t="shared" si="1"/>
        <v>10.43</v>
      </c>
      <c r="E13" s="56">
        <f t="shared" si="2"/>
        <v>3.8709677419354835</v>
      </c>
      <c r="F13" s="55">
        <v>2000.8461538461538</v>
      </c>
    </row>
    <row r="14" spans="1:6" ht="15.75">
      <c r="A14">
        <v>0.1139</v>
      </c>
      <c r="B14">
        <v>0.1084</v>
      </c>
      <c r="C14">
        <f t="shared" si="0"/>
        <v>11.39</v>
      </c>
      <c r="D14">
        <f t="shared" si="1"/>
        <v>10.84</v>
      </c>
      <c r="E14" s="56">
        <f t="shared" si="2"/>
        <v>4.8287971905180038</v>
      </c>
      <c r="F14" s="55">
        <v>2000.9230769230769</v>
      </c>
    </row>
    <row r="15" spans="1:6" ht="15.75">
      <c r="A15">
        <v>0.1169</v>
      </c>
      <c r="B15">
        <v>0.1149</v>
      </c>
      <c r="C15">
        <f t="shared" si="0"/>
        <v>11.690000000000001</v>
      </c>
      <c r="D15">
        <f t="shared" si="1"/>
        <v>11.49</v>
      </c>
      <c r="E15" s="56">
        <f t="shared" si="2"/>
        <v>1.710863986313097</v>
      </c>
      <c r="F15" s="55">
        <v>2001.0769230769231</v>
      </c>
    </row>
    <row r="16" spans="1:6" ht="15.75">
      <c r="A16">
        <v>0.1053</v>
      </c>
      <c r="B16">
        <v>0.10299999999999999</v>
      </c>
      <c r="C16">
        <f t="shared" si="0"/>
        <v>10.530000000000001</v>
      </c>
      <c r="D16">
        <f t="shared" si="1"/>
        <v>10.299999999999999</v>
      </c>
      <c r="E16" s="56">
        <f t="shared" si="2"/>
        <v>2.1842355175688715</v>
      </c>
      <c r="F16" s="55">
        <v>2001.1538461538462</v>
      </c>
    </row>
    <row r="17" spans="1:6" ht="15.75">
      <c r="A17">
        <v>9.8199999999999996E-2</v>
      </c>
      <c r="B17">
        <v>0.1066</v>
      </c>
      <c r="C17">
        <f t="shared" si="0"/>
        <v>9.82</v>
      </c>
      <c r="D17">
        <f t="shared" si="1"/>
        <v>10.66</v>
      </c>
      <c r="E17" s="56">
        <f t="shared" si="2"/>
        <v>8.5539714867617089</v>
      </c>
      <c r="F17" s="55">
        <v>2001.2307692307693</v>
      </c>
    </row>
    <row r="18" spans="1:6" ht="15.75">
      <c r="A18">
        <v>9.69E-2</v>
      </c>
      <c r="B18">
        <v>0.1017</v>
      </c>
      <c r="C18">
        <f t="shared" si="0"/>
        <v>9.69</v>
      </c>
      <c r="D18">
        <f t="shared" si="1"/>
        <v>10.17</v>
      </c>
      <c r="E18" s="56">
        <f t="shared" si="2"/>
        <v>4.9535603715170327</v>
      </c>
      <c r="F18" s="55">
        <v>2001.3076923076924</v>
      </c>
    </row>
    <row r="19" spans="1:6" ht="15.75">
      <c r="A19">
        <v>9.74E-2</v>
      </c>
      <c r="B19">
        <v>9.9000000000000005E-2</v>
      </c>
      <c r="C19">
        <f t="shared" si="0"/>
        <v>9.74</v>
      </c>
      <c r="D19">
        <f t="shared" si="1"/>
        <v>9.9</v>
      </c>
      <c r="E19" s="56">
        <f t="shared" si="2"/>
        <v>1.6427104722792623</v>
      </c>
      <c r="F19" s="55">
        <v>2001.3846153846155</v>
      </c>
    </row>
    <row r="20" spans="1:6" ht="15.75">
      <c r="A20">
        <v>9.9099999999999994E-2</v>
      </c>
      <c r="B20">
        <v>0.1017</v>
      </c>
      <c r="C20">
        <f t="shared" si="0"/>
        <v>9.91</v>
      </c>
      <c r="D20">
        <f t="shared" si="1"/>
        <v>10.17</v>
      </c>
      <c r="E20" s="56">
        <f t="shared" si="2"/>
        <v>2.6236125126135197</v>
      </c>
      <c r="F20" s="55">
        <v>2001.4615384615386</v>
      </c>
    </row>
    <row r="21" spans="1:6" ht="15.75">
      <c r="A21">
        <v>0.1108</v>
      </c>
      <c r="B21">
        <v>0.1154</v>
      </c>
      <c r="C21">
        <f t="shared" si="0"/>
        <v>11.08</v>
      </c>
      <c r="D21">
        <f t="shared" si="1"/>
        <v>11.540000000000001</v>
      </c>
      <c r="E21" s="56">
        <f t="shared" si="2"/>
        <v>4.1516245487364696</v>
      </c>
      <c r="F21" s="55">
        <v>2001.5384615384614</v>
      </c>
    </row>
    <row r="22" spans="1:6" ht="15.75">
      <c r="A22">
        <v>0.11269999999999999</v>
      </c>
      <c r="B22">
        <v>0.11509999999999999</v>
      </c>
      <c r="C22">
        <f t="shared" si="0"/>
        <v>11.27</v>
      </c>
      <c r="D22">
        <f t="shared" si="1"/>
        <v>11.51</v>
      </c>
      <c r="E22" s="56">
        <f t="shared" si="2"/>
        <v>2.1295474711623799</v>
      </c>
      <c r="F22" s="55">
        <v>2001.6153846153845</v>
      </c>
    </row>
    <row r="23" spans="1:6" ht="15.75">
      <c r="A23">
        <v>0.1023</v>
      </c>
      <c r="B23">
        <v>0.1056</v>
      </c>
      <c r="C23">
        <f t="shared" si="0"/>
        <v>10.23</v>
      </c>
      <c r="D23">
        <f t="shared" si="1"/>
        <v>10.56</v>
      </c>
      <c r="E23" s="56">
        <f t="shared" si="2"/>
        <v>3.2258064516129039</v>
      </c>
      <c r="F23" s="55">
        <v>2001.6923076923076</v>
      </c>
    </row>
    <row r="24" spans="1:6" ht="15.75">
      <c r="A24">
        <v>0.1042</v>
      </c>
      <c r="B24">
        <v>0.1067</v>
      </c>
      <c r="C24">
        <f t="shared" si="0"/>
        <v>10.42</v>
      </c>
      <c r="D24">
        <f t="shared" si="1"/>
        <v>10.67</v>
      </c>
      <c r="E24" s="56">
        <f t="shared" si="2"/>
        <v>2.3992322456813819</v>
      </c>
      <c r="F24" s="55">
        <v>2001.7692307692307</v>
      </c>
    </row>
    <row r="25" spans="1:6" ht="15.75">
      <c r="A25">
        <v>0.10970000000000001</v>
      </c>
      <c r="B25">
        <v>0.10879999999999999</v>
      </c>
      <c r="C25">
        <f t="shared" si="0"/>
        <v>10.97</v>
      </c>
      <c r="D25">
        <f t="shared" si="1"/>
        <v>10.879999999999999</v>
      </c>
      <c r="E25" s="56">
        <f t="shared" si="2"/>
        <v>0.82041932543301399</v>
      </c>
      <c r="F25" s="55">
        <v>2001.8461538461538</v>
      </c>
    </row>
    <row r="26" spans="1:6" ht="15.75">
      <c r="A26">
        <v>0.11509999999999999</v>
      </c>
      <c r="B26">
        <v>0.1138</v>
      </c>
      <c r="C26">
        <f t="shared" si="0"/>
        <v>11.51</v>
      </c>
      <c r="D26">
        <f t="shared" si="1"/>
        <v>11.379999999999999</v>
      </c>
      <c r="E26" s="56">
        <f t="shared" si="2"/>
        <v>1.1294526498696853</v>
      </c>
      <c r="F26" s="55">
        <v>2001.9230769230769</v>
      </c>
    </row>
    <row r="27" spans="1:6" ht="15.75">
      <c r="A27">
        <v>0.1196</v>
      </c>
      <c r="B27">
        <v>0.12039999999999999</v>
      </c>
      <c r="C27">
        <f t="shared" si="0"/>
        <v>11.959999999999999</v>
      </c>
      <c r="D27">
        <f t="shared" si="1"/>
        <v>12.04</v>
      </c>
      <c r="E27" s="56">
        <f t="shared" si="2"/>
        <v>0.66889632107023478</v>
      </c>
      <c r="F27" s="55">
        <v>2002.0769230769231</v>
      </c>
    </row>
    <row r="28" spans="1:6" ht="15.75">
      <c r="A28">
        <v>9.9500000000000005E-2</v>
      </c>
      <c r="B28">
        <v>0.1036</v>
      </c>
      <c r="C28">
        <f t="shared" si="0"/>
        <v>9.9500000000000011</v>
      </c>
      <c r="D28">
        <f t="shared" si="1"/>
        <v>10.36</v>
      </c>
      <c r="E28" s="56">
        <f t="shared" si="2"/>
        <v>4.1206030150753596</v>
      </c>
      <c r="F28" s="55">
        <v>2002.1538461538462</v>
      </c>
    </row>
    <row r="29" spans="1:6" ht="15.75">
      <c r="A29">
        <v>0.11210000000000001</v>
      </c>
      <c r="B29">
        <v>0.1143</v>
      </c>
      <c r="C29">
        <f t="shared" si="0"/>
        <v>11.21</v>
      </c>
      <c r="D29">
        <f t="shared" si="1"/>
        <v>11.43</v>
      </c>
      <c r="E29" s="56">
        <f t="shared" si="2"/>
        <v>1.9625334522747444</v>
      </c>
      <c r="F29" s="55">
        <v>2002.2307692307693</v>
      </c>
    </row>
    <row r="30" spans="1:6" ht="15.75">
      <c r="A30">
        <v>0.1061</v>
      </c>
      <c r="B30">
        <v>0.10440000000000001</v>
      </c>
      <c r="C30">
        <f t="shared" si="0"/>
        <v>10.61</v>
      </c>
      <c r="D30">
        <f t="shared" si="1"/>
        <v>10.440000000000001</v>
      </c>
      <c r="E30" s="56">
        <f t="shared" si="2"/>
        <v>1.6022620169651098</v>
      </c>
      <c r="F30" s="55">
        <v>2002.3076923076924</v>
      </c>
    </row>
    <row r="31" spans="1:6" ht="15.75">
      <c r="A31">
        <v>0.10390000000000001</v>
      </c>
      <c r="B31">
        <v>0.10299999999999999</v>
      </c>
      <c r="C31">
        <f t="shared" si="0"/>
        <v>10.39</v>
      </c>
      <c r="D31">
        <f t="shared" si="1"/>
        <v>10.299999999999999</v>
      </c>
      <c r="E31" s="56">
        <f t="shared" si="2"/>
        <v>0.86621751684313408</v>
      </c>
      <c r="F31" s="55">
        <v>2002.3846153846155</v>
      </c>
    </row>
    <row r="32" spans="1:6" ht="15.75">
      <c r="A32">
        <v>0.10440000000000001</v>
      </c>
      <c r="B32">
        <v>0.1062</v>
      </c>
      <c r="C32">
        <f t="shared" si="0"/>
        <v>10.440000000000001</v>
      </c>
      <c r="D32">
        <f t="shared" si="1"/>
        <v>10.620000000000001</v>
      </c>
      <c r="E32" s="56">
        <f t="shared" si="2"/>
        <v>1.7241379310344798</v>
      </c>
      <c r="F32" s="55">
        <v>2002.4615384615386</v>
      </c>
    </row>
    <row r="33" spans="1:6" ht="15.75">
      <c r="A33">
        <v>0.1173</v>
      </c>
      <c r="B33">
        <v>0.1217</v>
      </c>
      <c r="C33">
        <f t="shared" si="0"/>
        <v>11.73</v>
      </c>
      <c r="D33">
        <f t="shared" si="1"/>
        <v>12.17</v>
      </c>
      <c r="E33" s="56">
        <f t="shared" si="2"/>
        <v>3.7510656436487593</v>
      </c>
      <c r="F33" s="55">
        <v>2002.5384615384614</v>
      </c>
    </row>
    <row r="34" spans="1:6" ht="15.75">
      <c r="A34">
        <v>0.11650000000000001</v>
      </c>
      <c r="B34">
        <v>0.1181</v>
      </c>
      <c r="C34">
        <f t="shared" si="0"/>
        <v>11.65</v>
      </c>
      <c r="D34">
        <f t="shared" si="1"/>
        <v>11.81</v>
      </c>
      <c r="E34" s="56">
        <f t="shared" si="2"/>
        <v>1.3733905579399153</v>
      </c>
      <c r="F34" s="55">
        <v>2002.6153846153845</v>
      </c>
    </row>
    <row r="35" spans="1:6" ht="15.75">
      <c r="A35">
        <v>0.1051</v>
      </c>
      <c r="B35">
        <v>0.10929999999999999</v>
      </c>
      <c r="C35">
        <f t="shared" si="0"/>
        <v>10.51</v>
      </c>
      <c r="D35">
        <f t="shared" si="1"/>
        <v>10.93</v>
      </c>
      <c r="E35" s="56">
        <f t="shared" si="2"/>
        <v>3.9961941008563269</v>
      </c>
      <c r="F35" s="55">
        <v>2002.6923076923076</v>
      </c>
    </row>
    <row r="36" spans="1:6" ht="15.75">
      <c r="A36">
        <v>0.1077</v>
      </c>
      <c r="B36">
        <v>0.11</v>
      </c>
      <c r="C36">
        <f t="shared" si="0"/>
        <v>10.77</v>
      </c>
      <c r="D36">
        <f t="shared" si="1"/>
        <v>11</v>
      </c>
      <c r="E36" s="56">
        <f t="shared" si="2"/>
        <v>2.1355617455896048</v>
      </c>
      <c r="F36" s="55">
        <v>2002.7692307692307</v>
      </c>
    </row>
    <row r="37" spans="1:6" ht="15.75">
      <c r="A37">
        <v>0.11219999999999999</v>
      </c>
      <c r="B37">
        <v>0.1123</v>
      </c>
      <c r="C37">
        <f t="shared" si="0"/>
        <v>11.219999999999999</v>
      </c>
      <c r="D37">
        <f t="shared" si="1"/>
        <v>11.23</v>
      </c>
      <c r="E37" s="56">
        <f t="shared" si="2"/>
        <v>8.9126559714808956E-2</v>
      </c>
      <c r="F37" s="55">
        <v>2002.8461538461538</v>
      </c>
    </row>
    <row r="38" spans="1:6" ht="15.75">
      <c r="A38">
        <v>0.1212</v>
      </c>
      <c r="B38">
        <v>0.12230000000000001</v>
      </c>
      <c r="C38">
        <f t="shared" si="0"/>
        <v>12.120000000000001</v>
      </c>
      <c r="D38">
        <f t="shared" si="1"/>
        <v>12.23</v>
      </c>
      <c r="E38" s="56">
        <f t="shared" si="2"/>
        <v>0.90759075907590281</v>
      </c>
      <c r="F38" s="55">
        <v>2002.9230769230769</v>
      </c>
    </row>
    <row r="39" spans="1:6" ht="15.75">
      <c r="A39">
        <v>0.1239</v>
      </c>
      <c r="B39">
        <v>0.1232</v>
      </c>
      <c r="C39">
        <f t="shared" si="0"/>
        <v>12.389999999999999</v>
      </c>
      <c r="D39">
        <f t="shared" si="1"/>
        <v>12.32</v>
      </c>
      <c r="E39" s="56">
        <f t="shared" si="2"/>
        <v>0.5649717514124174</v>
      </c>
      <c r="F39" s="55">
        <v>2003.0769230769231</v>
      </c>
    </row>
    <row r="40" spans="1:6" ht="15.75">
      <c r="A40">
        <v>0.1086</v>
      </c>
      <c r="B40">
        <v>0.112</v>
      </c>
      <c r="C40">
        <f t="shared" si="0"/>
        <v>10.86</v>
      </c>
      <c r="D40">
        <f t="shared" si="1"/>
        <v>11.200000000000001</v>
      </c>
      <c r="E40" s="56">
        <f t="shared" si="2"/>
        <v>3.130755064456737</v>
      </c>
      <c r="F40" s="55">
        <v>2003.1538461538462</v>
      </c>
    </row>
    <row r="41" spans="1:6" ht="15.75">
      <c r="A41">
        <v>0.1239</v>
      </c>
      <c r="B41">
        <v>0.12590000000000001</v>
      </c>
      <c r="C41">
        <f t="shared" si="0"/>
        <v>12.389999999999999</v>
      </c>
      <c r="D41">
        <f t="shared" si="1"/>
        <v>12.590000000000002</v>
      </c>
      <c r="E41" s="56">
        <f t="shared" si="2"/>
        <v>1.6142050040355356</v>
      </c>
      <c r="F41" s="55">
        <v>2003.2307692307693</v>
      </c>
    </row>
    <row r="42" spans="1:6" ht="15.75">
      <c r="A42">
        <v>0.1105</v>
      </c>
      <c r="B42">
        <v>0.1099</v>
      </c>
      <c r="C42">
        <f t="shared" si="0"/>
        <v>11.05</v>
      </c>
      <c r="D42">
        <f t="shared" si="1"/>
        <v>10.99</v>
      </c>
      <c r="E42" s="56">
        <f t="shared" si="2"/>
        <v>0.54298642533937103</v>
      </c>
      <c r="F42" s="55">
        <v>2003.3076923076924</v>
      </c>
    </row>
    <row r="43" spans="1:6" ht="15.75">
      <c r="A43">
        <v>0.10920000000000001</v>
      </c>
      <c r="B43">
        <v>0.11210000000000001</v>
      </c>
      <c r="C43">
        <f t="shared" si="0"/>
        <v>10.92</v>
      </c>
      <c r="D43">
        <f t="shared" si="1"/>
        <v>11.21</v>
      </c>
      <c r="E43" s="56">
        <f t="shared" si="2"/>
        <v>2.655677655677664</v>
      </c>
      <c r="F43" s="55">
        <v>2003.3846153846155</v>
      </c>
    </row>
    <row r="44" spans="1:6" ht="15.75">
      <c r="A44">
        <v>0.1109</v>
      </c>
      <c r="B44">
        <v>0.11210000000000001</v>
      </c>
      <c r="C44">
        <f t="shared" si="0"/>
        <v>11.09</v>
      </c>
      <c r="D44">
        <f t="shared" si="1"/>
        <v>11.21</v>
      </c>
      <c r="E44" s="56">
        <f t="shared" si="2"/>
        <v>1.0820559062218305</v>
      </c>
      <c r="F44" s="55">
        <v>2003.4615384615386</v>
      </c>
    </row>
    <row r="45" spans="1:6" ht="15.75">
      <c r="A45">
        <v>0.1242</v>
      </c>
      <c r="B45">
        <v>0.125</v>
      </c>
      <c r="C45">
        <f t="shared" si="0"/>
        <v>12.42</v>
      </c>
      <c r="D45">
        <f t="shared" si="1"/>
        <v>12.5</v>
      </c>
      <c r="E45" s="56">
        <f t="shared" si="2"/>
        <v>0.64412238325281856</v>
      </c>
      <c r="F45" s="55">
        <v>2003.5384615384614</v>
      </c>
    </row>
    <row r="46" spans="1:6" ht="15.75">
      <c r="A46">
        <v>0.12559999999999999</v>
      </c>
      <c r="B46">
        <v>0.12770000000000001</v>
      </c>
      <c r="C46">
        <f t="shared" si="0"/>
        <v>12.559999999999999</v>
      </c>
      <c r="D46">
        <f t="shared" si="1"/>
        <v>12.770000000000001</v>
      </c>
      <c r="E46" s="56">
        <f t="shared" si="2"/>
        <v>1.6719745222930147</v>
      </c>
      <c r="F46" s="55">
        <v>2003.6153846153845</v>
      </c>
    </row>
    <row r="47" spans="1:6" ht="15.75">
      <c r="A47">
        <v>0.11409999999999999</v>
      </c>
      <c r="B47">
        <v>0.11459999999999999</v>
      </c>
      <c r="C47">
        <f t="shared" si="0"/>
        <v>11.41</v>
      </c>
      <c r="D47">
        <f t="shared" si="1"/>
        <v>11.459999999999999</v>
      </c>
      <c r="E47" s="56">
        <f t="shared" si="2"/>
        <v>0.43821209465380312</v>
      </c>
      <c r="F47" s="55">
        <v>2003.6923076923076</v>
      </c>
    </row>
    <row r="48" spans="1:6" ht="15.75">
      <c r="A48">
        <v>0.1158</v>
      </c>
      <c r="B48">
        <v>0.1167</v>
      </c>
      <c r="C48">
        <f t="shared" si="0"/>
        <v>11.58</v>
      </c>
      <c r="D48">
        <f t="shared" si="1"/>
        <v>11.67</v>
      </c>
      <c r="E48" s="56">
        <f t="shared" si="2"/>
        <v>0.77720207253885887</v>
      </c>
      <c r="F48" s="55">
        <v>2003.7692307692307</v>
      </c>
    </row>
    <row r="49" spans="1:6" ht="15.75">
      <c r="A49">
        <v>0.1144</v>
      </c>
      <c r="B49">
        <v>0.1167</v>
      </c>
      <c r="C49">
        <f t="shared" si="0"/>
        <v>11.44</v>
      </c>
      <c r="D49">
        <f t="shared" si="1"/>
        <v>11.67</v>
      </c>
      <c r="E49" s="56">
        <f t="shared" si="2"/>
        <v>2.0104895104895144</v>
      </c>
      <c r="F49" s="55">
        <v>2003.8461538461538</v>
      </c>
    </row>
    <row r="50" spans="1:6" ht="15.75">
      <c r="A50">
        <v>0.13059999999999999</v>
      </c>
      <c r="B50">
        <v>0.12959999999999999</v>
      </c>
      <c r="C50">
        <f t="shared" si="0"/>
        <v>13.059999999999999</v>
      </c>
      <c r="D50">
        <f t="shared" si="1"/>
        <v>12.959999999999999</v>
      </c>
      <c r="E50" s="56">
        <f t="shared" si="2"/>
        <v>0.76569678407350428</v>
      </c>
      <c r="F50" s="55">
        <v>2003.9230769230769</v>
      </c>
    </row>
    <row r="51" spans="1:6" ht="15.75">
      <c r="A51">
        <v>0.12939999999999999</v>
      </c>
      <c r="B51">
        <v>0.13020000000000001</v>
      </c>
      <c r="C51">
        <f t="shared" si="0"/>
        <v>12.94</v>
      </c>
      <c r="D51">
        <f t="shared" si="1"/>
        <v>13.020000000000001</v>
      </c>
      <c r="E51" s="56">
        <f t="shared" si="2"/>
        <v>0.61823802163834507</v>
      </c>
      <c r="F51" s="55">
        <v>2004.0769230769231</v>
      </c>
    </row>
    <row r="52" spans="1:6" ht="15.75">
      <c r="A52">
        <v>0.11509999999999999</v>
      </c>
      <c r="B52">
        <v>0.1168</v>
      </c>
      <c r="C52">
        <f t="shared" si="0"/>
        <v>11.51</v>
      </c>
      <c r="D52">
        <f t="shared" si="1"/>
        <v>11.68</v>
      </c>
      <c r="E52" s="56">
        <f t="shared" si="2"/>
        <v>1.4769765421372714</v>
      </c>
      <c r="F52" s="55">
        <v>2004.1538461538462</v>
      </c>
    </row>
    <row r="53" spans="1:6" ht="15.75">
      <c r="A53">
        <v>0.12540000000000001</v>
      </c>
      <c r="B53">
        <v>0.127</v>
      </c>
      <c r="C53">
        <f t="shared" si="0"/>
        <v>12.540000000000001</v>
      </c>
      <c r="D53">
        <f t="shared" si="1"/>
        <v>12.7</v>
      </c>
      <c r="E53" s="56">
        <f t="shared" si="2"/>
        <v>1.2759170653907366</v>
      </c>
      <c r="F53" s="55">
        <v>2004.2307692307693</v>
      </c>
    </row>
    <row r="54" spans="1:6" ht="15.75">
      <c r="A54">
        <v>0.1178</v>
      </c>
      <c r="B54">
        <v>0.11700000000000001</v>
      </c>
      <c r="C54">
        <f t="shared" si="0"/>
        <v>11.78</v>
      </c>
      <c r="D54">
        <f t="shared" si="1"/>
        <v>11.700000000000001</v>
      </c>
      <c r="E54" s="56">
        <f t="shared" si="2"/>
        <v>0.67911714770796516</v>
      </c>
      <c r="F54" s="55">
        <v>2004.3076923076924</v>
      </c>
    </row>
    <row r="55" spans="1:6" ht="15.75">
      <c r="A55">
        <v>0.1182</v>
      </c>
      <c r="B55">
        <v>0.1193</v>
      </c>
      <c r="C55">
        <f t="shared" si="0"/>
        <v>11.82</v>
      </c>
      <c r="D55">
        <f t="shared" si="1"/>
        <v>11.93</v>
      </c>
      <c r="E55" s="56">
        <f t="shared" si="2"/>
        <v>0.93062605752960603</v>
      </c>
      <c r="F55" s="55">
        <v>2004.3846153846155</v>
      </c>
    </row>
    <row r="56" spans="1:6" ht="15.75">
      <c r="A56">
        <v>0.1193</v>
      </c>
      <c r="B56">
        <v>0.11849999999999999</v>
      </c>
      <c r="C56">
        <f t="shared" si="0"/>
        <v>11.93</v>
      </c>
      <c r="D56">
        <f t="shared" si="1"/>
        <v>11.85</v>
      </c>
      <c r="E56" s="56">
        <f t="shared" si="2"/>
        <v>0.67057837384744401</v>
      </c>
      <c r="F56" s="55">
        <v>2004.4615384615386</v>
      </c>
    </row>
    <row r="57" spans="1:6" ht="15.75">
      <c r="A57">
        <v>0.13239999999999999</v>
      </c>
      <c r="B57">
        <v>0.13170000000000001</v>
      </c>
      <c r="C57">
        <f t="shared" si="0"/>
        <v>13.239999999999998</v>
      </c>
      <c r="D57">
        <f t="shared" si="1"/>
        <v>13.170000000000002</v>
      </c>
      <c r="E57" s="56">
        <f t="shared" si="2"/>
        <v>0.52870090634438627</v>
      </c>
      <c r="F57" s="55">
        <v>2004.5384615384614</v>
      </c>
    </row>
    <row r="58" spans="1:6" ht="15.75">
      <c r="A58">
        <v>0.13300000000000001</v>
      </c>
      <c r="B58">
        <v>0.13220000000000001</v>
      </c>
      <c r="C58">
        <f t="shared" si="0"/>
        <v>13.3</v>
      </c>
      <c r="D58">
        <f t="shared" si="1"/>
        <v>13.22</v>
      </c>
      <c r="E58" s="56">
        <f t="shared" si="2"/>
        <v>0.60150375939849676</v>
      </c>
      <c r="F58" s="55">
        <v>2004.6153846153845</v>
      </c>
    </row>
    <row r="59" spans="1:6" ht="15.75">
      <c r="A59">
        <v>0.12529999999999999</v>
      </c>
      <c r="B59">
        <v>0.1235</v>
      </c>
      <c r="C59">
        <f t="shared" si="0"/>
        <v>12.53</v>
      </c>
      <c r="D59">
        <f t="shared" si="1"/>
        <v>12.35</v>
      </c>
      <c r="E59" s="56">
        <f t="shared" si="2"/>
        <v>1.4365522745410992</v>
      </c>
      <c r="F59" s="55">
        <v>2004.6923076923076</v>
      </c>
    </row>
    <row r="60" spans="1:6" ht="15.75">
      <c r="A60">
        <v>0.12330000000000001</v>
      </c>
      <c r="B60">
        <v>0.1245</v>
      </c>
      <c r="C60">
        <f t="shared" si="0"/>
        <v>12.33</v>
      </c>
      <c r="D60">
        <f t="shared" si="1"/>
        <v>12.45</v>
      </c>
      <c r="E60" s="56">
        <f t="shared" si="2"/>
        <v>0.9732360097323538</v>
      </c>
      <c r="F60" s="55">
        <v>2004.7692307692307</v>
      </c>
    </row>
    <row r="61" spans="1:6" ht="15.75">
      <c r="A61">
        <v>0.1215</v>
      </c>
      <c r="B61">
        <v>0.12379999999999999</v>
      </c>
      <c r="C61">
        <f t="shared" si="0"/>
        <v>12.15</v>
      </c>
      <c r="D61">
        <f t="shared" si="1"/>
        <v>12.379999999999999</v>
      </c>
      <c r="E61" s="56">
        <f t="shared" si="2"/>
        <v>1.8930041152263264</v>
      </c>
      <c r="F61" s="55">
        <v>2004.8461538461538</v>
      </c>
    </row>
    <row r="62" spans="1:6" ht="15.75">
      <c r="A62">
        <v>0.13950000000000001</v>
      </c>
      <c r="B62">
        <v>0.1396</v>
      </c>
      <c r="C62">
        <f t="shared" si="0"/>
        <v>13.950000000000001</v>
      </c>
      <c r="D62">
        <f t="shared" si="1"/>
        <v>13.96</v>
      </c>
      <c r="E62" s="56">
        <f t="shared" si="2"/>
        <v>7.1684587813618542E-2</v>
      </c>
      <c r="F62" s="55">
        <v>2004.9230769230769</v>
      </c>
    </row>
    <row r="63" spans="1:6" ht="15.75">
      <c r="A63">
        <v>0.1321</v>
      </c>
      <c r="B63">
        <v>0.13700000000000001</v>
      </c>
      <c r="C63">
        <f t="shared" si="0"/>
        <v>13.209999999999999</v>
      </c>
      <c r="D63">
        <f t="shared" si="1"/>
        <v>13.700000000000001</v>
      </c>
      <c r="E63" s="56">
        <f t="shared" si="2"/>
        <v>3.709311127933399</v>
      </c>
      <c r="F63" s="55">
        <v>2005.0769230769231</v>
      </c>
    </row>
    <row r="64" spans="1:6" ht="15.75">
      <c r="A64">
        <v>0.12520000000000001</v>
      </c>
      <c r="B64">
        <v>0.1242</v>
      </c>
      <c r="C64">
        <f t="shared" si="0"/>
        <v>12.520000000000001</v>
      </c>
      <c r="D64">
        <f t="shared" si="1"/>
        <v>12.42</v>
      </c>
      <c r="E64" s="56">
        <f t="shared" si="2"/>
        <v>0.79872204472844577</v>
      </c>
      <c r="F64" s="55">
        <v>2005.1538461538462</v>
      </c>
    </row>
    <row r="65" spans="1:6" ht="15.75">
      <c r="A65">
        <v>0.13469999999999999</v>
      </c>
      <c r="B65">
        <v>0.13639999999999999</v>
      </c>
      <c r="C65">
        <f t="shared" si="0"/>
        <v>13.469999999999999</v>
      </c>
      <c r="D65">
        <f t="shared" si="1"/>
        <v>13.639999999999999</v>
      </c>
      <c r="E65" s="56">
        <f t="shared" si="2"/>
        <v>1.2620638455827762</v>
      </c>
      <c r="F65" s="55">
        <v>2005.2307692307693</v>
      </c>
    </row>
    <row r="66" spans="1:6" ht="15.75">
      <c r="A66">
        <v>0.12529999999999999</v>
      </c>
      <c r="B66">
        <v>0.12520000000000001</v>
      </c>
      <c r="C66">
        <f t="shared" si="0"/>
        <v>12.53</v>
      </c>
      <c r="D66">
        <f t="shared" si="1"/>
        <v>12.520000000000001</v>
      </c>
      <c r="E66" s="56">
        <f t="shared" si="2"/>
        <v>7.9808459696711978E-2</v>
      </c>
      <c r="F66" s="55">
        <v>2005.3076923076924</v>
      </c>
    </row>
    <row r="67" spans="1:6" ht="15.75">
      <c r="A67">
        <v>0.12759999999999999</v>
      </c>
      <c r="B67">
        <v>0.128</v>
      </c>
      <c r="C67">
        <f t="shared" si="0"/>
        <v>12.76</v>
      </c>
      <c r="D67">
        <f t="shared" si="1"/>
        <v>12.8</v>
      </c>
      <c r="E67" s="56">
        <f t="shared" si="2"/>
        <v>0.31347962382445865</v>
      </c>
      <c r="F67" s="55">
        <v>2005.3846153846155</v>
      </c>
    </row>
    <row r="68" spans="1:6" ht="15.75">
      <c r="A68">
        <v>0.126</v>
      </c>
      <c r="B68">
        <v>0.12740000000000001</v>
      </c>
      <c r="C68">
        <f t="shared" ref="C68:C131" si="3">A68*100</f>
        <v>12.6</v>
      </c>
      <c r="D68">
        <f t="shared" ref="D68:D131" si="4">B68*100</f>
        <v>12.740000000000002</v>
      </c>
      <c r="E68" s="56">
        <f t="shared" ref="E68:E131" si="5">100*ABS(D68-C68)/C68</f>
        <v>1.1111111111111298</v>
      </c>
      <c r="F68" s="55">
        <v>2005.4615384615386</v>
      </c>
    </row>
    <row r="69" spans="1:6" ht="15.75">
      <c r="A69">
        <v>0.14249999999999999</v>
      </c>
      <c r="B69">
        <v>0.1457</v>
      </c>
      <c r="C69">
        <f t="shared" si="3"/>
        <v>14.249999999999998</v>
      </c>
      <c r="D69">
        <f t="shared" si="4"/>
        <v>14.57</v>
      </c>
      <c r="E69" s="56">
        <f t="shared" si="5"/>
        <v>2.2456140350877338</v>
      </c>
      <c r="F69" s="55">
        <v>2005.5384615384614</v>
      </c>
    </row>
    <row r="70" spans="1:6" ht="15.75">
      <c r="A70">
        <v>0.1469</v>
      </c>
      <c r="B70">
        <v>0.1479</v>
      </c>
      <c r="C70">
        <f t="shared" si="3"/>
        <v>14.69</v>
      </c>
      <c r="D70">
        <f t="shared" si="4"/>
        <v>14.790000000000001</v>
      </c>
      <c r="E70" s="56">
        <f t="shared" si="5"/>
        <v>0.68073519400953997</v>
      </c>
      <c r="F70" s="55">
        <v>2005.6153846153845</v>
      </c>
    </row>
    <row r="71" spans="1:6" ht="15.75">
      <c r="A71">
        <v>0.1328</v>
      </c>
      <c r="B71">
        <v>0.1326</v>
      </c>
      <c r="C71">
        <f t="shared" si="3"/>
        <v>13.28</v>
      </c>
      <c r="D71">
        <f t="shared" si="4"/>
        <v>13.26</v>
      </c>
      <c r="E71" s="56">
        <f t="shared" si="5"/>
        <v>0.15060240963855101</v>
      </c>
      <c r="F71" s="55">
        <v>2005.6923076923076</v>
      </c>
    </row>
    <row r="72" spans="1:6" ht="15.75">
      <c r="A72">
        <v>0.1341</v>
      </c>
      <c r="B72">
        <v>0.13089999999999999</v>
      </c>
      <c r="C72">
        <f t="shared" si="3"/>
        <v>13.41</v>
      </c>
      <c r="D72">
        <f t="shared" si="4"/>
        <v>13.089999999999998</v>
      </c>
      <c r="E72" s="56">
        <f t="shared" si="5"/>
        <v>2.3862788963460257</v>
      </c>
      <c r="F72" s="55">
        <v>2005.7692307692307</v>
      </c>
    </row>
    <row r="73" spans="1:6" ht="15.75">
      <c r="A73">
        <v>0.13320000000000001</v>
      </c>
      <c r="B73">
        <v>0.13539999999999999</v>
      </c>
      <c r="C73">
        <f t="shared" si="3"/>
        <v>13.320000000000002</v>
      </c>
      <c r="D73">
        <f t="shared" si="4"/>
        <v>13.54</v>
      </c>
      <c r="E73" s="56">
        <f t="shared" si="5"/>
        <v>1.6516516516516295</v>
      </c>
      <c r="F73" s="55">
        <v>2005.8461538461538</v>
      </c>
    </row>
    <row r="74" spans="1:6" ht="15.75">
      <c r="A74">
        <v>0.14729999999999999</v>
      </c>
      <c r="B74">
        <v>0.14879999999999999</v>
      </c>
      <c r="C74">
        <f t="shared" si="3"/>
        <v>14.729999999999999</v>
      </c>
      <c r="D74">
        <f t="shared" si="4"/>
        <v>14.879999999999999</v>
      </c>
      <c r="E74" s="56">
        <f t="shared" si="5"/>
        <v>1.0183299389002061</v>
      </c>
      <c r="F74" s="55">
        <v>2005.9230769230769</v>
      </c>
    </row>
    <row r="75" spans="1:6" ht="15.75">
      <c r="A75">
        <v>0.14169999999999999</v>
      </c>
      <c r="B75">
        <v>0.15160000000000001</v>
      </c>
      <c r="C75">
        <f t="shared" si="3"/>
        <v>14.17</v>
      </c>
      <c r="D75">
        <f t="shared" si="4"/>
        <v>15.160000000000002</v>
      </c>
      <c r="E75" s="56">
        <f t="shared" si="5"/>
        <v>6.986591390261129</v>
      </c>
      <c r="F75" s="55">
        <v>2006.0769230769231</v>
      </c>
    </row>
    <row r="76" spans="1:6" ht="15.75">
      <c r="A76">
        <v>0.13539999999999999</v>
      </c>
      <c r="B76">
        <v>0.13669999999999999</v>
      </c>
      <c r="C76">
        <f t="shared" si="3"/>
        <v>13.54</v>
      </c>
      <c r="D76">
        <f t="shared" si="4"/>
        <v>13.669999999999998</v>
      </c>
      <c r="E76" s="56">
        <f t="shared" si="5"/>
        <v>0.96011816838994835</v>
      </c>
      <c r="F76" s="55">
        <v>2006.1538461538462</v>
      </c>
    </row>
    <row r="77" spans="1:6" ht="15.75">
      <c r="A77">
        <v>0.1447</v>
      </c>
      <c r="B77">
        <v>0.14319999999999999</v>
      </c>
      <c r="C77">
        <f t="shared" si="3"/>
        <v>14.469999999999999</v>
      </c>
      <c r="D77">
        <f t="shared" si="4"/>
        <v>14.32</v>
      </c>
      <c r="E77" s="56">
        <f t="shared" si="5"/>
        <v>1.0366275051831277</v>
      </c>
      <c r="F77" s="55">
        <v>2006.2307692307693</v>
      </c>
    </row>
    <row r="78" spans="1:6" ht="15.75">
      <c r="A78">
        <v>0.1328</v>
      </c>
      <c r="B78">
        <v>0.13389999999999999</v>
      </c>
      <c r="C78">
        <f t="shared" si="3"/>
        <v>13.28</v>
      </c>
      <c r="D78">
        <f t="shared" si="4"/>
        <v>13.389999999999999</v>
      </c>
      <c r="E78" s="56">
        <f t="shared" si="5"/>
        <v>0.82831325301204395</v>
      </c>
      <c r="F78" s="55">
        <v>2006.3076923076924</v>
      </c>
    </row>
    <row r="79" spans="1:6" ht="15.75">
      <c r="A79">
        <v>0.13880000000000001</v>
      </c>
      <c r="B79">
        <v>0.13650000000000001</v>
      </c>
      <c r="C79">
        <f t="shared" si="3"/>
        <v>13.88</v>
      </c>
      <c r="D79">
        <f t="shared" si="4"/>
        <v>13.65</v>
      </c>
      <c r="E79" s="56">
        <f t="shared" si="5"/>
        <v>1.6570605187319916</v>
      </c>
      <c r="F79" s="55">
        <v>2006.3846153846155</v>
      </c>
    </row>
    <row r="80" spans="1:6" ht="15.75">
      <c r="A80">
        <v>0.1434</v>
      </c>
      <c r="B80">
        <v>0.13850000000000001</v>
      </c>
      <c r="C80">
        <f t="shared" si="3"/>
        <v>14.34</v>
      </c>
      <c r="D80">
        <f t="shared" si="4"/>
        <v>13.850000000000001</v>
      </c>
      <c r="E80" s="56">
        <f t="shared" si="5"/>
        <v>3.4170153417015232</v>
      </c>
      <c r="F80" s="55">
        <v>2006.4615384615386</v>
      </c>
    </row>
    <row r="81" spans="1:6" ht="15.75">
      <c r="A81">
        <v>0.1545</v>
      </c>
      <c r="B81">
        <v>0.15110000000000001</v>
      </c>
      <c r="C81">
        <f t="shared" si="3"/>
        <v>15.45</v>
      </c>
      <c r="D81">
        <f t="shared" si="4"/>
        <v>15.110000000000001</v>
      </c>
      <c r="E81" s="56">
        <f t="shared" si="5"/>
        <v>2.2006472491909261</v>
      </c>
      <c r="F81" s="55">
        <v>2006.5384615384614</v>
      </c>
    </row>
    <row r="82" spans="1:6" ht="15.75">
      <c r="A82">
        <v>0.16270000000000001</v>
      </c>
      <c r="B82">
        <v>0.16239999999999999</v>
      </c>
      <c r="C82">
        <f t="shared" si="3"/>
        <v>16.27</v>
      </c>
      <c r="D82">
        <f t="shared" si="4"/>
        <v>16.239999999999998</v>
      </c>
      <c r="E82" s="56">
        <f t="shared" si="5"/>
        <v>0.18438844499078758</v>
      </c>
      <c r="F82" s="55">
        <v>2006.6153846153845</v>
      </c>
    </row>
    <row r="83" spans="1:6" ht="15.75">
      <c r="A83">
        <v>0.14399999999999999</v>
      </c>
      <c r="B83">
        <v>0.1429</v>
      </c>
      <c r="C83">
        <f t="shared" si="3"/>
        <v>14.399999999999999</v>
      </c>
      <c r="D83">
        <f t="shared" si="4"/>
        <v>14.29</v>
      </c>
      <c r="E83" s="56">
        <f t="shared" si="5"/>
        <v>0.76388888888888506</v>
      </c>
      <c r="F83" s="55">
        <v>2006.6923076923076</v>
      </c>
    </row>
    <row r="84" spans="1:6" ht="15.75">
      <c r="A84">
        <v>0.13739999999999999</v>
      </c>
      <c r="B84">
        <v>0.13869999999999999</v>
      </c>
      <c r="C84">
        <f t="shared" si="3"/>
        <v>13.74</v>
      </c>
      <c r="D84">
        <f t="shared" si="4"/>
        <v>13.87</v>
      </c>
      <c r="E84" s="56">
        <f t="shared" si="5"/>
        <v>0.94614264919941049</v>
      </c>
      <c r="F84" s="55">
        <v>2006.7692307692307</v>
      </c>
    </row>
    <row r="85" spans="1:6" ht="15.75">
      <c r="A85">
        <v>0.1507</v>
      </c>
      <c r="B85">
        <v>0.14460000000000001</v>
      </c>
      <c r="C85">
        <f t="shared" si="3"/>
        <v>15.07</v>
      </c>
      <c r="D85">
        <f t="shared" si="4"/>
        <v>14.46</v>
      </c>
      <c r="E85" s="56">
        <f t="shared" si="5"/>
        <v>4.0477770404777669</v>
      </c>
      <c r="F85" s="55">
        <v>2006.8461538461538</v>
      </c>
    </row>
    <row r="86" spans="1:6" ht="15.75">
      <c r="A86">
        <v>0.1605</v>
      </c>
      <c r="B86">
        <v>0.16009999999999999</v>
      </c>
      <c r="C86">
        <f t="shared" si="3"/>
        <v>16.05</v>
      </c>
      <c r="D86">
        <f t="shared" si="4"/>
        <v>16.009999999999998</v>
      </c>
      <c r="E86" s="56">
        <f t="shared" si="5"/>
        <v>0.24922118380063987</v>
      </c>
      <c r="F86" s="55">
        <v>2006.9230769230769</v>
      </c>
    </row>
    <row r="87" spans="1:6" ht="15.75">
      <c r="A87">
        <v>0.15690000000000001</v>
      </c>
      <c r="B87">
        <v>0.15260000000000001</v>
      </c>
      <c r="C87">
        <f t="shared" si="3"/>
        <v>15.690000000000001</v>
      </c>
      <c r="D87">
        <f t="shared" si="4"/>
        <v>15.260000000000002</v>
      </c>
      <c r="E87" s="56">
        <f t="shared" si="5"/>
        <v>2.7405991077119163</v>
      </c>
      <c r="F87" s="55">
        <v>2007.0769230769231</v>
      </c>
    </row>
    <row r="88" spans="1:6" ht="15.75">
      <c r="A88">
        <v>0.14549999999999999</v>
      </c>
      <c r="B88">
        <v>0.13819999999999999</v>
      </c>
      <c r="C88">
        <f t="shared" si="3"/>
        <v>14.549999999999999</v>
      </c>
      <c r="D88">
        <f t="shared" si="4"/>
        <v>13.819999999999999</v>
      </c>
      <c r="E88" s="56">
        <f t="shared" si="5"/>
        <v>5.0171821305841959</v>
      </c>
      <c r="F88" s="55">
        <v>2007.1538461538462</v>
      </c>
    </row>
    <row r="89" spans="1:6" ht="15.75">
      <c r="A89">
        <v>0.15620000000000001</v>
      </c>
      <c r="B89">
        <v>0.151</v>
      </c>
      <c r="C89">
        <f t="shared" si="3"/>
        <v>15.620000000000001</v>
      </c>
      <c r="D89">
        <f t="shared" si="4"/>
        <v>15.1</v>
      </c>
      <c r="E89" s="56">
        <f t="shared" si="5"/>
        <v>3.3290653008962954</v>
      </c>
      <c r="F89" s="55">
        <v>2007.2307692307693</v>
      </c>
    </row>
    <row r="90" spans="1:6" ht="15.75">
      <c r="A90">
        <v>0.1479</v>
      </c>
      <c r="B90">
        <v>0.14430000000000001</v>
      </c>
      <c r="C90">
        <f t="shared" si="3"/>
        <v>14.790000000000001</v>
      </c>
      <c r="D90">
        <f t="shared" si="4"/>
        <v>14.430000000000001</v>
      </c>
      <c r="E90" s="56">
        <f t="shared" si="5"/>
        <v>2.4340770791075013</v>
      </c>
      <c r="F90" s="55">
        <v>2007.3076923076924</v>
      </c>
    </row>
    <row r="91" spans="1:6" ht="15.75">
      <c r="A91">
        <v>0.15110000000000001</v>
      </c>
      <c r="B91">
        <v>0.14649999999999999</v>
      </c>
      <c r="C91">
        <f t="shared" si="3"/>
        <v>15.110000000000001</v>
      </c>
      <c r="D91">
        <f t="shared" si="4"/>
        <v>14.649999999999999</v>
      </c>
      <c r="E91" s="56">
        <f t="shared" si="5"/>
        <v>3.0443414956982302</v>
      </c>
      <c r="F91" s="55">
        <v>2007.3846153846155</v>
      </c>
    </row>
    <row r="92" spans="1:6" ht="15.75">
      <c r="A92">
        <v>0.15559999999999999</v>
      </c>
      <c r="B92">
        <v>0.15029999999999999</v>
      </c>
      <c r="C92">
        <f t="shared" si="3"/>
        <v>15.559999999999999</v>
      </c>
      <c r="D92">
        <f t="shared" si="4"/>
        <v>15.03</v>
      </c>
      <c r="E92" s="56">
        <f t="shared" si="5"/>
        <v>3.4061696658097649</v>
      </c>
      <c r="F92" s="55">
        <v>2007.4615384615386</v>
      </c>
    </row>
    <row r="93" spans="1:6" ht="15.75">
      <c r="A93">
        <v>0.1749</v>
      </c>
      <c r="B93">
        <v>0.17100000000000001</v>
      </c>
      <c r="C93">
        <f t="shared" si="3"/>
        <v>17.489999999999998</v>
      </c>
      <c r="D93">
        <f t="shared" si="4"/>
        <v>17.100000000000001</v>
      </c>
      <c r="E93" s="56">
        <f t="shared" si="5"/>
        <v>2.2298456260720245</v>
      </c>
      <c r="F93" s="55">
        <v>2007.5384615384614</v>
      </c>
    </row>
    <row r="94" spans="1:6" ht="15.75">
      <c r="A94">
        <v>0.17580000000000001</v>
      </c>
      <c r="B94">
        <v>0.17319999999999999</v>
      </c>
      <c r="C94">
        <f t="shared" si="3"/>
        <v>17.580000000000002</v>
      </c>
      <c r="D94">
        <f t="shared" si="4"/>
        <v>17.32</v>
      </c>
      <c r="E94" s="56">
        <f t="shared" si="5"/>
        <v>1.4789533560864707</v>
      </c>
      <c r="F94" s="55">
        <v>2007.6153846153845</v>
      </c>
    </row>
    <row r="95" spans="1:6" ht="15.75">
      <c r="A95">
        <v>0.15640000000000001</v>
      </c>
      <c r="B95">
        <v>0.1515</v>
      </c>
      <c r="C95">
        <f t="shared" si="3"/>
        <v>15.64</v>
      </c>
      <c r="D95">
        <f t="shared" si="4"/>
        <v>15.15</v>
      </c>
      <c r="E95" s="56">
        <f t="shared" si="5"/>
        <v>3.1329923273657303</v>
      </c>
      <c r="F95" s="55">
        <v>2007.6923076923076</v>
      </c>
    </row>
    <row r="96" spans="1:6" ht="15.75">
      <c r="A96">
        <v>0.1507</v>
      </c>
      <c r="B96">
        <v>0.1469</v>
      </c>
      <c r="C96">
        <f t="shared" si="3"/>
        <v>15.07</v>
      </c>
      <c r="D96">
        <f t="shared" si="4"/>
        <v>14.69</v>
      </c>
      <c r="E96" s="56">
        <f t="shared" si="5"/>
        <v>2.5215660252156655</v>
      </c>
      <c r="F96" s="55">
        <v>2007.7692307692307</v>
      </c>
    </row>
    <row r="97" spans="1:6" ht="15.75">
      <c r="A97">
        <v>0.161</v>
      </c>
      <c r="B97">
        <v>0.153</v>
      </c>
      <c r="C97">
        <f t="shared" si="3"/>
        <v>16.100000000000001</v>
      </c>
      <c r="D97">
        <f t="shared" si="4"/>
        <v>15.299999999999999</v>
      </c>
      <c r="E97" s="56">
        <f t="shared" si="5"/>
        <v>4.9689440993788976</v>
      </c>
      <c r="F97" s="55">
        <v>2007.8461538461538</v>
      </c>
    </row>
    <row r="98" spans="1:6" ht="15.75">
      <c r="A98">
        <v>0.16800000000000001</v>
      </c>
      <c r="B98">
        <v>0.16650000000000001</v>
      </c>
      <c r="C98">
        <f t="shared" si="3"/>
        <v>16.8</v>
      </c>
      <c r="D98">
        <f t="shared" si="4"/>
        <v>16.650000000000002</v>
      </c>
      <c r="E98" s="56">
        <f t="shared" si="5"/>
        <v>0.89285714285713436</v>
      </c>
      <c r="F98" s="55">
        <v>2007.9230769230769</v>
      </c>
    </row>
    <row r="99" spans="1:6" ht="15.75">
      <c r="A99">
        <v>0.17949999999999999</v>
      </c>
      <c r="B99">
        <v>0.17499999999999999</v>
      </c>
      <c r="C99">
        <f t="shared" si="3"/>
        <v>17.95</v>
      </c>
      <c r="D99">
        <f t="shared" si="4"/>
        <v>17.5</v>
      </c>
      <c r="E99" s="56">
        <f t="shared" si="5"/>
        <v>2.506963788300832</v>
      </c>
      <c r="F99" s="55">
        <v>2008.0769230769231</v>
      </c>
    </row>
    <row r="100" spans="1:6" ht="15.75">
      <c r="A100">
        <v>0.16500000000000001</v>
      </c>
      <c r="B100">
        <v>0.15859999999999999</v>
      </c>
      <c r="C100">
        <f t="shared" si="3"/>
        <v>16.5</v>
      </c>
      <c r="D100">
        <f t="shared" si="4"/>
        <v>15.86</v>
      </c>
      <c r="E100" s="56">
        <f t="shared" si="5"/>
        <v>3.8787878787878824</v>
      </c>
      <c r="F100" s="55">
        <v>2008.1538461538462</v>
      </c>
    </row>
    <row r="101" spans="1:6" ht="15.75">
      <c r="A101">
        <v>0.16239999999999999</v>
      </c>
      <c r="B101">
        <v>0.1545</v>
      </c>
      <c r="C101">
        <f t="shared" si="3"/>
        <v>16.239999999999998</v>
      </c>
      <c r="D101">
        <f t="shared" si="4"/>
        <v>15.45</v>
      </c>
      <c r="E101" s="56">
        <f t="shared" si="5"/>
        <v>4.8645320197044288</v>
      </c>
      <c r="F101" s="55">
        <v>2008.2307692307693</v>
      </c>
    </row>
    <row r="102" spans="1:6" ht="15.75">
      <c r="A102">
        <v>0.1565</v>
      </c>
      <c r="B102">
        <v>0.15110000000000001</v>
      </c>
      <c r="C102">
        <f t="shared" si="3"/>
        <v>15.65</v>
      </c>
      <c r="D102">
        <f t="shared" si="4"/>
        <v>15.110000000000001</v>
      </c>
      <c r="E102" s="56">
        <f t="shared" si="5"/>
        <v>3.4504792332268317</v>
      </c>
      <c r="F102" s="55">
        <v>2008.3076923076924</v>
      </c>
    </row>
    <row r="103" spans="1:6" ht="15.75">
      <c r="A103">
        <v>0.1628</v>
      </c>
      <c r="B103">
        <v>0.15340000000000001</v>
      </c>
      <c r="C103">
        <f t="shared" si="3"/>
        <v>16.28</v>
      </c>
      <c r="D103">
        <f t="shared" si="4"/>
        <v>15.340000000000002</v>
      </c>
      <c r="E103" s="56">
        <f t="shared" si="5"/>
        <v>5.7739557739557696</v>
      </c>
      <c r="F103" s="55">
        <v>2008.3846153846155</v>
      </c>
    </row>
    <row r="104" spans="1:6" ht="15.75">
      <c r="A104">
        <v>0.1653</v>
      </c>
      <c r="B104">
        <v>0.15840000000000001</v>
      </c>
      <c r="C104">
        <f t="shared" si="3"/>
        <v>16.53</v>
      </c>
      <c r="D104">
        <f t="shared" si="4"/>
        <v>15.840000000000002</v>
      </c>
      <c r="E104" s="56">
        <f t="shared" si="5"/>
        <v>4.1742286751361126</v>
      </c>
      <c r="F104" s="55">
        <v>2008.4615384615386</v>
      </c>
    </row>
    <row r="105" spans="1:6" ht="15.75">
      <c r="A105">
        <v>0.18310000000000001</v>
      </c>
      <c r="B105">
        <v>0.17499999999999999</v>
      </c>
      <c r="C105">
        <f t="shared" si="3"/>
        <v>18.310000000000002</v>
      </c>
      <c r="D105">
        <f t="shared" si="4"/>
        <v>17.5</v>
      </c>
      <c r="E105" s="56">
        <f t="shared" si="5"/>
        <v>4.4238121245221311</v>
      </c>
      <c r="F105" s="55">
        <v>2008.5384615384614</v>
      </c>
    </row>
    <row r="106" spans="1:6" ht="15.75">
      <c r="A106">
        <v>0.18390000000000001</v>
      </c>
      <c r="B106">
        <v>0.18290000000000001</v>
      </c>
      <c r="C106">
        <f t="shared" si="3"/>
        <v>18.39</v>
      </c>
      <c r="D106">
        <f t="shared" si="4"/>
        <v>18.29</v>
      </c>
      <c r="E106" s="56">
        <f t="shared" si="5"/>
        <v>0.54377379010332472</v>
      </c>
      <c r="F106" s="55">
        <v>2008.6153846153845</v>
      </c>
    </row>
    <row r="107" spans="1:6" ht="15.75">
      <c r="A107">
        <v>0.1605</v>
      </c>
      <c r="B107">
        <v>0.15670000000000001</v>
      </c>
      <c r="C107">
        <f t="shared" si="3"/>
        <v>16.05</v>
      </c>
      <c r="D107">
        <f t="shared" si="4"/>
        <v>15.67</v>
      </c>
      <c r="E107" s="56">
        <f t="shared" si="5"/>
        <v>2.3676012461059237</v>
      </c>
      <c r="F107" s="55">
        <v>2008.6923076923076</v>
      </c>
    </row>
    <row r="108" spans="1:6" ht="15.75">
      <c r="A108">
        <v>0.1492</v>
      </c>
      <c r="B108">
        <v>0.15359999999999999</v>
      </c>
      <c r="C108">
        <f t="shared" si="3"/>
        <v>14.92</v>
      </c>
      <c r="D108">
        <f t="shared" si="4"/>
        <v>15.36</v>
      </c>
      <c r="E108" s="56">
        <f t="shared" si="5"/>
        <v>2.9490616621983881</v>
      </c>
      <c r="F108" s="55">
        <v>2008.7692307692307</v>
      </c>
    </row>
    <row r="109" spans="1:6" ht="15.75">
      <c r="A109">
        <v>0.1545</v>
      </c>
      <c r="B109">
        <v>0.15759999999999999</v>
      </c>
      <c r="C109">
        <f t="shared" si="3"/>
        <v>15.45</v>
      </c>
      <c r="D109">
        <f t="shared" si="4"/>
        <v>15.76</v>
      </c>
      <c r="E109" s="56">
        <f t="shared" si="5"/>
        <v>2.0064724919093884</v>
      </c>
      <c r="F109" s="55">
        <v>2008.8461538461538</v>
      </c>
    </row>
    <row r="110" spans="1:6" ht="15.75">
      <c r="A110">
        <v>0.15820000000000001</v>
      </c>
      <c r="B110">
        <v>0.17230000000000001</v>
      </c>
      <c r="C110">
        <f t="shared" si="3"/>
        <v>15.82</v>
      </c>
      <c r="D110">
        <f t="shared" si="4"/>
        <v>17.23</v>
      </c>
      <c r="E110" s="56">
        <f t="shared" si="5"/>
        <v>8.9127686472819221</v>
      </c>
      <c r="F110" s="55">
        <v>2008.9230769230769</v>
      </c>
    </row>
    <row r="111" spans="1:6" ht="15.75">
      <c r="A111">
        <v>0.16850000000000001</v>
      </c>
      <c r="B111">
        <v>0.1714</v>
      </c>
      <c r="C111">
        <f t="shared" si="3"/>
        <v>16.850000000000001</v>
      </c>
      <c r="D111">
        <f t="shared" si="4"/>
        <v>17.14</v>
      </c>
      <c r="E111" s="56">
        <f t="shared" si="5"/>
        <v>1.721068249258155</v>
      </c>
      <c r="F111" s="55">
        <v>2009.0769230769231</v>
      </c>
    </row>
    <row r="112" spans="1:6" ht="15.75">
      <c r="A112">
        <v>0.15010000000000001</v>
      </c>
      <c r="B112">
        <v>0.15620000000000001</v>
      </c>
      <c r="C112">
        <f t="shared" si="3"/>
        <v>15.010000000000002</v>
      </c>
      <c r="D112">
        <f t="shared" si="4"/>
        <v>15.620000000000001</v>
      </c>
      <c r="E112" s="56">
        <f t="shared" si="5"/>
        <v>4.0639573617588232</v>
      </c>
      <c r="F112" s="55">
        <v>2009.1538461538462</v>
      </c>
    </row>
    <row r="113" spans="1:6" ht="15.75">
      <c r="A113">
        <v>0.1598</v>
      </c>
      <c r="B113">
        <v>0.1666</v>
      </c>
      <c r="C113">
        <f t="shared" si="3"/>
        <v>15.98</v>
      </c>
      <c r="D113">
        <f t="shared" si="4"/>
        <v>16.66</v>
      </c>
      <c r="E113" s="56">
        <f t="shared" si="5"/>
        <v>4.2553191489361684</v>
      </c>
      <c r="F113" s="55">
        <v>2009.2307692307693</v>
      </c>
    </row>
    <row r="114" spans="1:6" ht="15.75">
      <c r="A114">
        <v>0.14849999999999999</v>
      </c>
      <c r="B114">
        <v>0.15909999999999999</v>
      </c>
      <c r="C114">
        <f t="shared" si="3"/>
        <v>14.85</v>
      </c>
      <c r="D114">
        <f t="shared" si="4"/>
        <v>15.909999999999998</v>
      </c>
      <c r="E114" s="56">
        <f t="shared" si="5"/>
        <v>7.1380471380471295</v>
      </c>
      <c r="F114" s="55">
        <v>2009.3076923076924</v>
      </c>
    </row>
    <row r="115" spans="1:6" ht="15.75">
      <c r="A115">
        <v>0.153</v>
      </c>
      <c r="B115">
        <v>0.16209999999999999</v>
      </c>
      <c r="C115">
        <f t="shared" si="3"/>
        <v>15.299999999999999</v>
      </c>
      <c r="D115">
        <f t="shared" si="4"/>
        <v>16.21</v>
      </c>
      <c r="E115" s="56">
        <f t="shared" si="5"/>
        <v>5.9477124183006671</v>
      </c>
      <c r="F115" s="55">
        <v>2009.3846153846155</v>
      </c>
    </row>
    <row r="116" spans="1:6" ht="15.75">
      <c r="A116">
        <v>0.159</v>
      </c>
      <c r="B116">
        <v>0.1676</v>
      </c>
      <c r="C116">
        <f t="shared" si="3"/>
        <v>15.9</v>
      </c>
      <c r="D116">
        <f t="shared" si="4"/>
        <v>16.760000000000002</v>
      </c>
      <c r="E116" s="56">
        <f t="shared" si="5"/>
        <v>5.4088050314465477</v>
      </c>
      <c r="F116" s="55">
        <v>2009.4615384615386</v>
      </c>
    </row>
    <row r="117" spans="1:6" ht="15.75">
      <c r="A117">
        <v>0.1774</v>
      </c>
      <c r="B117">
        <v>0.1852</v>
      </c>
      <c r="C117">
        <f t="shared" si="3"/>
        <v>17.740000000000002</v>
      </c>
      <c r="D117">
        <f t="shared" si="4"/>
        <v>18.52</v>
      </c>
      <c r="E117" s="56">
        <f t="shared" si="5"/>
        <v>4.3968432919954763</v>
      </c>
      <c r="F117" s="55">
        <v>2009.5384615384614</v>
      </c>
    </row>
    <row r="118" spans="1:6" ht="15.75">
      <c r="A118">
        <v>0.17699999999999999</v>
      </c>
      <c r="B118">
        <v>0.18459999999999999</v>
      </c>
      <c r="C118">
        <f t="shared" si="3"/>
        <v>17.7</v>
      </c>
      <c r="D118">
        <f t="shared" si="4"/>
        <v>18.459999999999997</v>
      </c>
      <c r="E118" s="56">
        <f t="shared" si="5"/>
        <v>4.2937853107344521</v>
      </c>
      <c r="F118" s="55">
        <v>2009.6153846153845</v>
      </c>
    </row>
    <row r="119" spans="1:6" ht="15.75">
      <c r="A119">
        <v>0.15379999999999999</v>
      </c>
      <c r="B119">
        <v>0.16159999999999999</v>
      </c>
      <c r="C119">
        <f t="shared" si="3"/>
        <v>15.379999999999999</v>
      </c>
      <c r="D119">
        <f t="shared" si="4"/>
        <v>16.16</v>
      </c>
      <c r="E119" s="56">
        <f t="shared" si="5"/>
        <v>5.0715214564369386</v>
      </c>
      <c r="F119" s="55">
        <v>2009.6923076923076</v>
      </c>
    </row>
    <row r="120" spans="1:6" ht="15.75">
      <c r="A120">
        <v>0.15989999999999999</v>
      </c>
      <c r="B120">
        <v>0.1623</v>
      </c>
      <c r="C120">
        <f t="shared" si="3"/>
        <v>15.989999999999998</v>
      </c>
      <c r="D120">
        <f t="shared" si="4"/>
        <v>16.23</v>
      </c>
      <c r="E120" s="56">
        <f t="shared" si="5"/>
        <v>1.5009380863039525</v>
      </c>
      <c r="F120" s="55">
        <v>2009.7692307692307</v>
      </c>
    </row>
    <row r="121" spans="1:6" ht="15.75">
      <c r="A121">
        <v>0.1578</v>
      </c>
      <c r="B121">
        <v>0.1638</v>
      </c>
      <c r="C121">
        <f t="shared" si="3"/>
        <v>15.78</v>
      </c>
      <c r="D121">
        <f t="shared" si="4"/>
        <v>16.38</v>
      </c>
      <c r="E121" s="56">
        <f t="shared" si="5"/>
        <v>3.8022813688212906</v>
      </c>
      <c r="F121" s="55">
        <v>2009.8461538461538</v>
      </c>
    </row>
    <row r="122" spans="1:6" ht="15.75">
      <c r="A122">
        <v>0.1759</v>
      </c>
      <c r="B122">
        <v>0.1787</v>
      </c>
      <c r="C122">
        <f t="shared" si="3"/>
        <v>17.59</v>
      </c>
      <c r="D122">
        <f t="shared" si="4"/>
        <v>17.87</v>
      </c>
      <c r="E122" s="56">
        <f t="shared" si="5"/>
        <v>1.5918135304150149</v>
      </c>
      <c r="F122" s="55">
        <v>2009.9230769230769</v>
      </c>
    </row>
    <row r="123" spans="1:6" ht="15.75">
      <c r="A123">
        <v>0.17419999999999999</v>
      </c>
      <c r="B123">
        <v>0.17960000000000001</v>
      </c>
      <c r="C123">
        <f t="shared" si="3"/>
        <v>17.419999999999998</v>
      </c>
      <c r="D123">
        <f t="shared" si="4"/>
        <v>17.96</v>
      </c>
      <c r="E123" s="56">
        <f t="shared" si="5"/>
        <v>3.099885189437444</v>
      </c>
      <c r="F123" s="55">
        <v>2010.0769230769231</v>
      </c>
    </row>
    <row r="124" spans="1:6" ht="15.75">
      <c r="A124">
        <v>0.1575</v>
      </c>
      <c r="B124">
        <v>0.1593</v>
      </c>
      <c r="C124">
        <f t="shared" si="3"/>
        <v>15.75</v>
      </c>
      <c r="D124">
        <f t="shared" si="4"/>
        <v>15.93</v>
      </c>
      <c r="E124" s="56">
        <f t="shared" si="5"/>
        <v>1.142857142857141</v>
      </c>
      <c r="F124" s="55">
        <v>2010.1538461538462</v>
      </c>
    </row>
    <row r="125" spans="1:6" ht="15.75">
      <c r="A125">
        <v>0.17080000000000001</v>
      </c>
      <c r="B125">
        <v>0.17469999999999999</v>
      </c>
      <c r="C125">
        <f t="shared" si="3"/>
        <v>17.080000000000002</v>
      </c>
      <c r="D125">
        <f t="shared" si="4"/>
        <v>17.47</v>
      </c>
      <c r="E125" s="56">
        <f t="shared" si="5"/>
        <v>2.2833723653395608</v>
      </c>
      <c r="F125" s="55">
        <v>2010.2307692307693</v>
      </c>
    </row>
    <row r="126" spans="1:6" ht="15.75">
      <c r="A126">
        <v>0.16309999999999999</v>
      </c>
      <c r="B126">
        <v>0.16619999999999999</v>
      </c>
      <c r="C126">
        <f t="shared" si="3"/>
        <v>16.309999999999999</v>
      </c>
      <c r="D126">
        <f t="shared" si="4"/>
        <v>16.619999999999997</v>
      </c>
      <c r="E126" s="56">
        <f t="shared" si="5"/>
        <v>1.9006744328632663</v>
      </c>
      <c r="F126" s="55">
        <v>2010.3076923076924</v>
      </c>
    </row>
    <row r="127" spans="1:6" ht="15.75">
      <c r="A127">
        <v>0.1671</v>
      </c>
      <c r="B127">
        <v>0.1711</v>
      </c>
      <c r="C127">
        <f t="shared" si="3"/>
        <v>16.71</v>
      </c>
      <c r="D127">
        <f t="shared" si="4"/>
        <v>17.11</v>
      </c>
      <c r="E127" s="56">
        <f t="shared" si="5"/>
        <v>2.3937761819269814</v>
      </c>
      <c r="F127" s="55">
        <v>2010.3846153846155</v>
      </c>
    </row>
    <row r="128" spans="1:6" ht="15.75">
      <c r="A128">
        <v>0.1714</v>
      </c>
      <c r="B128">
        <v>0.17630000000000001</v>
      </c>
      <c r="C128">
        <f t="shared" si="3"/>
        <v>17.14</v>
      </c>
      <c r="D128">
        <f t="shared" si="4"/>
        <v>17.630000000000003</v>
      </c>
      <c r="E128" s="56">
        <f t="shared" si="5"/>
        <v>2.8588098016336172</v>
      </c>
      <c r="F128" s="55">
        <v>2010.4615384615386</v>
      </c>
    </row>
    <row r="129" spans="1:6" ht="15.75">
      <c r="A129">
        <v>0.1943</v>
      </c>
      <c r="B129">
        <v>0.19620000000000001</v>
      </c>
      <c r="C129">
        <f t="shared" si="3"/>
        <v>19.43</v>
      </c>
      <c r="D129">
        <f t="shared" si="4"/>
        <v>19.62</v>
      </c>
      <c r="E129" s="56">
        <f t="shared" si="5"/>
        <v>0.97786927431807147</v>
      </c>
      <c r="F129" s="55">
        <v>2010.5384615384614</v>
      </c>
    </row>
    <row r="130" spans="1:6" ht="15.75">
      <c r="A130">
        <v>0.20449999999999999</v>
      </c>
      <c r="B130">
        <v>0.2087</v>
      </c>
      <c r="C130">
        <f t="shared" si="3"/>
        <v>20.45</v>
      </c>
      <c r="D130">
        <f t="shared" si="4"/>
        <v>20.87</v>
      </c>
      <c r="E130" s="56">
        <f t="shared" si="5"/>
        <v>2.0537897310513533</v>
      </c>
      <c r="F130" s="55">
        <v>2010.6153846153845</v>
      </c>
    </row>
    <row r="131" spans="1:6" ht="15.75">
      <c r="A131">
        <v>0.1709</v>
      </c>
      <c r="B131">
        <v>0.17499999999999999</v>
      </c>
      <c r="C131">
        <f t="shared" si="3"/>
        <v>17.09</v>
      </c>
      <c r="D131">
        <f t="shared" si="4"/>
        <v>17.5</v>
      </c>
      <c r="E131" s="56">
        <f t="shared" si="5"/>
        <v>2.3990637799882979</v>
      </c>
      <c r="F131" s="55">
        <v>2010.6923076923076</v>
      </c>
    </row>
    <row r="132" spans="1:6" ht="15.75">
      <c r="A132">
        <v>0.17319999999999999</v>
      </c>
      <c r="B132">
        <v>0.16869999999999999</v>
      </c>
      <c r="C132">
        <f t="shared" ref="C132:C195" si="6">A132*100</f>
        <v>17.32</v>
      </c>
      <c r="D132">
        <f t="shared" ref="D132:D195" si="7">B132*100</f>
        <v>16.869999999999997</v>
      </c>
      <c r="E132" s="56">
        <f t="shared" ref="E132:E195" si="8">100*ABS(D132-C132)/C132</f>
        <v>2.5981524249422798</v>
      </c>
      <c r="F132" s="55">
        <v>2010.7692307692307</v>
      </c>
    </row>
    <row r="133" spans="1:6" ht="15.75">
      <c r="A133">
        <v>0.16489999999999999</v>
      </c>
      <c r="B133">
        <v>0.1709</v>
      </c>
      <c r="C133">
        <f t="shared" si="6"/>
        <v>16.489999999999998</v>
      </c>
      <c r="D133">
        <f t="shared" si="7"/>
        <v>17.09</v>
      </c>
      <c r="E133" s="56">
        <f t="shared" si="8"/>
        <v>3.638568829593702</v>
      </c>
      <c r="F133" s="55">
        <v>2010.8461538461538</v>
      </c>
    </row>
    <row r="134" spans="1:6" ht="15.75">
      <c r="A134">
        <v>0.1923</v>
      </c>
      <c r="B134">
        <v>0.18820000000000001</v>
      </c>
      <c r="C134">
        <f t="shared" si="6"/>
        <v>19.23</v>
      </c>
      <c r="D134">
        <f t="shared" si="7"/>
        <v>18.82</v>
      </c>
      <c r="E134" s="56">
        <f t="shared" si="8"/>
        <v>2.1320852834113371</v>
      </c>
      <c r="F134" s="55">
        <v>2010.9230769230769</v>
      </c>
    </row>
    <row r="135" spans="1:6" ht="15.75">
      <c r="A135">
        <v>0.19719999999999999</v>
      </c>
      <c r="B135">
        <v>0.19120000000000001</v>
      </c>
      <c r="C135">
        <f t="shared" si="6"/>
        <v>19.72</v>
      </c>
      <c r="D135">
        <f t="shared" si="7"/>
        <v>19.12</v>
      </c>
      <c r="E135" s="56">
        <f t="shared" si="8"/>
        <v>3.0425963488843708</v>
      </c>
      <c r="F135" s="55">
        <v>2011.0769230769231</v>
      </c>
    </row>
    <row r="136" spans="1:6" ht="15.75">
      <c r="A136">
        <v>0.1779</v>
      </c>
      <c r="B136">
        <v>0.1799</v>
      </c>
      <c r="C136">
        <f t="shared" si="6"/>
        <v>17.79</v>
      </c>
      <c r="D136">
        <f t="shared" si="7"/>
        <v>17.990000000000002</v>
      </c>
      <c r="E136" s="56">
        <f t="shared" si="8"/>
        <v>1.1242270938729784</v>
      </c>
      <c r="F136" s="55">
        <v>2011.1538461538462</v>
      </c>
    </row>
    <row r="137" spans="1:6" ht="15.75">
      <c r="A137">
        <v>0.1928</v>
      </c>
      <c r="B137">
        <v>0.18559999999999999</v>
      </c>
      <c r="C137">
        <f t="shared" si="6"/>
        <v>19.28</v>
      </c>
      <c r="D137">
        <f t="shared" si="7"/>
        <v>18.559999999999999</v>
      </c>
      <c r="E137" s="56">
        <f t="shared" si="8"/>
        <v>3.7344398340249088</v>
      </c>
      <c r="F137" s="55">
        <v>2011.2307692307693</v>
      </c>
    </row>
    <row r="138" spans="1:6" ht="15.75">
      <c r="A138">
        <v>0.1792</v>
      </c>
      <c r="B138">
        <v>0.1754</v>
      </c>
      <c r="C138">
        <f t="shared" si="6"/>
        <v>17.919999999999998</v>
      </c>
      <c r="D138">
        <f t="shared" si="7"/>
        <v>17.54</v>
      </c>
      <c r="E138" s="56">
        <f t="shared" si="8"/>
        <v>2.1205357142857091</v>
      </c>
      <c r="F138" s="55">
        <v>2011.3076923076924</v>
      </c>
    </row>
    <row r="139" spans="1:6" ht="15.75">
      <c r="A139">
        <v>0.1769</v>
      </c>
      <c r="B139">
        <v>0.17829999999999999</v>
      </c>
      <c r="C139">
        <f t="shared" si="6"/>
        <v>17.690000000000001</v>
      </c>
      <c r="D139">
        <f t="shared" si="7"/>
        <v>17.829999999999998</v>
      </c>
      <c r="E139" s="56">
        <f t="shared" si="8"/>
        <v>0.79140757490105718</v>
      </c>
      <c r="F139" s="55">
        <v>2011.3846153846155</v>
      </c>
    </row>
    <row r="140" spans="1:6" ht="15.75">
      <c r="A140">
        <v>0.18</v>
      </c>
      <c r="B140">
        <v>0.18459999999999999</v>
      </c>
      <c r="C140">
        <f t="shared" si="6"/>
        <v>18</v>
      </c>
      <c r="D140">
        <f t="shared" si="7"/>
        <v>18.459999999999997</v>
      </c>
      <c r="E140" s="56">
        <f t="shared" si="8"/>
        <v>2.5555555555555407</v>
      </c>
      <c r="F140" s="55">
        <v>2011.4615384615386</v>
      </c>
    </row>
    <row r="141" spans="1:6" ht="15.75">
      <c r="A141">
        <v>0.2107</v>
      </c>
      <c r="B141">
        <v>0.20730000000000001</v>
      </c>
      <c r="C141">
        <f t="shared" si="6"/>
        <v>21.07</v>
      </c>
      <c r="D141">
        <f t="shared" si="7"/>
        <v>20.73</v>
      </c>
      <c r="E141" s="56">
        <f t="shared" si="8"/>
        <v>1.613668723303274</v>
      </c>
      <c r="F141" s="55">
        <v>2011.5384615384614</v>
      </c>
    </row>
    <row r="142" spans="1:6" ht="15.75">
      <c r="A142">
        <v>0.20669999999999999</v>
      </c>
      <c r="B142">
        <v>0.20269999999999999</v>
      </c>
      <c r="C142">
        <f t="shared" si="6"/>
        <v>20.669999999999998</v>
      </c>
      <c r="D142">
        <f t="shared" si="7"/>
        <v>20.27</v>
      </c>
      <c r="E142" s="56">
        <f t="shared" si="8"/>
        <v>1.9351717464924945</v>
      </c>
      <c r="F142" s="55">
        <v>2011.6153846153845</v>
      </c>
    </row>
    <row r="143" spans="1:6" ht="15.75">
      <c r="A143">
        <v>0.18990000000000001</v>
      </c>
      <c r="B143">
        <v>0.18429999999999999</v>
      </c>
      <c r="C143">
        <f t="shared" si="6"/>
        <v>18.990000000000002</v>
      </c>
      <c r="D143">
        <f t="shared" si="7"/>
        <v>18.43</v>
      </c>
      <c r="E143" s="56">
        <f t="shared" si="8"/>
        <v>2.9489204844655199</v>
      </c>
      <c r="F143" s="55">
        <v>2011.6923076923076</v>
      </c>
    </row>
    <row r="144" spans="1:6" ht="15.75">
      <c r="A144">
        <v>0.1893</v>
      </c>
      <c r="B144">
        <v>0.17630000000000001</v>
      </c>
      <c r="C144">
        <f t="shared" si="6"/>
        <v>18.93</v>
      </c>
      <c r="D144">
        <f t="shared" si="7"/>
        <v>17.630000000000003</v>
      </c>
      <c r="E144" s="56">
        <f t="shared" si="8"/>
        <v>6.8674062334917974</v>
      </c>
      <c r="F144" s="55">
        <v>2011.7692307692307</v>
      </c>
    </row>
    <row r="145" spans="1:6" ht="15.75">
      <c r="A145">
        <v>0.1915</v>
      </c>
      <c r="B145">
        <v>0.18870000000000001</v>
      </c>
      <c r="C145">
        <f t="shared" si="6"/>
        <v>19.149999999999999</v>
      </c>
      <c r="D145">
        <f t="shared" si="7"/>
        <v>18.87</v>
      </c>
      <c r="E145" s="56">
        <f t="shared" si="8"/>
        <v>1.4621409921670894</v>
      </c>
      <c r="F145" s="55">
        <v>2011.8461538461538</v>
      </c>
    </row>
    <row r="146" spans="1:6" ht="15.75">
      <c r="A146">
        <v>0.2109</v>
      </c>
      <c r="B146">
        <v>0.20119999999999999</v>
      </c>
      <c r="C146">
        <f t="shared" si="6"/>
        <v>21.09</v>
      </c>
      <c r="D146">
        <f t="shared" si="7"/>
        <v>20.119999999999997</v>
      </c>
      <c r="E146" s="56">
        <f t="shared" si="8"/>
        <v>4.5993361782835578</v>
      </c>
      <c r="F146" s="55">
        <v>2011.9230769230769</v>
      </c>
    </row>
    <row r="147" spans="1:6" ht="15.75">
      <c r="A147">
        <v>0.21410000000000001</v>
      </c>
      <c r="B147">
        <v>0.20880000000000001</v>
      </c>
      <c r="C147">
        <f t="shared" si="6"/>
        <v>21.41</v>
      </c>
      <c r="D147">
        <f t="shared" si="7"/>
        <v>20.880000000000003</v>
      </c>
      <c r="E147" s="56">
        <f t="shared" si="8"/>
        <v>2.4754787482484706</v>
      </c>
      <c r="F147" s="55">
        <v>2012.0769230769231</v>
      </c>
    </row>
    <row r="148" spans="1:6" ht="15.75">
      <c r="A148">
        <v>0.19989999999999999</v>
      </c>
      <c r="B148">
        <v>0.1991</v>
      </c>
      <c r="C148">
        <f t="shared" si="6"/>
        <v>19.989999999999998</v>
      </c>
      <c r="D148">
        <f t="shared" si="7"/>
        <v>19.91</v>
      </c>
      <c r="E148" s="56">
        <f t="shared" si="8"/>
        <v>0.40020010005001649</v>
      </c>
      <c r="F148" s="55">
        <v>2012.1538461538462</v>
      </c>
    </row>
    <row r="149" spans="1:6" ht="15.75">
      <c r="A149">
        <v>0.20760000000000001</v>
      </c>
      <c r="B149">
        <v>0.19620000000000001</v>
      </c>
      <c r="C149">
        <f t="shared" si="6"/>
        <v>20.76</v>
      </c>
      <c r="D149">
        <f t="shared" si="7"/>
        <v>19.62</v>
      </c>
      <c r="E149" s="56">
        <f t="shared" si="8"/>
        <v>5.4913294797687886</v>
      </c>
      <c r="F149" s="55">
        <v>2012.2307692307693</v>
      </c>
    </row>
    <row r="150" spans="1:6" ht="15.75">
      <c r="A150">
        <v>0.1825</v>
      </c>
      <c r="B150">
        <v>0.1827</v>
      </c>
      <c r="C150">
        <f t="shared" si="6"/>
        <v>18.25</v>
      </c>
      <c r="D150">
        <f t="shared" si="7"/>
        <v>18.27</v>
      </c>
      <c r="E150" s="56">
        <f t="shared" si="8"/>
        <v>0.10958904109588807</v>
      </c>
      <c r="F150" s="55">
        <v>2012.3076923076924</v>
      </c>
    </row>
    <row r="151" spans="1:6" ht="15.75">
      <c r="A151">
        <v>0.1895</v>
      </c>
      <c r="B151">
        <v>0.18729999999999999</v>
      </c>
      <c r="C151">
        <f t="shared" si="6"/>
        <v>18.95</v>
      </c>
      <c r="D151">
        <f t="shared" si="7"/>
        <v>18.73</v>
      </c>
      <c r="E151" s="56">
        <f t="shared" si="8"/>
        <v>1.1609498680738726</v>
      </c>
      <c r="F151" s="55">
        <v>2012.3846153846155</v>
      </c>
    </row>
    <row r="152" spans="1:6" ht="15.75">
      <c r="A152">
        <v>0.20100000000000001</v>
      </c>
      <c r="B152">
        <v>0.1976</v>
      </c>
      <c r="C152">
        <f t="shared" si="6"/>
        <v>20.100000000000001</v>
      </c>
      <c r="D152">
        <f t="shared" si="7"/>
        <v>19.759999999999998</v>
      </c>
      <c r="E152" s="56">
        <f t="shared" si="8"/>
        <v>1.6915422885572309</v>
      </c>
      <c r="F152" s="55">
        <v>2012.4615384615386</v>
      </c>
    </row>
    <row r="153" spans="1:6" ht="15.75">
      <c r="A153">
        <v>0.2288</v>
      </c>
      <c r="B153">
        <v>0.2225</v>
      </c>
      <c r="C153">
        <f t="shared" si="6"/>
        <v>22.88</v>
      </c>
      <c r="D153">
        <f t="shared" si="7"/>
        <v>22.25</v>
      </c>
      <c r="E153" s="56">
        <f t="shared" si="8"/>
        <v>2.7534965034964993</v>
      </c>
      <c r="F153" s="55">
        <v>2012.5384615384614</v>
      </c>
    </row>
    <row r="154" spans="1:6" ht="15.75">
      <c r="A154">
        <v>0.21540000000000001</v>
      </c>
      <c r="B154">
        <v>0.2162</v>
      </c>
      <c r="C154">
        <f t="shared" si="6"/>
        <v>21.54</v>
      </c>
      <c r="D154">
        <f t="shared" si="7"/>
        <v>21.62</v>
      </c>
      <c r="E154" s="56">
        <f t="shared" si="8"/>
        <v>0.3714020427112435</v>
      </c>
      <c r="F154" s="55">
        <v>2012.6153846153845</v>
      </c>
    </row>
    <row r="155" spans="1:6" ht="15.75">
      <c r="A155">
        <v>0.1986</v>
      </c>
      <c r="B155">
        <v>0.1938</v>
      </c>
      <c r="C155">
        <f t="shared" si="6"/>
        <v>19.86</v>
      </c>
      <c r="D155">
        <f t="shared" si="7"/>
        <v>19.38</v>
      </c>
      <c r="E155" s="56">
        <f t="shared" si="8"/>
        <v>2.4169184290030232</v>
      </c>
      <c r="F155" s="55">
        <v>2012.6923076923076</v>
      </c>
    </row>
    <row r="156" spans="1:6" ht="15.75">
      <c r="A156">
        <v>0.1822</v>
      </c>
      <c r="B156">
        <v>0.18659999999999999</v>
      </c>
      <c r="C156">
        <f t="shared" si="6"/>
        <v>18.22</v>
      </c>
      <c r="D156">
        <f t="shared" si="7"/>
        <v>18.66</v>
      </c>
      <c r="E156" s="56">
        <f t="shared" si="8"/>
        <v>2.4149286498353528</v>
      </c>
      <c r="F156" s="55">
        <v>2012.7692307692307</v>
      </c>
    </row>
    <row r="157" spans="1:6" ht="15.75">
      <c r="A157">
        <v>0.19239999999999999</v>
      </c>
      <c r="B157">
        <v>0.19020000000000001</v>
      </c>
      <c r="C157">
        <f t="shared" si="6"/>
        <v>19.239999999999998</v>
      </c>
      <c r="D157">
        <f t="shared" si="7"/>
        <v>19.02</v>
      </c>
      <c r="E157" s="56">
        <f t="shared" si="8"/>
        <v>1.1434511434511376</v>
      </c>
      <c r="F157" s="55">
        <v>2012.8461538461538</v>
      </c>
    </row>
    <row r="158" spans="1:6" ht="15.75">
      <c r="A158">
        <v>0.21160000000000001</v>
      </c>
      <c r="B158">
        <v>0.2107</v>
      </c>
      <c r="C158">
        <f t="shared" si="6"/>
        <v>21.16</v>
      </c>
      <c r="D158">
        <f t="shared" si="7"/>
        <v>21.07</v>
      </c>
      <c r="E158" s="56">
        <f t="shared" si="8"/>
        <v>0.42533081285444169</v>
      </c>
      <c r="F158" s="55">
        <v>2012.9230769230769</v>
      </c>
    </row>
    <row r="159" spans="1:6" ht="15.75">
      <c r="A159">
        <v>0.214</v>
      </c>
      <c r="B159">
        <v>0.20910000000000001</v>
      </c>
      <c r="C159">
        <f t="shared" si="6"/>
        <v>21.4</v>
      </c>
      <c r="D159">
        <f t="shared" si="7"/>
        <v>20.91</v>
      </c>
      <c r="E159" s="56">
        <f t="shared" si="8"/>
        <v>2.2897196261682171</v>
      </c>
      <c r="F159" s="55">
        <v>2013.0769230769231</v>
      </c>
    </row>
    <row r="160" spans="1:6" ht="15.75">
      <c r="A160">
        <v>0.18870000000000001</v>
      </c>
      <c r="B160">
        <v>0.19189999999999999</v>
      </c>
      <c r="C160">
        <f t="shared" si="6"/>
        <v>18.87</v>
      </c>
      <c r="D160">
        <f t="shared" si="7"/>
        <v>19.189999999999998</v>
      </c>
      <c r="E160" s="56">
        <f t="shared" si="8"/>
        <v>1.6958134605193254</v>
      </c>
      <c r="F160" s="55">
        <v>2013.1538461538462</v>
      </c>
    </row>
    <row r="161" spans="1:6" ht="15.75">
      <c r="A161">
        <v>0.20449999999999999</v>
      </c>
      <c r="B161">
        <v>0.2024</v>
      </c>
      <c r="C161">
        <f t="shared" si="6"/>
        <v>20.45</v>
      </c>
      <c r="D161">
        <f t="shared" si="7"/>
        <v>20.239999999999998</v>
      </c>
      <c r="E161" s="56">
        <f t="shared" si="8"/>
        <v>1.0268948655256767</v>
      </c>
      <c r="F161" s="55">
        <v>2013.2307692307693</v>
      </c>
    </row>
    <row r="162" spans="1:6" ht="15.75">
      <c r="A162">
        <v>0.19109999999999999</v>
      </c>
      <c r="B162">
        <v>0.1913</v>
      </c>
      <c r="C162">
        <f t="shared" si="6"/>
        <v>19.11</v>
      </c>
      <c r="D162">
        <f t="shared" si="7"/>
        <v>19.13</v>
      </c>
      <c r="E162" s="56">
        <f t="shared" si="8"/>
        <v>0.10465724751438814</v>
      </c>
      <c r="F162" s="55">
        <v>2013.3076923076924</v>
      </c>
    </row>
    <row r="163" spans="1:6" ht="15.75">
      <c r="A163">
        <v>0.1958</v>
      </c>
      <c r="B163">
        <v>0.1968</v>
      </c>
      <c r="C163">
        <f t="shared" si="6"/>
        <v>19.580000000000002</v>
      </c>
      <c r="D163">
        <f t="shared" si="7"/>
        <v>19.68</v>
      </c>
      <c r="E163" s="56">
        <f t="shared" si="8"/>
        <v>0.5107252298263425</v>
      </c>
      <c r="F163" s="55">
        <v>2013.3846153846155</v>
      </c>
    </row>
    <row r="164" spans="1:6" ht="15.75">
      <c r="A164">
        <v>0.20100000000000001</v>
      </c>
      <c r="B164">
        <v>0.2046</v>
      </c>
      <c r="C164">
        <f t="shared" si="6"/>
        <v>20.100000000000001</v>
      </c>
      <c r="D164">
        <f t="shared" si="7"/>
        <v>20.46</v>
      </c>
      <c r="E164" s="56">
        <f t="shared" si="8"/>
        <v>1.7910447761193999</v>
      </c>
      <c r="F164" s="55">
        <v>2013.4615384615386</v>
      </c>
    </row>
    <row r="165" spans="1:6" ht="15.75">
      <c r="A165">
        <v>0.22689999999999999</v>
      </c>
      <c r="B165">
        <v>0.2223</v>
      </c>
      <c r="C165">
        <f t="shared" si="6"/>
        <v>22.689999999999998</v>
      </c>
      <c r="D165">
        <f t="shared" si="7"/>
        <v>22.23</v>
      </c>
      <c r="E165" s="56">
        <f t="shared" si="8"/>
        <v>2.0273248126928047</v>
      </c>
      <c r="F165" s="55">
        <v>2013.5384615384614</v>
      </c>
    </row>
    <row r="166" spans="1:6" ht="15.75">
      <c r="A166">
        <v>0.2177</v>
      </c>
      <c r="B166">
        <v>0.22539999999999999</v>
      </c>
      <c r="C166">
        <f t="shared" si="6"/>
        <v>21.77</v>
      </c>
      <c r="D166">
        <f t="shared" si="7"/>
        <v>22.54</v>
      </c>
      <c r="E166" s="56">
        <f t="shared" si="8"/>
        <v>3.5369774919614128</v>
      </c>
      <c r="F166" s="55">
        <v>2013.6153846153845</v>
      </c>
    </row>
    <row r="167" spans="1:6" ht="15.75">
      <c r="A167">
        <v>0.20419999999999999</v>
      </c>
      <c r="B167">
        <v>0.19939999999999999</v>
      </c>
      <c r="C167">
        <f t="shared" si="6"/>
        <v>20.419999999999998</v>
      </c>
      <c r="D167">
        <f t="shared" si="7"/>
        <v>19.939999999999998</v>
      </c>
      <c r="E167" s="56">
        <f t="shared" si="8"/>
        <v>2.3506366307541651</v>
      </c>
      <c r="F167" s="55">
        <v>2013.6923076923076</v>
      </c>
    </row>
    <row r="168" spans="1:6" ht="15.75">
      <c r="A168">
        <v>0.19120000000000001</v>
      </c>
      <c r="B168">
        <v>0.192</v>
      </c>
      <c r="C168">
        <f t="shared" si="6"/>
        <v>19.12</v>
      </c>
      <c r="D168">
        <f t="shared" si="7"/>
        <v>19.2</v>
      </c>
      <c r="E168" s="56">
        <f t="shared" si="8"/>
        <v>0.41841004184099523</v>
      </c>
      <c r="F168" s="55">
        <v>2013.7692307692307</v>
      </c>
    </row>
    <row r="169" spans="1:6" ht="15.75">
      <c r="A169">
        <v>0.2026</v>
      </c>
      <c r="B169">
        <v>0.20019999999999999</v>
      </c>
      <c r="C169">
        <f t="shared" si="6"/>
        <v>20.260000000000002</v>
      </c>
      <c r="D169">
        <f t="shared" si="7"/>
        <v>20.02</v>
      </c>
      <c r="E169" s="56">
        <f t="shared" si="8"/>
        <v>1.184600197433376</v>
      </c>
      <c r="F169" s="55">
        <v>2013.8461538461538</v>
      </c>
    </row>
    <row r="170" spans="1:6" ht="15.75">
      <c r="A170">
        <v>0.22589999999999999</v>
      </c>
      <c r="B170">
        <v>0.2263</v>
      </c>
      <c r="C170">
        <f t="shared" si="6"/>
        <v>22.59</v>
      </c>
      <c r="D170">
        <f t="shared" si="7"/>
        <v>22.63</v>
      </c>
      <c r="E170" s="56">
        <f t="shared" si="8"/>
        <v>0.17706949977865935</v>
      </c>
      <c r="F170" s="55">
        <v>2013.9230769230769</v>
      </c>
    </row>
    <row r="171" spans="1:6" ht="15.75">
      <c r="A171">
        <v>0.22040000000000001</v>
      </c>
      <c r="B171">
        <v>0.21709999999999999</v>
      </c>
      <c r="C171">
        <f t="shared" si="6"/>
        <v>22.040000000000003</v>
      </c>
      <c r="D171">
        <f t="shared" si="7"/>
        <v>21.709999999999997</v>
      </c>
      <c r="E171" s="56">
        <f t="shared" si="8"/>
        <v>1.4972776769510225</v>
      </c>
      <c r="F171" s="55">
        <v>2014.0769230769231</v>
      </c>
    </row>
    <row r="172" spans="1:6" ht="15.75">
      <c r="A172">
        <v>0.19750000000000001</v>
      </c>
      <c r="B172">
        <v>0.19789999999999999</v>
      </c>
      <c r="C172">
        <f t="shared" si="6"/>
        <v>19.75</v>
      </c>
      <c r="D172">
        <f t="shared" si="7"/>
        <v>19.79</v>
      </c>
      <c r="E172" s="56">
        <f t="shared" si="8"/>
        <v>0.20253164556961595</v>
      </c>
      <c r="F172" s="55">
        <v>2014.1538461538462</v>
      </c>
    </row>
    <row r="173" spans="1:6" ht="15.75">
      <c r="A173">
        <v>0.2104</v>
      </c>
      <c r="B173">
        <v>0.2114</v>
      </c>
      <c r="C173">
        <f t="shared" si="6"/>
        <v>21.04</v>
      </c>
      <c r="D173">
        <f t="shared" si="7"/>
        <v>21.14</v>
      </c>
      <c r="E173" s="56">
        <f t="shared" si="8"/>
        <v>0.47528517110266838</v>
      </c>
      <c r="F173" s="55">
        <v>2014.2307692307693</v>
      </c>
    </row>
    <row r="174" spans="1:6" ht="15.75">
      <c r="A174">
        <v>0.20319999999999999</v>
      </c>
      <c r="B174">
        <v>0.19989999999999999</v>
      </c>
      <c r="C174">
        <f t="shared" si="6"/>
        <v>20.32</v>
      </c>
      <c r="D174">
        <f t="shared" si="7"/>
        <v>19.989999999999998</v>
      </c>
      <c r="E174" s="56">
        <f t="shared" si="8"/>
        <v>1.6240157480315052</v>
      </c>
      <c r="F174" s="55">
        <v>2014.3076923076924</v>
      </c>
    </row>
    <row r="175" spans="1:6" ht="15.75">
      <c r="A175">
        <v>0.2064</v>
      </c>
      <c r="B175">
        <v>0.2039</v>
      </c>
      <c r="C175">
        <f t="shared" si="6"/>
        <v>20.64</v>
      </c>
      <c r="D175">
        <f t="shared" si="7"/>
        <v>20.39</v>
      </c>
      <c r="E175" s="56">
        <f t="shared" si="8"/>
        <v>1.2112403100775193</v>
      </c>
      <c r="F175" s="55">
        <v>2014.3846153846155</v>
      </c>
    </row>
    <row r="176" spans="1:6" ht="15.75">
      <c r="A176">
        <v>0.2072</v>
      </c>
      <c r="B176">
        <v>0.20849999999999999</v>
      </c>
      <c r="C176">
        <f t="shared" si="6"/>
        <v>20.72</v>
      </c>
      <c r="D176">
        <f t="shared" si="7"/>
        <v>20.849999999999998</v>
      </c>
      <c r="E176" s="56">
        <f t="shared" si="8"/>
        <v>0.62741312741312261</v>
      </c>
      <c r="F176" s="55">
        <v>2014.4615384615386</v>
      </c>
    </row>
    <row r="177" spans="1:6" ht="15.75">
      <c r="A177">
        <v>0.23380000000000001</v>
      </c>
      <c r="B177">
        <v>0.23419999999999999</v>
      </c>
      <c r="C177">
        <f t="shared" si="6"/>
        <v>23.380000000000003</v>
      </c>
      <c r="D177">
        <f t="shared" si="7"/>
        <v>23.419999999999998</v>
      </c>
      <c r="E177" s="56">
        <f t="shared" si="8"/>
        <v>0.17108639863128994</v>
      </c>
      <c r="F177" s="55">
        <v>2014.5384615384614</v>
      </c>
    </row>
    <row r="178" spans="1:6" ht="15.75">
      <c r="A178">
        <v>0.24310000000000001</v>
      </c>
      <c r="B178">
        <v>0.23749999999999999</v>
      </c>
      <c r="C178">
        <f t="shared" si="6"/>
        <v>24.310000000000002</v>
      </c>
      <c r="D178">
        <f t="shared" si="7"/>
        <v>23.75</v>
      </c>
      <c r="E178" s="56">
        <f t="shared" si="8"/>
        <v>2.3035787741670184</v>
      </c>
      <c r="F178" s="55">
        <v>2014.6153846153845</v>
      </c>
    </row>
    <row r="179" spans="1:6" ht="15.75">
      <c r="A179">
        <v>0.2165</v>
      </c>
      <c r="B179">
        <v>0.20930000000000001</v>
      </c>
      <c r="C179">
        <f t="shared" si="6"/>
        <v>21.65</v>
      </c>
      <c r="D179">
        <f t="shared" si="7"/>
        <v>20.93</v>
      </c>
      <c r="E179" s="56">
        <f t="shared" si="8"/>
        <v>3.3256351039260919</v>
      </c>
      <c r="F179" s="55">
        <v>2014.6923076923076</v>
      </c>
    </row>
    <row r="180" spans="1:6" ht="15.75">
      <c r="A180">
        <v>0.1958</v>
      </c>
      <c r="B180">
        <v>0.20119999999999999</v>
      </c>
      <c r="C180">
        <f t="shared" si="6"/>
        <v>19.580000000000002</v>
      </c>
      <c r="D180">
        <f t="shared" si="7"/>
        <v>20.119999999999997</v>
      </c>
      <c r="E180" s="56">
        <f t="shared" si="8"/>
        <v>2.7579162410622855</v>
      </c>
      <c r="F180" s="55">
        <v>2014.7692307692307</v>
      </c>
    </row>
    <row r="181" spans="1:6" ht="15.75">
      <c r="A181">
        <v>0.21290000000000001</v>
      </c>
      <c r="B181">
        <v>0.21110000000000001</v>
      </c>
      <c r="C181">
        <f t="shared" si="6"/>
        <v>21.29</v>
      </c>
      <c r="D181">
        <f t="shared" si="7"/>
        <v>21.11</v>
      </c>
      <c r="E181" s="56">
        <f t="shared" si="8"/>
        <v>0.84546735556599217</v>
      </c>
      <c r="F181" s="55">
        <v>2014.8461538461538</v>
      </c>
    </row>
    <row r="182" spans="1:6" ht="15.75">
      <c r="A182">
        <v>0.22509999999999999</v>
      </c>
      <c r="B182">
        <v>0.22750000000000001</v>
      </c>
      <c r="C182">
        <f t="shared" si="6"/>
        <v>22.509999999999998</v>
      </c>
      <c r="D182">
        <f t="shared" si="7"/>
        <v>22.75</v>
      </c>
      <c r="E182" s="56">
        <f t="shared" si="8"/>
        <v>1.0661928031985874</v>
      </c>
      <c r="F182" s="55">
        <v>2014.9230769230769</v>
      </c>
    </row>
    <row r="183" spans="1:6" ht="15.75">
      <c r="A183">
        <v>0.2278</v>
      </c>
      <c r="B183">
        <v>0.22989999999999999</v>
      </c>
      <c r="C183">
        <f t="shared" si="6"/>
        <v>22.78</v>
      </c>
      <c r="D183">
        <f t="shared" si="7"/>
        <v>22.99</v>
      </c>
      <c r="E183" s="56">
        <f t="shared" si="8"/>
        <v>0.92186128182615146</v>
      </c>
      <c r="F183" s="55">
        <v>2015.0769230769231</v>
      </c>
    </row>
    <row r="184" spans="1:6" ht="15.75">
      <c r="A184">
        <v>0.20499999999999999</v>
      </c>
      <c r="B184">
        <v>0.20810000000000001</v>
      </c>
      <c r="C184">
        <f t="shared" si="6"/>
        <v>20.5</v>
      </c>
      <c r="D184">
        <f t="shared" si="7"/>
        <v>20.810000000000002</v>
      </c>
      <c r="E184" s="56">
        <f t="shared" si="8"/>
        <v>1.5121951219512306</v>
      </c>
      <c r="F184" s="55">
        <v>2015.1538461538462</v>
      </c>
    </row>
    <row r="185" spans="1:6" ht="15.75">
      <c r="A185">
        <v>0.217</v>
      </c>
      <c r="B185">
        <v>0.2223</v>
      </c>
      <c r="C185">
        <f t="shared" si="6"/>
        <v>21.7</v>
      </c>
      <c r="D185">
        <f t="shared" si="7"/>
        <v>22.23</v>
      </c>
      <c r="E185" s="56">
        <f t="shared" si="8"/>
        <v>2.4423963133640605</v>
      </c>
      <c r="F185" s="55">
        <v>2015.2307692307693</v>
      </c>
    </row>
    <row r="186" spans="1:6" ht="15.75">
      <c r="A186">
        <v>0.2056</v>
      </c>
      <c r="B186">
        <v>0.2092</v>
      </c>
      <c r="C186">
        <f t="shared" si="6"/>
        <v>20.560000000000002</v>
      </c>
      <c r="D186">
        <f t="shared" si="7"/>
        <v>20.919999999999998</v>
      </c>
      <c r="E186" s="56">
        <f t="shared" si="8"/>
        <v>1.7509727626458942</v>
      </c>
      <c r="F186" s="55">
        <v>2015.3076923076924</v>
      </c>
    </row>
    <row r="187" spans="1:6" ht="15.75">
      <c r="A187">
        <v>0.21379999999999999</v>
      </c>
      <c r="B187">
        <v>0.21299999999999999</v>
      </c>
      <c r="C187">
        <f t="shared" si="6"/>
        <v>21.38</v>
      </c>
      <c r="D187">
        <f t="shared" si="7"/>
        <v>21.3</v>
      </c>
      <c r="E187" s="56">
        <f t="shared" si="8"/>
        <v>0.37418147801683022</v>
      </c>
      <c r="F187" s="55">
        <v>2015.3846153846155</v>
      </c>
    </row>
    <row r="188" spans="1:6" ht="15.75">
      <c r="A188">
        <v>0.2109</v>
      </c>
      <c r="B188">
        <v>0.2142</v>
      </c>
      <c r="C188">
        <f t="shared" si="6"/>
        <v>21.09</v>
      </c>
      <c r="D188">
        <f t="shared" si="7"/>
        <v>21.42</v>
      </c>
      <c r="E188" s="56">
        <f t="shared" si="8"/>
        <v>1.564722617354205</v>
      </c>
      <c r="F188" s="55">
        <v>2015.4615384615386</v>
      </c>
    </row>
    <row r="189" spans="1:6" ht="15.75">
      <c r="A189">
        <v>0.23760000000000001</v>
      </c>
      <c r="B189">
        <v>0.2419</v>
      </c>
      <c r="C189">
        <f t="shared" si="6"/>
        <v>23.76</v>
      </c>
      <c r="D189">
        <f t="shared" si="7"/>
        <v>24.19</v>
      </c>
      <c r="E189" s="56">
        <f t="shared" si="8"/>
        <v>1.8097643097643084</v>
      </c>
      <c r="F189" s="55">
        <v>2015.5384615384614</v>
      </c>
    </row>
    <row r="190" spans="1:6" ht="15.75">
      <c r="A190">
        <v>0.25140000000000001</v>
      </c>
      <c r="B190">
        <v>0.24909999999999999</v>
      </c>
      <c r="C190">
        <f t="shared" si="6"/>
        <v>25.14</v>
      </c>
      <c r="D190">
        <f t="shared" si="7"/>
        <v>24.91</v>
      </c>
      <c r="E190" s="56">
        <f t="shared" si="8"/>
        <v>0.91487669053301679</v>
      </c>
      <c r="F190" s="55">
        <v>2015.6153846153845</v>
      </c>
    </row>
    <row r="191" spans="1:6" ht="15.75">
      <c r="A191">
        <v>0.21790000000000001</v>
      </c>
      <c r="B191">
        <v>0.2258</v>
      </c>
      <c r="C191">
        <f t="shared" si="6"/>
        <v>21.790000000000003</v>
      </c>
      <c r="D191">
        <f t="shared" si="7"/>
        <v>22.58</v>
      </c>
      <c r="E191" s="56">
        <f t="shared" si="8"/>
        <v>3.6255162918769872</v>
      </c>
      <c r="F191" s="55">
        <v>2015.6923076923076</v>
      </c>
    </row>
    <row r="192" spans="1:6" ht="15.75">
      <c r="A192">
        <v>0.21260000000000001</v>
      </c>
      <c r="B192">
        <v>0.21179999999999999</v>
      </c>
      <c r="C192">
        <f t="shared" si="6"/>
        <v>21.26</v>
      </c>
      <c r="D192">
        <f t="shared" si="7"/>
        <v>21.18</v>
      </c>
      <c r="E192" s="56">
        <f t="shared" si="8"/>
        <v>0.37629350893697949</v>
      </c>
      <c r="F192" s="55">
        <v>2015.7692307692307</v>
      </c>
    </row>
    <row r="193" spans="1:6" ht="15.75">
      <c r="A193">
        <v>0.2157</v>
      </c>
      <c r="B193">
        <v>0.21929999999999999</v>
      </c>
      <c r="C193">
        <f t="shared" si="6"/>
        <v>21.57</v>
      </c>
      <c r="D193">
        <f t="shared" si="7"/>
        <v>21.93</v>
      </c>
      <c r="E193" s="56">
        <f t="shared" si="8"/>
        <v>1.6689847009735717</v>
      </c>
      <c r="F193" s="55">
        <v>2015.8461538461538</v>
      </c>
    </row>
    <row r="194" spans="1:6" ht="15.75">
      <c r="A194">
        <v>0.2419</v>
      </c>
      <c r="B194">
        <v>0.2419</v>
      </c>
      <c r="C194">
        <f t="shared" si="6"/>
        <v>24.19</v>
      </c>
      <c r="D194">
        <f t="shared" si="7"/>
        <v>24.19</v>
      </c>
      <c r="E194" s="56">
        <f t="shared" si="8"/>
        <v>0</v>
      </c>
      <c r="F194" s="55">
        <v>2015.9230769230769</v>
      </c>
    </row>
    <row r="195" spans="1:6" ht="15.75">
      <c r="A195">
        <v>0.23960000000000001</v>
      </c>
      <c r="B195">
        <v>0.24160000000000001</v>
      </c>
      <c r="C195">
        <f t="shared" si="6"/>
        <v>23.96</v>
      </c>
      <c r="D195">
        <f t="shared" si="7"/>
        <v>24.16</v>
      </c>
      <c r="E195" s="56">
        <f t="shared" si="8"/>
        <v>0.8347245409014995</v>
      </c>
      <c r="F195" s="55">
        <v>2016.0769230769231</v>
      </c>
    </row>
    <row r="196" spans="1:6" ht="15.75">
      <c r="A196">
        <v>0.21410000000000001</v>
      </c>
      <c r="B196">
        <v>0.2072</v>
      </c>
      <c r="C196">
        <f t="shared" ref="C196:C232" si="9">A196*100</f>
        <v>21.41</v>
      </c>
      <c r="D196">
        <f t="shared" ref="D196:D232" si="10">B196*100</f>
        <v>20.72</v>
      </c>
      <c r="E196" s="56">
        <f t="shared" ref="E196:E232" si="11">100*ABS(D196-C196)/C196</f>
        <v>3.2227930873423691</v>
      </c>
      <c r="F196" s="55">
        <v>2016.1538461538462</v>
      </c>
    </row>
    <row r="197" spans="1:6" ht="15.75">
      <c r="A197">
        <v>0.22420000000000001</v>
      </c>
      <c r="B197">
        <v>0.23019999999999999</v>
      </c>
      <c r="C197">
        <f t="shared" si="9"/>
        <v>22.42</v>
      </c>
      <c r="D197">
        <f t="shared" si="10"/>
        <v>23.02</v>
      </c>
      <c r="E197" s="56">
        <f t="shared" si="11"/>
        <v>2.6761819803746558</v>
      </c>
      <c r="F197" s="55">
        <v>2016.2307692307693</v>
      </c>
    </row>
    <row r="198" spans="1:6" ht="15.75">
      <c r="A198">
        <v>0.2162</v>
      </c>
      <c r="B198">
        <v>0.2172</v>
      </c>
      <c r="C198">
        <f t="shared" si="9"/>
        <v>21.62</v>
      </c>
      <c r="D198">
        <f t="shared" si="10"/>
        <v>21.72</v>
      </c>
      <c r="E198" s="56">
        <f t="shared" si="11"/>
        <v>0.46253469010174775</v>
      </c>
      <c r="F198" s="55">
        <v>2016.3076923076924</v>
      </c>
    </row>
    <row r="199" spans="1:6" ht="15.75">
      <c r="A199">
        <v>0.22259999999999999</v>
      </c>
      <c r="B199">
        <v>0.22170000000000001</v>
      </c>
      <c r="C199">
        <f t="shared" si="9"/>
        <v>22.259999999999998</v>
      </c>
      <c r="D199">
        <f t="shared" si="10"/>
        <v>22.17</v>
      </c>
      <c r="E199" s="56">
        <f t="shared" si="11"/>
        <v>0.40431266846359531</v>
      </c>
      <c r="F199" s="55">
        <v>2016.3846153846155</v>
      </c>
    </row>
    <row r="200" spans="1:6" ht="15.75">
      <c r="A200">
        <v>0.2341</v>
      </c>
      <c r="B200">
        <v>0.22750000000000001</v>
      </c>
      <c r="C200">
        <f t="shared" si="9"/>
        <v>23.41</v>
      </c>
      <c r="D200">
        <f t="shared" si="10"/>
        <v>22.75</v>
      </c>
      <c r="E200" s="56">
        <f t="shared" si="11"/>
        <v>2.8193079880392999</v>
      </c>
      <c r="F200" s="55">
        <v>2016.4615384615386</v>
      </c>
    </row>
    <row r="201" spans="1:6" ht="15.75">
      <c r="A201">
        <v>0.2475</v>
      </c>
      <c r="B201">
        <v>0.25559999999999999</v>
      </c>
      <c r="C201">
        <f t="shared" si="9"/>
        <v>24.75</v>
      </c>
      <c r="D201">
        <f t="shared" si="10"/>
        <v>25.56</v>
      </c>
      <c r="E201" s="56">
        <f t="shared" si="11"/>
        <v>3.2727272727272676</v>
      </c>
      <c r="F201" s="55">
        <v>2016.5384615384614</v>
      </c>
    </row>
    <row r="202" spans="1:6" ht="15.75">
      <c r="A202">
        <v>0.26690000000000003</v>
      </c>
      <c r="B202">
        <v>0.25950000000000001</v>
      </c>
      <c r="C202">
        <f t="shared" si="9"/>
        <v>26.69</v>
      </c>
      <c r="D202">
        <f t="shared" si="10"/>
        <v>25.95</v>
      </c>
      <c r="E202" s="56">
        <f t="shared" si="11"/>
        <v>2.7725739977519743</v>
      </c>
      <c r="F202" s="55">
        <v>2016.6153846153845</v>
      </c>
    </row>
    <row r="203" spans="1:6" ht="15.75">
      <c r="A203">
        <v>0.21640000000000001</v>
      </c>
      <c r="B203">
        <v>0.2291</v>
      </c>
      <c r="C203">
        <f t="shared" si="9"/>
        <v>21.64</v>
      </c>
      <c r="D203">
        <f t="shared" si="10"/>
        <v>22.91</v>
      </c>
      <c r="E203" s="56">
        <f t="shared" si="11"/>
        <v>5.8687615526802199</v>
      </c>
      <c r="F203" s="55">
        <v>2016.6923076923076</v>
      </c>
    </row>
    <row r="204" spans="1:6" ht="15.75">
      <c r="A204">
        <v>0.22359999999999999</v>
      </c>
      <c r="B204">
        <v>0.2225</v>
      </c>
      <c r="C204">
        <f t="shared" si="9"/>
        <v>22.36</v>
      </c>
      <c r="D204">
        <f t="shared" si="10"/>
        <v>22.25</v>
      </c>
      <c r="E204" s="56">
        <f t="shared" si="11"/>
        <v>0.49194991055455917</v>
      </c>
      <c r="F204" s="55">
        <v>2016.7692307692307</v>
      </c>
    </row>
    <row r="205" spans="1:6" ht="15.75">
      <c r="A205">
        <v>0.23180000000000001</v>
      </c>
      <c r="B205">
        <v>0.23019999999999999</v>
      </c>
      <c r="C205">
        <f t="shared" si="9"/>
        <v>23.18</v>
      </c>
      <c r="D205">
        <f t="shared" si="10"/>
        <v>23.02</v>
      </c>
      <c r="E205" s="56">
        <f t="shared" si="11"/>
        <v>0.690250215703193</v>
      </c>
      <c r="F205" s="55">
        <v>2016.8461538461538</v>
      </c>
    </row>
    <row r="206" spans="1:6" ht="15.75">
      <c r="A206">
        <v>0.25580000000000003</v>
      </c>
      <c r="B206">
        <v>0.25700000000000001</v>
      </c>
      <c r="C206">
        <f t="shared" si="9"/>
        <v>25.580000000000002</v>
      </c>
      <c r="D206">
        <f t="shared" si="10"/>
        <v>25.7</v>
      </c>
      <c r="E206" s="56">
        <f t="shared" si="11"/>
        <v>0.46911649726347704</v>
      </c>
      <c r="F206" s="55">
        <v>2016.9230769230769</v>
      </c>
    </row>
    <row r="207" spans="1:6">
      <c r="A207" t="s">
        <v>63</v>
      </c>
      <c r="B207" t="s">
        <v>72</v>
      </c>
    </row>
    <row r="208" spans="1:6" ht="15.75">
      <c r="A208">
        <v>0.25590000000000002</v>
      </c>
      <c r="B208">
        <v>0.2581</v>
      </c>
      <c r="C208">
        <f t="shared" si="9"/>
        <v>25.590000000000003</v>
      </c>
      <c r="D208">
        <f t="shared" si="10"/>
        <v>25.81</v>
      </c>
      <c r="E208" s="56">
        <f t="shared" si="11"/>
        <v>0.85971082454081782</v>
      </c>
      <c r="F208" s="55">
        <v>2017.0769230769231</v>
      </c>
    </row>
    <row r="209" spans="1:6" ht="15.75">
      <c r="A209">
        <v>0.2288</v>
      </c>
      <c r="B209">
        <v>0.223</v>
      </c>
      <c r="C209">
        <f t="shared" si="9"/>
        <v>22.88</v>
      </c>
      <c r="D209">
        <f t="shared" si="10"/>
        <v>22.3</v>
      </c>
      <c r="E209" s="56">
        <f t="shared" si="11"/>
        <v>2.5349650349650275</v>
      </c>
      <c r="F209" s="55">
        <v>2017.1538461538462</v>
      </c>
    </row>
    <row r="210" spans="1:6" ht="15.75">
      <c r="A210">
        <v>0.24060000000000001</v>
      </c>
      <c r="B210">
        <v>0.2402</v>
      </c>
      <c r="C210">
        <f t="shared" si="9"/>
        <v>24.060000000000002</v>
      </c>
      <c r="D210">
        <f t="shared" si="10"/>
        <v>24.02</v>
      </c>
      <c r="E210" s="56">
        <f t="shared" si="11"/>
        <v>0.16625103906900537</v>
      </c>
      <c r="F210" s="55">
        <v>2017.2307692307693</v>
      </c>
    </row>
    <row r="211" spans="1:6" ht="15.75">
      <c r="A211">
        <v>0.2243</v>
      </c>
      <c r="B211">
        <v>0.22600000000000001</v>
      </c>
      <c r="C211">
        <f t="shared" si="9"/>
        <v>22.43</v>
      </c>
      <c r="D211">
        <f t="shared" si="10"/>
        <v>22.6</v>
      </c>
      <c r="E211" s="56">
        <f t="shared" si="11"/>
        <v>0.75791350869372143</v>
      </c>
      <c r="F211" s="55">
        <v>2017.3076923076924</v>
      </c>
    </row>
    <row r="212" spans="1:6" ht="15.75">
      <c r="A212">
        <v>0.2334</v>
      </c>
      <c r="B212">
        <v>0.23069999999999999</v>
      </c>
      <c r="C212">
        <f t="shared" si="9"/>
        <v>23.34</v>
      </c>
      <c r="D212">
        <f t="shared" si="10"/>
        <v>23.07</v>
      </c>
      <c r="E212" s="56">
        <f t="shared" si="11"/>
        <v>1.1568123393316176</v>
      </c>
      <c r="F212" s="55">
        <v>2017.3846153846155</v>
      </c>
    </row>
    <row r="213" spans="1:6" ht="15.75">
      <c r="A213">
        <v>0.2286</v>
      </c>
      <c r="B213">
        <v>0.23130000000000001</v>
      </c>
      <c r="C213">
        <f t="shared" si="9"/>
        <v>22.86</v>
      </c>
      <c r="D213">
        <f t="shared" si="10"/>
        <v>23.13</v>
      </c>
      <c r="E213" s="56">
        <f t="shared" si="11"/>
        <v>1.1811023622047225</v>
      </c>
      <c r="F213" s="55">
        <v>2017.4615384615386</v>
      </c>
    </row>
    <row r="214" spans="1:6" ht="15.75">
      <c r="A214">
        <v>0.2838</v>
      </c>
      <c r="B214">
        <v>0.26860000000000001</v>
      </c>
      <c r="C214">
        <f t="shared" si="9"/>
        <v>28.38</v>
      </c>
      <c r="D214">
        <f t="shared" si="10"/>
        <v>26.86</v>
      </c>
      <c r="E214" s="56">
        <f t="shared" si="11"/>
        <v>5.3558844256518654</v>
      </c>
      <c r="F214" s="55">
        <v>2017.5384615384614</v>
      </c>
    </row>
    <row r="215" spans="1:6" ht="15.75">
      <c r="A215">
        <v>0.28100000000000003</v>
      </c>
      <c r="B215">
        <v>0.26829999999999998</v>
      </c>
      <c r="C215">
        <f t="shared" si="9"/>
        <v>28.1</v>
      </c>
      <c r="D215">
        <f t="shared" si="10"/>
        <v>26.83</v>
      </c>
      <c r="E215" s="56">
        <f t="shared" si="11"/>
        <v>4.5195729537366658</v>
      </c>
      <c r="F215" s="55">
        <v>2017.6153846153845</v>
      </c>
    </row>
    <row r="216" spans="1:6" ht="15.75">
      <c r="A216">
        <v>0.2447</v>
      </c>
      <c r="B216">
        <v>0.24279999999999999</v>
      </c>
      <c r="C216">
        <f t="shared" si="9"/>
        <v>24.47</v>
      </c>
      <c r="D216">
        <f t="shared" si="10"/>
        <v>24.279999999999998</v>
      </c>
      <c r="E216" s="56">
        <f t="shared" si="11"/>
        <v>0.77646097261953939</v>
      </c>
      <c r="F216" s="55">
        <v>2017.6923076923076</v>
      </c>
    </row>
    <row r="217" spans="1:6" ht="15.75">
      <c r="A217">
        <v>0.2389</v>
      </c>
      <c r="B217">
        <v>0.23319999999999999</v>
      </c>
      <c r="C217">
        <f t="shared" si="9"/>
        <v>23.89</v>
      </c>
      <c r="D217">
        <f t="shared" si="10"/>
        <v>23.32</v>
      </c>
      <c r="E217" s="56">
        <f t="shared" si="11"/>
        <v>2.3859355378819602</v>
      </c>
      <c r="F217" s="55">
        <v>2017.7692307692307</v>
      </c>
    </row>
    <row r="218" spans="1:6" ht="15.75">
      <c r="A218">
        <v>0.2457</v>
      </c>
      <c r="B218">
        <v>0.2394</v>
      </c>
      <c r="C218">
        <f t="shared" si="9"/>
        <v>24.57</v>
      </c>
      <c r="D218">
        <f t="shared" si="10"/>
        <v>23.94</v>
      </c>
      <c r="E218" s="56">
        <f t="shared" si="11"/>
        <v>2.5641025641025599</v>
      </c>
      <c r="F218" s="55">
        <v>2017.8461538461538</v>
      </c>
    </row>
    <row r="219" spans="1:6" ht="15.75">
      <c r="A219">
        <v>0.26129999999999998</v>
      </c>
      <c r="B219">
        <v>0.25240000000000001</v>
      </c>
      <c r="C219">
        <f t="shared" si="9"/>
        <v>26.13</v>
      </c>
      <c r="D219">
        <f t="shared" si="10"/>
        <v>25.240000000000002</v>
      </c>
      <c r="E219" s="56">
        <f t="shared" si="11"/>
        <v>3.4060466896287678</v>
      </c>
      <c r="F219" s="55">
        <v>2017.9230769230769</v>
      </c>
    </row>
    <row r="220" spans="1:6">
      <c r="A220" t="s">
        <v>64</v>
      </c>
      <c r="B220" t="s">
        <v>71</v>
      </c>
    </row>
    <row r="221" spans="1:6" ht="15.75">
      <c r="A221">
        <v>0.2621</v>
      </c>
      <c r="B221">
        <v>0.25940000000000002</v>
      </c>
      <c r="C221">
        <f t="shared" si="9"/>
        <v>26.21</v>
      </c>
      <c r="D221">
        <f t="shared" si="10"/>
        <v>25.94</v>
      </c>
      <c r="E221" s="56">
        <f t="shared" si="11"/>
        <v>1.0301411674933214</v>
      </c>
      <c r="F221" s="55">
        <v>2018.0769230769231</v>
      </c>
    </row>
    <row r="222" spans="1:6" ht="15.75">
      <c r="A222">
        <v>0.23230000000000001</v>
      </c>
      <c r="B222">
        <v>0.22450000000000001</v>
      </c>
      <c r="C222">
        <f t="shared" si="9"/>
        <v>23.23</v>
      </c>
      <c r="D222">
        <f t="shared" si="10"/>
        <v>22.45</v>
      </c>
      <c r="E222" s="56">
        <f t="shared" si="11"/>
        <v>3.3577270770555363</v>
      </c>
      <c r="F222" s="55">
        <v>2018.1538461538462</v>
      </c>
    </row>
    <row r="223" spans="1:6" ht="15.75">
      <c r="A223">
        <v>0.24729999999999999</v>
      </c>
      <c r="B223">
        <v>0.2485</v>
      </c>
      <c r="C223">
        <f t="shared" si="9"/>
        <v>24.73</v>
      </c>
      <c r="D223">
        <f t="shared" si="10"/>
        <v>24.85</v>
      </c>
      <c r="E223" s="56">
        <f t="shared" si="11"/>
        <v>0.48524059846340878</v>
      </c>
      <c r="F223" s="55">
        <v>2018.2307692307693</v>
      </c>
    </row>
    <row r="224" spans="1:6" ht="15.75">
      <c r="A224">
        <v>0.2359</v>
      </c>
      <c r="B224">
        <v>0.2354</v>
      </c>
      <c r="C224">
        <f t="shared" si="9"/>
        <v>23.59</v>
      </c>
      <c r="D224">
        <f t="shared" si="10"/>
        <v>23.54</v>
      </c>
      <c r="E224" s="56">
        <f t="shared" si="11"/>
        <v>0.21195421788893901</v>
      </c>
      <c r="F224" s="55">
        <v>2018.3076923076924</v>
      </c>
    </row>
    <row r="225" spans="1:6" ht="15.75">
      <c r="A225">
        <v>0.23960000000000001</v>
      </c>
      <c r="B225">
        <v>0.24129999999999999</v>
      </c>
      <c r="C225">
        <f t="shared" si="9"/>
        <v>23.96</v>
      </c>
      <c r="D225">
        <f t="shared" si="10"/>
        <v>24.13</v>
      </c>
      <c r="E225" s="56">
        <f t="shared" si="11"/>
        <v>0.70951585976626941</v>
      </c>
      <c r="F225" s="55">
        <v>2018.3846153846155</v>
      </c>
    </row>
    <row r="226" spans="1:6" ht="15.75">
      <c r="A226">
        <v>0.23860000000000001</v>
      </c>
      <c r="B226">
        <v>0.24</v>
      </c>
      <c r="C226">
        <f t="shared" si="9"/>
        <v>23.86</v>
      </c>
      <c r="D226">
        <f t="shared" si="10"/>
        <v>24</v>
      </c>
      <c r="E226" s="56">
        <f t="shared" si="11"/>
        <v>0.58675607711651534</v>
      </c>
      <c r="F226" s="55">
        <v>2018.4615384615386</v>
      </c>
    </row>
    <row r="227" spans="1:6" ht="15.75">
      <c r="A227">
        <v>0.29220000000000002</v>
      </c>
      <c r="B227">
        <v>0.28510000000000002</v>
      </c>
      <c r="C227">
        <f t="shared" si="9"/>
        <v>29.220000000000002</v>
      </c>
      <c r="D227">
        <f t="shared" si="10"/>
        <v>28.51</v>
      </c>
      <c r="E227" s="56">
        <f t="shared" si="11"/>
        <v>2.4298425735797426</v>
      </c>
      <c r="F227" s="55">
        <v>2018.5384615384614</v>
      </c>
    </row>
    <row r="228" spans="1:6" ht="15.75">
      <c r="A228">
        <v>0.27560000000000001</v>
      </c>
      <c r="B228">
        <v>0.27879999999999999</v>
      </c>
      <c r="C228">
        <f t="shared" si="9"/>
        <v>27.560000000000002</v>
      </c>
      <c r="D228">
        <f t="shared" si="10"/>
        <v>27.88</v>
      </c>
      <c r="E228" s="56">
        <f t="shared" si="11"/>
        <v>1.1611030478954887</v>
      </c>
      <c r="F228" s="55">
        <v>2018.6153846153845</v>
      </c>
    </row>
    <row r="229" spans="1:6" ht="15.75">
      <c r="A229">
        <v>0.2505</v>
      </c>
      <c r="B229">
        <v>0.24970000000000001</v>
      </c>
      <c r="C229">
        <f t="shared" si="9"/>
        <v>25.05</v>
      </c>
      <c r="D229">
        <f t="shared" si="10"/>
        <v>24.97</v>
      </c>
      <c r="E229" s="56">
        <f t="shared" si="11"/>
        <v>0.31936127744511716</v>
      </c>
      <c r="F229" s="55">
        <v>2018.6923076923076</v>
      </c>
    </row>
    <row r="230" spans="1:6" ht="15.75">
      <c r="A230">
        <v>0.23380000000000001</v>
      </c>
      <c r="B230">
        <v>0.24529999999999999</v>
      </c>
      <c r="C230">
        <f t="shared" si="9"/>
        <v>23.380000000000003</v>
      </c>
      <c r="D230">
        <f t="shared" si="10"/>
        <v>24.529999999999998</v>
      </c>
      <c r="E230" s="56">
        <f t="shared" si="11"/>
        <v>4.9187339606501066</v>
      </c>
      <c r="F230" s="55">
        <v>2018.7692307692307</v>
      </c>
    </row>
    <row r="231" spans="1:6" ht="15.75">
      <c r="A231">
        <v>0.23849999999999999</v>
      </c>
      <c r="B231">
        <v>0.2482</v>
      </c>
      <c r="C231">
        <f t="shared" si="9"/>
        <v>23.849999999999998</v>
      </c>
      <c r="D231">
        <f t="shared" si="10"/>
        <v>24.82</v>
      </c>
      <c r="E231" s="56">
        <f t="shared" si="11"/>
        <v>4.0670859538784168</v>
      </c>
      <c r="F231" s="55">
        <v>2018.8461538461538</v>
      </c>
    </row>
    <row r="232" spans="1:6" ht="15.75">
      <c r="A232">
        <v>0.25480000000000003</v>
      </c>
      <c r="B232">
        <v>0.26429999999999998</v>
      </c>
      <c r="C232">
        <f t="shared" si="9"/>
        <v>25.480000000000004</v>
      </c>
      <c r="D232">
        <f t="shared" si="10"/>
        <v>26.43</v>
      </c>
      <c r="E232" s="56">
        <f t="shared" si="11"/>
        <v>3.7284144427001396</v>
      </c>
      <c r="F232" s="55">
        <v>2018.9230769230769</v>
      </c>
    </row>
    <row r="233" spans="1:6" ht="15.75">
      <c r="A233" t="s">
        <v>65</v>
      </c>
      <c r="B233" t="s">
        <v>66</v>
      </c>
      <c r="C233" t="s">
        <v>67</v>
      </c>
      <c r="D233" t="s">
        <v>68</v>
      </c>
      <c r="E233" s="56" t="s">
        <v>69</v>
      </c>
      <c r="F233" s="55"/>
    </row>
    <row r="234" spans="1:6" ht="15.75">
      <c r="A234">
        <v>2.2090000000000001</v>
      </c>
      <c r="B234">
        <v>8.9288000000000007</v>
      </c>
      <c r="C234">
        <v>5.3661000000000003</v>
      </c>
      <c r="D234">
        <v>1.9173</v>
      </c>
      <c r="E234" s="56">
        <v>4.9241000000000001</v>
      </c>
      <c r="F234" s="55"/>
    </row>
    <row r="235" spans="1:6" ht="15.75">
      <c r="F235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Verilerimiz</vt:lpstr>
      <vt:lpstr>NufusAgirlikliOrtalamaSicaklik</vt:lpstr>
      <vt:lpstr>AylaraGoreEnerjiTalebimiz</vt:lpstr>
      <vt:lpstr>idap2019</vt:lpstr>
      <vt:lpstr>appliedEnergy2019</vt:lpstr>
      <vt:lpstr>appliedEnergy2019function</vt:lpstr>
      <vt:lpstr>appliedEnergy2019TrainData</vt:lpstr>
      <vt:lpstr>appliedEnergy2019TestData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2019-07-16T20:40:38Z</dcterms:modified>
</cp:coreProperties>
</file>