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450" tabRatio="940" firstSheet="2" activeTab="10"/>
  </bookViews>
  <sheets>
    <sheet name="MARKS RACKER" sheetId="8" r:id="rId1"/>
    <sheet name="NET PROFIT" sheetId="5" r:id="rId2"/>
    <sheet name="SELECT-PRODUCT" sheetId="6" r:id="rId3"/>
    <sheet name="BUDGET TRUCKER" sheetId="7" r:id="rId4"/>
    <sheet name="CAR COMPANY RECORDS" sheetId="2" r:id="rId5"/>
    <sheet name="PROFIT MADE IN COMPANY" sheetId="3" r:id="rId6"/>
    <sheet name="COLOR-MODEL- AND PROVIDER" sheetId="4" r:id="rId7"/>
    <sheet name="COST MADE BY COMPANY" sheetId="1" r:id="rId8"/>
    <sheet name="Index and match function" sheetId="9" r:id="rId9"/>
    <sheet name="match and index function sample" sheetId="10" r:id="rId10"/>
    <sheet name="DATASET" sheetId="11" r:id="rId11"/>
  </sheets>
  <calcPr calcId="144525"/>
  <pivotCaches>
    <pivotCache cacheId="0" r:id="rId12"/>
  </pivotCaches>
</workbook>
</file>

<file path=xl/sharedStrings.xml><?xml version="1.0" encoding="utf-8"?>
<sst xmlns="http://schemas.openxmlformats.org/spreadsheetml/2006/main" count="277" uniqueCount="128">
  <si>
    <t>Name</t>
  </si>
  <si>
    <t>Level</t>
  </si>
  <si>
    <t>Class</t>
  </si>
  <si>
    <t>Gender</t>
  </si>
  <si>
    <t>Address</t>
  </si>
  <si>
    <t>Date of birth</t>
  </si>
  <si>
    <t>Quiz 1/15</t>
  </si>
  <si>
    <t>Quiz 2/15</t>
  </si>
  <si>
    <t>midsem/30</t>
  </si>
  <si>
    <t>class total work/60</t>
  </si>
  <si>
    <t>final exam/40</t>
  </si>
  <si>
    <t>TOTAL/100</t>
  </si>
  <si>
    <t>total/20</t>
  </si>
  <si>
    <t>STATUS</t>
  </si>
  <si>
    <t>CLASS</t>
  </si>
  <si>
    <t>Teta</t>
  </si>
  <si>
    <t>O'level</t>
  </si>
  <si>
    <t>S3</t>
  </si>
  <si>
    <t>F</t>
  </si>
  <si>
    <t>Huye</t>
  </si>
  <si>
    <t>Keza</t>
  </si>
  <si>
    <t>A'level</t>
  </si>
  <si>
    <t>S4</t>
  </si>
  <si>
    <t>Joseph</t>
  </si>
  <si>
    <t>S2</t>
  </si>
  <si>
    <t>M</t>
  </si>
  <si>
    <t>Gidenyi</t>
  </si>
  <si>
    <t>John</t>
  </si>
  <si>
    <t>S5</t>
  </si>
  <si>
    <t>Musanze</t>
  </si>
  <si>
    <t>Jimmy</t>
  </si>
  <si>
    <t>Kigali</t>
  </si>
  <si>
    <t>James</t>
  </si>
  <si>
    <t>Jacques</t>
  </si>
  <si>
    <t>Product</t>
  </si>
  <si>
    <t>Unity</t>
  </si>
  <si>
    <t>Price/unit</t>
  </si>
  <si>
    <t>Total price</t>
  </si>
  <si>
    <t>Tax</t>
  </si>
  <si>
    <t>Net profit</t>
  </si>
  <si>
    <t>SaltNP</t>
  </si>
  <si>
    <t>Tax Rate</t>
  </si>
  <si>
    <t>Net profit calculator</t>
  </si>
  <si>
    <t>Sugar</t>
  </si>
  <si>
    <t>Rice</t>
  </si>
  <si>
    <t>Salt</t>
  </si>
  <si>
    <t xml:space="preserve">Net profit </t>
  </si>
  <si>
    <t>Minimex</t>
  </si>
  <si>
    <t>Spaghetti</t>
  </si>
  <si>
    <t>Total</t>
  </si>
  <si>
    <t>PRODUCT</t>
  </si>
  <si>
    <t>Staff</t>
  </si>
  <si>
    <t>Badget</t>
  </si>
  <si>
    <t>Day1</t>
  </si>
  <si>
    <t>Day2</t>
  </si>
  <si>
    <t>Day3</t>
  </si>
  <si>
    <t>Actual Spent Amount</t>
  </si>
  <si>
    <t>Status</t>
  </si>
  <si>
    <t>Aimable</t>
  </si>
  <si>
    <t>Make</t>
  </si>
  <si>
    <t>Model</t>
  </si>
  <si>
    <t>Color</t>
  </si>
  <si>
    <t>Mileage</t>
  </si>
  <si>
    <t>Price</t>
  </si>
  <si>
    <t>Cost</t>
  </si>
  <si>
    <t>Honda</t>
  </si>
  <si>
    <t>Accord</t>
  </si>
  <si>
    <t>Red</t>
  </si>
  <si>
    <t>Blue</t>
  </si>
  <si>
    <t>Silver</t>
  </si>
  <si>
    <t>Toyota</t>
  </si>
  <si>
    <t>Carmry</t>
  </si>
  <si>
    <t>Black</t>
  </si>
  <si>
    <t>Nissan</t>
  </si>
  <si>
    <t>Altima</t>
  </si>
  <si>
    <t>Green</t>
  </si>
  <si>
    <t>Corolla</t>
  </si>
  <si>
    <t>Civic</t>
  </si>
  <si>
    <t>White</t>
  </si>
  <si>
    <t>Ford</t>
  </si>
  <si>
    <t>F-150</t>
  </si>
  <si>
    <t>Chervrolet</t>
  </si>
  <si>
    <t>Silverado</t>
  </si>
  <si>
    <t>Impala</t>
  </si>
  <si>
    <t>Sum of Profit Made</t>
  </si>
  <si>
    <t>Grand Total</t>
  </si>
  <si>
    <t>Count number of color</t>
  </si>
  <si>
    <t>Sum of Cost</t>
  </si>
  <si>
    <t>Cookie Type</t>
  </si>
  <si>
    <t>India</t>
  </si>
  <si>
    <t>Malaysia</t>
  </si>
  <si>
    <t>Philippines</t>
  </si>
  <si>
    <t>United Kingdom</t>
  </si>
  <si>
    <t>United States</t>
  </si>
  <si>
    <t>Birtday Cake</t>
  </si>
  <si>
    <t>Butterscotch</t>
  </si>
  <si>
    <t>Chocolate</t>
  </si>
  <si>
    <t>Fortune</t>
  </si>
  <si>
    <t>Snickerdoodle</t>
  </si>
  <si>
    <t>Suger</t>
  </si>
  <si>
    <t>Country</t>
  </si>
  <si>
    <t>Revenue</t>
  </si>
  <si>
    <t>Names</t>
  </si>
  <si>
    <t>Date of Birth</t>
  </si>
  <si>
    <t>Martial Status</t>
  </si>
  <si>
    <t>Department</t>
  </si>
  <si>
    <t>Degree</t>
  </si>
  <si>
    <t>IRAGENA Aimable</t>
  </si>
  <si>
    <t>Single</t>
  </si>
  <si>
    <t>Finance Department</t>
  </si>
  <si>
    <t>Masters</t>
  </si>
  <si>
    <t>Mugabe Frank Olivier</t>
  </si>
  <si>
    <t>Marketing Department</t>
  </si>
  <si>
    <t>Mutoni Queen</t>
  </si>
  <si>
    <t>Married</t>
  </si>
  <si>
    <t>Bachelor</t>
  </si>
  <si>
    <t>Iradukunda Martha</t>
  </si>
  <si>
    <t>Ineza Ghandhi</t>
  </si>
  <si>
    <t>Producerement Department</t>
  </si>
  <si>
    <t>NIragire Rhenia</t>
  </si>
  <si>
    <t>Joly Ellen</t>
  </si>
  <si>
    <t>PhD</t>
  </si>
  <si>
    <t>Nshuti Freddy</t>
  </si>
  <si>
    <t>Human resources Department</t>
  </si>
  <si>
    <t>Uwase Diane</t>
  </si>
  <si>
    <t>Niyomufasha Emerance</t>
  </si>
  <si>
    <t>Hesha Hassa</t>
  </si>
  <si>
    <t>Widow</t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</si>
</sst>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176" formatCode="&quot;$&quot;#,##0.00;\-&quot;$&quot;#,##0.00"/>
    <numFmt numFmtId="177" formatCode="#,##0_ "/>
    <numFmt numFmtId="178" formatCode="&quot;$&quot;#,##0;\-&quot;$&quot;#,##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_ * #,##0.00_ ;_ * \-#,##0.00_ ;_ * &quot;-&quot;??_ ;_ @_ "/>
    <numFmt numFmtId="180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b/>
      <sz val="12"/>
      <color theme="1"/>
      <name val="Aptos Narrow"/>
      <charset val="134"/>
    </font>
    <font>
      <b/>
      <sz val="11"/>
      <color theme="1"/>
      <name val="DejaVu Sans"/>
      <charset val="134"/>
    </font>
    <font>
      <sz val="11"/>
      <color theme="1"/>
      <name val="Aptos Narrow"/>
      <charset val="134"/>
    </font>
    <font>
      <sz val="11"/>
      <color theme="1"/>
      <name val="DejaVu Sans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8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0" fillId="20" borderId="12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1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Border="1">
      <alignment vertical="center"/>
    </xf>
    <xf numFmtId="0" fontId="3" fillId="0" borderId="2" xfId="0" applyFont="1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>
      <alignment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6" fontId="0" fillId="0" borderId="0" xfId="0" applyNumberFormat="1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9" fontId="0" fillId="0" borderId="0" xfId="0" applyNumberForma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/>
    <xf numFmtId="0" fontId="6" fillId="0" borderId="2" xfId="0" applyFont="1" applyFill="1" applyBorder="1" applyAlignment="1"/>
    <xf numFmtId="0" fontId="4" fillId="0" borderId="5" xfId="0" applyFont="1" applyFill="1" applyBorder="1" applyAlignment="1">
      <alignment horizontal="center"/>
    </xf>
    <xf numFmtId="0" fontId="7" fillId="0" borderId="0" xfId="0" applyFont="1" applyFill="1" applyAlignment="1"/>
    <xf numFmtId="0" fontId="6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pivotCacheDefinition" Target="pivotCache/pivotCacheDefinition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[microsft-excel-file-entire-class-work-with-sheets.xlsx]PROFIT MADE IN COMPANY!PivotTable2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MADE IN COMPANY'!$C$3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038194444444444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208333333333333"/>
                  <c:y val="-0.0555555555555556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10069444444444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0.104166666666667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0.10069444444444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0208333333333333"/>
                  <c:y val="-0.104166666666667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208333333333333"/>
                  <c:y val="-0.0416666666666667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0.111111111111111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'PROFIT MADE IN COMPANY'!$A$4:$B$17</c:f>
              <c:multiLvlStrCache>
                <c:ptCount val="8"/>
                <c:lvl>
                  <c:pt idx="0">
                    <c:v>Impala</c:v>
                  </c:pt>
                  <c:pt idx="1">
                    <c:v>Silverado</c:v>
                  </c:pt>
                  <c:pt idx="2">
                    <c:v>F-150</c:v>
                  </c:pt>
                  <c:pt idx="3">
                    <c:v>Accord</c:v>
                  </c:pt>
                  <c:pt idx="4">
                    <c:v>Civic</c:v>
                  </c:pt>
                  <c:pt idx="5">
                    <c:v>Altima</c:v>
                  </c:pt>
                  <c:pt idx="6">
                    <c:v>Carmry</c:v>
                  </c:pt>
                  <c:pt idx="7">
                    <c:v>Corolla</c:v>
                  </c:pt>
                </c:lvl>
                <c:lvl>
                  <c:pt idx="0">
                    <c:v>Chervrolet</c:v>
                  </c:pt>
                  <c:pt idx="2">
                    <c:v>Ford</c:v>
                  </c:pt>
                  <c:pt idx="3">
                    <c:v>Honda</c:v>
                  </c:pt>
                  <c:pt idx="5">
                    <c:v>Nissan</c:v>
                  </c:pt>
                  <c:pt idx="6">
                    <c:v>Toyota</c:v>
                  </c:pt>
                </c:lvl>
              </c:multiLvlStrCache>
            </c:multiLvlStrRef>
          </c:cat>
          <c:val>
            <c:numRef>
              <c:f>'PROFIT MADE IN COMPANY'!$C$4:$C$17</c:f>
              <c:numCache>
                <c:formatCode>"$"#,##0;\-"$"#,##0</c:formatCode>
                <c:ptCount val="8"/>
                <c:pt idx="0">
                  <c:v>200</c:v>
                </c:pt>
                <c:pt idx="1">
                  <c:v>400</c:v>
                </c:pt>
                <c:pt idx="2">
                  <c:v>900</c:v>
                </c:pt>
                <c:pt idx="3">
                  <c:v>2000</c:v>
                </c:pt>
                <c:pt idx="4">
                  <c:v>800</c:v>
                </c:pt>
                <c:pt idx="5">
                  <c:v>1200</c:v>
                </c:pt>
                <c:pt idx="6">
                  <c:v>300</c:v>
                </c:pt>
                <c:pt idx="7">
                  <c:v>700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297267184"/>
        <c:axId val="455489767"/>
      </c:barChart>
      <c:catAx>
        <c:axId val="29726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455489767"/>
        <c:crosses val="autoZero"/>
        <c:auto val="1"/>
        <c:lblAlgn val="ctr"/>
        <c:lblOffset val="100"/>
        <c:noMultiLvlLbl val="0"/>
      </c:catAx>
      <c:valAx>
        <c:axId val="455489767"/>
        <c:scaling>
          <c:orientation val="minMax"/>
        </c:scaling>
        <c:delete val="1"/>
        <c:axPos val="l"/>
        <c:numFmt formatCode="&quot;$&quot;#,##0;\-&quot;$&quot;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2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rgbClr val="7B32B2"/>
        </a:gs>
        <a:gs pos="0">
          <a:srgbClr val="401A5D"/>
        </a:gs>
      </a:gsLst>
      <a:lin ang="5400000" scaled="0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[microsft-excel-file-entire-class-work-with-sheets.xlsx]COLOR-MODEL- AND PROVIDER!PivotTable3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0503238664673642"/>
          <c:y val="0.137408968953622"/>
          <c:w val="0.869955156950673"/>
          <c:h val="0.3848984285166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'COLOR-MODEL- AND PROVIDER'!$D$3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'COLOR-MODEL- AND PROVIDER'!$A$4:$C$30</c:f>
              <c:multiLvlStrCache>
                <c:ptCount val="11"/>
                <c:lvl>
                  <c:pt idx="0">
                    <c:v>Silverado</c:v>
                  </c:pt>
                  <c:pt idx="1">
                    <c:v>Impala</c:v>
                  </c:pt>
                  <c:pt idx="2">
                    <c:v>F-150</c:v>
                  </c:pt>
                  <c:pt idx="3">
                    <c:v>Accord</c:v>
                  </c:pt>
                  <c:pt idx="4">
                    <c:v>Accord</c:v>
                  </c:pt>
                  <c:pt idx="5">
                    <c:v>Accord</c:v>
                  </c:pt>
                  <c:pt idx="6">
                    <c:v>Civic</c:v>
                  </c:pt>
                  <c:pt idx="7">
                    <c:v>Altima</c:v>
                  </c:pt>
                  <c:pt idx="8">
                    <c:v>Carmry</c:v>
                  </c:pt>
                  <c:pt idx="9">
                    <c:v>Corolla</c:v>
                  </c:pt>
                  <c:pt idx="10">
                    <c:v>Corolla</c:v>
                  </c:pt>
                </c:lvl>
                <c:lvl>
                  <c:pt idx="0">
                    <c:v>Green</c:v>
                  </c:pt>
                  <c:pt idx="1">
                    <c:v>Silver</c:v>
                  </c:pt>
                  <c:pt idx="2">
                    <c:v>Black</c:v>
                  </c:pt>
                  <c:pt idx="3">
                    <c:v>Blue</c:v>
                  </c:pt>
                  <c:pt idx="4">
                    <c:v>Red</c:v>
                  </c:pt>
                  <c:pt idx="5">
                    <c:v>Silver</c:v>
                  </c:pt>
                  <c:pt idx="6">
                    <c:v>White</c:v>
                  </c:pt>
                  <c:pt idx="7">
                    <c:v>Green</c:v>
                  </c:pt>
                  <c:pt idx="8">
                    <c:v>Black</c:v>
                  </c:pt>
                  <c:pt idx="10">
                    <c:v>Silver</c:v>
                  </c:pt>
                </c:lvl>
                <c:lvl>
                  <c:pt idx="0">
                    <c:v>Chervrolet</c:v>
                  </c:pt>
                  <c:pt idx="2">
                    <c:v>Ford</c:v>
                  </c:pt>
                  <c:pt idx="3">
                    <c:v>Honda</c:v>
                  </c:pt>
                  <c:pt idx="7">
                    <c:v>Nissan</c:v>
                  </c:pt>
                  <c:pt idx="8">
                    <c:v>Toyota</c:v>
                  </c:pt>
                </c:lvl>
              </c:multiLvlStrCache>
            </c:multiLvlStrRef>
          </c:cat>
          <c:val>
            <c:numRef>
              <c:f>'COLOR-MODEL- AND PROVIDER'!$D$4:$D$30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457488265"/>
        <c:axId val="483157346"/>
      </c:barChart>
      <c:catAx>
        <c:axId val="4574882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483157346"/>
        <c:crosses val="autoZero"/>
        <c:auto val="1"/>
        <c:lblAlgn val="ctr"/>
        <c:lblOffset val="100"/>
        <c:noMultiLvlLbl val="0"/>
      </c:catAx>
      <c:valAx>
        <c:axId val="48315734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4882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334329845540608"/>
          <c:y val="0.068417018014565"/>
          <c:w val="0.298953662182362"/>
          <c:h val="0.11230356458413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rgbClr val="7B32B2"/>
        </a:gs>
        <a:gs pos="0">
          <a:srgbClr val="401A5D"/>
        </a:gs>
      </a:gsLst>
      <a:lin ang="5400000" scaled="0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[microsft-excel-file-entire-class-work-with-sheets.xlsx]COST MADE BY COMPANY!PivotTable1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MADE BY COMPANY'!$C$1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0.021950541817171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124947938359017"/>
                  <c:y val="0.021950541817171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'COST MADE BY COMPANY'!$A$2:$B$15</c:f>
              <c:multiLvlStrCache>
                <c:ptCount val="8"/>
                <c:lvl>
                  <c:pt idx="0">
                    <c:v>Impala</c:v>
                  </c:pt>
                  <c:pt idx="1">
                    <c:v>Silverado</c:v>
                  </c:pt>
                  <c:pt idx="2">
                    <c:v>F-150</c:v>
                  </c:pt>
                  <c:pt idx="3">
                    <c:v>Accord</c:v>
                  </c:pt>
                  <c:pt idx="4">
                    <c:v>Civic</c:v>
                  </c:pt>
                  <c:pt idx="5">
                    <c:v>Altima</c:v>
                  </c:pt>
                  <c:pt idx="6">
                    <c:v>Carmry</c:v>
                  </c:pt>
                  <c:pt idx="7">
                    <c:v>Corolla</c:v>
                  </c:pt>
                </c:lvl>
                <c:lvl>
                  <c:pt idx="0">
                    <c:v>Chervrolet</c:v>
                  </c:pt>
                  <c:pt idx="2">
                    <c:v>Ford</c:v>
                  </c:pt>
                  <c:pt idx="3">
                    <c:v>Honda</c:v>
                  </c:pt>
                  <c:pt idx="5">
                    <c:v>Nissan</c:v>
                  </c:pt>
                  <c:pt idx="6">
                    <c:v>Toyota</c:v>
                  </c:pt>
                </c:lvl>
              </c:multiLvlStrCache>
            </c:multiLvlStrRef>
          </c:cat>
          <c:val>
            <c:numRef>
              <c:f>'COST MADE BY COMPANY'!$C$2:$C$15</c:f>
              <c:numCache>
                <c:formatCode>General</c:formatCode>
                <c:ptCount val="8"/>
                <c:pt idx="0">
                  <c:v>3500</c:v>
                </c:pt>
                <c:pt idx="1">
                  <c:v>4500</c:v>
                </c:pt>
                <c:pt idx="2">
                  <c:v>3000</c:v>
                </c:pt>
                <c:pt idx="3">
                  <c:v>6500</c:v>
                </c:pt>
                <c:pt idx="4">
                  <c:v>1900</c:v>
                </c:pt>
                <c:pt idx="5">
                  <c:v>5500</c:v>
                </c:pt>
                <c:pt idx="6">
                  <c:v>1900</c:v>
                </c:pt>
                <c:pt idx="7">
                  <c:v>6300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449644121"/>
        <c:axId val="858471639"/>
      </c:barChart>
      <c:catAx>
        <c:axId val="4496441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858471639"/>
        <c:crosses val="autoZero"/>
        <c:auto val="1"/>
        <c:lblAlgn val="ctr"/>
        <c:lblOffset val="100"/>
        <c:noMultiLvlLbl val="0"/>
      </c:catAx>
      <c:valAx>
        <c:axId val="8584716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644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rgbClr val="7B32B2"/>
        </a:gs>
        <a:gs pos="0">
          <a:srgbClr val="401A5D"/>
        </a:gs>
      </a:gsLst>
      <a:lin ang="5400000" scaled="0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1441450</xdr:colOff>
      <xdr:row>2</xdr:row>
      <xdr:rowOff>98425</xdr:rowOff>
    </xdr:from>
    <xdr:to>
      <xdr:col>9</xdr:col>
      <xdr:colOff>269875</xdr:colOff>
      <xdr:row>16</xdr:row>
      <xdr:rowOff>174625</xdr:rowOff>
    </xdr:to>
    <xdr:graphicFrame>
      <xdr:nvGraphicFramePr>
        <xdr:cNvPr id="2" name="Chart 1"/>
        <xdr:cNvGraphicFramePr/>
      </xdr:nvGraphicFramePr>
      <xdr:xfrm>
        <a:off x="5051425" y="479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384175</xdr:colOff>
      <xdr:row>9</xdr:row>
      <xdr:rowOff>147320</xdr:rowOff>
    </xdr:from>
    <xdr:to>
      <xdr:col>14</xdr:col>
      <xdr:colOff>50800</xdr:colOff>
      <xdr:row>27</xdr:row>
      <xdr:rowOff>31750</xdr:rowOff>
    </xdr:to>
    <xdr:graphicFrame>
      <xdr:nvGraphicFramePr>
        <xdr:cNvPr id="2" name="Chart 1"/>
        <xdr:cNvGraphicFramePr/>
      </xdr:nvGraphicFramePr>
      <xdr:xfrm>
        <a:off x="6746875" y="1861820"/>
        <a:ext cx="6372225" cy="3313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173990</xdr:colOff>
      <xdr:row>0</xdr:row>
      <xdr:rowOff>27305</xdr:rowOff>
    </xdr:from>
    <xdr:to>
      <xdr:col>8</xdr:col>
      <xdr:colOff>458470</xdr:colOff>
      <xdr:row>11</xdr:row>
      <xdr:rowOff>189865</xdr:rowOff>
    </xdr:to>
    <xdr:graphicFrame>
      <xdr:nvGraphicFramePr>
        <xdr:cNvPr id="2" name="Chart 1"/>
        <xdr:cNvGraphicFramePr/>
      </xdr:nvGraphicFramePr>
      <xdr:xfrm>
        <a:off x="3155315" y="27305"/>
        <a:ext cx="4570730" cy="2258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36.3944907407" refreshedBy="jmutangana" recordCount="13">
  <cacheSource type="worksheet">
    <worksheetSource ref="A1:F14" sheet="CAR COMPANY RECORDS"/>
  </cacheSource>
  <cacheFields count="7">
    <cacheField name="Make" numFmtId="0">
      <sharedItems count="5">
        <s v="Honda"/>
        <s v="Toyota"/>
        <s v="Nissan"/>
        <s v="Ford"/>
        <s v="Chervrolet"/>
      </sharedItems>
    </cacheField>
    <cacheField name="Model" numFmtId="0">
      <sharedItems count="8">
        <s v="Accord"/>
        <s v="Carmry"/>
        <s v="Altima"/>
        <s v="Corolla"/>
        <s v="Civic"/>
        <s v="F-150"/>
        <s v="Silverado"/>
        <s v="Impala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0">
      <sharedItems containsSemiMixedTypes="0" containsString="0" containsNumber="1" containsInteger="1" minValue="0" maxValue="138800" count="12">
        <n v="63512"/>
        <n v="95135"/>
        <n v="101345"/>
        <n v="75000"/>
        <n v="69000"/>
        <n v="55233"/>
        <n v="87000"/>
        <n v="130600"/>
        <n v="59000"/>
        <n v="138800"/>
        <n v="89000"/>
        <n v="109000"/>
      </sharedItems>
    </cacheField>
    <cacheField name="Price" numFmtId="178">
      <sharedItems containsSemiMixedTypes="0" containsString="0" containsNumber="1" containsInteger="1" minValue="0" maxValue="4900" count="11">
        <n v="4000"/>
        <n v="2500"/>
        <n v="2000"/>
        <n v="2200"/>
        <n v="3800"/>
        <n v="2900"/>
        <n v="2700"/>
        <n v="2100"/>
        <n v="3900"/>
        <n v="4900"/>
        <n v="3700"/>
      </sharedItems>
    </cacheField>
    <cacheField name="Cost" numFmtId="178">
      <sharedItems containsSemiMixedTypes="0" containsString="0" containsNumber="1" containsInteger="1" minValue="0" maxValue="4500" count="9">
        <n v="3000"/>
        <n v="2000"/>
        <n v="1500"/>
        <n v="1900"/>
        <n v="2500"/>
        <n v="2100"/>
        <n v="2200"/>
        <n v="4500"/>
        <n v="3500"/>
      </sharedItems>
    </cacheField>
    <cacheField name="Profit Made" numFmtId="0" formula="Price-Cost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</r>
  <r>
    <x v="0"/>
    <x v="0"/>
    <x v="1"/>
    <x v="1"/>
    <x v="1"/>
    <x v="1"/>
  </r>
  <r>
    <x v="0"/>
    <x v="0"/>
    <x v="2"/>
    <x v="2"/>
    <x v="2"/>
    <x v="2"/>
  </r>
  <r>
    <x v="1"/>
    <x v="1"/>
    <x v="3"/>
    <x v="3"/>
    <x v="3"/>
    <x v="3"/>
  </r>
  <r>
    <x v="2"/>
    <x v="2"/>
    <x v="4"/>
    <x v="4"/>
    <x v="4"/>
    <x v="0"/>
  </r>
  <r>
    <x v="2"/>
    <x v="2"/>
    <x v="4"/>
    <x v="5"/>
    <x v="5"/>
    <x v="4"/>
  </r>
  <r>
    <x v="1"/>
    <x v="3"/>
    <x v="3"/>
    <x v="6"/>
    <x v="3"/>
    <x v="5"/>
  </r>
  <r>
    <x v="1"/>
    <x v="3"/>
    <x v="3"/>
    <x v="7"/>
    <x v="6"/>
    <x v="6"/>
  </r>
  <r>
    <x v="1"/>
    <x v="3"/>
    <x v="2"/>
    <x v="8"/>
    <x v="7"/>
    <x v="1"/>
  </r>
  <r>
    <x v="0"/>
    <x v="4"/>
    <x v="5"/>
    <x v="9"/>
    <x v="6"/>
    <x v="3"/>
  </r>
  <r>
    <x v="3"/>
    <x v="5"/>
    <x v="3"/>
    <x v="10"/>
    <x v="8"/>
    <x v="0"/>
  </r>
  <r>
    <x v="4"/>
    <x v="6"/>
    <x v="4"/>
    <x v="11"/>
    <x v="9"/>
    <x v="7"/>
  </r>
  <r>
    <x v="4"/>
    <x v="7"/>
    <x v="2"/>
    <x v="6"/>
    <x v="1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C17" firstHeaderRow="1" firstDataRow="1" firstDataCol="2"/>
  <pivotFields count="7">
    <pivotField axis="axisRow" compact="0" showAll="0">
      <items count="6">
        <item x="4"/>
        <item x="3"/>
        <item x="0"/>
        <item x="2"/>
        <item x="1"/>
        <item t="default"/>
      </items>
    </pivotField>
    <pivotField axis="axisRow" compact="0" showAll="0">
      <items count="9">
        <item x="0"/>
        <item x="2"/>
        <item x="1"/>
        <item x="4"/>
        <item x="3"/>
        <item x="5"/>
        <item x="7"/>
        <item x="6"/>
        <item t="default"/>
      </items>
    </pivotField>
    <pivotField compact="0" showAll="0">
      <items count="7">
        <item x="3"/>
        <item x="1"/>
        <item x="4"/>
        <item x="0"/>
        <item x="2"/>
        <item x="5"/>
        <item t="default"/>
      </items>
    </pivotField>
    <pivotField compact="0" showAll="0">
      <items count="13">
        <item x="5"/>
        <item x="8"/>
        <item x="0"/>
        <item x="4"/>
        <item x="3"/>
        <item x="6"/>
        <item x="10"/>
        <item x="1"/>
        <item x="2"/>
        <item x="11"/>
        <item x="7"/>
        <item x="9"/>
        <item t="default"/>
      </items>
    </pivotField>
    <pivotField compact="0" numFmtId="178" showAll="0">
      <items count="12">
        <item x="2"/>
        <item x="7"/>
        <item x="3"/>
        <item x="1"/>
        <item x="6"/>
        <item x="5"/>
        <item x="10"/>
        <item x="4"/>
        <item x="8"/>
        <item x="0"/>
        <item x="9"/>
        <item t="default"/>
      </items>
    </pivotField>
    <pivotField compact="0" numFmtId="178" showAll="0">
      <items count="10">
        <item x="2"/>
        <item x="3"/>
        <item x="1"/>
        <item x="5"/>
        <item x="6"/>
        <item x="4"/>
        <item x="0"/>
        <item x="8"/>
        <item x="7"/>
        <item t="default"/>
      </items>
    </pivotField>
    <pivotField dataField="1" dragToCol="0" dragToPage="0" dragToRow="0" compact="0" numFmtId="178" showAll="0"/>
  </pivotFields>
  <rowFields count="2">
    <field x="0"/>
    <field x="1"/>
  </rowFields>
  <rowItems count="14">
    <i>
      <x/>
    </i>
    <i r="1">
      <x v="6"/>
    </i>
    <i r="1">
      <x v="7"/>
    </i>
    <i>
      <x v="1"/>
    </i>
    <i r="1">
      <x v="5"/>
    </i>
    <i>
      <x v="2"/>
    </i>
    <i r="1">
      <x/>
    </i>
    <i r="1">
      <x v="3"/>
    </i>
    <i>
      <x v="3"/>
    </i>
    <i r="1">
      <x v="1"/>
    </i>
    <i>
      <x v="4"/>
    </i>
    <i r="1">
      <x v="2"/>
    </i>
    <i r="1">
      <x v="4"/>
    </i>
    <i t="grand">
      <x/>
    </i>
  </rowItems>
  <colItems count="1">
    <i/>
  </colItems>
  <dataFields count="1">
    <dataField name="Sum of Profit Made" fld="6" baseField="0" baseItem="0" numFmtId="178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30" firstHeaderRow="1" firstDataRow="1" firstDataCol="3"/>
  <pivotFields count="7">
    <pivotField axis="axisRow" compact="0" showAll="0">
      <items count="6">
        <item x="4"/>
        <item x="3"/>
        <item x="0"/>
        <item x="2"/>
        <item x="1"/>
        <item t="default"/>
      </items>
    </pivotField>
    <pivotField axis="axisRow" compact="0" showAll="0">
      <items count="9">
        <item x="0"/>
        <item x="2"/>
        <item x="1"/>
        <item x="4"/>
        <item x="3"/>
        <item x="5"/>
        <item x="7"/>
        <item x="6"/>
        <item t="default"/>
      </items>
    </pivotField>
    <pivotField axis="axisRow" compact="0" showAll="0">
      <items count="7">
        <item x="3"/>
        <item x="1"/>
        <item x="4"/>
        <item x="0"/>
        <item x="2"/>
        <item x="5"/>
        <item t="default"/>
      </items>
    </pivotField>
    <pivotField compact="0" showAll="0">
      <items count="13">
        <item x="5"/>
        <item x="8"/>
        <item x="0"/>
        <item x="4"/>
        <item x="3"/>
        <item x="6"/>
        <item x="10"/>
        <item x="1"/>
        <item x="2"/>
        <item x="11"/>
        <item x="7"/>
        <item x="9"/>
        <item t="default"/>
      </items>
    </pivotField>
    <pivotField compact="0" numFmtId="178" showAll="0">
      <items count="12">
        <item x="2"/>
        <item x="7"/>
        <item x="3"/>
        <item x="1"/>
        <item x="6"/>
        <item x="5"/>
        <item x="10"/>
        <item x="4"/>
        <item x="8"/>
        <item x="0"/>
        <item x="9"/>
        <item t="default"/>
      </items>
    </pivotField>
    <pivotField dataField="1" compact="0" numFmtId="178" showAll="0">
      <items count="10">
        <item x="2"/>
        <item x="3"/>
        <item x="1"/>
        <item x="5"/>
        <item x="6"/>
        <item x="4"/>
        <item x="0"/>
        <item x="8"/>
        <item x="7"/>
        <item t="default"/>
      </items>
    </pivotField>
    <pivotField dragToCol="0" dragToPage="0" dragToRow="0" compact="0" numFmtId="178" showAll="0"/>
  </pivotFields>
  <rowFields count="3">
    <field x="0"/>
    <field x="2"/>
    <field x="1"/>
  </rowFields>
  <rowItems count="27">
    <i>
      <x/>
    </i>
    <i r="1">
      <x v="2"/>
    </i>
    <i r="2">
      <x v="7"/>
    </i>
    <i r="1">
      <x v="4"/>
    </i>
    <i r="2">
      <x v="6"/>
    </i>
    <i>
      <x v="1"/>
    </i>
    <i r="1">
      <x/>
    </i>
    <i r="2">
      <x v="5"/>
    </i>
    <i>
      <x v="2"/>
    </i>
    <i r="1">
      <x v="1"/>
    </i>
    <i r="2">
      <x/>
    </i>
    <i r="1">
      <x v="3"/>
    </i>
    <i r="2">
      <x/>
    </i>
    <i r="1">
      <x v="4"/>
    </i>
    <i r="2">
      <x/>
    </i>
    <i r="1">
      <x v="5"/>
    </i>
    <i r="2">
      <x v="3"/>
    </i>
    <i>
      <x v="3"/>
    </i>
    <i r="1">
      <x v="2"/>
    </i>
    <i r="2">
      <x v="1"/>
    </i>
    <i>
      <x v="4"/>
    </i>
    <i r="1">
      <x/>
    </i>
    <i r="2">
      <x v="2"/>
    </i>
    <i r="2">
      <x v="4"/>
    </i>
    <i r="1">
      <x v="4"/>
    </i>
    <i r="2">
      <x v="4"/>
    </i>
    <i t="grand">
      <x/>
    </i>
  </rowItems>
  <colItems count="1">
    <i/>
  </colItems>
  <dataFields count="1">
    <dataField name="Count number of color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:C15" firstHeaderRow="1" firstDataRow="1" firstDataCol="2"/>
  <pivotFields count="7">
    <pivotField axis="axisRow" compact="0" multipleItemSelectionAllowed="1" showAll="0">
      <items count="6">
        <item x="4"/>
        <item x="3"/>
        <item x="0"/>
        <item x="2"/>
        <item x="1"/>
        <item t="default"/>
      </items>
    </pivotField>
    <pivotField axis="axisRow" compact="0" showAll="0">
      <items count="9">
        <item x="0"/>
        <item x="2"/>
        <item x="1"/>
        <item x="4"/>
        <item x="3"/>
        <item x="5"/>
        <item x="7"/>
        <item x="6"/>
        <item t="default"/>
      </items>
    </pivotField>
    <pivotField compact="0" showAll="0">
      <items count="7">
        <item x="3"/>
        <item x="1"/>
        <item x="4"/>
        <item x="0"/>
        <item x="2"/>
        <item x="5"/>
        <item t="default"/>
      </items>
    </pivotField>
    <pivotField compact="0" showAll="0">
      <items count="13">
        <item x="5"/>
        <item x="8"/>
        <item x="0"/>
        <item x="4"/>
        <item x="3"/>
        <item x="6"/>
        <item x="10"/>
        <item x="1"/>
        <item x="2"/>
        <item x="11"/>
        <item x="7"/>
        <item x="9"/>
        <item t="default"/>
      </items>
    </pivotField>
    <pivotField compact="0" numFmtId="178" showAll="0">
      <items count="12">
        <item x="2"/>
        <item x="7"/>
        <item x="3"/>
        <item x="1"/>
        <item x="6"/>
        <item x="5"/>
        <item x="10"/>
        <item x="4"/>
        <item x="8"/>
        <item x="0"/>
        <item x="9"/>
        <item t="default"/>
      </items>
    </pivotField>
    <pivotField dataField="1" compact="0" numFmtId="178" showAll="0">
      <items count="10">
        <item x="2"/>
        <item x="3"/>
        <item x="1"/>
        <item x="5"/>
        <item x="6"/>
        <item x="4"/>
        <item x="0"/>
        <item x="8"/>
        <item x="7"/>
        <item t="default"/>
      </items>
    </pivotField>
    <pivotField dragToCol="0" dragToPage="0" dragToRow="0" compact="0" numFmtId="178" showAll="0"/>
  </pivotFields>
  <rowFields count="2">
    <field x="0"/>
    <field x="1"/>
  </rowFields>
  <rowItems count="14">
    <i>
      <x/>
    </i>
    <i r="1">
      <x v="6"/>
    </i>
    <i r="1">
      <x v="7"/>
    </i>
    <i>
      <x v="1"/>
    </i>
    <i r="1">
      <x v="5"/>
    </i>
    <i>
      <x v="2"/>
    </i>
    <i r="1">
      <x/>
    </i>
    <i r="1">
      <x v="3"/>
    </i>
    <i>
      <x v="3"/>
    </i>
    <i r="1">
      <x v="1"/>
    </i>
    <i>
      <x v="4"/>
    </i>
    <i r="1">
      <x v="2"/>
    </i>
    <i r="1">
      <x v="4"/>
    </i>
    <i t="grand">
      <x/>
    </i>
  </rowItems>
  <colItems count="1">
    <i/>
  </colItems>
  <dataFields count="1">
    <dataField name="Sum of Cos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G23" sqref="G23"/>
    </sheetView>
  </sheetViews>
  <sheetFormatPr defaultColWidth="8.8" defaultRowHeight="15" outlineLevelRow="7"/>
  <sheetData>
    <row r="1" ht="17.25" spans="1:1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32" t="s">
        <v>14</v>
      </c>
    </row>
    <row r="2" ht="16.5" spans="1:15">
      <c r="A2" s="30" t="s">
        <v>15</v>
      </c>
      <c r="B2" s="31" t="s">
        <v>16</v>
      </c>
      <c r="C2" s="31" t="s">
        <v>17</v>
      </c>
      <c r="D2" s="31" t="s">
        <v>18</v>
      </c>
      <c r="E2" s="31" t="s">
        <v>19</v>
      </c>
      <c r="F2" s="31">
        <v>2010</v>
      </c>
      <c r="G2" s="31">
        <v>15</v>
      </c>
      <c r="H2" s="31">
        <v>15</v>
      </c>
      <c r="I2" s="31">
        <v>28</v>
      </c>
      <c r="J2" s="31">
        <v>60</v>
      </c>
      <c r="K2" s="31">
        <v>35</v>
      </c>
      <c r="L2" s="31">
        <f t="shared" ref="L2:L8" si="0">SUM(J2:K2)</f>
        <v>95</v>
      </c>
      <c r="M2" s="31">
        <f t="shared" ref="M2:M8" si="1">L2/5</f>
        <v>19</v>
      </c>
      <c r="N2" s="31" t="str">
        <f t="shared" ref="N2:N8" si="2">IF(M2&gt;9.9,"PASS","FAIL")</f>
        <v>PASS</v>
      </c>
      <c r="O2" s="33" t="str">
        <f>IF(M2&gt;=19,"A",IF(M2&gt;=17,"B",IF(M2&gt;=15,"C+",IF(M2&gt;=13,"C",IF(M2&gt;=11,"D+",IF(M2&gt;=10,"D",IF(M2&lt;10,"F")))))))</f>
        <v>A</v>
      </c>
    </row>
    <row r="3" ht="16.5" spans="1:15">
      <c r="A3" s="30" t="s">
        <v>20</v>
      </c>
      <c r="B3" s="31" t="s">
        <v>21</v>
      </c>
      <c r="C3" s="31" t="s">
        <v>22</v>
      </c>
      <c r="D3" s="31" t="s">
        <v>18</v>
      </c>
      <c r="E3" s="31" t="s">
        <v>19</v>
      </c>
      <c r="F3" s="31">
        <v>2009</v>
      </c>
      <c r="G3" s="31">
        <v>13</v>
      </c>
      <c r="H3" s="31">
        <v>4</v>
      </c>
      <c r="I3" s="31">
        <v>15</v>
      </c>
      <c r="J3" s="31">
        <f t="shared" ref="J3:J8" si="3">SUM(G3:I3)</f>
        <v>32</v>
      </c>
      <c r="K3" s="31">
        <v>30</v>
      </c>
      <c r="L3" s="31">
        <f t="shared" si="0"/>
        <v>62</v>
      </c>
      <c r="M3" s="31">
        <f t="shared" si="1"/>
        <v>12.4</v>
      </c>
      <c r="N3" s="31" t="str">
        <f t="shared" si="2"/>
        <v>PASS</v>
      </c>
      <c r="O3" s="34" t="str">
        <f t="shared" ref="O2:O8" si="4">IF(M3&gt;=19,"A",IF(M3&gt;=17,"B",IF(M3&gt;=15,"C+",IF(M3&gt;=13,"C",IF(M3&gt;=11,"D+",IF(M3&gt;=10,"D",IF(M3&lt;10,"F")))))))</f>
        <v>D+</v>
      </c>
    </row>
    <row r="4" ht="16.5" spans="1:15">
      <c r="A4" s="30" t="s">
        <v>23</v>
      </c>
      <c r="B4" s="31" t="s">
        <v>16</v>
      </c>
      <c r="C4" s="31" t="s">
        <v>24</v>
      </c>
      <c r="D4" s="31" t="s">
        <v>25</v>
      </c>
      <c r="E4" s="31" t="s">
        <v>26</v>
      </c>
      <c r="F4" s="31">
        <v>2010</v>
      </c>
      <c r="G4" s="31">
        <v>7</v>
      </c>
      <c r="H4" s="31">
        <v>10</v>
      </c>
      <c r="I4" s="31">
        <v>14</v>
      </c>
      <c r="J4" s="31">
        <f t="shared" si="3"/>
        <v>31</v>
      </c>
      <c r="K4" s="31">
        <v>12</v>
      </c>
      <c r="L4" s="31">
        <f t="shared" si="0"/>
        <v>43</v>
      </c>
      <c r="M4" s="31">
        <f t="shared" si="1"/>
        <v>8.6</v>
      </c>
      <c r="N4" s="31" t="str">
        <f t="shared" si="2"/>
        <v>FAIL</v>
      </c>
      <c r="O4" s="34" t="str">
        <f t="shared" si="4"/>
        <v>F</v>
      </c>
    </row>
    <row r="5" ht="16.5" spans="1:15">
      <c r="A5" s="30" t="s">
        <v>27</v>
      </c>
      <c r="B5" s="31" t="s">
        <v>21</v>
      </c>
      <c r="C5" s="31" t="s">
        <v>28</v>
      </c>
      <c r="D5" s="31" t="s">
        <v>25</v>
      </c>
      <c r="E5" s="31" t="s">
        <v>29</v>
      </c>
      <c r="F5" s="31">
        <v>2007</v>
      </c>
      <c r="G5" s="31">
        <v>14</v>
      </c>
      <c r="H5" s="31">
        <v>12</v>
      </c>
      <c r="I5" s="31">
        <v>17</v>
      </c>
      <c r="J5" s="31">
        <f t="shared" si="3"/>
        <v>43</v>
      </c>
      <c r="K5" s="31">
        <v>12</v>
      </c>
      <c r="L5" s="31">
        <f t="shared" si="0"/>
        <v>55</v>
      </c>
      <c r="M5" s="31">
        <f t="shared" si="1"/>
        <v>11</v>
      </c>
      <c r="N5" s="31" t="str">
        <f t="shared" si="2"/>
        <v>PASS</v>
      </c>
      <c r="O5" s="34" t="str">
        <f t="shared" si="4"/>
        <v>D+</v>
      </c>
    </row>
    <row r="6" ht="16.5" spans="1:15">
      <c r="A6" s="30" t="s">
        <v>30</v>
      </c>
      <c r="B6" s="31" t="s">
        <v>21</v>
      </c>
      <c r="C6" s="31" t="s">
        <v>28</v>
      </c>
      <c r="D6" s="31" t="s">
        <v>18</v>
      </c>
      <c r="E6" s="31" t="s">
        <v>31</v>
      </c>
      <c r="F6" s="31">
        <v>2009</v>
      </c>
      <c r="G6" s="31">
        <v>8</v>
      </c>
      <c r="H6" s="31">
        <v>15</v>
      </c>
      <c r="I6" s="31">
        <v>20</v>
      </c>
      <c r="J6" s="31">
        <f t="shared" si="3"/>
        <v>43</v>
      </c>
      <c r="K6" s="31">
        <v>25</v>
      </c>
      <c r="L6" s="31">
        <f t="shared" si="0"/>
        <v>68</v>
      </c>
      <c r="M6" s="31">
        <f t="shared" si="1"/>
        <v>13.6</v>
      </c>
      <c r="N6" s="31" t="str">
        <f t="shared" si="2"/>
        <v>PASS</v>
      </c>
      <c r="O6" s="34" t="str">
        <f t="shared" si="4"/>
        <v>C</v>
      </c>
    </row>
    <row r="7" ht="16.5" spans="1:15">
      <c r="A7" s="30" t="s">
        <v>32</v>
      </c>
      <c r="B7" s="31" t="s">
        <v>16</v>
      </c>
      <c r="C7" s="31" t="s">
        <v>24</v>
      </c>
      <c r="D7" s="31" t="s">
        <v>25</v>
      </c>
      <c r="E7" s="31" t="s">
        <v>31</v>
      </c>
      <c r="F7" s="31">
        <v>2008</v>
      </c>
      <c r="G7" s="31">
        <v>4</v>
      </c>
      <c r="H7" s="31">
        <v>11</v>
      </c>
      <c r="I7" s="31">
        <v>6</v>
      </c>
      <c r="J7" s="31">
        <f t="shared" si="3"/>
        <v>21</v>
      </c>
      <c r="K7" s="31">
        <v>18</v>
      </c>
      <c r="L7" s="31">
        <f t="shared" si="0"/>
        <v>39</v>
      </c>
      <c r="M7" s="31">
        <f t="shared" si="1"/>
        <v>7.8</v>
      </c>
      <c r="N7" s="31" t="str">
        <f t="shared" si="2"/>
        <v>FAIL</v>
      </c>
      <c r="O7" s="34" t="str">
        <f t="shared" si="4"/>
        <v>F</v>
      </c>
    </row>
    <row r="8" ht="16.5" spans="1:15">
      <c r="A8" s="30" t="s">
        <v>33</v>
      </c>
      <c r="B8" s="31" t="s">
        <v>16</v>
      </c>
      <c r="C8" s="31" t="s">
        <v>17</v>
      </c>
      <c r="D8" s="31" t="s">
        <v>25</v>
      </c>
      <c r="E8" s="31" t="s">
        <v>31</v>
      </c>
      <c r="F8" s="31">
        <v>2008</v>
      </c>
      <c r="G8" s="31">
        <v>15</v>
      </c>
      <c r="H8" s="31">
        <v>15</v>
      </c>
      <c r="I8" s="31">
        <v>30</v>
      </c>
      <c r="J8" s="31">
        <f t="shared" si="3"/>
        <v>60</v>
      </c>
      <c r="K8" s="31">
        <v>25</v>
      </c>
      <c r="L8" s="31">
        <f t="shared" si="0"/>
        <v>85</v>
      </c>
      <c r="M8" s="31">
        <f t="shared" si="1"/>
        <v>17</v>
      </c>
      <c r="N8" s="31" t="str">
        <f t="shared" si="2"/>
        <v>PASS</v>
      </c>
      <c r="O8" s="34" t="str">
        <f t="shared" si="4"/>
        <v>B</v>
      </c>
    </row>
  </sheetData>
  <conditionalFormatting sqref="I3">
    <cfRule type="cellIs" dxfId="0" priority="2" operator="greaterThan">
      <formula>14.9</formula>
    </cfRule>
    <cfRule type="cellIs" dxfId="1" priority="1" operator="greaterThan">
      <formula>14.9</formula>
    </cfRule>
  </conditionalFormatting>
  <conditionalFormatting sqref="G2:G8">
    <cfRule type="cellIs" dxfId="0" priority="19" operator="greaterThan">
      <formula>7.5</formula>
    </cfRule>
  </conditionalFormatting>
  <conditionalFormatting sqref="H2:H8">
    <cfRule type="cellIs" dxfId="1" priority="18" operator="lessThan">
      <formula>7.5</formula>
    </cfRule>
    <cfRule type="cellIs" dxfId="0" priority="17" operator="lessThan">
      <formula>7.5</formula>
    </cfRule>
  </conditionalFormatting>
  <conditionalFormatting sqref="I2:I8">
    <cfRule type="cellIs" dxfId="0" priority="14" operator="lessThan">
      <formula>15</formula>
    </cfRule>
    <cfRule type="cellIs" dxfId="1" priority="13" operator="greaterThan">
      <formula>15</formula>
    </cfRule>
  </conditionalFormatting>
  <conditionalFormatting sqref="J2:J8">
    <cfRule type="cellIs" dxfId="0" priority="12" operator="lessThan">
      <formula>30</formula>
    </cfRule>
    <cfRule type="cellIs" dxfId="1" priority="11" operator="greaterThan">
      <formula>30</formula>
    </cfRule>
  </conditionalFormatting>
  <conditionalFormatting sqref="K2:K8">
    <cfRule type="cellIs" dxfId="0" priority="10" operator="lessThan">
      <formula>20</formula>
    </cfRule>
    <cfRule type="cellIs" dxfId="1" priority="9" operator="greaterThan">
      <formula>20</formula>
    </cfRule>
  </conditionalFormatting>
  <conditionalFormatting sqref="L2:L8">
    <cfRule type="cellIs" dxfId="0" priority="8" operator="lessThan">
      <formula>50</formula>
    </cfRule>
    <cfRule type="cellIs" dxfId="1" priority="7" operator="greaterThan">
      <formula>50</formula>
    </cfRule>
  </conditionalFormatting>
  <conditionalFormatting sqref="M2:M8">
    <cfRule type="cellIs" dxfId="0" priority="6" operator="lessThan">
      <formula>10</formula>
    </cfRule>
    <cfRule type="cellIs" dxfId="1" priority="5" operator="greaterThan">
      <formula>10</formula>
    </cfRule>
  </conditionalFormatting>
  <conditionalFormatting sqref="N2:N8">
    <cfRule type="cellIs" dxfId="1" priority="4" operator="equal">
      <formula>"PASS"</formula>
    </cfRule>
    <cfRule type="cellIs" dxfId="0" priority="3" operator="equal">
      <formula>"FAIL"</formula>
    </cfRule>
  </conditionalFormatting>
  <conditionalFormatting sqref="G2:H8">
    <cfRule type="cellIs" dxfId="0" priority="16" operator="lessThan">
      <formula>7.5</formula>
    </cfRule>
    <cfRule type="cellIs" dxfId="1" priority="15" operator="greaterThan">
      <formula>7.5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G20" sqref="G20"/>
    </sheetView>
  </sheetViews>
  <sheetFormatPr defaultColWidth="8.8" defaultRowHeight="15" outlineLevelCol="4"/>
  <cols>
    <col min="1" max="1" width="12.2" customWidth="1"/>
    <col min="2" max="2" width="13.6"/>
    <col min="3" max="3" width="10.6" customWidth="1"/>
    <col min="4" max="5" width="13.6"/>
  </cols>
  <sheetData>
    <row r="1" spans="1:2">
      <c r="A1" s="2" t="s">
        <v>88</v>
      </c>
      <c r="B1" s="2" t="s">
        <v>101</v>
      </c>
    </row>
    <row r="2" spans="1:2">
      <c r="A2" s="3" t="s">
        <v>94</v>
      </c>
      <c r="B2" s="4">
        <v>4500500</v>
      </c>
    </row>
    <row r="3" spans="1:2">
      <c r="A3" t="s">
        <v>95</v>
      </c>
      <c r="B3" s="5">
        <v>9800000</v>
      </c>
    </row>
    <row r="4" spans="1:2">
      <c r="A4" s="3" t="s">
        <v>96</v>
      </c>
      <c r="B4" s="4">
        <v>32300000</v>
      </c>
    </row>
    <row r="5" spans="1:2">
      <c r="A5" t="s">
        <v>97</v>
      </c>
      <c r="B5" s="5">
        <v>11200000</v>
      </c>
    </row>
    <row r="6" spans="1:5">
      <c r="A6" s="3" t="s">
        <v>98</v>
      </c>
      <c r="B6" s="4">
        <v>37500000</v>
      </c>
      <c r="D6">
        <f>MATCH(A7,A2:A7)</f>
        <v>6</v>
      </c>
      <c r="E6">
        <f>MATCH(A5,A2:A7)</f>
        <v>4</v>
      </c>
    </row>
    <row r="7" spans="1:5">
      <c r="A7" s="6" t="s">
        <v>99</v>
      </c>
      <c r="B7" s="7">
        <v>29300000</v>
      </c>
      <c r="D7" t="str">
        <f>INDEX(A2:A7,6)</f>
        <v>Suger</v>
      </c>
      <c r="E7" t="str">
        <f>INDEX(A2:A7,4)</f>
        <v>Fortune</v>
      </c>
    </row>
    <row r="8" spans="4:5">
      <c r="D8" s="5">
        <f>INDEX(B2:B7,6)</f>
        <v>29300000</v>
      </c>
      <c r="E8" s="5">
        <f>INDEX(B2:B7,4)</f>
        <v>11200000</v>
      </c>
    </row>
    <row r="11" spans="3:5">
      <c r="C11" s="1" t="s">
        <v>88</v>
      </c>
      <c r="D11" t="s">
        <v>97</v>
      </c>
      <c r="E11">
        <f>MATCH(D11,A2:A7)</f>
        <v>4</v>
      </c>
    </row>
    <row r="12" spans="3:5">
      <c r="C12" s="1" t="s">
        <v>101</v>
      </c>
      <c r="E12">
        <f>INDEX(B2:B7,E11)</f>
        <v>11200000</v>
      </c>
    </row>
  </sheetData>
  <dataValidations count="1">
    <dataValidation type="list" allowBlank="1" showInputMessage="1" showErrorMessage="1" sqref="D11">
      <formula1>A2:A7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E22" sqref="E22"/>
    </sheetView>
  </sheetViews>
  <sheetFormatPr defaultColWidth="8.8" defaultRowHeight="15" outlineLevelCol="4"/>
  <cols>
    <col min="1" max="1" width="20.1" customWidth="1"/>
    <col min="4" max="4" width="25.6" customWidth="1"/>
  </cols>
  <sheetData>
    <row r="1" spans="1: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</row>
    <row r="2" spans="1:5">
      <c r="A2" t="s">
        <v>107</v>
      </c>
      <c r="B2">
        <v>2002</v>
      </c>
      <c r="C2" t="s">
        <v>108</v>
      </c>
      <c r="D2" t="s">
        <v>109</v>
      </c>
      <c r="E2" t="s">
        <v>110</v>
      </c>
    </row>
    <row r="3" spans="1:5">
      <c r="A3" t="s">
        <v>111</v>
      </c>
      <c r="B3">
        <v>2003</v>
      </c>
      <c r="C3" t="s">
        <v>108</v>
      </c>
      <c r="D3" t="s">
        <v>112</v>
      </c>
      <c r="E3" t="s">
        <v>110</v>
      </c>
    </row>
    <row r="4" spans="1:5">
      <c r="A4" t="s">
        <v>113</v>
      </c>
      <c r="B4">
        <v>2002</v>
      </c>
      <c r="C4" t="s">
        <v>114</v>
      </c>
      <c r="D4" t="s">
        <v>112</v>
      </c>
      <c r="E4" t="s">
        <v>115</v>
      </c>
    </row>
    <row r="5" spans="1:5">
      <c r="A5" t="s">
        <v>116</v>
      </c>
      <c r="B5">
        <v>2003</v>
      </c>
      <c r="C5" t="s">
        <v>108</v>
      </c>
      <c r="D5" t="s">
        <v>109</v>
      </c>
      <c r="E5" t="s">
        <v>115</v>
      </c>
    </row>
    <row r="6" spans="1:5">
      <c r="A6" t="s">
        <v>117</v>
      </c>
      <c r="B6">
        <v>2004</v>
      </c>
      <c r="C6" t="s">
        <v>114</v>
      </c>
      <c r="D6" t="s">
        <v>118</v>
      </c>
      <c r="E6" t="s">
        <v>115</v>
      </c>
    </row>
    <row r="7" spans="1:5">
      <c r="A7" t="s">
        <v>119</v>
      </c>
      <c r="B7">
        <v>2005</v>
      </c>
      <c r="C7" t="s">
        <v>108</v>
      </c>
      <c r="D7" t="s">
        <v>118</v>
      </c>
      <c r="E7" t="s">
        <v>110</v>
      </c>
    </row>
    <row r="8" spans="1:5">
      <c r="A8" t="s">
        <v>120</v>
      </c>
      <c r="B8">
        <v>2004</v>
      </c>
      <c r="C8" t="s">
        <v>108</v>
      </c>
      <c r="D8" t="s">
        <v>118</v>
      </c>
      <c r="E8" t="s">
        <v>121</v>
      </c>
    </row>
    <row r="9" spans="1:5">
      <c r="A9" t="s">
        <v>122</v>
      </c>
      <c r="B9">
        <v>2002</v>
      </c>
      <c r="C9" t="s">
        <v>114</v>
      </c>
      <c r="D9" t="s">
        <v>123</v>
      </c>
      <c r="E9" t="s">
        <v>121</v>
      </c>
    </row>
    <row r="10" spans="1:5">
      <c r="A10" t="s">
        <v>124</v>
      </c>
      <c r="B10">
        <v>2001</v>
      </c>
      <c r="C10" t="s">
        <v>108</v>
      </c>
      <c r="D10" t="s">
        <v>123</v>
      </c>
      <c r="E10" t="s">
        <v>110</v>
      </c>
    </row>
    <row r="11" spans="1:5">
      <c r="A11" t="s">
        <v>125</v>
      </c>
      <c r="B11">
        <v>2001</v>
      </c>
      <c r="C11" t="s">
        <v>108</v>
      </c>
      <c r="D11" t="s">
        <v>109</v>
      </c>
      <c r="E11" t="s">
        <v>115</v>
      </c>
    </row>
    <row r="12" spans="1:5">
      <c r="A12" t="s">
        <v>126</v>
      </c>
      <c r="B12">
        <v>2004</v>
      </c>
      <c r="C12" t="s">
        <v>127</v>
      </c>
      <c r="D12" t="s">
        <v>109</v>
      </c>
      <c r="E12" t="s">
        <v>110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I3" sqref="I3"/>
    </sheetView>
  </sheetViews>
  <sheetFormatPr defaultColWidth="8.8" defaultRowHeight="15"/>
  <sheetData>
    <row r="1" spans="1:10">
      <c r="A1" s="22" t="s">
        <v>34</v>
      </c>
      <c r="B1" s="22" t="s">
        <v>35</v>
      </c>
      <c r="C1" s="22" t="s">
        <v>36</v>
      </c>
      <c r="D1" s="22" t="s">
        <v>37</v>
      </c>
      <c r="E1" s="22" t="s">
        <v>38</v>
      </c>
      <c r="F1" s="22" t="s">
        <v>39</v>
      </c>
      <c r="G1" s="25" t="s">
        <v>40</v>
      </c>
      <c r="H1" s="19" t="s">
        <v>41</v>
      </c>
      <c r="I1" s="27" t="s">
        <v>42</v>
      </c>
      <c r="J1" s="28"/>
    </row>
    <row r="2" spans="1:10">
      <c r="A2" s="23" t="s">
        <v>43</v>
      </c>
      <c r="B2" s="23">
        <v>4</v>
      </c>
      <c r="C2" s="23">
        <v>2200</v>
      </c>
      <c r="D2" s="23">
        <f t="shared" ref="D2:D8" si="0">C2*B2</f>
        <v>8800</v>
      </c>
      <c r="E2" s="23">
        <f>D2*H$2</f>
        <v>1584</v>
      </c>
      <c r="F2" s="23">
        <f t="shared" ref="F2:F8" si="1">D2-E2</f>
        <v>7216</v>
      </c>
      <c r="G2" s="20">
        <f>SUMIF(A2:A8,"Salt",F2:F8)</f>
        <v>984</v>
      </c>
      <c r="H2" s="26">
        <v>0.18</v>
      </c>
      <c r="I2" s="23" t="s">
        <v>34</v>
      </c>
      <c r="J2" s="23" t="s">
        <v>44</v>
      </c>
    </row>
    <row r="3" spans="1:10">
      <c r="A3" s="23" t="s">
        <v>45</v>
      </c>
      <c r="B3" s="23">
        <v>2</v>
      </c>
      <c r="C3" s="23">
        <v>200</v>
      </c>
      <c r="D3" s="23">
        <f t="shared" si="0"/>
        <v>400</v>
      </c>
      <c r="E3" s="23">
        <f>D3*H$2</f>
        <v>72</v>
      </c>
      <c r="F3" s="23">
        <f t="shared" si="1"/>
        <v>328</v>
      </c>
      <c r="G3" s="20"/>
      <c r="H3" s="26"/>
      <c r="I3" s="23" t="s">
        <v>46</v>
      </c>
      <c r="J3">
        <f>SUMIF(A2:A8,J2,F2:F8)</f>
        <v>18450</v>
      </c>
    </row>
    <row r="4" spans="1:8">
      <c r="A4" s="23" t="s">
        <v>45</v>
      </c>
      <c r="B4" s="23">
        <v>2</v>
      </c>
      <c r="C4" s="23">
        <v>200</v>
      </c>
      <c r="D4" s="23">
        <f t="shared" si="0"/>
        <v>400</v>
      </c>
      <c r="E4" s="23">
        <f>D4*H$2</f>
        <v>72</v>
      </c>
      <c r="F4" s="23">
        <f t="shared" si="1"/>
        <v>328</v>
      </c>
      <c r="G4" s="20"/>
      <c r="H4" s="20"/>
    </row>
    <row r="5" spans="1:8">
      <c r="A5" s="23" t="s">
        <v>45</v>
      </c>
      <c r="B5" s="23">
        <v>2</v>
      </c>
      <c r="C5" s="23">
        <v>200</v>
      </c>
      <c r="D5" s="23">
        <f t="shared" si="0"/>
        <v>400</v>
      </c>
      <c r="E5" s="23">
        <f>D5*H$2</f>
        <v>72</v>
      </c>
      <c r="F5" s="23">
        <f t="shared" si="1"/>
        <v>328</v>
      </c>
      <c r="G5" s="20"/>
      <c r="H5" s="20"/>
    </row>
    <row r="6" spans="1:8">
      <c r="A6" s="23" t="s">
        <v>44</v>
      </c>
      <c r="B6" s="23">
        <v>25</v>
      </c>
      <c r="C6" s="23">
        <v>900</v>
      </c>
      <c r="D6" s="23">
        <f t="shared" si="0"/>
        <v>22500</v>
      </c>
      <c r="E6" s="23">
        <f>D6*H$2</f>
        <v>4050</v>
      </c>
      <c r="F6" s="23">
        <f t="shared" si="1"/>
        <v>18450</v>
      </c>
      <c r="G6" s="20"/>
      <c r="H6" s="20"/>
    </row>
    <row r="7" spans="1:8">
      <c r="A7" s="23" t="s">
        <v>47</v>
      </c>
      <c r="B7" s="23">
        <v>4</v>
      </c>
      <c r="C7" s="23">
        <v>2500</v>
      </c>
      <c r="D7" s="23">
        <f t="shared" si="0"/>
        <v>10000</v>
      </c>
      <c r="E7" s="23">
        <f>D7*H$2</f>
        <v>1800</v>
      </c>
      <c r="F7" s="23">
        <f t="shared" si="1"/>
        <v>8200</v>
      </c>
      <c r="G7" s="20"/>
      <c r="H7" s="20"/>
    </row>
    <row r="8" spans="1:8">
      <c r="A8" s="23" t="s">
        <v>48</v>
      </c>
      <c r="B8" s="23">
        <v>24</v>
      </c>
      <c r="C8" s="23">
        <v>700</v>
      </c>
      <c r="D8" s="23">
        <f t="shared" si="0"/>
        <v>16800</v>
      </c>
      <c r="E8" s="23">
        <f>D8*H$2</f>
        <v>3024</v>
      </c>
      <c r="F8" s="23">
        <f t="shared" si="1"/>
        <v>13776</v>
      </c>
      <c r="G8" s="20"/>
      <c r="H8" s="20"/>
    </row>
    <row r="9" spans="1:8">
      <c r="A9" s="20"/>
      <c r="B9" s="24" t="s">
        <v>49</v>
      </c>
      <c r="C9" s="24">
        <f t="shared" ref="C9:F9" si="2">SUM(C2:C8)</f>
        <v>6900</v>
      </c>
      <c r="D9" s="24">
        <f t="shared" si="2"/>
        <v>59300</v>
      </c>
      <c r="E9" s="24">
        <f t="shared" si="2"/>
        <v>10674</v>
      </c>
      <c r="F9" s="24">
        <f t="shared" si="2"/>
        <v>48626</v>
      </c>
      <c r="G9" s="20"/>
      <c r="H9" s="20"/>
    </row>
    <row r="10" spans="1:8">
      <c r="A10" s="20"/>
      <c r="B10" s="20"/>
      <c r="C10" s="20"/>
      <c r="D10" s="20"/>
      <c r="E10" s="20"/>
      <c r="F10" s="20"/>
      <c r="G10" s="20"/>
      <c r="H10" s="20"/>
    </row>
    <row r="11" spans="1:8">
      <c r="A11" s="20"/>
      <c r="B11" s="20"/>
      <c r="C11" s="20"/>
      <c r="D11" s="20"/>
      <c r="E11" s="20"/>
      <c r="F11" s="20"/>
      <c r="G11" s="20"/>
      <c r="H11" s="20"/>
    </row>
    <row r="12" spans="1:8">
      <c r="A12" s="20"/>
      <c r="B12" s="20"/>
      <c r="E12" s="20"/>
      <c r="F12" s="20"/>
      <c r="G12" s="20"/>
      <c r="H12" s="20"/>
    </row>
    <row r="13" spans="1:8">
      <c r="A13" s="20"/>
      <c r="B13" s="20"/>
      <c r="E13" s="20"/>
      <c r="F13" s="20"/>
      <c r="G13" s="20"/>
      <c r="H13" s="20"/>
    </row>
    <row r="14" spans="1:8">
      <c r="A14" s="20"/>
      <c r="B14" s="20"/>
      <c r="E14" s="20"/>
      <c r="F14" s="20"/>
      <c r="G14" s="20"/>
      <c r="H14" s="20"/>
    </row>
    <row r="15" spans="1:8">
      <c r="A15" s="20"/>
      <c r="B15" s="20"/>
      <c r="C15" s="20"/>
      <c r="D15" s="20"/>
      <c r="E15" s="20"/>
      <c r="F15" s="20"/>
      <c r="G15" s="20"/>
      <c r="H15" s="20"/>
    </row>
  </sheetData>
  <dataValidations count="1">
    <dataValidation type="list" allowBlank="1" showInputMessage="1" showErrorMessage="1" errorTitle="Error selection" error="Invalid Option" promptTitle="Select" prompt="PLease Use DropDown" sqref="J2">
      <formula1>'SELECT-PRODUCT'!A2:A6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B12" sqref="B12"/>
    </sheetView>
  </sheetViews>
  <sheetFormatPr defaultColWidth="8.8" defaultRowHeight="15" outlineLevelRow="5"/>
  <sheetData>
    <row r="1" spans="1:1">
      <c r="A1" s="22" t="s">
        <v>50</v>
      </c>
    </row>
    <row r="2" spans="1:1">
      <c r="A2" s="23" t="s">
        <v>43</v>
      </c>
    </row>
    <row r="3" spans="1:1">
      <c r="A3" s="23" t="s">
        <v>45</v>
      </c>
    </row>
    <row r="4" spans="1:1">
      <c r="A4" s="23" t="s">
        <v>44</v>
      </c>
    </row>
    <row r="5" spans="1:1">
      <c r="A5" s="23" t="s">
        <v>47</v>
      </c>
    </row>
    <row r="6" spans="1:1">
      <c r="A6" s="23" t="s">
        <v>48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B2" sqref="B2"/>
    </sheetView>
  </sheetViews>
  <sheetFormatPr defaultColWidth="8.8" defaultRowHeight="15" outlineLevelRow="7" outlineLevelCol="6"/>
  <cols>
    <col min="7" max="7" width="13.3" customWidth="1"/>
  </cols>
  <sheetData>
    <row r="1" spans="1:7">
      <c r="A1" s="19" t="s">
        <v>51</v>
      </c>
      <c r="B1" s="19" t="s">
        <v>52</v>
      </c>
      <c r="C1" s="19" t="s">
        <v>53</v>
      </c>
      <c r="D1" s="19" t="s">
        <v>54</v>
      </c>
      <c r="E1" s="19" t="s">
        <v>55</v>
      </c>
      <c r="F1" s="19" t="s">
        <v>56</v>
      </c>
      <c r="G1" s="19" t="s">
        <v>57</v>
      </c>
    </row>
    <row r="2" spans="1:7">
      <c r="A2" s="20" t="s">
        <v>58</v>
      </c>
      <c r="B2" s="21">
        <v>200</v>
      </c>
      <c r="C2" s="21">
        <v>100</v>
      </c>
      <c r="D2" s="21">
        <v>70</v>
      </c>
      <c r="E2" s="21">
        <v>5</v>
      </c>
      <c r="F2" s="20">
        <f t="shared" ref="F2:F8" si="0">SUM(C2:E2)</f>
        <v>175</v>
      </c>
      <c r="G2" s="20" t="str">
        <f>IF(F2&gt;B2,"Beyond Budget",IF(F2&lt;=B2,"Within Budget"))</f>
        <v>Within Budget</v>
      </c>
    </row>
    <row r="3" spans="1:7">
      <c r="A3" s="20" t="s">
        <v>27</v>
      </c>
      <c r="B3" s="21">
        <v>250</v>
      </c>
      <c r="C3" s="20"/>
      <c r="D3" s="20"/>
      <c r="E3" s="20"/>
      <c r="F3" s="20">
        <f t="shared" si="0"/>
        <v>0</v>
      </c>
      <c r="G3" s="20" t="str">
        <f t="shared" ref="G3:G8" si="1">IF(F3&gt;B3,"Beyond budet",IF(F3&lt;=B3,"Within Budget"))</f>
        <v>Within Budget</v>
      </c>
    </row>
    <row r="4" spans="1:7">
      <c r="A4" s="20" t="s">
        <v>20</v>
      </c>
      <c r="B4" s="21">
        <v>150</v>
      </c>
      <c r="C4" s="20"/>
      <c r="D4" s="20"/>
      <c r="E4" s="20"/>
      <c r="F4" s="20">
        <f t="shared" si="0"/>
        <v>0</v>
      </c>
      <c r="G4" s="20" t="str">
        <f t="shared" si="1"/>
        <v>Within Budget</v>
      </c>
    </row>
    <row r="5" spans="1:7">
      <c r="A5" s="20" t="s">
        <v>15</v>
      </c>
      <c r="B5" s="21">
        <v>290</v>
      </c>
      <c r="C5" s="20"/>
      <c r="D5" s="20"/>
      <c r="E5" s="20"/>
      <c r="F5" s="20">
        <f t="shared" si="0"/>
        <v>0</v>
      </c>
      <c r="G5" s="20" t="str">
        <f t="shared" si="1"/>
        <v>Within Budget</v>
      </c>
    </row>
    <row r="6" spans="1:7">
      <c r="A6" s="20" t="s">
        <v>32</v>
      </c>
      <c r="B6" s="21">
        <v>100</v>
      </c>
      <c r="C6" s="20"/>
      <c r="D6" s="20"/>
      <c r="E6" s="20"/>
      <c r="F6" s="20">
        <f t="shared" si="0"/>
        <v>0</v>
      </c>
      <c r="G6" s="20" t="str">
        <f t="shared" si="1"/>
        <v>Within Budget</v>
      </c>
    </row>
    <row r="7" spans="1:7">
      <c r="A7" s="20" t="s">
        <v>23</v>
      </c>
      <c r="B7" s="21">
        <v>140</v>
      </c>
      <c r="C7" s="20"/>
      <c r="D7" s="20"/>
      <c r="E7" s="20"/>
      <c r="F7" s="20">
        <f t="shared" si="0"/>
        <v>0</v>
      </c>
      <c r="G7" s="20" t="str">
        <f t="shared" si="1"/>
        <v>Within Budget</v>
      </c>
    </row>
    <row r="8" spans="1:7">
      <c r="A8" s="20" t="s">
        <v>30</v>
      </c>
      <c r="B8" s="21">
        <v>300</v>
      </c>
      <c r="C8" s="20"/>
      <c r="D8" s="20">
        <v>300</v>
      </c>
      <c r="E8" s="20">
        <v>1</v>
      </c>
      <c r="F8" s="20">
        <f t="shared" si="0"/>
        <v>301</v>
      </c>
      <c r="G8" s="20" t="str">
        <f t="shared" si="1"/>
        <v>Beyond budet</v>
      </c>
    </row>
  </sheetData>
  <conditionalFormatting sqref="G2:G8">
    <cfRule type="cellIs" dxfId="0" priority="4" operator="equal">
      <formula>"Beyond budget"</formula>
    </cfRule>
    <cfRule type="containsText" dxfId="0" priority="3" operator="between" text="Beyond budet">
      <formula>NOT(ISERROR(SEARCH("Beyond budet",G2)))</formula>
    </cfRule>
    <cfRule type="containsText" dxfId="1" priority="2" operator="between" text="within budet">
      <formula>NOT(ISERROR(SEARCH("within budet",G2)))</formula>
    </cfRule>
    <cfRule type="containsText" dxfId="1" priority="1" operator="between" text="WIthin Budget">
      <formula>NOT(ISERROR(SEARCH("WIthin Budget",G2)))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C18" sqref="C18"/>
    </sheetView>
  </sheetViews>
  <sheetFormatPr defaultColWidth="8.8" defaultRowHeight="15" outlineLevelCol="5"/>
  <cols>
    <col min="1" max="1" width="11.2"/>
    <col min="2" max="2" width="11.7"/>
  </cols>
  <sheetData>
    <row r="1" spans="1:6">
      <c r="A1" s="15" t="s">
        <v>59</v>
      </c>
      <c r="B1" s="15" t="s">
        <v>60</v>
      </c>
      <c r="C1" s="15" t="s">
        <v>61</v>
      </c>
      <c r="D1" s="15" t="s">
        <v>62</v>
      </c>
      <c r="E1" s="17" t="s">
        <v>63</v>
      </c>
      <c r="F1" s="18" t="s">
        <v>64</v>
      </c>
    </row>
    <row r="2" spans="1:6">
      <c r="A2" t="s">
        <v>65</v>
      </c>
      <c r="B2" t="s">
        <v>66</v>
      </c>
      <c r="C2" t="s">
        <v>67</v>
      </c>
      <c r="D2" s="16">
        <v>63512</v>
      </c>
      <c r="E2" s="14">
        <v>4000</v>
      </c>
      <c r="F2" s="14">
        <v>3000</v>
      </c>
    </row>
    <row r="3" spans="1:6">
      <c r="A3" t="s">
        <v>65</v>
      </c>
      <c r="B3" t="s">
        <v>66</v>
      </c>
      <c r="C3" t="s">
        <v>68</v>
      </c>
      <c r="D3" s="16">
        <v>95135</v>
      </c>
      <c r="E3" s="14">
        <v>2500</v>
      </c>
      <c r="F3" s="14">
        <v>2000</v>
      </c>
    </row>
    <row r="4" spans="1:6">
      <c r="A4" t="s">
        <v>65</v>
      </c>
      <c r="B4" t="s">
        <v>66</v>
      </c>
      <c r="C4" t="s">
        <v>69</v>
      </c>
      <c r="D4" s="16">
        <v>101345</v>
      </c>
      <c r="E4" s="14">
        <v>2000</v>
      </c>
      <c r="F4" s="14">
        <v>1500</v>
      </c>
    </row>
    <row r="5" spans="1:6">
      <c r="A5" t="s">
        <v>70</v>
      </c>
      <c r="B5" t="s">
        <v>71</v>
      </c>
      <c r="C5" t="s">
        <v>72</v>
      </c>
      <c r="D5" s="16">
        <v>75000</v>
      </c>
      <c r="E5" s="14">
        <v>2200</v>
      </c>
      <c r="F5" s="14">
        <v>1900</v>
      </c>
    </row>
    <row r="6" spans="1:6">
      <c r="A6" t="s">
        <v>73</v>
      </c>
      <c r="B6" t="s">
        <v>74</v>
      </c>
      <c r="C6" t="s">
        <v>75</v>
      </c>
      <c r="D6" s="16">
        <v>69000</v>
      </c>
      <c r="E6" s="14">
        <v>3800</v>
      </c>
      <c r="F6" s="14">
        <v>3000</v>
      </c>
    </row>
    <row r="7" spans="1:6">
      <c r="A7" t="s">
        <v>73</v>
      </c>
      <c r="B7" t="s">
        <v>74</v>
      </c>
      <c r="C7" t="s">
        <v>75</v>
      </c>
      <c r="D7" s="16">
        <v>55233</v>
      </c>
      <c r="E7" s="14">
        <v>2900</v>
      </c>
      <c r="F7" s="14">
        <v>2500</v>
      </c>
    </row>
    <row r="8" spans="1:6">
      <c r="A8" t="s">
        <v>70</v>
      </c>
      <c r="B8" t="s">
        <v>76</v>
      </c>
      <c r="C8" t="s">
        <v>72</v>
      </c>
      <c r="D8" s="16">
        <v>87000</v>
      </c>
      <c r="E8" s="14">
        <v>2200</v>
      </c>
      <c r="F8" s="14">
        <v>2100</v>
      </c>
    </row>
    <row r="9" spans="1:6">
      <c r="A9" t="s">
        <v>70</v>
      </c>
      <c r="B9" t="s">
        <v>76</v>
      </c>
      <c r="C9" t="s">
        <v>72</v>
      </c>
      <c r="D9" s="16">
        <v>130600</v>
      </c>
      <c r="E9" s="14">
        <v>2700</v>
      </c>
      <c r="F9" s="14">
        <v>2200</v>
      </c>
    </row>
    <row r="10" spans="1:6">
      <c r="A10" t="s">
        <v>70</v>
      </c>
      <c r="B10" t="s">
        <v>76</v>
      </c>
      <c r="C10" t="s">
        <v>69</v>
      </c>
      <c r="D10" s="16">
        <v>59000</v>
      </c>
      <c r="E10" s="14">
        <v>2100</v>
      </c>
      <c r="F10" s="14">
        <v>2000</v>
      </c>
    </row>
    <row r="11" spans="1:6">
      <c r="A11" t="s">
        <v>65</v>
      </c>
      <c r="B11" t="s">
        <v>77</v>
      </c>
      <c r="C11" t="s">
        <v>78</v>
      </c>
      <c r="D11" s="16">
        <v>138800</v>
      </c>
      <c r="E11" s="14">
        <v>2700</v>
      </c>
      <c r="F11" s="14">
        <v>1900</v>
      </c>
    </row>
    <row r="12" spans="1:6">
      <c r="A12" t="s">
        <v>79</v>
      </c>
      <c r="B12" t="s">
        <v>80</v>
      </c>
      <c r="C12" t="s">
        <v>72</v>
      </c>
      <c r="D12" s="16">
        <v>89000</v>
      </c>
      <c r="E12" s="14">
        <v>3900</v>
      </c>
      <c r="F12" s="14">
        <v>3000</v>
      </c>
    </row>
    <row r="13" spans="1:6">
      <c r="A13" t="s">
        <v>81</v>
      </c>
      <c r="B13" t="s">
        <v>82</v>
      </c>
      <c r="C13" t="s">
        <v>75</v>
      </c>
      <c r="D13">
        <v>109000</v>
      </c>
      <c r="E13" s="14">
        <v>4900</v>
      </c>
      <c r="F13" s="14">
        <v>4500</v>
      </c>
    </row>
    <row r="14" spans="1:6">
      <c r="A14" t="s">
        <v>81</v>
      </c>
      <c r="B14" t="s">
        <v>83</v>
      </c>
      <c r="C14" t="s">
        <v>69</v>
      </c>
      <c r="D14" s="16">
        <v>87000</v>
      </c>
      <c r="E14" s="14">
        <v>3700</v>
      </c>
      <c r="F14" s="14">
        <v>3500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7"/>
  <sheetViews>
    <sheetView workbookViewId="0">
      <selection activeCell="K18" sqref="K18"/>
    </sheetView>
  </sheetViews>
  <sheetFormatPr defaultColWidth="8.8" defaultRowHeight="15" outlineLevelCol="2"/>
  <cols>
    <col min="1" max="1" width="11.2"/>
    <col min="2" max="2" width="8.4"/>
    <col min="3" max="3" width="18.3"/>
    <col min="4" max="4" width="16.3"/>
  </cols>
  <sheetData>
    <row r="3" spans="1:3">
      <c r="A3" t="s">
        <v>59</v>
      </c>
      <c r="B3" t="s">
        <v>60</v>
      </c>
      <c r="C3" t="s">
        <v>84</v>
      </c>
    </row>
    <row r="4" spans="1:3">
      <c r="A4" t="s">
        <v>81</v>
      </c>
      <c r="C4" s="14">
        <v>600</v>
      </c>
    </row>
    <row r="5" spans="2:3">
      <c r="B5" t="s">
        <v>83</v>
      </c>
      <c r="C5" s="14">
        <v>200</v>
      </c>
    </row>
    <row r="6" spans="2:3">
      <c r="B6" t="s">
        <v>82</v>
      </c>
      <c r="C6" s="14">
        <v>400</v>
      </c>
    </row>
    <row r="7" spans="1:3">
      <c r="A7" t="s">
        <v>79</v>
      </c>
      <c r="C7" s="14">
        <v>900</v>
      </c>
    </row>
    <row r="8" spans="2:3">
      <c r="B8" t="s">
        <v>80</v>
      </c>
      <c r="C8" s="14">
        <v>900</v>
      </c>
    </row>
    <row r="9" spans="1:3">
      <c r="A9" t="s">
        <v>65</v>
      </c>
      <c r="C9" s="14">
        <v>2800</v>
      </c>
    </row>
    <row r="10" spans="2:3">
      <c r="B10" t="s">
        <v>66</v>
      </c>
      <c r="C10" s="14">
        <v>2000</v>
      </c>
    </row>
    <row r="11" spans="2:3">
      <c r="B11" t="s">
        <v>77</v>
      </c>
      <c r="C11" s="14">
        <v>800</v>
      </c>
    </row>
    <row r="12" spans="1:3">
      <c r="A12" t="s">
        <v>73</v>
      </c>
      <c r="C12" s="14">
        <v>1200</v>
      </c>
    </row>
    <row r="13" spans="2:3">
      <c r="B13" t="s">
        <v>74</v>
      </c>
      <c r="C13" s="14">
        <v>1200</v>
      </c>
    </row>
    <row r="14" spans="1:3">
      <c r="A14" t="s">
        <v>70</v>
      </c>
      <c r="C14" s="14">
        <v>1000</v>
      </c>
    </row>
    <row r="15" spans="2:3">
      <c r="B15" t="s">
        <v>71</v>
      </c>
      <c r="C15" s="14">
        <v>300</v>
      </c>
    </row>
    <row r="16" spans="2:3">
      <c r="B16" t="s">
        <v>76</v>
      </c>
      <c r="C16" s="14">
        <v>700</v>
      </c>
    </row>
    <row r="17" spans="1:3">
      <c r="A17" t="s">
        <v>85</v>
      </c>
      <c r="C17" s="14">
        <v>6500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30"/>
  <sheetViews>
    <sheetView workbookViewId="0">
      <selection activeCell="F7" sqref="F7"/>
    </sheetView>
  </sheetViews>
  <sheetFormatPr defaultColWidth="8.8" defaultRowHeight="15" outlineLevelCol="3"/>
  <cols>
    <col min="1" max="1" width="11.2"/>
    <col min="2" max="3" width="8.4"/>
    <col min="4" max="4" width="21.2"/>
  </cols>
  <sheetData>
    <row r="3" spans="1:4">
      <c r="A3" t="s">
        <v>59</v>
      </c>
      <c r="B3" t="s">
        <v>61</v>
      </c>
      <c r="C3" t="s">
        <v>60</v>
      </c>
      <c r="D3" t="s">
        <v>86</v>
      </c>
    </row>
    <row r="4" spans="1:4">
      <c r="A4" t="s">
        <v>81</v>
      </c>
      <c r="D4">
        <v>2</v>
      </c>
    </row>
    <row r="5" spans="2:4">
      <c r="B5" t="s">
        <v>75</v>
      </c>
      <c r="D5">
        <v>1</v>
      </c>
    </row>
    <row r="6" spans="3:4">
      <c r="C6" t="s">
        <v>82</v>
      </c>
      <c r="D6">
        <v>1</v>
      </c>
    </row>
    <row r="7" spans="2:4">
      <c r="B7" t="s">
        <v>69</v>
      </c>
      <c r="D7">
        <v>1</v>
      </c>
    </row>
    <row r="8" spans="3:4">
      <c r="C8" t="s">
        <v>83</v>
      </c>
      <c r="D8">
        <v>1</v>
      </c>
    </row>
    <row r="9" spans="1:4">
      <c r="A9" t="s">
        <v>79</v>
      </c>
      <c r="D9">
        <v>1</v>
      </c>
    </row>
    <row r="10" spans="2:4">
      <c r="B10" t="s">
        <v>72</v>
      </c>
      <c r="D10">
        <v>1</v>
      </c>
    </row>
    <row r="11" spans="3:4">
      <c r="C11" t="s">
        <v>80</v>
      </c>
      <c r="D11">
        <v>1</v>
      </c>
    </row>
    <row r="12" spans="1:4">
      <c r="A12" t="s">
        <v>65</v>
      </c>
      <c r="D12">
        <v>4</v>
      </c>
    </row>
    <row r="13" spans="2:4">
      <c r="B13" t="s">
        <v>68</v>
      </c>
      <c r="D13">
        <v>1</v>
      </c>
    </row>
    <row r="14" spans="3:4">
      <c r="C14" t="s">
        <v>66</v>
      </c>
      <c r="D14">
        <v>1</v>
      </c>
    </row>
    <row r="15" spans="2:4">
      <c r="B15" t="s">
        <v>67</v>
      </c>
      <c r="D15">
        <v>1</v>
      </c>
    </row>
    <row r="16" spans="3:4">
      <c r="C16" t="s">
        <v>66</v>
      </c>
      <c r="D16">
        <v>1</v>
      </c>
    </row>
    <row r="17" spans="2:4">
      <c r="B17" t="s">
        <v>69</v>
      </c>
      <c r="D17">
        <v>1</v>
      </c>
    </row>
    <row r="18" spans="3:4">
      <c r="C18" t="s">
        <v>66</v>
      </c>
      <c r="D18">
        <v>1</v>
      </c>
    </row>
    <row r="19" spans="2:4">
      <c r="B19" t="s">
        <v>78</v>
      </c>
      <c r="D19">
        <v>1</v>
      </c>
    </row>
    <row r="20" spans="3:4">
      <c r="C20" t="s">
        <v>77</v>
      </c>
      <c r="D20">
        <v>1</v>
      </c>
    </row>
    <row r="21" spans="1:4">
      <c r="A21" t="s">
        <v>73</v>
      </c>
      <c r="D21">
        <v>2</v>
      </c>
    </row>
    <row r="22" spans="2:4">
      <c r="B22" t="s">
        <v>75</v>
      </c>
      <c r="D22">
        <v>2</v>
      </c>
    </row>
    <row r="23" spans="3:4">
      <c r="C23" t="s">
        <v>74</v>
      </c>
      <c r="D23">
        <v>2</v>
      </c>
    </row>
    <row r="24" spans="1:4">
      <c r="A24" t="s">
        <v>70</v>
      </c>
      <c r="D24">
        <v>4</v>
      </c>
    </row>
    <row r="25" spans="2:4">
      <c r="B25" t="s">
        <v>72</v>
      </c>
      <c r="D25">
        <v>3</v>
      </c>
    </row>
    <row r="26" spans="3:4">
      <c r="C26" t="s">
        <v>71</v>
      </c>
      <c r="D26">
        <v>1</v>
      </c>
    </row>
    <row r="27" spans="3:4">
      <c r="C27" t="s">
        <v>76</v>
      </c>
      <c r="D27">
        <v>2</v>
      </c>
    </row>
    <row r="28" spans="2:4">
      <c r="B28" t="s">
        <v>69</v>
      </c>
      <c r="D28">
        <v>1</v>
      </c>
    </row>
    <row r="29" spans="3:4">
      <c r="C29" t="s">
        <v>76</v>
      </c>
      <c r="D29">
        <v>1</v>
      </c>
    </row>
    <row r="30" spans="1:4">
      <c r="A30" t="s">
        <v>85</v>
      </c>
      <c r="D30">
        <v>13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zoomScale="153" zoomScaleNormal="153" workbookViewId="0">
      <selection activeCell="F15" sqref="F15"/>
    </sheetView>
  </sheetViews>
  <sheetFormatPr defaultColWidth="8.8" defaultRowHeight="15" outlineLevelCol="2"/>
  <cols>
    <col min="1" max="1" width="11.2"/>
    <col min="2" max="2" width="8.4"/>
    <col min="3" max="3" width="11.7"/>
    <col min="4" max="4" width="9.3"/>
    <col min="6" max="6" width="9.3"/>
  </cols>
  <sheetData>
    <row r="1" spans="1:3">
      <c r="A1" t="s">
        <v>59</v>
      </c>
      <c r="B1" t="s">
        <v>60</v>
      </c>
      <c r="C1" t="s">
        <v>87</v>
      </c>
    </row>
    <row r="2" spans="1:3">
      <c r="A2" t="s">
        <v>81</v>
      </c>
      <c r="C2">
        <v>8000</v>
      </c>
    </row>
    <row r="3" spans="2:3">
      <c r="B3" t="s">
        <v>83</v>
      </c>
      <c r="C3">
        <v>3500</v>
      </c>
    </row>
    <row r="4" spans="2:3">
      <c r="B4" t="s">
        <v>82</v>
      </c>
      <c r="C4">
        <v>4500</v>
      </c>
    </row>
    <row r="5" spans="1:3">
      <c r="A5" t="s">
        <v>79</v>
      </c>
      <c r="C5">
        <v>3000</v>
      </c>
    </row>
    <row r="6" spans="2:3">
      <c r="B6" t="s">
        <v>80</v>
      </c>
      <c r="C6">
        <v>3000</v>
      </c>
    </row>
    <row r="7" spans="1:3">
      <c r="A7" t="s">
        <v>65</v>
      </c>
      <c r="C7">
        <v>8400</v>
      </c>
    </row>
    <row r="8" spans="2:3">
      <c r="B8" t="s">
        <v>66</v>
      </c>
      <c r="C8">
        <v>6500</v>
      </c>
    </row>
    <row r="9" spans="2:3">
      <c r="B9" t="s">
        <v>77</v>
      </c>
      <c r="C9">
        <v>1900</v>
      </c>
    </row>
    <row r="10" spans="1:3">
      <c r="A10" t="s">
        <v>73</v>
      </c>
      <c r="C10">
        <v>5500</v>
      </c>
    </row>
    <row r="11" spans="2:3">
      <c r="B11" t="s">
        <v>74</v>
      </c>
      <c r="C11">
        <v>5500</v>
      </c>
    </row>
    <row r="12" spans="1:3">
      <c r="A12" t="s">
        <v>70</v>
      </c>
      <c r="C12">
        <v>8200</v>
      </c>
    </row>
    <row r="13" spans="2:3">
      <c r="B13" t="s">
        <v>71</v>
      </c>
      <c r="C13">
        <v>1900</v>
      </c>
    </row>
    <row r="14" spans="2:3">
      <c r="B14" t="s">
        <v>76</v>
      </c>
      <c r="C14">
        <v>6300</v>
      </c>
    </row>
    <row r="15" spans="1:3">
      <c r="A15" t="s">
        <v>85</v>
      </c>
      <c r="C15">
        <v>33100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zoomScale="144" zoomScaleNormal="144" topLeftCell="C1" workbookViewId="0">
      <selection activeCell="E18" sqref="E18"/>
    </sheetView>
  </sheetViews>
  <sheetFormatPr defaultColWidth="8.8" defaultRowHeight="15" outlineLevelCol="7"/>
  <cols>
    <col min="1" max="1" width="12.2" customWidth="1"/>
    <col min="2" max="2" width="13.6"/>
    <col min="3" max="3" width="14" customWidth="1"/>
    <col min="4" max="4" width="10.8" customWidth="1"/>
    <col min="5" max="5" width="15.5" customWidth="1"/>
    <col min="6" max="6" width="13.1" customWidth="1"/>
  </cols>
  <sheetData>
    <row r="1" spans="1:6">
      <c r="A1" s="2" t="s">
        <v>88</v>
      </c>
      <c r="B1" s="2" t="s">
        <v>89</v>
      </c>
      <c r="C1" s="2" t="s">
        <v>90</v>
      </c>
      <c r="D1" s="2" t="s">
        <v>91</v>
      </c>
      <c r="E1" s="2" t="s">
        <v>92</v>
      </c>
      <c r="F1" s="2" t="s">
        <v>93</v>
      </c>
    </row>
    <row r="2" spans="1:6">
      <c r="A2" s="3" t="s">
        <v>94</v>
      </c>
      <c r="B2" s="4">
        <v>4500500</v>
      </c>
      <c r="C2" s="4">
        <v>37000000</v>
      </c>
      <c r="D2" s="4">
        <v>26000000</v>
      </c>
      <c r="E2" s="4">
        <v>25600000</v>
      </c>
      <c r="F2" s="4">
        <v>9700000</v>
      </c>
    </row>
    <row r="3" spans="1:6">
      <c r="A3" t="s">
        <v>95</v>
      </c>
      <c r="B3" s="5">
        <v>9800000</v>
      </c>
      <c r="C3" s="5">
        <v>11000000</v>
      </c>
      <c r="D3" s="5">
        <v>44000000</v>
      </c>
      <c r="E3" s="5">
        <v>17000000</v>
      </c>
      <c r="F3" s="5">
        <v>28000000</v>
      </c>
    </row>
    <row r="4" spans="1:6">
      <c r="A4" s="3" t="s">
        <v>96</v>
      </c>
      <c r="B4" s="4">
        <v>32300000</v>
      </c>
      <c r="C4" s="4">
        <v>5000000</v>
      </c>
      <c r="D4" s="4">
        <v>14000000</v>
      </c>
      <c r="E4" s="4">
        <v>19000000</v>
      </c>
      <c r="F4" s="4">
        <v>41000000</v>
      </c>
    </row>
    <row r="5" spans="1:6">
      <c r="A5" t="s">
        <v>97</v>
      </c>
      <c r="B5" s="5">
        <v>11200000</v>
      </c>
      <c r="C5" s="5">
        <v>48000000</v>
      </c>
      <c r="D5" s="5">
        <v>8000000</v>
      </c>
      <c r="E5" s="5">
        <v>29000000</v>
      </c>
      <c r="F5" s="5">
        <v>37000000</v>
      </c>
    </row>
    <row r="6" spans="1:6">
      <c r="A6" s="3" t="s">
        <v>98</v>
      </c>
      <c r="B6" s="4">
        <v>37500000</v>
      </c>
      <c r="C6" s="4">
        <v>6000000</v>
      </c>
      <c r="D6" s="4">
        <v>7300000</v>
      </c>
      <c r="E6" s="4">
        <v>47000000</v>
      </c>
      <c r="F6" s="4">
        <v>17000000</v>
      </c>
    </row>
    <row r="7" spans="1:6">
      <c r="A7" s="6" t="s">
        <v>99</v>
      </c>
      <c r="B7" s="7">
        <v>29300000</v>
      </c>
      <c r="C7" s="7">
        <v>13300000</v>
      </c>
      <c r="D7" s="7">
        <v>18000000</v>
      </c>
      <c r="E7" s="7">
        <v>44000000</v>
      </c>
      <c r="F7" s="7">
        <v>17500000</v>
      </c>
    </row>
    <row r="11" spans="2:4">
      <c r="B11" s="8" t="s">
        <v>88</v>
      </c>
      <c r="C11" s="9" t="s">
        <v>99</v>
      </c>
      <c r="D11" s="9">
        <f>MATCH(C11,A2:A7)</f>
        <v>6</v>
      </c>
    </row>
    <row r="12" spans="2:8">
      <c r="B12" s="8" t="s">
        <v>100</v>
      </c>
      <c r="C12" s="9" t="s">
        <v>92</v>
      </c>
      <c r="D12" s="9">
        <f>MATCH(C12,B1:F1)</f>
        <v>4</v>
      </c>
      <c r="H12" s="13"/>
    </row>
    <row r="13" spans="2:4">
      <c r="B13" s="10" t="s">
        <v>101</v>
      </c>
      <c r="C13" s="11"/>
      <c r="D13" s="12">
        <f>INDEX(B2:F7,MATCH(C11,A2:A7),MATCH(C12,B1:F1))</f>
        <v>44000000</v>
      </c>
    </row>
  </sheetData>
  <mergeCells count="1">
    <mergeCell ref="B13:C13"/>
  </mergeCells>
  <dataValidations count="2">
    <dataValidation type="list" allowBlank="1" showInputMessage="1" showErrorMessage="1" promptTitle="Country" prompt="Please Select A Country" sqref="C12">
      <formula1>B1:F1</formula1>
    </dataValidation>
    <dataValidation type="list" allowBlank="1" showInputMessage="1" showErrorMessage="1" promptTitle="Cookie Type" prompt="Please Select from dropdown" sqref="C11">
      <formula1>A2:A7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MARKS RACKER</vt:lpstr>
      <vt:lpstr>NET PROFIT</vt:lpstr>
      <vt:lpstr>SELECT-PRODUCT</vt:lpstr>
      <vt:lpstr>BUDGET TRUCKER</vt:lpstr>
      <vt:lpstr>CAR COMPANY RECORDS</vt:lpstr>
      <vt:lpstr>PROFIT MADE IN COMPANY</vt:lpstr>
      <vt:lpstr>COLOR-MODEL- AND PROVIDER</vt:lpstr>
      <vt:lpstr>COST MADE BY COMPANY</vt:lpstr>
      <vt:lpstr>Index and match function</vt:lpstr>
      <vt:lpstr>match and index function sample</vt:lpstr>
      <vt:lpstr>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2025-03-20T18:51:00Z</dcterms:created>
  <dcterms:modified xsi:type="dcterms:W3CDTF">2025-04-21T18:43:40Z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