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/>
  </bookViews>
  <sheets>
    <sheet name="P3-46B" sheetId="1" r:id="rId1"/>
    <sheet name="Merchandising" sheetId="2" r:id="rId2"/>
  </sheets>
  <calcPr calcId="144525"/>
</workbook>
</file>

<file path=xl/sharedStrings.xml><?xml version="1.0" encoding="utf-8"?>
<sst xmlns="http://schemas.openxmlformats.org/spreadsheetml/2006/main" count="167" uniqueCount="77">
  <si>
    <t>Limo workesheet at september 30, 2012</t>
  </si>
  <si>
    <t>Jiuranl for closing Accounts</t>
  </si>
  <si>
    <t>T-Account for closing accounts</t>
  </si>
  <si>
    <t>Post trial Balance for closing account</t>
  </si>
  <si>
    <t>Adjustement</t>
  </si>
  <si>
    <t>Adjusted trial Balance</t>
  </si>
  <si>
    <t>Income statement</t>
  </si>
  <si>
    <t>Balance sheet</t>
  </si>
  <si>
    <t>Income summary</t>
  </si>
  <si>
    <t>Supplies exp</t>
  </si>
  <si>
    <t>Account</t>
  </si>
  <si>
    <t>Dr</t>
  </si>
  <si>
    <t>Cr</t>
  </si>
  <si>
    <t>Accounts</t>
  </si>
  <si>
    <t>Class of acounts</t>
  </si>
  <si>
    <t>Increase</t>
  </si>
  <si>
    <t>Decrease</t>
  </si>
  <si>
    <t>Cash</t>
  </si>
  <si>
    <t>Cost of good sold</t>
  </si>
  <si>
    <t>Assets</t>
  </si>
  <si>
    <t>Beg 400</t>
  </si>
  <si>
    <t>Acc Rec</t>
  </si>
  <si>
    <t>Sales return and allowance</t>
  </si>
  <si>
    <t>Contra Revenue</t>
  </si>
  <si>
    <t>Salary exp</t>
  </si>
  <si>
    <t>Prepaid rent</t>
  </si>
  <si>
    <t>Sales discount</t>
  </si>
  <si>
    <t>contra Revenue</t>
  </si>
  <si>
    <t>Rent Exp</t>
  </si>
  <si>
    <t>Bal</t>
  </si>
  <si>
    <t>Supplies</t>
  </si>
  <si>
    <t>Inventory</t>
  </si>
  <si>
    <t>Fuel Exp</t>
  </si>
  <si>
    <t>Automobile</t>
  </si>
  <si>
    <t>Tax payable</t>
  </si>
  <si>
    <t>Liability</t>
  </si>
  <si>
    <t>depr exp</t>
  </si>
  <si>
    <t>Accul depre</t>
  </si>
  <si>
    <t>Freight Out</t>
  </si>
  <si>
    <t>Expense</t>
  </si>
  <si>
    <t>Acc payble</t>
  </si>
  <si>
    <t>Service Rev</t>
  </si>
  <si>
    <t>beg 11500</t>
  </si>
  <si>
    <t>salary paya</t>
  </si>
  <si>
    <t xml:space="preserve">  Income summary</t>
  </si>
  <si>
    <t>Sim Capital</t>
  </si>
  <si>
    <t>Capital</t>
  </si>
  <si>
    <t>Sim withdraw</t>
  </si>
  <si>
    <t xml:space="preserve">  Witdraw</t>
  </si>
  <si>
    <t>Beg 1640</t>
  </si>
  <si>
    <t>Service rev</t>
  </si>
  <si>
    <t>beg 3700</t>
  </si>
  <si>
    <t>Rent exp</t>
  </si>
  <si>
    <t xml:space="preserve"> Capital </t>
  </si>
  <si>
    <t>Fuel exp</t>
  </si>
  <si>
    <t>Depre exp</t>
  </si>
  <si>
    <t>Beg 1000</t>
  </si>
  <si>
    <t>Total</t>
  </si>
  <si>
    <t>Net Income</t>
  </si>
  <si>
    <t>bal</t>
  </si>
  <si>
    <t>beg 75000</t>
  </si>
  <si>
    <t>Beg 600</t>
  </si>
  <si>
    <t>O-E</t>
  </si>
  <si>
    <t>Depreciation</t>
  </si>
  <si>
    <t>Purchasing Process</t>
  </si>
  <si>
    <t>Selling Process</t>
  </si>
  <si>
    <t>Best drug</t>
  </si>
  <si>
    <t>Brighton Medical Supply</t>
  </si>
  <si>
    <t>Date</t>
  </si>
  <si>
    <t>Acc receivable</t>
  </si>
  <si>
    <t xml:space="preserve">  Acc payable</t>
  </si>
  <si>
    <t xml:space="preserve">  sales revenue</t>
  </si>
  <si>
    <t>Sales return</t>
  </si>
  <si>
    <t>cash</t>
  </si>
  <si>
    <t>Acc payable</t>
  </si>
  <si>
    <t>sales disc</t>
  </si>
  <si>
    <t>Purcha disc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</si>
</sst>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16" fillId="11" borderId="1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1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>
      <alignment vertical="center"/>
    </xf>
    <xf numFmtId="0" fontId="0" fillId="0" borderId="13" xfId="0" applyBorder="1">
      <alignment vertical="center"/>
    </xf>
    <xf numFmtId="0" fontId="1" fillId="0" borderId="14" xfId="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2" borderId="11" xfId="0" applyFill="1" applyBorder="1">
      <alignment vertical="center"/>
    </xf>
    <xf numFmtId="0" fontId="0" fillId="0" borderId="4" xfId="0" applyBorder="1" applyAlignment="1">
      <alignment horizontal="left" vertical="center" indent="1"/>
    </xf>
    <xf numFmtId="0" fontId="1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" fillId="0" borderId="13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3" xfId="0" applyFill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</xdr:row>
      <xdr:rowOff>28575</xdr:rowOff>
    </xdr:from>
    <xdr:to>
      <xdr:col>6</xdr:col>
      <xdr:colOff>742315</xdr:colOff>
      <xdr:row>32</xdr:row>
      <xdr:rowOff>170815</xdr:rowOff>
    </xdr:to>
    <xdr:pic>
      <xdr:nvPicPr>
        <xdr:cNvPr id="3" name="Picture 2" descr="Screenshot from 2025-05-10 16-16-43"/>
        <xdr:cNvPicPr>
          <a:picLocks noChangeAspect="1"/>
        </xdr:cNvPicPr>
      </xdr:nvPicPr>
      <xdr:blipFill>
        <a:blip r:embed="rId1"/>
        <a:srcRect l="18469" t="10774" r="24149"/>
        <a:stretch>
          <a:fillRect/>
        </a:stretch>
      </xdr:blipFill>
      <xdr:spPr>
        <a:xfrm>
          <a:off x="9525" y="219075"/>
          <a:ext cx="5761990" cy="6285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239395</xdr:colOff>
      <xdr:row>17</xdr:row>
      <xdr:rowOff>171450</xdr:rowOff>
    </xdr:from>
    <xdr:to>
      <xdr:col>7</xdr:col>
      <xdr:colOff>448945</xdr:colOff>
      <xdr:row>44</xdr:row>
      <xdr:rowOff>0</xdr:rowOff>
    </xdr:to>
    <xdr:pic>
      <xdr:nvPicPr>
        <xdr:cNvPr id="3" name="Picture 2" descr="Screenshot from 2025-05-10 17-44-15"/>
        <xdr:cNvPicPr>
          <a:picLocks noChangeAspect="1"/>
        </xdr:cNvPicPr>
      </xdr:nvPicPr>
      <xdr:blipFill>
        <a:blip r:embed="rId1"/>
        <a:srcRect l="7955" t="11953" r="3883"/>
        <a:stretch>
          <a:fillRect/>
        </a:stretch>
      </xdr:blipFill>
      <xdr:spPr>
        <a:xfrm>
          <a:off x="239395" y="3448050"/>
          <a:ext cx="6076950" cy="497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AM35"/>
  <sheetViews>
    <sheetView tabSelected="1" topLeftCell="Y1" workbookViewId="0">
      <selection activeCell="AL16" sqref="AL16"/>
    </sheetView>
  </sheetViews>
  <sheetFormatPr defaultColWidth="8.8" defaultRowHeight="15"/>
  <cols>
    <col min="10" max="10" width="11.8" customWidth="1"/>
    <col min="20" max="20" width="15" customWidth="1"/>
    <col min="32" max="32" width="10.7" customWidth="1"/>
    <col min="36" max="36" width="22.9" customWidth="1"/>
    <col min="37" max="37" width="15.6" customWidth="1"/>
  </cols>
  <sheetData>
    <row r="1" spans="10:34">
      <c r="J1" s="16" t="s">
        <v>0</v>
      </c>
      <c r="K1" s="17"/>
      <c r="L1" s="17"/>
      <c r="M1" s="17"/>
      <c r="N1" s="17"/>
      <c r="O1" s="17"/>
      <c r="P1" s="17"/>
      <c r="Q1" s="17"/>
      <c r="R1" s="32"/>
      <c r="T1" s="1" t="s">
        <v>1</v>
      </c>
      <c r="U1" s="7"/>
      <c r="V1" s="8"/>
      <c r="X1" s="40" t="s">
        <v>2</v>
      </c>
      <c r="Y1" s="46"/>
      <c r="Z1" s="46"/>
      <c r="AA1" s="46"/>
      <c r="AB1" s="46"/>
      <c r="AC1" s="46"/>
      <c r="AD1" s="52"/>
      <c r="AF1" s="26" t="s">
        <v>3</v>
      </c>
      <c r="AG1" s="54"/>
      <c r="AH1" s="27"/>
    </row>
    <row r="2" ht="15.75" spans="10:34">
      <c r="J2" s="18"/>
      <c r="K2" s="19"/>
      <c r="L2" s="19"/>
      <c r="M2" s="19"/>
      <c r="N2" s="19"/>
      <c r="O2" s="19"/>
      <c r="P2" s="19"/>
      <c r="Q2" s="19"/>
      <c r="R2" s="33"/>
      <c r="T2" s="2"/>
      <c r="U2" s="9"/>
      <c r="V2" s="10"/>
      <c r="X2" s="41"/>
      <c r="Y2" s="47"/>
      <c r="Z2" s="47"/>
      <c r="AA2" s="47"/>
      <c r="AB2" s="47"/>
      <c r="AC2" s="47"/>
      <c r="AD2" s="53"/>
      <c r="AF2" s="28"/>
      <c r="AG2" s="55"/>
      <c r="AH2" s="29"/>
    </row>
    <row r="3" ht="15.75" spans="10:39">
      <c r="J3" s="1" t="s">
        <v>4</v>
      </c>
      <c r="K3" s="7"/>
      <c r="L3" s="8"/>
      <c r="M3" s="26" t="s">
        <v>5</v>
      </c>
      <c r="N3" s="27"/>
      <c r="O3" s="1" t="s">
        <v>6</v>
      </c>
      <c r="P3" s="8"/>
      <c r="Q3" s="7" t="s">
        <v>7</v>
      </c>
      <c r="R3" s="8"/>
      <c r="T3" s="5"/>
      <c r="V3" s="13"/>
      <c r="X3" s="42" t="s">
        <v>8</v>
      </c>
      <c r="Y3" s="48"/>
      <c r="Z3" s="49"/>
      <c r="AB3" s="42" t="s">
        <v>9</v>
      </c>
      <c r="AC3" s="48"/>
      <c r="AD3" s="49"/>
      <c r="AF3" s="23" t="s">
        <v>10</v>
      </c>
      <c r="AG3" s="50" t="s">
        <v>11</v>
      </c>
      <c r="AH3" s="44" t="s">
        <v>12</v>
      </c>
      <c r="AJ3" s="3" t="s">
        <v>13</v>
      </c>
      <c r="AK3" s="11" t="s">
        <v>14</v>
      </c>
      <c r="AL3" s="11" t="s">
        <v>15</v>
      </c>
      <c r="AM3" s="12" t="s">
        <v>16</v>
      </c>
    </row>
    <row r="4" ht="15.75" spans="10:39">
      <c r="J4" s="2"/>
      <c r="K4" s="9"/>
      <c r="L4" s="10"/>
      <c r="M4" s="28"/>
      <c r="N4" s="29"/>
      <c r="O4" s="2"/>
      <c r="P4" s="10"/>
      <c r="Q4" s="9"/>
      <c r="R4" s="10"/>
      <c r="T4" s="3" t="s">
        <v>13</v>
      </c>
      <c r="U4" s="11" t="s">
        <v>11</v>
      </c>
      <c r="V4" s="12" t="s">
        <v>12</v>
      </c>
      <c r="X4" s="43"/>
      <c r="Y4" s="21" t="s">
        <v>11</v>
      </c>
      <c r="Z4" s="20" t="s">
        <v>12</v>
      </c>
      <c r="AB4" s="43"/>
      <c r="AC4" s="21" t="s">
        <v>11</v>
      </c>
      <c r="AD4" s="20" t="s">
        <v>12</v>
      </c>
      <c r="AF4" s="22" t="s">
        <v>17</v>
      </c>
      <c r="AG4" s="56">
        <v>6800</v>
      </c>
      <c r="AH4" s="57"/>
      <c r="AJ4" s="5" t="s">
        <v>18</v>
      </c>
      <c r="AK4" t="s">
        <v>19</v>
      </c>
      <c r="AL4" t="s">
        <v>11</v>
      </c>
      <c r="AM4" s="13" t="s">
        <v>12</v>
      </c>
    </row>
    <row r="5" spans="10:39">
      <c r="J5" s="20" t="s">
        <v>10</v>
      </c>
      <c r="K5" s="21" t="s">
        <v>11</v>
      </c>
      <c r="L5" s="21" t="s">
        <v>12</v>
      </c>
      <c r="M5" s="21" t="s">
        <v>11</v>
      </c>
      <c r="N5" s="21" t="s">
        <v>12</v>
      </c>
      <c r="O5" s="21" t="s">
        <v>11</v>
      </c>
      <c r="P5" s="21" t="s">
        <v>12</v>
      </c>
      <c r="Q5" s="21" t="s">
        <v>11</v>
      </c>
      <c r="R5" s="34" t="s">
        <v>12</v>
      </c>
      <c r="T5" s="5" t="s">
        <v>8</v>
      </c>
      <c r="U5">
        <f>SUM(M17:M21)</f>
        <v>4640</v>
      </c>
      <c r="V5" s="13"/>
      <c r="X5" s="22"/>
      <c r="Y5">
        <v>4640</v>
      </c>
      <c r="Z5" s="22"/>
      <c r="AB5" s="22"/>
      <c r="AC5" t="s">
        <v>20</v>
      </c>
      <c r="AD5" s="22"/>
      <c r="AF5" s="22" t="s">
        <v>21</v>
      </c>
      <c r="AG5" s="56">
        <f>1400+1800</f>
        <v>3200</v>
      </c>
      <c r="AH5" s="57"/>
      <c r="AJ5" s="5" t="s">
        <v>22</v>
      </c>
      <c r="AK5" t="s">
        <v>23</v>
      </c>
      <c r="AL5" t="s">
        <v>11</v>
      </c>
      <c r="AM5" s="13" t="s">
        <v>12</v>
      </c>
    </row>
    <row r="6" spans="10:39">
      <c r="J6" s="22" t="s">
        <v>17</v>
      </c>
      <c r="M6" s="30">
        <v>6800</v>
      </c>
      <c r="N6" s="30"/>
      <c r="Q6" s="30">
        <v>6800</v>
      </c>
      <c r="R6" s="35"/>
      <c r="T6" s="36" t="s">
        <v>24</v>
      </c>
      <c r="V6" s="13">
        <v>1640</v>
      </c>
      <c r="X6" s="22"/>
      <c r="Z6" s="22">
        <v>11500</v>
      </c>
      <c r="AB6" s="22"/>
      <c r="AD6" s="22">
        <v>400</v>
      </c>
      <c r="AF6" s="22" t="s">
        <v>25</v>
      </c>
      <c r="AG6" s="56">
        <v>4000</v>
      </c>
      <c r="AH6" s="57"/>
      <c r="AJ6" s="5" t="s">
        <v>26</v>
      </c>
      <c r="AK6" t="s">
        <v>27</v>
      </c>
      <c r="AL6" t="s">
        <v>11</v>
      </c>
      <c r="AM6" s="13" t="s">
        <v>12</v>
      </c>
    </row>
    <row r="7" ht="15.75" spans="10:39">
      <c r="J7" s="22" t="s">
        <v>21</v>
      </c>
      <c r="K7">
        <v>1800</v>
      </c>
      <c r="M7" s="30">
        <f>1400+1800</f>
        <v>3200</v>
      </c>
      <c r="N7" s="30"/>
      <c r="Q7" s="30">
        <f>1400+1800</f>
        <v>3200</v>
      </c>
      <c r="R7" s="35"/>
      <c r="T7" s="36" t="s">
        <v>28</v>
      </c>
      <c r="V7" s="13">
        <v>1000</v>
      </c>
      <c r="X7" s="22"/>
      <c r="Y7">
        <v>6860</v>
      </c>
      <c r="Z7" s="22"/>
      <c r="AB7" s="44" t="s">
        <v>29</v>
      </c>
      <c r="AC7" s="50">
        <v>0</v>
      </c>
      <c r="AD7" s="44"/>
      <c r="AF7" s="22" t="s">
        <v>30</v>
      </c>
      <c r="AG7" s="56">
        <v>800</v>
      </c>
      <c r="AH7" s="57"/>
      <c r="AJ7" s="5" t="s">
        <v>31</v>
      </c>
      <c r="AK7" t="s">
        <v>19</v>
      </c>
      <c r="AL7" t="s">
        <v>11</v>
      </c>
      <c r="AM7" s="13" t="s">
        <v>12</v>
      </c>
    </row>
    <row r="8" ht="15.75" spans="10:39">
      <c r="J8" s="22" t="s">
        <v>25</v>
      </c>
      <c r="L8">
        <v>1000</v>
      </c>
      <c r="M8" s="30">
        <v>4000</v>
      </c>
      <c r="N8" s="30"/>
      <c r="Q8" s="30">
        <v>4000</v>
      </c>
      <c r="R8" s="35"/>
      <c r="T8" s="36" t="s">
        <v>32</v>
      </c>
      <c r="V8" s="13">
        <v>600</v>
      </c>
      <c r="X8" s="22"/>
      <c r="Z8" s="22"/>
      <c r="AF8" s="22" t="s">
        <v>33</v>
      </c>
      <c r="AG8" s="56">
        <v>72000</v>
      </c>
      <c r="AH8" s="57"/>
      <c r="AJ8" s="5" t="s">
        <v>34</v>
      </c>
      <c r="AK8" t="s">
        <v>35</v>
      </c>
      <c r="AL8" t="s">
        <v>12</v>
      </c>
      <c r="AM8" s="13" t="s">
        <v>11</v>
      </c>
    </row>
    <row r="9" ht="15.75" spans="10:39">
      <c r="J9" s="22" t="s">
        <v>30</v>
      </c>
      <c r="L9">
        <v>400</v>
      </c>
      <c r="M9" s="30">
        <v>800</v>
      </c>
      <c r="N9" s="30"/>
      <c r="Q9" s="30">
        <v>800</v>
      </c>
      <c r="R9" s="35"/>
      <c r="T9" s="36" t="s">
        <v>36</v>
      </c>
      <c r="V9" s="13">
        <v>1000</v>
      </c>
      <c r="X9" s="22"/>
      <c r="Y9">
        <f>SUM(Y5:Y7)</f>
        <v>11500</v>
      </c>
      <c r="Z9" s="22">
        <v>11500</v>
      </c>
      <c r="AB9" s="42" t="s">
        <v>9</v>
      </c>
      <c r="AC9" s="48"/>
      <c r="AD9" s="49"/>
      <c r="AF9" s="22" t="s">
        <v>37</v>
      </c>
      <c r="AG9" s="56"/>
      <c r="AH9" s="57">
        <v>4800</v>
      </c>
      <c r="AJ9" s="6" t="s">
        <v>38</v>
      </c>
      <c r="AK9" s="14" t="s">
        <v>39</v>
      </c>
      <c r="AL9" s="14" t="s">
        <v>11</v>
      </c>
      <c r="AM9" s="15" t="s">
        <v>12</v>
      </c>
    </row>
    <row r="10" ht="15.75" spans="10:34">
      <c r="J10" s="22" t="s">
        <v>33</v>
      </c>
      <c r="M10" s="30">
        <v>72000</v>
      </c>
      <c r="N10" s="30"/>
      <c r="Q10" s="30">
        <v>72000</v>
      </c>
      <c r="R10" s="35"/>
      <c r="T10" s="36" t="s">
        <v>30</v>
      </c>
      <c r="V10" s="13">
        <v>400</v>
      </c>
      <c r="X10" s="44" t="s">
        <v>29</v>
      </c>
      <c r="Y10" s="50">
        <v>0</v>
      </c>
      <c r="Z10" s="44"/>
      <c r="AB10" s="43"/>
      <c r="AC10" s="21" t="s">
        <v>11</v>
      </c>
      <c r="AD10" s="20" t="s">
        <v>12</v>
      </c>
      <c r="AF10" s="22" t="s">
        <v>40</v>
      </c>
      <c r="AG10" s="56"/>
      <c r="AH10" s="57">
        <v>3600</v>
      </c>
    </row>
    <row r="11" spans="10:34">
      <c r="J11" s="22" t="s">
        <v>37</v>
      </c>
      <c r="L11">
        <v>1000</v>
      </c>
      <c r="M11" s="30"/>
      <c r="N11" s="30">
        <v>4800</v>
      </c>
      <c r="Q11" s="30"/>
      <c r="R11" s="35">
        <v>4800</v>
      </c>
      <c r="T11" s="5" t="s">
        <v>41</v>
      </c>
      <c r="U11">
        <v>11500</v>
      </c>
      <c r="V11" s="13"/>
      <c r="AB11" s="22"/>
      <c r="AD11" s="22" t="s">
        <v>42</v>
      </c>
      <c r="AF11" s="22" t="s">
        <v>43</v>
      </c>
      <c r="AG11" s="56"/>
      <c r="AH11" s="57">
        <v>240</v>
      </c>
    </row>
    <row r="12" ht="15.75" spans="10:34">
      <c r="J12" s="22" t="s">
        <v>40</v>
      </c>
      <c r="M12" s="30"/>
      <c r="N12" s="30">
        <v>3600</v>
      </c>
      <c r="Q12" s="30"/>
      <c r="R12" s="35">
        <v>3600</v>
      </c>
      <c r="T12" s="5" t="s">
        <v>44</v>
      </c>
      <c r="V12" s="13">
        <v>11500</v>
      </c>
      <c r="AB12" s="22"/>
      <c r="AC12">
        <v>11500</v>
      </c>
      <c r="AD12" s="22"/>
      <c r="AF12" s="22" t="s">
        <v>45</v>
      </c>
      <c r="AH12" s="22">
        <v>78160</v>
      </c>
    </row>
    <row r="13" ht="15.75" spans="10:34">
      <c r="J13" s="22" t="s">
        <v>43</v>
      </c>
      <c r="L13">
        <v>240</v>
      </c>
      <c r="M13" s="30"/>
      <c r="N13" s="30">
        <v>240</v>
      </c>
      <c r="Q13" s="30"/>
      <c r="R13" s="35">
        <v>240</v>
      </c>
      <c r="T13" s="5"/>
      <c r="V13" s="13"/>
      <c r="X13" s="42" t="s">
        <v>24</v>
      </c>
      <c r="Y13" s="48"/>
      <c r="Z13" s="49"/>
      <c r="AB13" s="44" t="s">
        <v>29</v>
      </c>
      <c r="AC13" s="44"/>
      <c r="AD13" s="44">
        <v>0</v>
      </c>
      <c r="AF13" s="45"/>
      <c r="AG13" s="58"/>
      <c r="AH13" s="45"/>
    </row>
    <row r="14" ht="15.75" spans="10:34">
      <c r="J14" s="22" t="s">
        <v>45</v>
      </c>
      <c r="M14" s="30"/>
      <c r="N14" s="30">
        <v>75000</v>
      </c>
      <c r="Q14" s="30"/>
      <c r="R14" s="35">
        <v>75000</v>
      </c>
      <c r="T14" s="5" t="s">
        <v>46</v>
      </c>
      <c r="U14">
        <v>3700</v>
      </c>
      <c r="V14" s="13"/>
      <c r="X14" s="43"/>
      <c r="Y14" s="21" t="s">
        <v>11</v>
      </c>
      <c r="Z14" s="20" t="s">
        <v>12</v>
      </c>
      <c r="AF14" s="3" t="s">
        <v>29</v>
      </c>
      <c r="AG14" s="23">
        <f>SUM(AG4:AG8)</f>
        <v>86800</v>
      </c>
      <c r="AH14" s="12">
        <f>SUM(AH4:AH12)</f>
        <v>86800</v>
      </c>
    </row>
    <row r="15" ht="15.75" spans="10:30">
      <c r="J15" s="22" t="s">
        <v>47</v>
      </c>
      <c r="M15" s="30">
        <v>3700</v>
      </c>
      <c r="N15" s="30"/>
      <c r="Q15" s="30">
        <v>3700</v>
      </c>
      <c r="R15" s="35"/>
      <c r="T15" s="5" t="s">
        <v>48</v>
      </c>
      <c r="V15" s="13">
        <v>3700</v>
      </c>
      <c r="X15" s="22"/>
      <c r="Y15" t="s">
        <v>49</v>
      </c>
      <c r="Z15" s="22"/>
      <c r="AB15" s="42" t="s">
        <v>9</v>
      </c>
      <c r="AC15" s="48"/>
      <c r="AD15" s="49"/>
    </row>
    <row r="16" ht="15.75" spans="10:30">
      <c r="J16" s="22" t="s">
        <v>50</v>
      </c>
      <c r="L16">
        <v>1800</v>
      </c>
      <c r="M16" s="31"/>
      <c r="N16" s="31">
        <f>9700+1800</f>
        <v>11500</v>
      </c>
      <c r="O16" s="31"/>
      <c r="P16" s="31">
        <f>9700+1800</f>
        <v>11500</v>
      </c>
      <c r="R16" s="13"/>
      <c r="T16" s="5"/>
      <c r="V16" s="13"/>
      <c r="X16" s="22"/>
      <c r="Z16" s="22">
        <v>1640</v>
      </c>
      <c r="AB16" s="43"/>
      <c r="AC16" s="21" t="s">
        <v>11</v>
      </c>
      <c r="AD16" s="20" t="s">
        <v>12</v>
      </c>
    </row>
    <row r="17" ht="15.75" spans="10:30">
      <c r="J17" s="22" t="s">
        <v>24</v>
      </c>
      <c r="K17">
        <v>240</v>
      </c>
      <c r="M17" s="31">
        <f>1400+240</f>
        <v>1640</v>
      </c>
      <c r="N17" s="31"/>
      <c r="O17" s="31">
        <f>1400+240</f>
        <v>1640</v>
      </c>
      <c r="P17" s="31"/>
      <c r="R17" s="13"/>
      <c r="T17" s="5" t="s">
        <v>8</v>
      </c>
      <c r="U17">
        <v>6860</v>
      </c>
      <c r="V17" s="13"/>
      <c r="X17" s="44" t="s">
        <v>29</v>
      </c>
      <c r="Y17" s="50">
        <v>0</v>
      </c>
      <c r="Z17" s="44"/>
      <c r="AB17" s="22"/>
      <c r="AC17" t="s">
        <v>51</v>
      </c>
      <c r="AD17" s="22"/>
    </row>
    <row r="18" ht="15.75" spans="10:30">
      <c r="J18" s="22" t="s">
        <v>52</v>
      </c>
      <c r="K18">
        <v>1000</v>
      </c>
      <c r="M18" s="31">
        <v>1000</v>
      </c>
      <c r="N18" s="31"/>
      <c r="O18" s="31">
        <v>1000</v>
      </c>
      <c r="P18" s="31"/>
      <c r="R18" s="13"/>
      <c r="T18" s="5" t="s">
        <v>53</v>
      </c>
      <c r="V18" s="13">
        <v>6860</v>
      </c>
      <c r="AB18" s="22"/>
      <c r="AD18" s="22">
        <v>3700</v>
      </c>
    </row>
    <row r="19" ht="15.75" spans="10:30">
      <c r="J19" s="22" t="s">
        <v>54</v>
      </c>
      <c r="M19" s="31">
        <v>600</v>
      </c>
      <c r="N19" s="31"/>
      <c r="O19" s="31">
        <v>600</v>
      </c>
      <c r="P19" s="31"/>
      <c r="R19" s="13"/>
      <c r="T19" s="6"/>
      <c r="U19" s="14"/>
      <c r="V19" s="14"/>
      <c r="X19" s="42" t="s">
        <v>52</v>
      </c>
      <c r="Y19" s="48"/>
      <c r="Z19" s="49"/>
      <c r="AB19" s="44" t="s">
        <v>29</v>
      </c>
      <c r="AC19" s="50">
        <v>0</v>
      </c>
      <c r="AD19" s="44"/>
    </row>
    <row r="20" spans="10:26">
      <c r="J20" s="22" t="s">
        <v>55</v>
      </c>
      <c r="K20">
        <v>1000</v>
      </c>
      <c r="M20" s="31">
        <v>1000</v>
      </c>
      <c r="N20" s="31"/>
      <c r="O20" s="31">
        <v>1000</v>
      </c>
      <c r="P20" s="31"/>
      <c r="R20" s="13"/>
      <c r="X20" s="43"/>
      <c r="Y20" s="21" t="s">
        <v>11</v>
      </c>
      <c r="Z20" s="20" t="s">
        <v>12</v>
      </c>
    </row>
    <row r="21" ht="15.75" spans="10:26">
      <c r="J21" s="22" t="s">
        <v>9</v>
      </c>
      <c r="K21">
        <v>400</v>
      </c>
      <c r="M21" s="31">
        <v>400</v>
      </c>
      <c r="N21" s="31"/>
      <c r="O21" s="31">
        <v>400</v>
      </c>
      <c r="P21" s="31"/>
      <c r="R21" s="13"/>
      <c r="X21" s="22"/>
      <c r="Y21" t="s">
        <v>56</v>
      </c>
      <c r="Z21" s="22"/>
    </row>
    <row r="22" ht="15.75" spans="10:30">
      <c r="J22" s="23" t="s">
        <v>57</v>
      </c>
      <c r="K22" s="11"/>
      <c r="L22" s="11"/>
      <c r="M22" s="11">
        <f t="shared" ref="M22:P22" si="0">SUM(M6:M21)</f>
        <v>95140</v>
      </c>
      <c r="N22" s="11">
        <f t="shared" si="0"/>
        <v>95140</v>
      </c>
      <c r="O22" s="11">
        <f t="shared" si="0"/>
        <v>4640</v>
      </c>
      <c r="P22" s="11">
        <f t="shared" ref="P22:R22" si="1">SUM(P6:P21)</f>
        <v>11500</v>
      </c>
      <c r="Q22" s="11">
        <f t="shared" si="1"/>
        <v>90500</v>
      </c>
      <c r="R22" s="12">
        <f t="shared" si="1"/>
        <v>83640</v>
      </c>
      <c r="X22" s="22"/>
      <c r="Z22" s="22">
        <v>1000</v>
      </c>
      <c r="AB22" s="42" t="s">
        <v>46</v>
      </c>
      <c r="AC22" s="48"/>
      <c r="AD22" s="49"/>
    </row>
    <row r="23" ht="15.75" spans="10:30">
      <c r="J23" s="24"/>
      <c r="K23" s="25"/>
      <c r="L23" s="25"/>
      <c r="M23" s="7" t="s">
        <v>58</v>
      </c>
      <c r="N23" s="7"/>
      <c r="O23" s="7">
        <f>P22-O22</f>
        <v>6860</v>
      </c>
      <c r="P23" s="25"/>
      <c r="Q23" s="24"/>
      <c r="R23" s="37">
        <f>Q22-R22</f>
        <v>6860</v>
      </c>
      <c r="X23" s="45" t="s">
        <v>59</v>
      </c>
      <c r="Y23" s="14">
        <v>0</v>
      </c>
      <c r="Z23" s="45"/>
      <c r="AB23" s="43"/>
      <c r="AC23" s="21" t="s">
        <v>11</v>
      </c>
      <c r="AD23" s="20" t="s">
        <v>12</v>
      </c>
    </row>
    <row r="24" ht="15.75" spans="10:30">
      <c r="J24" s="6"/>
      <c r="K24" s="14"/>
      <c r="L24" s="14"/>
      <c r="M24" s="9"/>
      <c r="N24" s="9"/>
      <c r="O24" s="9"/>
      <c r="P24" s="14"/>
      <c r="Q24" s="38">
        <f>Q22</f>
        <v>90500</v>
      </c>
      <c r="R24" s="39">
        <f>SUM(R22:R23)</f>
        <v>90500</v>
      </c>
      <c r="AB24" s="22"/>
      <c r="AD24" s="22" t="s">
        <v>60</v>
      </c>
    </row>
    <row r="25" ht="15.75" spans="24:30">
      <c r="X25" s="42" t="s">
        <v>54</v>
      </c>
      <c r="Y25" s="48"/>
      <c r="Z25" s="49"/>
      <c r="AB25" s="22"/>
      <c r="AC25">
        <v>3700</v>
      </c>
      <c r="AD25" s="22"/>
    </row>
    <row r="26" spans="24:30">
      <c r="X26" s="43"/>
      <c r="Y26" s="21" t="s">
        <v>11</v>
      </c>
      <c r="Z26" s="20" t="s">
        <v>12</v>
      </c>
      <c r="AB26" s="22"/>
      <c r="AD26" s="22">
        <v>6860</v>
      </c>
    </row>
    <row r="27" ht="15.75" spans="24:30">
      <c r="X27" s="22"/>
      <c r="Y27" t="s">
        <v>61</v>
      </c>
      <c r="Z27" s="22"/>
      <c r="AB27" s="51" t="s">
        <v>57</v>
      </c>
      <c r="AC27">
        <v>3700</v>
      </c>
      <c r="AD27" s="22">
        <f>75000+6860</f>
        <v>81860</v>
      </c>
    </row>
    <row r="28" ht="15.75" spans="24:30">
      <c r="X28" s="22"/>
      <c r="Z28" s="22">
        <v>600</v>
      </c>
      <c r="AB28" s="23" t="s">
        <v>29</v>
      </c>
      <c r="AC28" s="11"/>
      <c r="AD28" s="23">
        <f>AD27-AC27</f>
        <v>78160</v>
      </c>
    </row>
    <row r="29" ht="15.75" spans="24:26">
      <c r="X29" s="44" t="s">
        <v>59</v>
      </c>
      <c r="Y29" s="50">
        <v>0</v>
      </c>
      <c r="Z29" s="44"/>
    </row>
    <row r="30" ht="15.75" spans="11:12">
      <c r="K30" s="21" t="s">
        <v>62</v>
      </c>
      <c r="L30" s="21">
        <f>75000+6860-3700</f>
        <v>78160</v>
      </c>
    </row>
    <row r="31" ht="15.75" spans="24:26">
      <c r="X31" s="42" t="s">
        <v>63</v>
      </c>
      <c r="Y31" s="48"/>
      <c r="Z31" s="49"/>
    </row>
    <row r="32" spans="24:26">
      <c r="X32" s="43"/>
      <c r="Y32" s="21" t="s">
        <v>11</v>
      </c>
      <c r="Z32" s="20" t="s">
        <v>12</v>
      </c>
    </row>
    <row r="33" spans="24:26">
      <c r="X33" s="22"/>
      <c r="Y33" t="s">
        <v>56</v>
      </c>
      <c r="Z33" s="22"/>
    </row>
    <row r="34" ht="15.75" spans="24:26">
      <c r="X34" s="22"/>
      <c r="Z34" s="22">
        <v>1000</v>
      </c>
    </row>
    <row r="35" ht="15.75" spans="24:26">
      <c r="X35" s="44" t="s">
        <v>59</v>
      </c>
      <c r="Y35" s="50">
        <v>0</v>
      </c>
      <c r="Z35" s="44"/>
    </row>
  </sheetData>
  <mergeCells count="19">
    <mergeCell ref="X3:Z3"/>
    <mergeCell ref="AB3:AD3"/>
    <mergeCell ref="AB9:AD9"/>
    <mergeCell ref="X13:Z13"/>
    <mergeCell ref="AB15:AD15"/>
    <mergeCell ref="X19:Z19"/>
    <mergeCell ref="AB22:AD22"/>
    <mergeCell ref="X25:Z25"/>
    <mergeCell ref="X31:Z31"/>
    <mergeCell ref="O23:O24"/>
    <mergeCell ref="J3:L4"/>
    <mergeCell ref="M3:N4"/>
    <mergeCell ref="O3:P4"/>
    <mergeCell ref="Q3:R4"/>
    <mergeCell ref="J1:R2"/>
    <mergeCell ref="M23:N24"/>
    <mergeCell ref="T1:V2"/>
    <mergeCell ref="AF1:AH2"/>
    <mergeCell ref="X1:AD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O17"/>
  <sheetViews>
    <sheetView topLeftCell="B1" workbookViewId="0">
      <selection activeCell="J21" sqref="J21"/>
    </sheetView>
  </sheetViews>
  <sheetFormatPr defaultColWidth="8.8" defaultRowHeight="15"/>
  <cols>
    <col min="8" max="8" width="10.5" customWidth="1"/>
    <col min="9" max="9" width="11.6" customWidth="1"/>
    <col min="13" max="13" width="12.3" customWidth="1"/>
  </cols>
  <sheetData>
    <row r="1" spans="8:15">
      <c r="H1" s="1" t="s">
        <v>64</v>
      </c>
      <c r="I1" s="7"/>
      <c r="J1" s="7"/>
      <c r="K1" s="8"/>
      <c r="L1" s="1" t="s">
        <v>65</v>
      </c>
      <c r="M1" s="7"/>
      <c r="N1" s="7"/>
      <c r="O1" s="8"/>
    </row>
    <row r="2" ht="15.75" spans="8:15">
      <c r="H2" s="2"/>
      <c r="I2" s="9"/>
      <c r="J2" s="9"/>
      <c r="K2" s="10"/>
      <c r="L2" s="2"/>
      <c r="M2" s="9"/>
      <c r="N2" s="9"/>
      <c r="O2" s="10"/>
    </row>
    <row r="3" spans="8:15">
      <c r="H3" s="1" t="s">
        <v>66</v>
      </c>
      <c r="I3" s="7"/>
      <c r="J3" s="7"/>
      <c r="K3" s="8"/>
      <c r="L3" s="1" t="s">
        <v>67</v>
      </c>
      <c r="M3" s="7"/>
      <c r="N3" s="7"/>
      <c r="O3" s="8"/>
    </row>
    <row r="4" ht="15.75" spans="8:15">
      <c r="H4" s="2"/>
      <c r="I4" s="9"/>
      <c r="J4" s="9"/>
      <c r="K4" s="10"/>
      <c r="L4" s="2"/>
      <c r="M4" s="9"/>
      <c r="N4" s="9"/>
      <c r="O4" s="10"/>
    </row>
    <row r="5" ht="15.75" spans="8:15">
      <c r="H5" s="3" t="s">
        <v>68</v>
      </c>
      <c r="I5" s="11" t="s">
        <v>10</v>
      </c>
      <c r="J5" s="11" t="s">
        <v>11</v>
      </c>
      <c r="K5" s="12" t="s">
        <v>12</v>
      </c>
      <c r="L5" s="3" t="s">
        <v>68</v>
      </c>
      <c r="M5" s="11" t="s">
        <v>10</v>
      </c>
      <c r="N5" s="11" t="s">
        <v>11</v>
      </c>
      <c r="O5" s="12" t="s">
        <v>12</v>
      </c>
    </row>
    <row r="6" spans="8:15">
      <c r="H6" s="4">
        <v>45753</v>
      </c>
      <c r="I6" t="s">
        <v>31</v>
      </c>
      <c r="J6">
        <f>5800+150</f>
        <v>5950</v>
      </c>
      <c r="K6" s="13"/>
      <c r="L6" s="4">
        <v>45753</v>
      </c>
      <c r="M6" t="s">
        <v>69</v>
      </c>
      <c r="N6">
        <v>5800</v>
      </c>
      <c r="O6" s="13"/>
    </row>
    <row r="7" spans="8:15">
      <c r="H7" s="5"/>
      <c r="I7" t="s">
        <v>70</v>
      </c>
      <c r="K7" s="13">
        <v>5800</v>
      </c>
      <c r="L7" s="5"/>
      <c r="M7" t="s">
        <v>71</v>
      </c>
      <c r="O7" s="13">
        <v>5800</v>
      </c>
    </row>
    <row r="8" spans="8:15">
      <c r="H8" s="5"/>
      <c r="K8" s="13"/>
      <c r="L8" s="5"/>
      <c r="O8" s="13"/>
    </row>
    <row r="9" spans="8:15">
      <c r="H9" s="4">
        <v>45757</v>
      </c>
      <c r="I9" t="s">
        <v>40</v>
      </c>
      <c r="J9">
        <v>900</v>
      </c>
      <c r="K9" s="13"/>
      <c r="L9" s="4">
        <v>45757</v>
      </c>
      <c r="M9" t="s">
        <v>72</v>
      </c>
      <c r="N9">
        <v>900</v>
      </c>
      <c r="O9" s="13"/>
    </row>
    <row r="10" spans="8:15">
      <c r="H10" s="5"/>
      <c r="I10" t="s">
        <v>31</v>
      </c>
      <c r="K10" s="13">
        <v>900</v>
      </c>
      <c r="L10" s="5"/>
      <c r="M10" t="s">
        <v>69</v>
      </c>
      <c r="O10" s="13">
        <v>900</v>
      </c>
    </row>
    <row r="11" spans="8:15">
      <c r="H11" s="5"/>
      <c r="K11" s="13"/>
      <c r="L11" s="4">
        <v>45762</v>
      </c>
      <c r="M11" t="s">
        <v>73</v>
      </c>
      <c r="N11">
        <v>2842</v>
      </c>
      <c r="O11" s="13"/>
    </row>
    <row r="12" spans="8:15">
      <c r="H12" s="4">
        <v>45762</v>
      </c>
      <c r="I12" t="s">
        <v>74</v>
      </c>
      <c r="J12">
        <v>2900</v>
      </c>
      <c r="K12" s="13"/>
      <c r="L12" s="5"/>
      <c r="M12" t="s">
        <v>75</v>
      </c>
      <c r="N12">
        <v>58</v>
      </c>
      <c r="O12" s="13"/>
    </row>
    <row r="13" spans="8:15">
      <c r="H13" s="5"/>
      <c r="I13" t="s">
        <v>76</v>
      </c>
      <c r="K13" s="13">
        <f>2900*0.02</f>
        <v>58</v>
      </c>
      <c r="L13" s="5"/>
      <c r="M13" t="s">
        <v>69</v>
      </c>
      <c r="O13" s="13">
        <v>2900</v>
      </c>
    </row>
    <row r="14" spans="8:15">
      <c r="H14" s="5"/>
      <c r="I14" t="s">
        <v>17</v>
      </c>
      <c r="K14" s="13">
        <f>2900*0.98</f>
        <v>2842</v>
      </c>
      <c r="L14" s="5">
        <v>27</v>
      </c>
      <c r="M14" t="s">
        <v>73</v>
      </c>
      <c r="N14">
        <v>2000</v>
      </c>
      <c r="O14" s="13"/>
    </row>
    <row r="15" spans="8:15">
      <c r="H15" s="5"/>
      <c r="K15" s="13"/>
      <c r="L15" s="5"/>
      <c r="M15" t="s">
        <v>69</v>
      </c>
      <c r="O15" s="13">
        <v>2000</v>
      </c>
    </row>
    <row r="16" spans="8:15">
      <c r="H16" s="5">
        <v>27</v>
      </c>
      <c r="I16" t="s">
        <v>74</v>
      </c>
      <c r="J16">
        <v>2000</v>
      </c>
      <c r="K16" s="13"/>
      <c r="L16" s="5"/>
      <c r="O16" s="13"/>
    </row>
    <row r="17" ht="15.75" spans="8:15">
      <c r="H17" s="6"/>
      <c r="I17" s="14" t="s">
        <v>73</v>
      </c>
      <c r="J17" s="14"/>
      <c r="K17" s="15">
        <v>2000</v>
      </c>
      <c r="L17" s="6"/>
      <c r="M17" s="14"/>
      <c r="N17" s="14"/>
      <c r="O17" s="15"/>
    </row>
  </sheetData>
  <mergeCells count="4">
    <mergeCell ref="H3:K4"/>
    <mergeCell ref="L3:O4"/>
    <mergeCell ref="H1:K2"/>
    <mergeCell ref="L1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P3-46B</vt:lpstr>
      <vt:lpstr>Merchandising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2025-05-10T18:06:00Z</dcterms:created>
  <dcterms:modified xsi:type="dcterms:W3CDTF">2025-05-10T19:19:23Z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