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caltexyeulmaru.sharepoint.com/sites/artsmanagement/Shared Documents/General/3. 전시파트/"/>
    </mc:Choice>
  </mc:AlternateContent>
  <xr:revisionPtr revIDLastSave="126" documentId="13_ncr:1_{3DAEB2B2-DD76-4177-9350-465E09562A5D}" xr6:coauthVersionLast="47" xr6:coauthVersionMax="47" xr10:uidLastSave="{81141A39-E874-407E-939F-7B3EDF7BEF07}"/>
  <bookViews>
    <workbookView xWindow="-120" yWindow="-120" windowWidth="29040" windowHeight="15720" tabRatio="885" firstSheet="109" activeTab="130" xr2:uid="{8F7E6816-62CF-45CF-9571-E63D2FA4DFA5}"/>
  </bookViews>
  <sheets>
    <sheet name="0213" sheetId="1" r:id="rId1"/>
    <sheet name="0214" sheetId="2" r:id="rId2"/>
    <sheet name="0215" sheetId="3" r:id="rId3"/>
    <sheet name="0218" sheetId="4" r:id="rId4"/>
    <sheet name="0219" sheetId="5" r:id="rId5"/>
    <sheet name="0220" sheetId="6" r:id="rId6"/>
    <sheet name="0221" sheetId="7" r:id="rId7"/>
    <sheet name="0222" sheetId="8" r:id="rId8"/>
    <sheet name="0224" sheetId="9" r:id="rId9"/>
    <sheet name="0225" sheetId="10" r:id="rId10"/>
    <sheet name="0226" sheetId="11" r:id="rId11"/>
    <sheet name="0227" sheetId="12" r:id="rId12"/>
    <sheet name="0228" sheetId="13" r:id="rId13"/>
    <sheet name="0301" sheetId="14" r:id="rId14"/>
    <sheet name="0303" sheetId="15" r:id="rId15"/>
    <sheet name="0304" sheetId="16" r:id="rId16"/>
    <sheet name="0305" sheetId="17" r:id="rId17"/>
    <sheet name="0306" sheetId="18" r:id="rId18"/>
    <sheet name="0307" sheetId="19" r:id="rId19"/>
    <sheet name="0308" sheetId="20" r:id="rId20"/>
    <sheet name="0310" sheetId="21" r:id="rId21"/>
    <sheet name="0311" sheetId="22" r:id="rId22"/>
    <sheet name="0312" sheetId="23" r:id="rId23"/>
    <sheet name="0313" sheetId="24" r:id="rId24"/>
    <sheet name="0314" sheetId="25" r:id="rId25"/>
    <sheet name="0315" sheetId="26" r:id="rId26"/>
    <sheet name="0317" sheetId="27" r:id="rId27"/>
    <sheet name="0318" sheetId="28" r:id="rId28"/>
    <sheet name="0319" sheetId="29" r:id="rId29"/>
    <sheet name="0320" sheetId="30" r:id="rId30"/>
    <sheet name="0321" sheetId="31" r:id="rId31"/>
    <sheet name="0322" sheetId="32" r:id="rId32"/>
    <sheet name="0324" sheetId="33" r:id="rId33"/>
    <sheet name="0325" sheetId="34" r:id="rId34"/>
    <sheet name="0326" sheetId="35" r:id="rId35"/>
    <sheet name="0327" sheetId="36" r:id="rId36"/>
    <sheet name="0328" sheetId="37" r:id="rId37"/>
    <sheet name="0329" sheetId="38" r:id="rId38"/>
    <sheet name="0331" sheetId="39" r:id="rId39"/>
    <sheet name="0401" sheetId="40" r:id="rId40"/>
    <sheet name="0402" sheetId="41" r:id="rId41"/>
    <sheet name="0403" sheetId="42" r:id="rId42"/>
    <sheet name="0404" sheetId="43" r:id="rId43"/>
    <sheet name="0405" sheetId="44" r:id="rId44"/>
    <sheet name="0407" sheetId="45" r:id="rId45"/>
    <sheet name="0408" sheetId="46" r:id="rId46"/>
    <sheet name="0409" sheetId="47" r:id="rId47"/>
    <sheet name="0410" sheetId="48" r:id="rId48"/>
    <sheet name="0411" sheetId="49" r:id="rId49"/>
    <sheet name="0412" sheetId="50" r:id="rId50"/>
    <sheet name="0414" sheetId="51" r:id="rId51"/>
    <sheet name="0415" sheetId="52" r:id="rId52"/>
    <sheet name="0416" sheetId="53" r:id="rId53"/>
    <sheet name="0417" sheetId="54" r:id="rId54"/>
    <sheet name="0418" sheetId="55" r:id="rId55"/>
    <sheet name="0419" sheetId="56" r:id="rId56"/>
    <sheet name="0421" sheetId="57" r:id="rId57"/>
    <sheet name="0422" sheetId="58" r:id="rId58"/>
    <sheet name="0423" sheetId="59" r:id="rId59"/>
    <sheet name="0424" sheetId="60" r:id="rId60"/>
    <sheet name="0425" sheetId="61" r:id="rId61"/>
    <sheet name="0426" sheetId="62" r:id="rId62"/>
    <sheet name="0428" sheetId="63" r:id="rId63"/>
    <sheet name="0429" sheetId="64" r:id="rId64"/>
    <sheet name="0430" sheetId="65" r:id="rId65"/>
    <sheet name="0501" sheetId="66" r:id="rId66"/>
    <sheet name="0502" sheetId="67" r:id="rId67"/>
    <sheet name="0503" sheetId="68" r:id="rId68"/>
    <sheet name="0504" sheetId="69" r:id="rId69"/>
    <sheet name="0505" sheetId="70" r:id="rId70"/>
    <sheet name="0506" sheetId="71" r:id="rId71"/>
    <sheet name="0507" sheetId="72" r:id="rId72"/>
    <sheet name="0508" sheetId="73" r:id="rId73"/>
    <sheet name="0509" sheetId="74" r:id="rId74"/>
    <sheet name="0510" sheetId="75" r:id="rId75"/>
    <sheet name="0512" sheetId="76" r:id="rId76"/>
    <sheet name="0513" sheetId="77" r:id="rId77"/>
    <sheet name="0514" sheetId="78" r:id="rId78"/>
    <sheet name="0515" sheetId="79" r:id="rId79"/>
    <sheet name="0516" sheetId="80" r:id="rId80"/>
    <sheet name="0517" sheetId="81" r:id="rId81"/>
    <sheet name="0519" sheetId="82" r:id="rId82"/>
    <sheet name="0520" sheetId="83" r:id="rId83"/>
    <sheet name="0521" sheetId="84" r:id="rId84"/>
    <sheet name="0522" sheetId="85" r:id="rId85"/>
    <sheet name="0523" sheetId="86" r:id="rId86"/>
    <sheet name="0524" sheetId="87" r:id="rId87"/>
    <sheet name="0526" sheetId="88" r:id="rId88"/>
    <sheet name="0527" sheetId="89" r:id="rId89"/>
    <sheet name="0528" sheetId="90" r:id="rId90"/>
    <sheet name="0529" sheetId="91" r:id="rId91"/>
    <sheet name="0530" sheetId="92" r:id="rId92"/>
    <sheet name="0531" sheetId="117" r:id="rId93"/>
    <sheet name="0602" sheetId="93" r:id="rId94"/>
    <sheet name="0603" sheetId="94" r:id="rId95"/>
    <sheet name="0604" sheetId="95" r:id="rId96"/>
    <sheet name="0605" sheetId="96" r:id="rId97"/>
    <sheet name="0606" sheetId="97" r:id="rId98"/>
    <sheet name="0607" sheetId="98" r:id="rId99"/>
    <sheet name="0609" sheetId="99" r:id="rId100"/>
    <sheet name="0610" sheetId="100" r:id="rId101"/>
    <sheet name="0611" sheetId="101" r:id="rId102"/>
    <sheet name="0612" sheetId="102" r:id="rId103"/>
    <sheet name="0613" sheetId="103" r:id="rId104"/>
    <sheet name="0614" sheetId="104" r:id="rId105"/>
    <sheet name="0616" sheetId="105" r:id="rId106"/>
    <sheet name="0617" sheetId="106" r:id="rId107"/>
    <sheet name="0618" sheetId="107" r:id="rId108"/>
    <sheet name="0619" sheetId="108" r:id="rId109"/>
    <sheet name="0620" sheetId="109" r:id="rId110"/>
    <sheet name="0621" sheetId="110" r:id="rId111"/>
    <sheet name="0623" sheetId="111" r:id="rId112"/>
    <sheet name="0624" sheetId="112" r:id="rId113"/>
    <sheet name="0625" sheetId="113" r:id="rId114"/>
    <sheet name="0626" sheetId="114" r:id="rId115"/>
    <sheet name="0627" sheetId="115" r:id="rId116"/>
    <sheet name="0628" sheetId="116" r:id="rId117"/>
    <sheet name="0721" sheetId="118" r:id="rId118"/>
    <sheet name="0722" sheetId="119" r:id="rId119"/>
    <sheet name="0723" sheetId="121" r:id="rId120"/>
    <sheet name="0724" sheetId="124" r:id="rId121"/>
    <sheet name="0725" sheetId="125" r:id="rId122"/>
    <sheet name="0726" sheetId="131" r:id="rId123"/>
    <sheet name="0728" sheetId="134" r:id="rId124"/>
    <sheet name="0729" sheetId="135" r:id="rId125"/>
    <sheet name="0730" sheetId="136" r:id="rId126"/>
    <sheet name="0731" sheetId="137" r:id="rId127"/>
    <sheet name="0801" sheetId="138" r:id="rId128"/>
    <sheet name="0802" sheetId="140" r:id="rId129"/>
    <sheet name="0804" sheetId="141" r:id="rId130"/>
    <sheet name="0805" sheetId="142" r:id="rId1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42" l="1"/>
  <c r="H10" i="142"/>
  <c r="G10" i="142"/>
  <c r="F10" i="142"/>
  <c r="E10" i="142"/>
  <c r="D10" i="142"/>
  <c r="I10" i="141"/>
  <c r="H10" i="141"/>
  <c r="I10" i="140"/>
  <c r="H10" i="140"/>
  <c r="G10" i="140"/>
  <c r="F10" i="140"/>
  <c r="E10" i="141"/>
  <c r="D10" i="141"/>
  <c r="F10" i="141" s="1"/>
  <c r="E10" i="140"/>
  <c r="D10" i="140"/>
  <c r="I10" i="138"/>
  <c r="H10" i="138"/>
  <c r="E10" i="138"/>
  <c r="G10" i="138" s="1"/>
  <c r="F7" i="138" s="1"/>
  <c r="D10" i="138"/>
  <c r="F10" i="138" s="1"/>
  <c r="I10" i="137"/>
  <c r="H10" i="137"/>
  <c r="E10" i="137"/>
  <c r="G10" i="137" s="1"/>
  <c r="D10" i="137"/>
  <c r="F10" i="137" s="1"/>
  <c r="I10" i="136"/>
  <c r="H10" i="136"/>
  <c r="G10" i="136"/>
  <c r="F7" i="136" s="1"/>
  <c r="E10" i="136"/>
  <c r="D10" i="136"/>
  <c r="F10" i="136" s="1"/>
  <c r="I10" i="135"/>
  <c r="H10" i="135"/>
  <c r="G10" i="135"/>
  <c r="E10" i="135"/>
  <c r="D10" i="135"/>
  <c r="F10" i="135" s="1"/>
  <c r="I10" i="134"/>
  <c r="H10" i="134"/>
  <c r="E10" i="134"/>
  <c r="D10" i="134"/>
  <c r="F10" i="134" s="1"/>
  <c r="I10" i="131"/>
  <c r="H10" i="131"/>
  <c r="F10" i="131"/>
  <c r="E10" i="131"/>
  <c r="G10" i="131" s="1"/>
  <c r="D10" i="131"/>
  <c r="I10" i="125"/>
  <c r="H10" i="125"/>
  <c r="E10" i="125"/>
  <c r="G10" i="125" s="1"/>
  <c r="F7" i="125" s="1"/>
  <c r="D10" i="125"/>
  <c r="F10" i="125" s="1"/>
  <c r="E10" i="124"/>
  <c r="G10" i="124" s="1"/>
  <c r="D10" i="124"/>
  <c r="I10" i="124"/>
  <c r="H10" i="124"/>
  <c r="F10" i="124"/>
  <c r="I10" i="121"/>
  <c r="H10" i="121"/>
  <c r="E10" i="121"/>
  <c r="G10" i="121" s="1"/>
  <c r="F7" i="121" s="1"/>
  <c r="D10" i="121"/>
  <c r="F10" i="121" s="1"/>
  <c r="I10" i="119"/>
  <c r="H10" i="119"/>
  <c r="G10" i="119"/>
  <c r="F10" i="119"/>
  <c r="H10" i="118"/>
  <c r="E10" i="119"/>
  <c r="D10" i="119"/>
  <c r="I10" i="118"/>
  <c r="G10" i="118"/>
  <c r="F7" i="118" s="1"/>
  <c r="E10" i="118"/>
  <c r="D10" i="118"/>
  <c r="F10" i="118" s="1"/>
  <c r="H18" i="93"/>
  <c r="I10" i="93"/>
  <c r="H10" i="93"/>
  <c r="G10" i="93"/>
  <c r="F10" i="93"/>
  <c r="H18" i="117"/>
  <c r="I10" i="117"/>
  <c r="H10" i="117"/>
  <c r="G10" i="117"/>
  <c r="E18" i="117"/>
  <c r="D18" i="117"/>
  <c r="E10" i="117"/>
  <c r="D10" i="117"/>
  <c r="F10" i="117" s="1"/>
  <c r="E10" i="116"/>
  <c r="D10" i="116"/>
  <c r="E10" i="115"/>
  <c r="D10" i="115"/>
  <c r="E10" i="114"/>
  <c r="D10" i="114"/>
  <c r="E10" i="113"/>
  <c r="D10" i="113"/>
  <c r="E10" i="112"/>
  <c r="D10" i="112"/>
  <c r="E10" i="111"/>
  <c r="D10" i="111"/>
  <c r="E18" i="110"/>
  <c r="D18" i="110"/>
  <c r="E10" i="110"/>
  <c r="D10" i="110"/>
  <c r="E18" i="109"/>
  <c r="D18" i="109"/>
  <c r="E10" i="109"/>
  <c r="D10" i="109"/>
  <c r="E18" i="108"/>
  <c r="D18" i="108"/>
  <c r="E10" i="108"/>
  <c r="D10" i="108"/>
  <c r="D10" i="107"/>
  <c r="E10" i="107"/>
  <c r="D18" i="107"/>
  <c r="E18" i="107"/>
  <c r="D10" i="106"/>
  <c r="E10" i="106"/>
  <c r="D18" i="106"/>
  <c r="E18" i="106"/>
  <c r="E18" i="105"/>
  <c r="D18" i="105"/>
  <c r="E10" i="105"/>
  <c r="D10" i="105"/>
  <c r="F28" i="103"/>
  <c r="E28" i="104"/>
  <c r="D28" i="104"/>
  <c r="F28" i="104" s="1"/>
  <c r="E18" i="104"/>
  <c r="D18" i="104"/>
  <c r="E10" i="104"/>
  <c r="D10" i="104"/>
  <c r="E28" i="103"/>
  <c r="D28" i="103"/>
  <c r="E18" i="103"/>
  <c r="D18" i="103"/>
  <c r="E10" i="103"/>
  <c r="D10" i="103"/>
  <c r="E18" i="102"/>
  <c r="D18" i="102"/>
  <c r="E10" i="102"/>
  <c r="D10" i="102"/>
  <c r="E18" i="101"/>
  <c r="D18" i="101"/>
  <c r="E10" i="101"/>
  <c r="D10" i="101"/>
  <c r="E18" i="100"/>
  <c r="D18" i="100"/>
  <c r="E10" i="100"/>
  <c r="D10" i="100"/>
  <c r="E18" i="99"/>
  <c r="D18" i="99"/>
  <c r="E10" i="99"/>
  <c r="D10" i="99"/>
  <c r="E18" i="98"/>
  <c r="D18" i="98"/>
  <c r="E10" i="98"/>
  <c r="D10" i="98"/>
  <c r="E18" i="97"/>
  <c r="D18" i="97"/>
  <c r="E10" i="97"/>
  <c r="D10" i="97"/>
  <c r="E18" i="96"/>
  <c r="D18" i="96"/>
  <c r="E10" i="96"/>
  <c r="D10" i="96"/>
  <c r="E18" i="95"/>
  <c r="D18" i="95"/>
  <c r="E10" i="95"/>
  <c r="D10" i="95"/>
  <c r="H18" i="94"/>
  <c r="H18" i="95" s="1"/>
  <c r="H18" i="96" s="1"/>
  <c r="H18" i="97" s="1"/>
  <c r="H18" i="98" s="1"/>
  <c r="H18" i="99" s="1"/>
  <c r="H18" i="100" s="1"/>
  <c r="H18" i="101" s="1"/>
  <c r="H18" i="102" s="1"/>
  <c r="H18" i="103" s="1"/>
  <c r="H18" i="104" s="1"/>
  <c r="H18" i="105" s="1"/>
  <c r="H18" i="106" s="1"/>
  <c r="H18" i="107" s="1"/>
  <c r="H18" i="108" s="1"/>
  <c r="H18" i="109" s="1"/>
  <c r="H18" i="110" s="1"/>
  <c r="H10" i="111" s="1"/>
  <c r="H10" i="112" s="1"/>
  <c r="H10" i="113" s="1"/>
  <c r="H10" i="114" s="1"/>
  <c r="H10" i="115" s="1"/>
  <c r="H10" i="116" s="1"/>
  <c r="I10" i="94"/>
  <c r="I10" i="95" s="1"/>
  <c r="I10" i="96" s="1"/>
  <c r="I10" i="97" s="1"/>
  <c r="I10" i="98" s="1"/>
  <c r="I10" i="99" s="1"/>
  <c r="I10" i="100" s="1"/>
  <c r="I10" i="101" s="1"/>
  <c r="I10" i="102" s="1"/>
  <c r="I10" i="103" s="1"/>
  <c r="I10" i="104" s="1"/>
  <c r="I10" i="105" s="1"/>
  <c r="I10" i="106" s="1"/>
  <c r="I10" i="107" s="1"/>
  <c r="I10" i="108" s="1"/>
  <c r="I10" i="109" s="1"/>
  <c r="I10" i="110" s="1"/>
  <c r="H10" i="94"/>
  <c r="H10" i="95" s="1"/>
  <c r="H10" i="96" s="1"/>
  <c r="H10" i="97" s="1"/>
  <c r="H10" i="98" s="1"/>
  <c r="H10" i="99" s="1"/>
  <c r="H10" i="100" s="1"/>
  <c r="H10" i="101" s="1"/>
  <c r="H10" i="102" s="1"/>
  <c r="H10" i="103" s="1"/>
  <c r="H10" i="104" s="1"/>
  <c r="H10" i="105" s="1"/>
  <c r="H10" i="106" s="1"/>
  <c r="H10" i="107" s="1"/>
  <c r="H10" i="108" s="1"/>
  <c r="H10" i="109" s="1"/>
  <c r="H10" i="110" s="1"/>
  <c r="E18" i="94"/>
  <c r="D18" i="94"/>
  <c r="E10" i="94"/>
  <c r="D10" i="94"/>
  <c r="F10" i="94" s="1"/>
  <c r="E18" i="93"/>
  <c r="D18" i="93"/>
  <c r="E10" i="93"/>
  <c r="D10" i="93"/>
  <c r="I26" i="92"/>
  <c r="H26" i="92"/>
  <c r="E26" i="92"/>
  <c r="G26" i="92" s="1"/>
  <c r="F23" i="92" s="1"/>
  <c r="D26" i="92"/>
  <c r="F26" i="92" s="1"/>
  <c r="I10" i="92"/>
  <c r="H10" i="92"/>
  <c r="G10" i="92"/>
  <c r="E18" i="92"/>
  <c r="D18" i="92"/>
  <c r="E10" i="92"/>
  <c r="D10" i="92"/>
  <c r="F10" i="92" s="1"/>
  <c r="H18" i="91"/>
  <c r="H18" i="92" s="1"/>
  <c r="I10" i="91"/>
  <c r="H10" i="91"/>
  <c r="G10" i="91"/>
  <c r="E18" i="91"/>
  <c r="D18" i="91"/>
  <c r="E10" i="91"/>
  <c r="D10" i="91"/>
  <c r="F10" i="91" s="1"/>
  <c r="H18" i="90"/>
  <c r="I10" i="90"/>
  <c r="H10" i="90"/>
  <c r="E18" i="90"/>
  <c r="D18" i="90"/>
  <c r="E10" i="90"/>
  <c r="G10" i="90" s="1"/>
  <c r="D10" i="90"/>
  <c r="F10" i="90" s="1"/>
  <c r="H18" i="89"/>
  <c r="I10" i="89"/>
  <c r="H10" i="89"/>
  <c r="G10" i="89"/>
  <c r="E18" i="89"/>
  <c r="D18" i="89"/>
  <c r="E10" i="89"/>
  <c r="D10" i="89"/>
  <c r="F10" i="89" s="1"/>
  <c r="H18" i="88"/>
  <c r="I10" i="88"/>
  <c r="H10" i="88"/>
  <c r="G10" i="88"/>
  <c r="E18" i="88"/>
  <c r="D18" i="88"/>
  <c r="E10" i="88"/>
  <c r="D10" i="88"/>
  <c r="F10" i="88" s="1"/>
  <c r="H18" i="87"/>
  <c r="I10" i="87"/>
  <c r="H10" i="87"/>
  <c r="E18" i="87"/>
  <c r="D18" i="87"/>
  <c r="E10" i="87"/>
  <c r="G10" i="87" s="1"/>
  <c r="D10" i="87"/>
  <c r="F10" i="87" s="1"/>
  <c r="H18" i="86"/>
  <c r="I10" i="86"/>
  <c r="H10" i="86"/>
  <c r="G10" i="86"/>
  <c r="F10" i="86"/>
  <c r="E18" i="86"/>
  <c r="D18" i="86"/>
  <c r="E10" i="86"/>
  <c r="D10" i="86"/>
  <c r="H18" i="85"/>
  <c r="I10" i="85"/>
  <c r="H10" i="85"/>
  <c r="E18" i="85"/>
  <c r="D18" i="85"/>
  <c r="E10" i="85"/>
  <c r="G10" i="85" s="1"/>
  <c r="D10" i="85"/>
  <c r="F10" i="85" s="1"/>
  <c r="H18" i="84"/>
  <c r="I10" i="84"/>
  <c r="H10" i="84"/>
  <c r="E18" i="84"/>
  <c r="D18" i="84"/>
  <c r="E10" i="84"/>
  <c r="G10" i="84" s="1"/>
  <c r="D10" i="84"/>
  <c r="F10" i="84" s="1"/>
  <c r="I10" i="83"/>
  <c r="H10" i="83"/>
  <c r="D10" i="83"/>
  <c r="F10" i="83" s="1"/>
  <c r="E10" i="83"/>
  <c r="G10" i="83" s="1"/>
  <c r="F7" i="83" s="1"/>
  <c r="D18" i="83"/>
  <c r="E18" i="83"/>
  <c r="H18" i="82"/>
  <c r="H18" i="83" s="1"/>
  <c r="I10" i="82"/>
  <c r="H10" i="82"/>
  <c r="G10" i="82"/>
  <c r="E18" i="82"/>
  <c r="D18" i="82"/>
  <c r="E10" i="82"/>
  <c r="F7" i="82" s="1"/>
  <c r="D10" i="82"/>
  <c r="F10" i="82" s="1"/>
  <c r="H18" i="81"/>
  <c r="I10" i="81"/>
  <c r="H10" i="81"/>
  <c r="E18" i="81"/>
  <c r="D18" i="81"/>
  <c r="E10" i="81"/>
  <c r="G10" i="81" s="1"/>
  <c r="F7" i="81" s="1"/>
  <c r="D10" i="81"/>
  <c r="F10" i="81" s="1"/>
  <c r="H18" i="80"/>
  <c r="I10" i="80"/>
  <c r="H10" i="80"/>
  <c r="E18" i="80"/>
  <c r="D18" i="80"/>
  <c r="E10" i="80"/>
  <c r="G10" i="80" s="1"/>
  <c r="D10" i="80"/>
  <c r="F10" i="80" s="1"/>
  <c r="H18" i="79"/>
  <c r="I10" i="79"/>
  <c r="H10" i="79"/>
  <c r="G10" i="79"/>
  <c r="F10" i="79"/>
  <c r="E18" i="79"/>
  <c r="D18" i="79"/>
  <c r="E10" i="79"/>
  <c r="D10" i="79"/>
  <c r="H18" i="78"/>
  <c r="I10" i="78"/>
  <c r="H10" i="78"/>
  <c r="D10" i="78"/>
  <c r="F10" i="78" s="1"/>
  <c r="E10" i="78"/>
  <c r="G10" i="78" s="1"/>
  <c r="F7" i="78" s="1"/>
  <c r="D18" i="78"/>
  <c r="E18" i="78"/>
  <c r="D10" i="77"/>
  <c r="E10" i="77"/>
  <c r="D18" i="77"/>
  <c r="E18" i="77"/>
  <c r="D10" i="76"/>
  <c r="E10" i="76"/>
  <c r="D18" i="76"/>
  <c r="E18" i="76"/>
  <c r="D10" i="75"/>
  <c r="E10" i="75"/>
  <c r="D18" i="75"/>
  <c r="E18" i="75"/>
  <c r="D10" i="74"/>
  <c r="E10" i="74"/>
  <c r="D18" i="74"/>
  <c r="E18" i="74"/>
  <c r="H18" i="73"/>
  <c r="H18" i="74" s="1"/>
  <c r="H18" i="75" s="1"/>
  <c r="H18" i="76" s="1"/>
  <c r="H18" i="77" s="1"/>
  <c r="I10" i="73"/>
  <c r="I10" i="74" s="1"/>
  <c r="I10" i="75" s="1"/>
  <c r="I10" i="76" s="1"/>
  <c r="I10" i="77" s="1"/>
  <c r="H10" i="73"/>
  <c r="H10" i="74" s="1"/>
  <c r="H10" i="75" s="1"/>
  <c r="H10" i="76" s="1"/>
  <c r="H10" i="77" s="1"/>
  <c r="D10" i="73"/>
  <c r="F10" i="73" s="1"/>
  <c r="F10" i="74" s="1"/>
  <c r="F10" i="75" s="1"/>
  <c r="F10" i="76" s="1"/>
  <c r="E10" i="73"/>
  <c r="G10" i="73" s="1"/>
  <c r="D18" i="73"/>
  <c r="E18" i="73"/>
  <c r="I10" i="72"/>
  <c r="H10" i="72"/>
  <c r="G10" i="72"/>
  <c r="E18" i="72"/>
  <c r="D18" i="72"/>
  <c r="E10" i="72"/>
  <c r="D10" i="72"/>
  <c r="F10" i="72" s="1"/>
  <c r="D10" i="71"/>
  <c r="E10" i="71"/>
  <c r="D18" i="71"/>
  <c r="E18" i="71"/>
  <c r="D10" i="70"/>
  <c r="E10" i="70"/>
  <c r="D18" i="70"/>
  <c r="E18" i="70"/>
  <c r="H18" i="69"/>
  <c r="H18" i="70" s="1"/>
  <c r="H18" i="71" s="1"/>
  <c r="H18" i="72" s="1"/>
  <c r="I10" i="69"/>
  <c r="I10" i="70" s="1"/>
  <c r="I10" i="71" s="1"/>
  <c r="H10" i="69"/>
  <c r="H10" i="70" s="1"/>
  <c r="H10" i="71" s="1"/>
  <c r="G10" i="69"/>
  <c r="F7" i="69" s="1"/>
  <c r="F10" i="69"/>
  <c r="F10" i="70" s="1"/>
  <c r="D10" i="69"/>
  <c r="E10" i="69"/>
  <c r="D18" i="69"/>
  <c r="E18" i="69"/>
  <c r="H18" i="68"/>
  <c r="I10" i="68"/>
  <c r="H10" i="68"/>
  <c r="G10" i="68"/>
  <c r="F10" i="68"/>
  <c r="F7" i="68"/>
  <c r="D10" i="68"/>
  <c r="E10" i="68"/>
  <c r="D18" i="68"/>
  <c r="E18" i="68"/>
  <c r="H18" i="67"/>
  <c r="I10" i="67"/>
  <c r="H10" i="67"/>
  <c r="E18" i="67"/>
  <c r="D18" i="67"/>
  <c r="E10" i="67"/>
  <c r="G10" i="67" s="1"/>
  <c r="F7" i="67" s="1"/>
  <c r="D10" i="67"/>
  <c r="F10" i="67" s="1"/>
  <c r="H18" i="66"/>
  <c r="I10" i="66"/>
  <c r="H10" i="66"/>
  <c r="E18" i="66"/>
  <c r="D18" i="66"/>
  <c r="E10" i="66"/>
  <c r="G10" i="66" s="1"/>
  <c r="D10" i="66"/>
  <c r="F10" i="66" s="1"/>
  <c r="I10" i="65"/>
  <c r="H10" i="65"/>
  <c r="H18" i="65"/>
  <c r="E18" i="65"/>
  <c r="D18" i="65"/>
  <c r="E10" i="65"/>
  <c r="G10" i="65" s="1"/>
  <c r="F7" i="65" s="1"/>
  <c r="D10" i="65"/>
  <c r="F10" i="65" s="1"/>
  <c r="H18" i="64"/>
  <c r="I10" i="64"/>
  <c r="H10" i="64"/>
  <c r="E18" i="64"/>
  <c r="D18" i="64"/>
  <c r="E10" i="64"/>
  <c r="G10" i="64" s="1"/>
  <c r="F7" i="64" s="1"/>
  <c r="D10" i="64"/>
  <c r="F10" i="64" s="1"/>
  <c r="H18" i="63"/>
  <c r="I10" i="63"/>
  <c r="H10" i="63"/>
  <c r="E18" i="63"/>
  <c r="D18" i="63"/>
  <c r="E10" i="63"/>
  <c r="G10" i="63" s="1"/>
  <c r="F7" i="63" s="1"/>
  <c r="D10" i="63"/>
  <c r="F10" i="63" s="1"/>
  <c r="H18" i="62"/>
  <c r="I10" i="62"/>
  <c r="H10" i="62"/>
  <c r="E18" i="62"/>
  <c r="D18" i="62"/>
  <c r="E10" i="62"/>
  <c r="G10" i="62" s="1"/>
  <c r="F7" i="62" s="1"/>
  <c r="D10" i="62"/>
  <c r="F10" i="62" s="1"/>
  <c r="H18" i="61"/>
  <c r="I10" i="61"/>
  <c r="H10" i="61"/>
  <c r="E18" i="61"/>
  <c r="D18" i="61"/>
  <c r="E10" i="61"/>
  <c r="G10" i="61" s="1"/>
  <c r="F7" i="61" s="1"/>
  <c r="D10" i="61"/>
  <c r="F10" i="61" s="1"/>
  <c r="H18" i="60"/>
  <c r="I10" i="60"/>
  <c r="H10" i="60"/>
  <c r="G10" i="60"/>
  <c r="F10" i="60"/>
  <c r="E18" i="60"/>
  <c r="D18" i="60"/>
  <c r="E10" i="60"/>
  <c r="F7" i="60" s="1"/>
  <c r="D10" i="60"/>
  <c r="D10" i="59"/>
  <c r="E10" i="59"/>
  <c r="D18" i="59"/>
  <c r="E18" i="59"/>
  <c r="H18" i="58"/>
  <c r="H18" i="59" s="1"/>
  <c r="I10" i="58"/>
  <c r="I10" i="59" s="1"/>
  <c r="H10" i="58"/>
  <c r="H10" i="59" s="1"/>
  <c r="E18" i="58"/>
  <c r="D18" i="58"/>
  <c r="E10" i="58"/>
  <c r="D10" i="58"/>
  <c r="F10" i="58" s="1"/>
  <c r="H18" i="57"/>
  <c r="I10" i="57"/>
  <c r="H10" i="57"/>
  <c r="G10" i="57"/>
  <c r="F10" i="57"/>
  <c r="E18" i="57"/>
  <c r="D18" i="57"/>
  <c r="E10" i="57"/>
  <c r="D10" i="57"/>
  <c r="H18" i="56"/>
  <c r="I10" i="56"/>
  <c r="H10" i="56"/>
  <c r="E18" i="56"/>
  <c r="D18" i="56"/>
  <c r="E10" i="56"/>
  <c r="G10" i="56" s="1"/>
  <c r="F7" i="56" s="1"/>
  <c r="D10" i="56"/>
  <c r="F10" i="56" s="1"/>
  <c r="H18" i="55"/>
  <c r="I10" i="55"/>
  <c r="H10" i="55"/>
  <c r="G10" i="55"/>
  <c r="E18" i="55"/>
  <c r="D18" i="55"/>
  <c r="E10" i="55"/>
  <c r="D10" i="55"/>
  <c r="F10" i="55" s="1"/>
  <c r="H18" i="54"/>
  <c r="I10" i="54"/>
  <c r="H10" i="54"/>
  <c r="G10" i="54"/>
  <c r="E18" i="54"/>
  <c r="D18" i="54"/>
  <c r="E10" i="54"/>
  <c r="D10" i="54"/>
  <c r="F10" i="54" s="1"/>
  <c r="H18" i="53"/>
  <c r="I10" i="53"/>
  <c r="H10" i="53"/>
  <c r="E18" i="53"/>
  <c r="D18" i="53"/>
  <c r="E10" i="53"/>
  <c r="G10" i="53" s="1"/>
  <c r="D10" i="53"/>
  <c r="F10" i="53" s="1"/>
  <c r="H18" i="52"/>
  <c r="I10" i="52"/>
  <c r="H10" i="52"/>
  <c r="E18" i="52"/>
  <c r="D18" i="52"/>
  <c r="E10" i="52"/>
  <c r="G10" i="52" s="1"/>
  <c r="D10" i="52"/>
  <c r="F10" i="52" s="1"/>
  <c r="H18" i="51"/>
  <c r="I10" i="51"/>
  <c r="H10" i="51"/>
  <c r="G10" i="51"/>
  <c r="F10" i="51"/>
  <c r="E18" i="51"/>
  <c r="D18" i="51"/>
  <c r="E10" i="51"/>
  <c r="D10" i="51"/>
  <c r="H18" i="50"/>
  <c r="I10" i="50"/>
  <c r="H10" i="50"/>
  <c r="G10" i="50"/>
  <c r="F7" i="50" s="1"/>
  <c r="E18" i="50"/>
  <c r="D18" i="50"/>
  <c r="E10" i="50"/>
  <c r="D10" i="50"/>
  <c r="F10" i="50" s="1"/>
  <c r="H18" i="49"/>
  <c r="I10" i="49"/>
  <c r="H10" i="49"/>
  <c r="F10" i="49"/>
  <c r="E18" i="49"/>
  <c r="D18" i="49"/>
  <c r="E10" i="49"/>
  <c r="G10" i="49" s="1"/>
  <c r="F7" i="49" s="1"/>
  <c r="D10" i="49"/>
  <c r="H18" i="48"/>
  <c r="I10" i="48"/>
  <c r="H10" i="48"/>
  <c r="G10" i="48"/>
  <c r="F10" i="48"/>
  <c r="E18" i="48"/>
  <c r="D18" i="48"/>
  <c r="E10" i="48"/>
  <c r="F7" i="48" s="1"/>
  <c r="D10" i="48"/>
  <c r="H18" i="47"/>
  <c r="I10" i="47"/>
  <c r="H10" i="47"/>
  <c r="E18" i="47"/>
  <c r="D18" i="47"/>
  <c r="E10" i="47"/>
  <c r="G10" i="47" s="1"/>
  <c r="F7" i="47" s="1"/>
  <c r="D10" i="47"/>
  <c r="F10" i="47" s="1"/>
  <c r="H18" i="46"/>
  <c r="I10" i="46"/>
  <c r="H10" i="46"/>
  <c r="E18" i="46"/>
  <c r="D18" i="46"/>
  <c r="E10" i="46"/>
  <c r="G10" i="46" s="1"/>
  <c r="F7" i="46" s="1"/>
  <c r="D10" i="46"/>
  <c r="F10" i="46" s="1"/>
  <c r="H18" i="45"/>
  <c r="I10" i="45"/>
  <c r="H10" i="45"/>
  <c r="G10" i="45"/>
  <c r="E18" i="45"/>
  <c r="D18" i="45"/>
  <c r="E10" i="45"/>
  <c r="D10" i="45"/>
  <c r="F10" i="45" s="1"/>
  <c r="H18" i="44"/>
  <c r="I10" i="44"/>
  <c r="H10" i="44"/>
  <c r="G10" i="44"/>
  <c r="F10" i="44"/>
  <c r="F10" i="43"/>
  <c r="F10" i="42"/>
  <c r="E18" i="44"/>
  <c r="D18" i="44"/>
  <c r="E10" i="44"/>
  <c r="D10" i="44"/>
  <c r="H18" i="43"/>
  <c r="I10" i="43"/>
  <c r="H10" i="43"/>
  <c r="G10" i="43"/>
  <c r="E18" i="43"/>
  <c r="D18" i="43"/>
  <c r="E10" i="43"/>
  <c r="D10" i="43"/>
  <c r="F10" i="37"/>
  <c r="H18" i="37"/>
  <c r="I10" i="42"/>
  <c r="H10" i="42"/>
  <c r="G10" i="42"/>
  <c r="E18" i="42"/>
  <c r="D18" i="42"/>
  <c r="E10" i="42"/>
  <c r="F7" i="42" s="1"/>
  <c r="D10" i="42"/>
  <c r="F7" i="142" l="1"/>
  <c r="G10" i="141"/>
  <c r="F7" i="141" s="1"/>
  <c r="F7" i="140"/>
  <c r="F7" i="137"/>
  <c r="F7" i="135"/>
  <c r="G10" i="134"/>
  <c r="F7" i="134"/>
  <c r="F7" i="131"/>
  <c r="F7" i="124"/>
  <c r="F7" i="119"/>
  <c r="F10" i="95"/>
  <c r="F10" i="96" s="1"/>
  <c r="F10" i="97" s="1"/>
  <c r="F10" i="98" s="1"/>
  <c r="F10" i="99" s="1"/>
  <c r="F10" i="100" s="1"/>
  <c r="F10" i="101" s="1"/>
  <c r="F10" i="102" s="1"/>
  <c r="F10" i="103" s="1"/>
  <c r="F10" i="104" s="1"/>
  <c r="F10" i="105" s="1"/>
  <c r="F10" i="106" s="1"/>
  <c r="F10" i="107" s="1"/>
  <c r="F10" i="108" s="1"/>
  <c r="F10" i="109" s="1"/>
  <c r="F10" i="110" s="1"/>
  <c r="F7" i="117"/>
  <c r="G10" i="94"/>
  <c r="F7" i="94" s="1"/>
  <c r="F7" i="93"/>
  <c r="F7" i="92"/>
  <c r="F7" i="91"/>
  <c r="F7" i="90"/>
  <c r="F7" i="89"/>
  <c r="F7" i="88"/>
  <c r="F7" i="87"/>
  <c r="F7" i="86"/>
  <c r="F7" i="85"/>
  <c r="F7" i="84"/>
  <c r="F7" i="80"/>
  <c r="F7" i="79"/>
  <c r="F10" i="77"/>
  <c r="G10" i="74"/>
  <c r="F7" i="73"/>
  <c r="F7" i="72"/>
  <c r="F10" i="71"/>
  <c r="G10" i="70"/>
  <c r="F7" i="66"/>
  <c r="F10" i="59"/>
  <c r="F7" i="58"/>
  <c r="G10" i="58"/>
  <c r="G10" i="59" s="1"/>
  <c r="F7" i="59" s="1"/>
  <c r="F7" i="57"/>
  <c r="F7" i="55"/>
  <c r="F7" i="54"/>
  <c r="F7" i="53"/>
  <c r="F7" i="52"/>
  <c r="F7" i="51"/>
  <c r="F7" i="45"/>
  <c r="F7" i="44"/>
  <c r="F7" i="43"/>
  <c r="I10" i="41"/>
  <c r="H10" i="41"/>
  <c r="G10" i="41"/>
  <c r="E18" i="41"/>
  <c r="D18" i="41"/>
  <c r="E10" i="41"/>
  <c r="D10" i="41"/>
  <c r="I10" i="40"/>
  <c r="H10" i="40"/>
  <c r="G10" i="40"/>
  <c r="F7" i="40" s="1"/>
  <c r="D10" i="40"/>
  <c r="E10" i="40"/>
  <c r="D18" i="40"/>
  <c r="E18" i="40"/>
  <c r="I10" i="39"/>
  <c r="H10" i="39"/>
  <c r="G10" i="39"/>
  <c r="E18" i="39"/>
  <c r="D18" i="39"/>
  <c r="E10" i="39"/>
  <c r="D10" i="39"/>
  <c r="H18" i="38"/>
  <c r="H18" i="39" s="1"/>
  <c r="H18" i="40" s="1"/>
  <c r="H18" i="41" s="1"/>
  <c r="H18" i="42" s="1"/>
  <c r="I10" i="38"/>
  <c r="H10" i="38"/>
  <c r="E18" i="38"/>
  <c r="D18" i="38"/>
  <c r="E10" i="38"/>
  <c r="G10" i="38" s="1"/>
  <c r="F7" i="38" s="1"/>
  <c r="D10" i="38"/>
  <c r="F10" i="38" s="1"/>
  <c r="F10" i="39" s="1"/>
  <c r="F10" i="40" s="1"/>
  <c r="F10" i="41" s="1"/>
  <c r="G10" i="31"/>
  <c r="G10" i="30"/>
  <c r="I10" i="37"/>
  <c r="H10" i="37"/>
  <c r="E18" i="37"/>
  <c r="D18" i="37"/>
  <c r="E10" i="37"/>
  <c r="D10" i="37"/>
  <c r="I10" i="36"/>
  <c r="H10" i="36"/>
  <c r="H18" i="36"/>
  <c r="E18" i="36"/>
  <c r="D18" i="36"/>
  <c r="E10" i="36"/>
  <c r="G10" i="36" s="1"/>
  <c r="F7" i="36" s="1"/>
  <c r="D10" i="36"/>
  <c r="F10" i="36" s="1"/>
  <c r="H18" i="35"/>
  <c r="E18" i="35"/>
  <c r="D18" i="35"/>
  <c r="E10" i="35"/>
  <c r="D10" i="35"/>
  <c r="H18" i="34"/>
  <c r="E18" i="34"/>
  <c r="D18" i="34"/>
  <c r="E10" i="34"/>
  <c r="D10" i="34"/>
  <c r="H18" i="33"/>
  <c r="E18" i="33"/>
  <c r="D18" i="33"/>
  <c r="E10" i="33"/>
  <c r="D10" i="33"/>
  <c r="H18" i="32"/>
  <c r="I10" i="32"/>
  <c r="H10" i="32"/>
  <c r="E18" i="32"/>
  <c r="D18" i="32"/>
  <c r="E10" i="32"/>
  <c r="D10" i="32"/>
  <c r="H18" i="31"/>
  <c r="I10" i="31"/>
  <c r="H10" i="31"/>
  <c r="E18" i="31"/>
  <c r="D18" i="31"/>
  <c r="E10" i="31"/>
  <c r="D10" i="31"/>
  <c r="I10" i="30"/>
  <c r="H10" i="30"/>
  <c r="D10" i="30"/>
  <c r="E10" i="30"/>
  <c r="D18" i="30"/>
  <c r="E18" i="30"/>
  <c r="H18" i="29"/>
  <c r="H18" i="30" s="1"/>
  <c r="I10" i="29"/>
  <c r="H10" i="29"/>
  <c r="E18" i="29"/>
  <c r="D18" i="29"/>
  <c r="E10" i="29"/>
  <c r="G10" i="29" s="1"/>
  <c r="D10" i="29"/>
  <c r="F10" i="29" s="1"/>
  <c r="D10" i="28"/>
  <c r="E10" i="28"/>
  <c r="D18" i="28"/>
  <c r="E18" i="28"/>
  <c r="D10" i="27"/>
  <c r="E10" i="27"/>
  <c r="D18" i="27"/>
  <c r="E18" i="27"/>
  <c r="D10" i="26"/>
  <c r="E10" i="26"/>
  <c r="D18" i="26"/>
  <c r="E18" i="26"/>
  <c r="D10" i="25"/>
  <c r="E10" i="25"/>
  <c r="D18" i="25"/>
  <c r="E18" i="25"/>
  <c r="H18" i="24"/>
  <c r="H18" i="25" s="1"/>
  <c r="H18" i="26" s="1"/>
  <c r="H18" i="27" s="1"/>
  <c r="H18" i="28" s="1"/>
  <c r="I10" i="24"/>
  <c r="I10" i="25" s="1"/>
  <c r="I10" i="26" s="1"/>
  <c r="I10" i="27" s="1"/>
  <c r="I10" i="28" s="1"/>
  <c r="H10" i="24"/>
  <c r="H10" i="25" s="1"/>
  <c r="H10" i="26" s="1"/>
  <c r="H10" i="27" s="1"/>
  <c r="H10" i="28" s="1"/>
  <c r="E18" i="24"/>
  <c r="D18" i="24"/>
  <c r="E10" i="24"/>
  <c r="G10" i="24" s="1"/>
  <c r="G10" i="25" s="1"/>
  <c r="D10" i="24"/>
  <c r="F10" i="24" s="1"/>
  <c r="F10" i="25" s="1"/>
  <c r="F10" i="26" s="1"/>
  <c r="F10" i="27" s="1"/>
  <c r="F10" i="28" s="1"/>
  <c r="H18" i="23"/>
  <c r="I10" i="23"/>
  <c r="H10" i="23"/>
  <c r="G10" i="23"/>
  <c r="F10" i="23"/>
  <c r="E18" i="23"/>
  <c r="D18" i="23"/>
  <c r="E10" i="23"/>
  <c r="D10" i="23"/>
  <c r="H18" i="22"/>
  <c r="I10" i="22"/>
  <c r="H10" i="22"/>
  <c r="G10" i="22"/>
  <c r="F10" i="22"/>
  <c r="E18" i="22"/>
  <c r="D18" i="22"/>
  <c r="E10" i="22"/>
  <c r="F7" i="22" s="1"/>
  <c r="D10" i="22"/>
  <c r="H18" i="21"/>
  <c r="I10" i="21"/>
  <c r="H10" i="21"/>
  <c r="E18" i="21"/>
  <c r="D18" i="21"/>
  <c r="E10" i="21"/>
  <c r="G10" i="21" s="1"/>
  <c r="D10" i="21"/>
  <c r="F10" i="21" s="1"/>
  <c r="H18" i="20"/>
  <c r="I10" i="20"/>
  <c r="H10" i="20"/>
  <c r="E18" i="20"/>
  <c r="D18" i="20"/>
  <c r="E10" i="20"/>
  <c r="G10" i="20" s="1"/>
  <c r="D10" i="20"/>
  <c r="F10" i="20" s="1"/>
  <c r="H18" i="19"/>
  <c r="E18" i="19"/>
  <c r="D18" i="19"/>
  <c r="E10" i="19"/>
  <c r="D10" i="19"/>
  <c r="H18" i="18"/>
  <c r="I10" i="18"/>
  <c r="H10" i="18"/>
  <c r="E18" i="18"/>
  <c r="D18" i="18"/>
  <c r="E10" i="18"/>
  <c r="G10" i="18" s="1"/>
  <c r="D10" i="18"/>
  <c r="F10" i="18" s="1"/>
  <c r="I10" i="17"/>
  <c r="H10" i="17"/>
  <c r="E18" i="17"/>
  <c r="D18" i="17"/>
  <c r="E10" i="17"/>
  <c r="G10" i="17" s="1"/>
  <c r="F7" i="17" s="1"/>
  <c r="D10" i="17"/>
  <c r="F10" i="17" s="1"/>
  <c r="H18" i="16"/>
  <c r="H18" i="17" s="1"/>
  <c r="I10" i="16"/>
  <c r="H10" i="16"/>
  <c r="E18" i="16"/>
  <c r="D18" i="16"/>
  <c r="E10" i="16"/>
  <c r="G10" i="16" s="1"/>
  <c r="D10" i="16"/>
  <c r="F10" i="16" s="1"/>
  <c r="D10" i="15"/>
  <c r="E10" i="15"/>
  <c r="D18" i="15"/>
  <c r="E18" i="15"/>
  <c r="D10" i="14"/>
  <c r="E10" i="14"/>
  <c r="D18" i="14"/>
  <c r="E18" i="14"/>
  <c r="I18" i="13"/>
  <c r="I18" i="14" s="1"/>
  <c r="I18" i="15" s="1"/>
  <c r="I18" i="16" s="1"/>
  <c r="I18" i="17" s="1"/>
  <c r="I18" i="18" s="1"/>
  <c r="I18" i="19" s="1"/>
  <c r="I18" i="20" s="1"/>
  <c r="I18" i="21" s="1"/>
  <c r="I18" i="22" s="1"/>
  <c r="I18" i="23" s="1"/>
  <c r="I18" i="24" s="1"/>
  <c r="I18" i="25" s="1"/>
  <c r="I18" i="26" s="1"/>
  <c r="I18" i="27" s="1"/>
  <c r="I18" i="28" s="1"/>
  <c r="I18" i="29" s="1"/>
  <c r="I18" i="30" s="1"/>
  <c r="I18" i="31" s="1"/>
  <c r="I18" i="32" s="1"/>
  <c r="I18" i="33" s="1"/>
  <c r="I18" i="34" s="1"/>
  <c r="I18" i="35" s="1"/>
  <c r="I18" i="36" s="1"/>
  <c r="I18" i="37" s="1"/>
  <c r="I18" i="39" s="1"/>
  <c r="I18" i="40" s="1"/>
  <c r="I18" i="41" s="1"/>
  <c r="I18" i="42" s="1"/>
  <c r="I18" i="43" s="1"/>
  <c r="I18" i="44" s="1"/>
  <c r="I18" i="45" s="1"/>
  <c r="I18" i="46" s="1"/>
  <c r="I18" i="47" s="1"/>
  <c r="I18" i="48" s="1"/>
  <c r="I18" i="49" s="1"/>
  <c r="I18" i="50" s="1"/>
  <c r="I18" i="51" s="1"/>
  <c r="I18" i="52" s="1"/>
  <c r="I18" i="53" s="1"/>
  <c r="I18" i="54" s="1"/>
  <c r="I18" i="55" s="1"/>
  <c r="I18" i="56" s="1"/>
  <c r="I18" i="57" s="1"/>
  <c r="I18" i="58" s="1"/>
  <c r="I18" i="59" s="1"/>
  <c r="I18" i="60" s="1"/>
  <c r="I18" i="61" s="1"/>
  <c r="I18" i="62" s="1"/>
  <c r="I18" i="63" s="1"/>
  <c r="I18" i="64" s="1"/>
  <c r="I18" i="65" s="1"/>
  <c r="I18" i="66" s="1"/>
  <c r="I18" i="67" s="1"/>
  <c r="I18" i="68" s="1"/>
  <c r="I18" i="69" s="1"/>
  <c r="I18" i="70" s="1"/>
  <c r="I18" i="71" s="1"/>
  <c r="I18" i="72" s="1"/>
  <c r="I18" i="73" s="1"/>
  <c r="I18" i="74" s="1"/>
  <c r="I18" i="75" s="1"/>
  <c r="I18" i="76" s="1"/>
  <c r="I18" i="77" s="1"/>
  <c r="I18" i="78" s="1"/>
  <c r="I18" i="79" s="1"/>
  <c r="I18" i="80" s="1"/>
  <c r="I18" i="81" s="1"/>
  <c r="I18" i="82" s="1"/>
  <c r="I18" i="83" s="1"/>
  <c r="I18" i="84" s="1"/>
  <c r="I18" i="85" s="1"/>
  <c r="I18" i="86" s="1"/>
  <c r="I18" i="87" s="1"/>
  <c r="I18" i="88" s="1"/>
  <c r="I18" i="89" s="1"/>
  <c r="I18" i="90" s="1"/>
  <c r="I18" i="91" s="1"/>
  <c r="I18" i="92" s="1"/>
  <c r="I18" i="117" s="1"/>
  <c r="I18" i="93" s="1"/>
  <c r="I18" i="94" s="1"/>
  <c r="I18" i="95" s="1"/>
  <c r="I18" i="96" s="1"/>
  <c r="I18" i="97" s="1"/>
  <c r="I18" i="98" s="1"/>
  <c r="I18" i="99" s="1"/>
  <c r="I18" i="100" s="1"/>
  <c r="I18" i="101" s="1"/>
  <c r="I18" i="102" s="1"/>
  <c r="I18" i="103" s="1"/>
  <c r="I18" i="104" s="1"/>
  <c r="I18" i="105" s="1"/>
  <c r="I18" i="106" s="1"/>
  <c r="I18" i="107" s="1"/>
  <c r="I18" i="108" s="1"/>
  <c r="I18" i="109" s="1"/>
  <c r="I18" i="110" s="1"/>
  <c r="I10" i="111" s="1"/>
  <c r="I10" i="112" s="1"/>
  <c r="I10" i="113" s="1"/>
  <c r="I10" i="114" s="1"/>
  <c r="I10" i="115" s="1"/>
  <c r="I10" i="116" s="1"/>
  <c r="H18" i="13"/>
  <c r="H18" i="14" s="1"/>
  <c r="H18" i="15" s="1"/>
  <c r="I10" i="13"/>
  <c r="I10" i="14" s="1"/>
  <c r="I10" i="15" s="1"/>
  <c r="H10" i="13"/>
  <c r="H10" i="14" s="1"/>
  <c r="H10" i="15" s="1"/>
  <c r="D10" i="13"/>
  <c r="F10" i="13" s="1"/>
  <c r="F10" i="14" s="1"/>
  <c r="F10" i="15" s="1"/>
  <c r="E10" i="13"/>
  <c r="G10" i="13" s="1"/>
  <c r="D18" i="13"/>
  <c r="E18" i="13"/>
  <c r="I18" i="12"/>
  <c r="H18" i="12"/>
  <c r="E18" i="12"/>
  <c r="G18" i="12" s="1"/>
  <c r="D18" i="12"/>
  <c r="F18" i="12" s="1"/>
  <c r="F18" i="13" s="1"/>
  <c r="F18" i="14" s="1"/>
  <c r="I10" i="12"/>
  <c r="H10" i="12"/>
  <c r="G10" i="12"/>
  <c r="F10" i="12"/>
  <c r="E10" i="12"/>
  <c r="D10" i="12"/>
  <c r="I10" i="11"/>
  <c r="H10" i="11"/>
  <c r="E10" i="11"/>
  <c r="G10" i="11" s="1"/>
  <c r="F7" i="11" s="1"/>
  <c r="D10" i="11"/>
  <c r="F10" i="11" s="1"/>
  <c r="I10" i="10"/>
  <c r="H10" i="10"/>
  <c r="E10" i="10"/>
  <c r="G10" i="10" s="1"/>
  <c r="D10" i="10"/>
  <c r="F10" i="10" s="1"/>
  <c r="I10" i="9"/>
  <c r="H10" i="9"/>
  <c r="G10" i="9"/>
  <c r="F10" i="9"/>
  <c r="E10" i="9"/>
  <c r="F7" i="9" s="1"/>
  <c r="D10" i="9"/>
  <c r="I10" i="8"/>
  <c r="H10" i="8"/>
  <c r="G10" i="8"/>
  <c r="F10" i="8"/>
  <c r="E10" i="8"/>
  <c r="F7" i="8" s="1"/>
  <c r="D10" i="8"/>
  <c r="I10" i="7"/>
  <c r="H10" i="7"/>
  <c r="E10" i="7"/>
  <c r="G10" i="7" s="1"/>
  <c r="F7" i="7" s="1"/>
  <c r="D10" i="7"/>
  <c r="F10" i="7" s="1"/>
  <c r="I10" i="6"/>
  <c r="H10" i="6"/>
  <c r="E10" i="6"/>
  <c r="G10" i="6" s="1"/>
  <c r="D10" i="6"/>
  <c r="F10" i="6" s="1"/>
  <c r="I10" i="5"/>
  <c r="H10" i="5"/>
  <c r="E10" i="5"/>
  <c r="G10" i="5" s="1"/>
  <c r="D10" i="5"/>
  <c r="F10" i="5" s="1"/>
  <c r="F10" i="4"/>
  <c r="I10" i="4"/>
  <c r="H10" i="4"/>
  <c r="E10" i="4"/>
  <c r="G10" i="4" s="1"/>
  <c r="D10" i="4"/>
  <c r="I10" i="3"/>
  <c r="H10" i="3"/>
  <c r="E10" i="3"/>
  <c r="G10" i="3" s="1"/>
  <c r="D10" i="3"/>
  <c r="F10" i="3" s="1"/>
  <c r="I10" i="2"/>
  <c r="H10" i="2"/>
  <c r="E10" i="2"/>
  <c r="G10" i="2" s="1"/>
  <c r="F7" i="2" s="1"/>
  <c r="D10" i="2"/>
  <c r="F10" i="2" s="1"/>
  <c r="I10" i="1"/>
  <c r="H10" i="1"/>
  <c r="E10" i="1"/>
  <c r="G10" i="1" s="1"/>
  <c r="F7" i="1" s="1"/>
  <c r="D10" i="1"/>
  <c r="F10" i="1" s="1"/>
  <c r="F10" i="30" l="1"/>
  <c r="F10" i="31" s="1"/>
  <c r="F10" i="32" s="1"/>
  <c r="G10" i="95"/>
  <c r="G10" i="75"/>
  <c r="F7" i="74"/>
  <c r="G10" i="71"/>
  <c r="F7" i="71" s="1"/>
  <c r="F7" i="70"/>
  <c r="F7" i="41"/>
  <c r="F7" i="39"/>
  <c r="G10" i="37"/>
  <c r="F7" i="37" s="1"/>
  <c r="F7" i="31"/>
  <c r="G10" i="32"/>
  <c r="F7" i="32" s="1"/>
  <c r="F7" i="29"/>
  <c r="G10" i="26"/>
  <c r="F7" i="25"/>
  <c r="F7" i="24"/>
  <c r="F7" i="23"/>
  <c r="F7" i="21"/>
  <c r="F10" i="19"/>
  <c r="H10" i="19"/>
  <c r="F7" i="20"/>
  <c r="F7" i="18"/>
  <c r="G10" i="19"/>
  <c r="F7" i="19" s="1"/>
  <c r="I10" i="19"/>
  <c r="F18" i="15"/>
  <c r="F18" i="16" s="1"/>
  <c r="F18" i="17" s="1"/>
  <c r="F18" i="18" s="1"/>
  <c r="F18" i="19" s="1"/>
  <c r="F18" i="20" s="1"/>
  <c r="F18" i="21" s="1"/>
  <c r="F18" i="22" s="1"/>
  <c r="F18" i="23" s="1"/>
  <c r="F18" i="24" s="1"/>
  <c r="F18" i="25" s="1"/>
  <c r="F18" i="26" s="1"/>
  <c r="F18" i="27" s="1"/>
  <c r="F18" i="28" s="1"/>
  <c r="F18" i="29" s="1"/>
  <c r="F18" i="30" s="1"/>
  <c r="F18" i="31" s="1"/>
  <c r="F18" i="32" s="1"/>
  <c r="F18" i="33" s="1"/>
  <c r="F18" i="34" s="1"/>
  <c r="F18" i="35" s="1"/>
  <c r="F18" i="36" s="1"/>
  <c r="F18" i="37" s="1"/>
  <c r="F18" i="38" s="1"/>
  <c r="F18" i="39" s="1"/>
  <c r="F18" i="40" s="1"/>
  <c r="F18" i="41" s="1"/>
  <c r="F18" i="42" s="1"/>
  <c r="F18" i="43" s="1"/>
  <c r="F18" i="44" s="1"/>
  <c r="F18" i="45" s="1"/>
  <c r="F18" i="46" s="1"/>
  <c r="F18" i="47" s="1"/>
  <c r="F18" i="48" s="1"/>
  <c r="F18" i="49" s="1"/>
  <c r="F18" i="50" s="1"/>
  <c r="F18" i="51" s="1"/>
  <c r="F18" i="52" s="1"/>
  <c r="F18" i="53" s="1"/>
  <c r="F18" i="54" s="1"/>
  <c r="F18" i="55" s="1"/>
  <c r="F18" i="56" s="1"/>
  <c r="F18" i="57" s="1"/>
  <c r="F18" i="58" s="1"/>
  <c r="F18" i="59" s="1"/>
  <c r="F18" i="60" s="1"/>
  <c r="F18" i="61" s="1"/>
  <c r="F18" i="62" s="1"/>
  <c r="F18" i="63" s="1"/>
  <c r="F18" i="64" s="1"/>
  <c r="F18" i="65" s="1"/>
  <c r="F18" i="66" s="1"/>
  <c r="F18" i="67" s="1"/>
  <c r="F18" i="68" s="1"/>
  <c r="F18" i="69" s="1"/>
  <c r="F18" i="70" s="1"/>
  <c r="F18" i="71" s="1"/>
  <c r="F18" i="72" s="1"/>
  <c r="F18" i="73" s="1"/>
  <c r="F18" i="74" s="1"/>
  <c r="F18" i="75" s="1"/>
  <c r="F18" i="76" s="1"/>
  <c r="F18" i="77" s="1"/>
  <c r="F18" i="78" s="1"/>
  <c r="F18" i="79" s="1"/>
  <c r="F18" i="80" s="1"/>
  <c r="F18" i="81" s="1"/>
  <c r="F18" i="82" s="1"/>
  <c r="F18" i="83" s="1"/>
  <c r="F18" i="84" s="1"/>
  <c r="F18" i="85" s="1"/>
  <c r="F18" i="86" s="1"/>
  <c r="F18" i="87" s="1"/>
  <c r="F18" i="88" s="1"/>
  <c r="F18" i="89" s="1"/>
  <c r="F18" i="90" s="1"/>
  <c r="F18" i="91" s="1"/>
  <c r="F18" i="92" s="1"/>
  <c r="F18" i="117" s="1"/>
  <c r="F18" i="93" s="1"/>
  <c r="F18" i="94" s="1"/>
  <c r="F18" i="95" s="1"/>
  <c r="F18" i="96" s="1"/>
  <c r="F18" i="97" s="1"/>
  <c r="F18" i="98" s="1"/>
  <c r="F18" i="99" s="1"/>
  <c r="F18" i="100" s="1"/>
  <c r="F18" i="101" s="1"/>
  <c r="F18" i="102" s="1"/>
  <c r="F18" i="103" s="1"/>
  <c r="F18" i="104" s="1"/>
  <c r="F18" i="105" s="1"/>
  <c r="F18" i="106" s="1"/>
  <c r="F18" i="107" s="1"/>
  <c r="F18" i="108" s="1"/>
  <c r="F18" i="109" s="1"/>
  <c r="F18" i="110" s="1"/>
  <c r="F10" i="111" s="1"/>
  <c r="F10" i="112" s="1"/>
  <c r="F10" i="113" s="1"/>
  <c r="F10" i="114" s="1"/>
  <c r="F10" i="115" s="1"/>
  <c r="F10" i="116" s="1"/>
  <c r="F7" i="16"/>
  <c r="G10" i="14"/>
  <c r="F7" i="13"/>
  <c r="G18" i="13"/>
  <c r="F15" i="12"/>
  <c r="F7" i="12"/>
  <c r="F7" i="10"/>
  <c r="F7" i="6"/>
  <c r="F7" i="5"/>
  <c r="F7" i="4"/>
  <c r="F7" i="3"/>
  <c r="G10" i="96" l="1"/>
  <c r="F7" i="95"/>
  <c r="F7" i="75"/>
  <c r="G10" i="76"/>
  <c r="G10" i="27"/>
  <c r="F7" i="26"/>
  <c r="G10" i="15"/>
  <c r="F7" i="15" s="1"/>
  <c r="F7" i="14"/>
  <c r="G18" i="14"/>
  <c r="F15" i="13"/>
  <c r="G10" i="97" l="1"/>
  <c r="F7" i="96"/>
  <c r="G10" i="77"/>
  <c r="F7" i="77" s="1"/>
  <c r="F7" i="76"/>
  <c r="G10" i="28"/>
  <c r="F7" i="28" s="1"/>
  <c r="F7" i="27"/>
  <c r="G18" i="15"/>
  <c r="F15" i="14"/>
  <c r="F7" i="30"/>
  <c r="G10" i="98" l="1"/>
  <c r="F7" i="97"/>
  <c r="F15" i="15"/>
  <c r="G18" i="16"/>
  <c r="G10" i="99" l="1"/>
  <c r="F7" i="98"/>
  <c r="F15" i="16"/>
  <c r="G18" i="17"/>
  <c r="G10" i="100" l="1"/>
  <c r="F7" i="99"/>
  <c r="F15" i="17"/>
  <c r="G18" i="18"/>
  <c r="G10" i="101" l="1"/>
  <c r="F7" i="100"/>
  <c r="G18" i="19"/>
  <c r="F15" i="18"/>
  <c r="F7" i="101" l="1"/>
  <c r="G10" i="102"/>
  <c r="G18" i="20"/>
  <c r="F15" i="19"/>
  <c r="F7" i="102" l="1"/>
  <c r="G10" i="103"/>
  <c r="G18" i="21"/>
  <c r="F15" i="20"/>
  <c r="G10" i="104" l="1"/>
  <c r="F7" i="103"/>
  <c r="G18" i="22"/>
  <c r="F15" i="21"/>
  <c r="G10" i="105" l="1"/>
  <c r="F7" i="104"/>
  <c r="F15" i="22"/>
  <c r="G18" i="23"/>
  <c r="G10" i="106" l="1"/>
  <c r="F7" i="105"/>
  <c r="F15" i="23"/>
  <c r="G18" i="24"/>
  <c r="F7" i="106" l="1"/>
  <c r="G10" i="107"/>
  <c r="G18" i="25"/>
  <c r="F15" i="24"/>
  <c r="F7" i="107" l="1"/>
  <c r="G10" i="108"/>
  <c r="G18" i="26"/>
  <c r="F15" i="25"/>
  <c r="G10" i="109" l="1"/>
  <c r="F7" i="108"/>
  <c r="F15" i="26"/>
  <c r="G18" i="27"/>
  <c r="F7" i="109" l="1"/>
  <c r="G10" i="110"/>
  <c r="F7" i="110" s="1"/>
  <c r="G18" i="28"/>
  <c r="F15" i="27"/>
  <c r="F15" i="28" l="1"/>
  <c r="G18" i="29"/>
  <c r="F15" i="29" l="1"/>
  <c r="G18" i="30"/>
  <c r="F15" i="30" l="1"/>
  <c r="G18" i="31"/>
  <c r="G18" i="32" l="1"/>
  <c r="F15" i="31"/>
  <c r="G18" i="33" l="1"/>
  <c r="F15" i="32"/>
  <c r="F15" i="33" l="1"/>
  <c r="G18" i="34"/>
  <c r="F15" i="34" l="1"/>
  <c r="G18" i="35"/>
  <c r="F15" i="35" l="1"/>
  <c r="G18" i="36"/>
  <c r="F15" i="36" l="1"/>
  <c r="G18" i="37"/>
  <c r="G18" i="38" s="1"/>
  <c r="F15" i="37"/>
  <c r="F15" i="38" l="1"/>
  <c r="G18" i="39"/>
  <c r="G18" i="40" l="1"/>
  <c r="G18" i="41" s="1"/>
  <c r="F15" i="39"/>
  <c r="F15" i="40" l="1"/>
  <c r="G18" i="42" l="1"/>
  <c r="F15" i="41"/>
  <c r="F15" i="42" l="1"/>
  <c r="G18" i="43"/>
  <c r="G18" i="44" l="1"/>
  <c r="F15" i="43"/>
  <c r="F15" i="44" l="1"/>
  <c r="G18" i="45"/>
  <c r="F15" i="45" l="1"/>
  <c r="G18" i="46"/>
  <c r="G18" i="47" l="1"/>
  <c r="F15" i="46"/>
  <c r="F15" i="47" l="1"/>
  <c r="G18" i="48"/>
  <c r="G18" i="49" l="1"/>
  <c r="F15" i="48"/>
  <c r="G18" i="50" l="1"/>
  <c r="F15" i="49"/>
  <c r="F15" i="50" l="1"/>
  <c r="G18" i="51"/>
  <c r="G18" i="52" l="1"/>
  <c r="F15" i="51"/>
  <c r="G18" i="53" l="1"/>
  <c r="F15" i="52"/>
  <c r="F15" i="53" l="1"/>
  <c r="G18" i="54"/>
  <c r="F15" i="54" l="1"/>
  <c r="G18" i="55"/>
  <c r="G18" i="56" l="1"/>
  <c r="F15" i="55"/>
  <c r="F15" i="56" l="1"/>
  <c r="G18" i="57"/>
  <c r="F15" i="57" l="1"/>
  <c r="G18" i="58"/>
  <c r="G18" i="59" l="1"/>
  <c r="F15" i="58"/>
  <c r="F15" i="59" l="1"/>
  <c r="G18" i="60"/>
  <c r="G18" i="61" l="1"/>
  <c r="F15" i="60"/>
  <c r="F15" i="61" l="1"/>
  <c r="G18" i="62"/>
  <c r="F15" i="62" l="1"/>
  <c r="G18" i="63"/>
  <c r="G18" i="64" l="1"/>
  <c r="F15" i="63"/>
  <c r="G18" i="65" l="1"/>
  <c r="F15" i="64"/>
  <c r="G18" i="66" l="1"/>
  <c r="F15" i="65"/>
  <c r="G18" i="67" l="1"/>
  <c r="F15" i="66"/>
  <c r="G18" i="68" l="1"/>
  <c r="F15" i="67"/>
  <c r="G18" i="69" l="1"/>
  <c r="F15" i="68"/>
  <c r="F15" i="69" l="1"/>
  <c r="G18" i="70"/>
  <c r="G18" i="71" l="1"/>
  <c r="F15" i="70"/>
  <c r="F15" i="71" l="1"/>
  <c r="G18" i="72"/>
  <c r="G18" i="73" l="1"/>
  <c r="F15" i="72"/>
  <c r="F15" i="73" l="1"/>
  <c r="G18" i="74"/>
  <c r="G18" i="75" l="1"/>
  <c r="F15" i="74"/>
  <c r="G18" i="76" l="1"/>
  <c r="F15" i="75"/>
  <c r="F15" i="76" l="1"/>
  <c r="G18" i="77"/>
  <c r="F15" i="77" l="1"/>
  <c r="G18" i="78"/>
  <c r="F15" i="78" l="1"/>
  <c r="G18" i="79"/>
  <c r="F15" i="79" l="1"/>
  <c r="G18" i="80"/>
  <c r="G18" i="81" l="1"/>
  <c r="F15" i="80"/>
  <c r="F15" i="81" l="1"/>
  <c r="G18" i="82"/>
  <c r="G18" i="83" l="1"/>
  <c r="F15" i="82"/>
  <c r="F15" i="83" l="1"/>
  <c r="G18" i="84"/>
  <c r="F15" i="84" l="1"/>
  <c r="G18" i="85"/>
  <c r="G18" i="86" l="1"/>
  <c r="F15" i="85"/>
  <c r="G18" i="87" l="1"/>
  <c r="F15" i="86"/>
  <c r="G18" i="88" l="1"/>
  <c r="F15" i="87"/>
  <c r="G18" i="89" l="1"/>
  <c r="F15" i="88"/>
  <c r="G18" i="90" l="1"/>
  <c r="F15" i="89"/>
  <c r="F15" i="90" l="1"/>
  <c r="G18" i="91"/>
  <c r="G18" i="92" l="1"/>
  <c r="F15" i="91"/>
  <c r="G18" i="117" l="1"/>
  <c r="F15" i="92"/>
  <c r="G18" i="93" l="1"/>
  <c r="F15" i="117"/>
  <c r="F15" i="93" l="1"/>
  <c r="G18" i="94"/>
  <c r="F15" i="94" l="1"/>
  <c r="G18" i="95"/>
  <c r="G18" i="96" l="1"/>
  <c r="F15" i="95"/>
  <c r="G18" i="97" l="1"/>
  <c r="F15" i="96"/>
  <c r="F15" i="97" l="1"/>
  <c r="G18" i="98"/>
  <c r="F15" i="98" l="1"/>
  <c r="G18" i="99"/>
  <c r="G18" i="100" l="1"/>
  <c r="F15" i="99"/>
  <c r="F15" i="100" l="1"/>
  <c r="G18" i="101"/>
  <c r="G18" i="102" l="1"/>
  <c r="F15" i="101"/>
  <c r="F15" i="102" l="1"/>
  <c r="G18" i="103"/>
  <c r="F15" i="103" l="1"/>
  <c r="G18" i="104"/>
  <c r="G18" i="105" l="1"/>
  <c r="F15" i="104"/>
  <c r="G18" i="106" l="1"/>
  <c r="F15" i="105"/>
  <c r="F15" i="106" l="1"/>
  <c r="G18" i="107"/>
  <c r="F15" i="107" l="1"/>
  <c r="G18" i="108"/>
  <c r="G18" i="109" l="1"/>
  <c r="F15" i="108"/>
  <c r="G18" i="110" l="1"/>
  <c r="F15" i="109"/>
  <c r="G10" i="111" l="1"/>
  <c r="F15" i="110"/>
  <c r="G10" i="112" l="1"/>
  <c r="F7" i="111"/>
  <c r="F7" i="112" l="1"/>
  <c r="G10" i="113"/>
  <c r="G10" i="114" l="1"/>
  <c r="F7" i="113"/>
  <c r="G10" i="115" l="1"/>
  <c r="F7" i="114"/>
  <c r="G10" i="116" l="1"/>
  <c r="F7" i="116" s="1"/>
  <c r="F7" i="115"/>
</calcChain>
</file>

<file path=xl/sharedStrings.xml><?xml version="1.0" encoding="utf-8"?>
<sst xmlns="http://schemas.openxmlformats.org/spreadsheetml/2006/main" count="4722" uniqueCount="108">
  <si>
    <t>기획전시 판매현황</t>
    <phoneticPr fontId="3" type="noConversion"/>
  </si>
  <si>
    <t>팀 장</t>
    <phoneticPr fontId="3" type="noConversion"/>
  </si>
  <si>
    <t>전시명 :</t>
    <phoneticPr fontId="3" type="noConversion"/>
  </si>
  <si>
    <t xml:space="preserve">전시일: </t>
    <phoneticPr fontId="3" type="noConversion"/>
  </si>
  <si>
    <t>목표 매출액:</t>
    <phoneticPr fontId="3" type="noConversion"/>
  </si>
  <si>
    <t>판매현황</t>
    <phoneticPr fontId="3" type="noConversion"/>
  </si>
  <si>
    <t>구분</t>
    <phoneticPr fontId="3" type="noConversion"/>
  </si>
  <si>
    <t>판매매수</t>
    <phoneticPr fontId="3" type="noConversion"/>
  </si>
  <si>
    <t>금액</t>
    <phoneticPr fontId="3" type="noConversion"/>
  </si>
  <si>
    <t>점유율</t>
    <phoneticPr fontId="3" type="noConversion"/>
  </si>
  <si>
    <t>유료</t>
    <phoneticPr fontId="3" type="noConversion"/>
  </si>
  <si>
    <t>무료</t>
    <phoneticPr fontId="3" type="noConversion"/>
  </si>
  <si>
    <t>누계 총인원</t>
    <phoneticPr fontId="3" type="noConversion"/>
  </si>
  <si>
    <t>누계 총 금액</t>
    <phoneticPr fontId="3" type="noConversion"/>
  </si>
  <si>
    <t>누계 무료인원</t>
    <phoneticPr fontId="3" type="noConversion"/>
  </si>
  <si>
    <t>누계 유료인원</t>
    <phoneticPr fontId="3" type="noConversion"/>
  </si>
  <si>
    <t>합계</t>
    <phoneticPr fontId="3" type="noConversion"/>
  </si>
  <si>
    <t>비고</t>
    <phoneticPr fontId="3" type="noConversion"/>
  </si>
  <si>
    <t xml:space="preserve">단체 명
무료 명
</t>
    <phoneticPr fontId="3" type="noConversion"/>
  </si>
  <si>
    <t>창작스튜디오 7기 입주작가 프리뷰</t>
    <phoneticPr fontId="3" type="noConversion"/>
  </si>
  <si>
    <t>2026. 2. 13(금) ~ 3. 15(일)</t>
    <phoneticPr fontId="3" type="noConversion"/>
  </si>
  <si>
    <t xml:space="preserve">단체 명
무료 3명
</t>
    <phoneticPr fontId="3" type="noConversion"/>
  </si>
  <si>
    <t>.</t>
    <phoneticPr fontId="3" type="noConversion"/>
  </si>
  <si>
    <t xml:space="preserve">단체 명
무료 5명
</t>
    <phoneticPr fontId="3" type="noConversion"/>
  </si>
  <si>
    <t>어린이미술전 &lt;우리 SUM 타볼래&gt;</t>
    <phoneticPr fontId="3" type="noConversion"/>
  </si>
  <si>
    <t>2026. 2. 27(금) ~ 6. 28(일)</t>
    <phoneticPr fontId="3" type="noConversion"/>
  </si>
  <si>
    <t xml:space="preserve">단체 명
무료 1명
</t>
    <phoneticPr fontId="3" type="noConversion"/>
  </si>
  <si>
    <t xml:space="preserve">단체 명
무료 2명
</t>
    <phoneticPr fontId="3" type="noConversion"/>
  </si>
  <si>
    <t xml:space="preserve">단체 명
무료 4명
</t>
    <phoneticPr fontId="3" type="noConversion"/>
  </si>
  <si>
    <t>2026. 2. 13(금) ~ 3. 22(일)</t>
    <phoneticPr fontId="3" type="noConversion"/>
  </si>
  <si>
    <t xml:space="preserve">단체 명
무료 7명
</t>
    <phoneticPr fontId="3" type="noConversion"/>
  </si>
  <si>
    <t xml:space="preserve">단체 63명
무료 명
</t>
    <phoneticPr fontId="3" type="noConversion"/>
  </si>
  <si>
    <t xml:space="preserve">전시명 : </t>
    <phoneticPr fontId="3" type="noConversion"/>
  </si>
  <si>
    <t>섬냥이 in 장도</t>
    <phoneticPr fontId="3" type="noConversion"/>
  </si>
  <si>
    <t>2026. 3. 27(금) ~ 6. 21(일)</t>
    <phoneticPr fontId="3" type="noConversion"/>
  </si>
  <si>
    <t xml:space="preserve">단체 10명
무료 명
</t>
    <phoneticPr fontId="3" type="noConversion"/>
  </si>
  <si>
    <t xml:space="preserve">단체 10명
무료 3명
</t>
    <phoneticPr fontId="3" type="noConversion"/>
  </si>
  <si>
    <t xml:space="preserve">단체 38명
무료 명
</t>
    <phoneticPr fontId="3" type="noConversion"/>
  </si>
  <si>
    <t xml:space="preserve">단체 48명
무료 명
</t>
    <phoneticPr fontId="3" type="noConversion"/>
  </si>
  <si>
    <t xml:space="preserve">단체 17명
무료 2명
</t>
    <phoneticPr fontId="3" type="noConversion"/>
  </si>
  <si>
    <t xml:space="preserve">단체 47명
무료 3명
</t>
    <phoneticPr fontId="3" type="noConversion"/>
  </si>
  <si>
    <t xml:space="preserve">단체 12명
무료 2명
</t>
    <phoneticPr fontId="3" type="noConversion"/>
  </si>
  <si>
    <t>브런치 콘서트 전시 패키지 10명 관람</t>
    <phoneticPr fontId="3" type="noConversion"/>
  </si>
  <si>
    <t xml:space="preserve">단체 16명
무료 1명
</t>
    <phoneticPr fontId="3" type="noConversion"/>
  </si>
  <si>
    <t xml:space="preserve">단체 명
무료 12명
</t>
    <phoneticPr fontId="3" type="noConversion"/>
  </si>
  <si>
    <t xml:space="preserve">단체 83명
무료 3명
</t>
    <phoneticPr fontId="3" type="noConversion"/>
  </si>
  <si>
    <t xml:space="preserve">단체 21명
무료 3명
</t>
    <phoneticPr fontId="3" type="noConversion"/>
  </si>
  <si>
    <t xml:space="preserve">단체 명
무료 18명(전시연계 교육 프로그램 12명 포함)
</t>
    <phoneticPr fontId="3" type="noConversion"/>
  </si>
  <si>
    <t xml:space="preserve">전시연계 교육 프로그램 1차시 : 참여자 9명 </t>
    <phoneticPr fontId="3" type="noConversion"/>
  </si>
  <si>
    <t xml:space="preserve">단체 14명
무료 명
</t>
    <phoneticPr fontId="3" type="noConversion"/>
  </si>
  <si>
    <t xml:space="preserve">단체 20명
무료 2명
</t>
    <phoneticPr fontId="3" type="noConversion"/>
  </si>
  <si>
    <t xml:space="preserve">단체 42명
무료 4명
</t>
    <phoneticPr fontId="3" type="noConversion"/>
  </si>
  <si>
    <t xml:space="preserve">단체 명
무료 8명
</t>
    <phoneticPr fontId="3" type="noConversion"/>
  </si>
  <si>
    <t xml:space="preserve">단체 73명
무료 명
</t>
    <phoneticPr fontId="3" type="noConversion"/>
  </si>
  <si>
    <t xml:space="preserve">단체 17명
무료 1명
</t>
    <phoneticPr fontId="3" type="noConversion"/>
  </si>
  <si>
    <t xml:space="preserve">단체 97명
무료 4명
</t>
    <phoneticPr fontId="3" type="noConversion"/>
  </si>
  <si>
    <t>상암초 64명 (288,000원)
학생 47명 교사 17명 선결제 완료</t>
    <phoneticPr fontId="3" type="noConversion"/>
  </si>
  <si>
    <t xml:space="preserve">단체 25명
무료 7명
</t>
    <phoneticPr fontId="3" type="noConversion"/>
  </si>
  <si>
    <t xml:space="preserve">단체 68명
무료 7명
</t>
    <phoneticPr fontId="3" type="noConversion"/>
  </si>
  <si>
    <t xml:space="preserve">단체 67명
무료 명
</t>
    <phoneticPr fontId="3" type="noConversion"/>
  </si>
  <si>
    <t xml:space="preserve">단체 81명
무료 명
</t>
    <phoneticPr fontId="3" type="noConversion"/>
  </si>
  <si>
    <t xml:space="preserve">단체 명
무료 14명
</t>
    <phoneticPr fontId="3" type="noConversion"/>
  </si>
  <si>
    <t xml:space="preserve">단체 명
무료 6명
</t>
    <phoneticPr fontId="3" type="noConversion"/>
  </si>
  <si>
    <t xml:space="preserve">단체 53명
무료 2명
</t>
    <phoneticPr fontId="3" type="noConversion"/>
  </si>
  <si>
    <t xml:space="preserve">단체 16명
무료 명
</t>
    <phoneticPr fontId="3" type="noConversion"/>
  </si>
  <si>
    <t xml:space="preserve">단체 37명
무료 명
</t>
    <phoneticPr fontId="3" type="noConversion"/>
  </si>
  <si>
    <t xml:space="preserve">단체 41명
무료 3명
</t>
    <phoneticPr fontId="3" type="noConversion"/>
  </si>
  <si>
    <t xml:space="preserve">단체 8명
무료 1명
</t>
    <phoneticPr fontId="3" type="noConversion"/>
  </si>
  <si>
    <t xml:space="preserve">단체 26명
무료 명
</t>
    <phoneticPr fontId="3" type="noConversion"/>
  </si>
  <si>
    <t xml:space="preserve">단체 21명
무료 1명
</t>
    <phoneticPr fontId="3" type="noConversion"/>
  </si>
  <si>
    <t xml:space="preserve">단체 5명
무료 2명
</t>
    <phoneticPr fontId="3" type="noConversion"/>
  </si>
  <si>
    <t>어린이미술전 &lt;우리 SUM 타볼래&gt; 워크숍</t>
    <phoneticPr fontId="3" type="noConversion"/>
  </si>
  <si>
    <t>2026. 4. 16(토) ~ 5. 30(토), 4회차</t>
    <phoneticPr fontId="3" type="noConversion"/>
  </si>
  <si>
    <t xml:space="preserve">단체 명
무료 9명
</t>
    <phoneticPr fontId="3" type="noConversion"/>
  </si>
  <si>
    <t>라이브 드로잉 공연 패키지 57명</t>
    <phoneticPr fontId="3" type="noConversion"/>
  </si>
  <si>
    <t xml:space="preserve">단체 15명
무료 명
</t>
    <phoneticPr fontId="3" type="noConversion"/>
  </si>
  <si>
    <t xml:space="preserve">단체 26명
무료 11명
</t>
    <phoneticPr fontId="3" type="noConversion"/>
  </si>
  <si>
    <t>전시 패키지 11명</t>
    <phoneticPr fontId="3" type="noConversion"/>
  </si>
  <si>
    <t xml:space="preserve">단체 25명
무료 1명
</t>
    <phoneticPr fontId="3" type="noConversion"/>
  </si>
  <si>
    <t xml:space="preserve">단체 19명
무료 명
</t>
    <phoneticPr fontId="3" type="noConversion"/>
  </si>
  <si>
    <t>전시 패키지 2명</t>
    <phoneticPr fontId="3" type="noConversion"/>
  </si>
  <si>
    <t xml:space="preserve">단체 27명
무료 4명
</t>
    <phoneticPr fontId="3" type="noConversion"/>
  </si>
  <si>
    <t>창작스튜디오 오픈스튜디오</t>
    <phoneticPr fontId="3" type="noConversion"/>
  </si>
  <si>
    <t>2026. 6. 13(토) ~ 6. 14(일)</t>
    <phoneticPr fontId="3" type="noConversion"/>
  </si>
  <si>
    <t>스튜디오1</t>
    <phoneticPr fontId="3" type="noConversion"/>
  </si>
  <si>
    <t>스티디오2</t>
    <phoneticPr fontId="3" type="noConversion"/>
  </si>
  <si>
    <t>스튜디오3</t>
    <phoneticPr fontId="3" type="noConversion"/>
  </si>
  <si>
    <t>스티디오4</t>
    <phoneticPr fontId="3" type="noConversion"/>
  </si>
  <si>
    <t>관람인원</t>
    <phoneticPr fontId="3" type="noConversion"/>
  </si>
  <si>
    <t>지역 연계 프로그램
박금만 - 9명
안민환 - 5명</t>
    <phoneticPr fontId="3" type="noConversion"/>
  </si>
  <si>
    <t>현황</t>
    <phoneticPr fontId="3" type="noConversion"/>
  </si>
  <si>
    <t>지역 연계 프로그램
정혜령 - 10명
김서량 - 6명</t>
    <phoneticPr fontId="3" type="noConversion"/>
  </si>
  <si>
    <t>전시 패키지 3명</t>
    <phoneticPr fontId="3" type="noConversion"/>
  </si>
  <si>
    <t xml:space="preserve">단체 26명
무료 2명
</t>
    <phoneticPr fontId="3" type="noConversion"/>
  </si>
  <si>
    <t xml:space="preserve">단체 65명
무료 10명
</t>
    <phoneticPr fontId="3" type="noConversion"/>
  </si>
  <si>
    <t xml:space="preserve">안산중 선결제 : 170명 </t>
    <phoneticPr fontId="3" type="noConversion"/>
  </si>
  <si>
    <t xml:space="preserve">단체 101명
무료 13명
</t>
    <phoneticPr fontId="3" type="noConversion"/>
  </si>
  <si>
    <t xml:space="preserve">단체 26명
무료 0명
</t>
    <phoneticPr fontId="3" type="noConversion"/>
  </si>
  <si>
    <t xml:space="preserve">단체 131명
무료 10명
</t>
    <phoneticPr fontId="3" type="noConversion"/>
  </si>
  <si>
    <t xml:space="preserve">단체 37명
무료 10명
</t>
    <phoneticPr fontId="3" type="noConversion"/>
  </si>
  <si>
    <t xml:space="preserve">단체 53명
무료 6명
</t>
    <phoneticPr fontId="3" type="noConversion"/>
  </si>
  <si>
    <t>전시패키지 1명</t>
    <phoneticPr fontId="3" type="noConversion"/>
  </si>
  <si>
    <t>현금결제 1건 취소로 유료 6매, 36,000원임
정산리포트와 상이함(유료 7매, 41,000원)</t>
    <phoneticPr fontId="3" type="noConversion"/>
  </si>
  <si>
    <t>숨 쉬는 SUM</t>
    <phoneticPr fontId="3" type="noConversion"/>
  </si>
  <si>
    <t>2026. 7. 21(화) ~ 11. 1(일)</t>
    <phoneticPr fontId="3" type="noConversion"/>
  </si>
  <si>
    <t>일반권</t>
    <phoneticPr fontId="3" type="noConversion"/>
  </si>
  <si>
    <t>할인권</t>
    <phoneticPr fontId="3" type="noConversion"/>
  </si>
  <si>
    <t xml:space="preserve">단체 17명
무료 명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</si>
</sst>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[$-F800]dddd\,\ mmmm\ dd\,\ yyyy"/>
    <numFmt numFmtId="177" formatCode="##&quot;회&quot;"/>
    <numFmt numFmtId="178" formatCode="0.0%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9"/>
      </left>
      <right/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89">
    <xf numFmtId="0" fontId="0" fillId="0" borderId="0" xfId="0">
      <alignment vertical="center"/>
    </xf>
    <xf numFmtId="176" fontId="6" fillId="2" borderId="5" xfId="2" applyNumberFormat="1" applyFont="1" applyFill="1" applyBorder="1">
      <alignment vertical="center"/>
    </xf>
    <xf numFmtId="176" fontId="6" fillId="2" borderId="0" xfId="2" applyNumberFormat="1" applyFont="1" applyFill="1">
      <alignment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right" vertical="center"/>
    </xf>
    <xf numFmtId="177" fontId="7" fillId="3" borderId="11" xfId="0" applyNumberFormat="1" applyFont="1" applyFill="1" applyBorder="1" applyAlignment="1">
      <alignment horizontal="right" vertical="center" wrapText="1"/>
    </xf>
    <xf numFmtId="0" fontId="7" fillId="0" borderId="13" xfId="0" applyFont="1" applyBorder="1" applyAlignment="1">
      <alignment horizontal="center" vertical="center"/>
    </xf>
    <xf numFmtId="177" fontId="7" fillId="4" borderId="17" xfId="0" applyNumberFormat="1" applyFont="1" applyFill="1" applyBorder="1" applyAlignment="1">
      <alignment horizontal="right" vertical="center" wrapText="1"/>
    </xf>
    <xf numFmtId="41" fontId="7" fillId="4" borderId="18" xfId="1" applyFont="1" applyFill="1" applyBorder="1" applyAlignment="1">
      <alignment horizontal="right" vertical="center" wrapText="1"/>
    </xf>
    <xf numFmtId="3" fontId="7" fillId="0" borderId="1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41" fontId="9" fillId="0" borderId="20" xfId="1" applyFont="1" applyBorder="1" applyAlignment="1">
      <alignment horizontal="center" vertical="center"/>
    </xf>
    <xf numFmtId="41" fontId="9" fillId="0" borderId="33" xfId="1" applyFont="1" applyBorder="1" applyAlignment="1">
      <alignment horizontal="center" vertical="center"/>
    </xf>
    <xf numFmtId="41" fontId="5" fillId="0" borderId="25" xfId="1" applyFont="1" applyBorder="1" applyAlignment="1">
      <alignment horizontal="center" vertical="center"/>
    </xf>
    <xf numFmtId="41" fontId="5" fillId="0" borderId="26" xfId="1" applyFont="1" applyBorder="1" applyAlignment="1">
      <alignment horizontal="center" vertical="center"/>
    </xf>
    <xf numFmtId="178" fontId="5" fillId="0" borderId="25" xfId="0" applyNumberFormat="1" applyFont="1" applyBorder="1" applyAlignment="1">
      <alignment horizontal="center" vertical="center"/>
    </xf>
    <xf numFmtId="41" fontId="10" fillId="0" borderId="25" xfId="1" applyFont="1" applyBorder="1" applyAlignment="1">
      <alignment horizontal="center" vertical="center"/>
    </xf>
    <xf numFmtId="41" fontId="8" fillId="0" borderId="27" xfId="1" applyFont="1" applyBorder="1" applyAlignment="1">
      <alignment horizontal="center" vertical="center"/>
    </xf>
    <xf numFmtId="178" fontId="5" fillId="0" borderId="28" xfId="0" applyNumberFormat="1" applyFont="1" applyBorder="1" applyAlignment="1">
      <alignment horizontal="center" vertical="center"/>
    </xf>
    <xf numFmtId="41" fontId="10" fillId="0" borderId="29" xfId="1" applyFont="1" applyBorder="1" applyAlignment="1">
      <alignment horizontal="center" vertical="center"/>
    </xf>
    <xf numFmtId="41" fontId="8" fillId="0" borderId="30" xfId="1" applyFont="1" applyBorder="1" applyAlignment="1">
      <alignment horizontal="center" vertical="center"/>
    </xf>
    <xf numFmtId="41" fontId="5" fillId="0" borderId="28" xfId="1" applyFont="1" applyBorder="1" applyAlignment="1">
      <alignment horizontal="center" vertical="center"/>
    </xf>
    <xf numFmtId="41" fontId="5" fillId="0" borderId="32" xfId="1" applyFont="1" applyBorder="1" applyAlignment="1">
      <alignment horizontal="center" vertical="center"/>
    </xf>
    <xf numFmtId="41" fontId="9" fillId="3" borderId="29" xfId="1" applyFont="1" applyFill="1" applyBorder="1" applyAlignment="1">
      <alignment horizontal="center" vertical="center"/>
    </xf>
    <xf numFmtId="41" fontId="9" fillId="3" borderId="36" xfId="1" applyFont="1" applyFill="1" applyBorder="1" applyAlignment="1">
      <alignment horizontal="center" vertical="center"/>
    </xf>
    <xf numFmtId="41" fontId="9" fillId="3" borderId="35" xfId="0" applyNumberFormat="1" applyFont="1" applyFill="1" applyBorder="1" applyAlignment="1">
      <alignment horizontal="center" vertical="center"/>
    </xf>
    <xf numFmtId="41" fontId="7" fillId="3" borderId="37" xfId="1" applyFont="1" applyFill="1" applyBorder="1" applyAlignment="1">
      <alignment horizontal="center" vertical="center"/>
    </xf>
    <xf numFmtId="41" fontId="9" fillId="3" borderId="29" xfId="1" quotePrefix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1" fontId="0" fillId="0" borderId="25" xfId="1" applyFont="1" applyBorder="1" applyAlignment="1">
      <alignment horizontal="center" vertical="center"/>
    </xf>
    <xf numFmtId="41" fontId="0" fillId="0" borderId="26" xfId="1" applyFon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1" fontId="0" fillId="0" borderId="28" xfId="1" applyFont="1" applyBorder="1" applyAlignment="1">
      <alignment horizontal="center" vertical="center"/>
    </xf>
    <xf numFmtId="41" fontId="0" fillId="0" borderId="32" xfId="1" applyFont="1" applyBorder="1" applyAlignment="1">
      <alignment horizontal="center" vertical="center"/>
    </xf>
    <xf numFmtId="41" fontId="10" fillId="0" borderId="28" xfId="1" applyFont="1" applyBorder="1" applyAlignment="1">
      <alignment horizontal="center" vertical="center"/>
    </xf>
    <xf numFmtId="41" fontId="8" fillId="0" borderId="46" xfId="1" applyFont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7" xfId="0" applyFill="1" applyBorder="1" applyAlignment="1">
      <alignment horizontal="right" vertical="center"/>
    </xf>
    <xf numFmtId="3" fontId="0" fillId="6" borderId="47" xfId="0" applyNumberFormat="1" applyFill="1" applyBorder="1" applyAlignment="1">
      <alignment horizontal="right" vertical="center"/>
    </xf>
    <xf numFmtId="0" fontId="0" fillId="7" borderId="47" xfId="0" applyFill="1" applyBorder="1" applyAlignment="1">
      <alignment horizontal="center" vertical="center"/>
    </xf>
    <xf numFmtId="0" fontId="0" fillId="7" borderId="47" xfId="0" applyFill="1" applyBorder="1" applyAlignment="1">
      <alignment horizontal="right" vertical="center"/>
    </xf>
    <xf numFmtId="3" fontId="0" fillId="7" borderId="47" xfId="0" applyNumberFormat="1" applyFill="1" applyBorder="1" applyAlignment="1">
      <alignment horizontal="right" vertical="center"/>
    </xf>
    <xf numFmtId="0" fontId="10" fillId="0" borderId="40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0" fillId="0" borderId="4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6" fillId="2" borderId="45" xfId="2" applyNumberFormat="1" applyFont="1" applyFill="1" applyBorder="1" applyAlignment="1">
      <alignment horizontal="right" vertical="center"/>
    </xf>
    <xf numFmtId="176" fontId="6" fillId="2" borderId="15" xfId="2" applyNumberFormat="1" applyFont="1" applyFill="1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 wrapText="1"/>
    </xf>
    <xf numFmtId="177" fontId="7" fillId="3" borderId="10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176" fontId="6" fillId="2" borderId="6" xfId="2" applyNumberFormat="1" applyFont="1" applyFill="1" applyBorder="1" applyAlignment="1">
      <alignment horizontal="right" vertical="center"/>
    </xf>
    <xf numFmtId="176" fontId="6" fillId="2" borderId="7" xfId="2" applyNumberFormat="1" applyFont="1" applyFill="1" applyBorder="1" applyAlignment="1">
      <alignment horizontal="right" vertical="center"/>
    </xf>
    <xf numFmtId="0" fontId="9" fillId="5" borderId="40" xfId="0" applyFont="1" applyFill="1" applyBorder="1" applyAlignment="1">
      <alignment horizontal="center" vertical="top" wrapText="1"/>
    </xf>
    <xf numFmtId="0" fontId="9" fillId="5" borderId="7" xfId="0" applyFont="1" applyFill="1" applyBorder="1" applyAlignment="1">
      <alignment horizontal="center" vertical="top" wrapText="1"/>
    </xf>
    <xf numFmtId="0" fontId="9" fillId="5" borderId="42" xfId="0" applyFont="1" applyFill="1" applyBorder="1" applyAlignment="1">
      <alignment horizontal="center" vertical="top" wrapText="1"/>
    </xf>
    <xf numFmtId="0" fontId="9" fillId="4" borderId="40" xfId="0" applyFont="1" applyFill="1" applyBorder="1" applyAlignment="1">
      <alignment horizontal="center" vertical="top" wrapText="1"/>
    </xf>
    <xf numFmtId="0" fontId="9" fillId="4" borderId="7" xfId="0" applyFont="1" applyFill="1" applyBorder="1" applyAlignment="1">
      <alignment horizontal="center" vertical="top" wrapText="1"/>
    </xf>
    <xf numFmtId="0" fontId="9" fillId="4" borderId="42" xfId="0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42" xfId="0" applyFont="1" applyBorder="1" applyAlignment="1">
      <alignment horizontal="center" vertical="top" wrapText="1"/>
    </xf>
  </cellXfs>
  <cellStyles count="3">
    <cellStyle name="쉼표 [0]" xfId="1" builtinId="6"/>
    <cellStyle name="표준" xfId="0" builtinId="0"/>
    <cellStyle name="표준 3" xfId="2" xr:uid="{09FF4FDE-D82E-4910-B6F0-A06DA9FECC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ustomXml" Target="../customXml/item3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customXml" Target="../customXml/item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png"/><Relationship Id="rId1" Type="http://schemas.openxmlformats.org/officeDocument/2006/relationships/image" Target="../media/image6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image" Target="../media/image67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0.png"/><Relationship Id="rId1" Type="http://schemas.openxmlformats.org/officeDocument/2006/relationships/image" Target="../media/image69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2.png"/><Relationship Id="rId1" Type="http://schemas.openxmlformats.org/officeDocument/2006/relationships/image" Target="../media/image7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6.png"/><Relationship Id="rId1" Type="http://schemas.openxmlformats.org/officeDocument/2006/relationships/image" Target="../media/image75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8.png"/><Relationship Id="rId1" Type="http://schemas.openxmlformats.org/officeDocument/2006/relationships/image" Target="../media/image77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0.png"/><Relationship Id="rId1" Type="http://schemas.openxmlformats.org/officeDocument/2006/relationships/image" Target="../media/image79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2.png"/><Relationship Id="rId1" Type="http://schemas.openxmlformats.org/officeDocument/2006/relationships/image" Target="../media/image8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4.png"/><Relationship Id="rId1" Type="http://schemas.openxmlformats.org/officeDocument/2006/relationships/image" Target="../media/image83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6.png"/><Relationship Id="rId1" Type="http://schemas.openxmlformats.org/officeDocument/2006/relationships/image" Target="../media/image85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8.png"/><Relationship Id="rId1" Type="http://schemas.openxmlformats.org/officeDocument/2006/relationships/image" Target="../media/image87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0.png"/><Relationship Id="rId1" Type="http://schemas.openxmlformats.org/officeDocument/2006/relationships/image" Target="../media/image89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2.png"/><Relationship Id="rId1" Type="http://schemas.openxmlformats.org/officeDocument/2006/relationships/image" Target="../media/image9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4.png"/><Relationship Id="rId1" Type="http://schemas.openxmlformats.org/officeDocument/2006/relationships/image" Target="../media/image93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6.png"/><Relationship Id="rId1" Type="http://schemas.openxmlformats.org/officeDocument/2006/relationships/image" Target="../media/image95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8.png"/><Relationship Id="rId1" Type="http://schemas.openxmlformats.org/officeDocument/2006/relationships/image" Target="../media/image97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0.png"/><Relationship Id="rId1" Type="http://schemas.openxmlformats.org/officeDocument/2006/relationships/image" Target="../media/image99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2.png"/><Relationship Id="rId1" Type="http://schemas.openxmlformats.org/officeDocument/2006/relationships/image" Target="../media/image10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4.png"/><Relationship Id="rId1" Type="http://schemas.openxmlformats.org/officeDocument/2006/relationships/image" Target="../media/image103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6.png"/><Relationship Id="rId1" Type="http://schemas.openxmlformats.org/officeDocument/2006/relationships/image" Target="../media/image105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8.png"/><Relationship Id="rId1" Type="http://schemas.openxmlformats.org/officeDocument/2006/relationships/image" Target="../media/image107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image" Target="../media/image109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2.png"/><Relationship Id="rId1" Type="http://schemas.openxmlformats.org/officeDocument/2006/relationships/image" Target="../media/image11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4.png"/><Relationship Id="rId1" Type="http://schemas.openxmlformats.org/officeDocument/2006/relationships/image" Target="../media/image113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6.png"/><Relationship Id="rId1" Type="http://schemas.openxmlformats.org/officeDocument/2006/relationships/image" Target="../media/image115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8.png"/><Relationship Id="rId1" Type="http://schemas.openxmlformats.org/officeDocument/2006/relationships/image" Target="../media/image117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0.png"/><Relationship Id="rId1" Type="http://schemas.openxmlformats.org/officeDocument/2006/relationships/image" Target="../media/image119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2.png"/><Relationship Id="rId1" Type="http://schemas.openxmlformats.org/officeDocument/2006/relationships/image" Target="../media/image12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4.png"/><Relationship Id="rId1" Type="http://schemas.openxmlformats.org/officeDocument/2006/relationships/image" Target="../media/image123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6.png"/><Relationship Id="rId1" Type="http://schemas.openxmlformats.org/officeDocument/2006/relationships/image" Target="../media/image125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7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9.png"/><Relationship Id="rId1" Type="http://schemas.openxmlformats.org/officeDocument/2006/relationships/image" Target="../media/image128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1.png"/><Relationship Id="rId1" Type="http://schemas.openxmlformats.org/officeDocument/2006/relationships/image" Target="../media/image130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3.png"/><Relationship Id="rId1" Type="http://schemas.openxmlformats.org/officeDocument/2006/relationships/image" Target="../media/image132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5.png"/><Relationship Id="rId1" Type="http://schemas.openxmlformats.org/officeDocument/2006/relationships/image" Target="../media/image134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7.png"/><Relationship Id="rId1" Type="http://schemas.openxmlformats.org/officeDocument/2006/relationships/image" Target="../media/image136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9.png"/><Relationship Id="rId1" Type="http://schemas.openxmlformats.org/officeDocument/2006/relationships/image" Target="../media/image138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1.png"/><Relationship Id="rId1" Type="http://schemas.openxmlformats.org/officeDocument/2006/relationships/image" Target="../media/image140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3.png"/><Relationship Id="rId1" Type="http://schemas.openxmlformats.org/officeDocument/2006/relationships/image" Target="../media/image142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5.png"/><Relationship Id="rId1" Type="http://schemas.openxmlformats.org/officeDocument/2006/relationships/image" Target="../media/image144.pn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7.png"/><Relationship Id="rId1" Type="http://schemas.openxmlformats.org/officeDocument/2006/relationships/image" Target="../media/image146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9.png"/><Relationship Id="rId1" Type="http://schemas.openxmlformats.org/officeDocument/2006/relationships/image" Target="../media/image148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1.png"/><Relationship Id="rId1" Type="http://schemas.openxmlformats.org/officeDocument/2006/relationships/image" Target="../media/image150.pn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3.png"/><Relationship Id="rId1" Type="http://schemas.openxmlformats.org/officeDocument/2006/relationships/image" Target="../media/image152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5.png"/><Relationship Id="rId1" Type="http://schemas.openxmlformats.org/officeDocument/2006/relationships/image" Target="../media/image154.pn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7.png"/><Relationship Id="rId1" Type="http://schemas.openxmlformats.org/officeDocument/2006/relationships/image" Target="../media/image156.pn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9.png"/><Relationship Id="rId1" Type="http://schemas.openxmlformats.org/officeDocument/2006/relationships/image" Target="../media/image158.pn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1.png"/><Relationship Id="rId1" Type="http://schemas.openxmlformats.org/officeDocument/2006/relationships/image" Target="../media/image160.pn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3.png"/><Relationship Id="rId1" Type="http://schemas.openxmlformats.org/officeDocument/2006/relationships/image" Target="../media/image162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5.png"/><Relationship Id="rId1" Type="http://schemas.openxmlformats.org/officeDocument/2006/relationships/image" Target="../media/image164.pn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7.png"/><Relationship Id="rId1" Type="http://schemas.openxmlformats.org/officeDocument/2006/relationships/image" Target="../media/image166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0.png"/><Relationship Id="rId2" Type="http://schemas.openxmlformats.org/officeDocument/2006/relationships/image" Target="../media/image169.png"/><Relationship Id="rId1" Type="http://schemas.openxmlformats.org/officeDocument/2006/relationships/image" Target="../media/image168.png"/><Relationship Id="rId4" Type="http://schemas.openxmlformats.org/officeDocument/2006/relationships/image" Target="../media/image171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3.png"/><Relationship Id="rId1" Type="http://schemas.openxmlformats.org/officeDocument/2006/relationships/image" Target="../media/image172.pn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5.png"/><Relationship Id="rId1" Type="http://schemas.openxmlformats.org/officeDocument/2006/relationships/image" Target="../media/image174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7.png"/><Relationship Id="rId1" Type="http://schemas.openxmlformats.org/officeDocument/2006/relationships/image" Target="../media/image176.pn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9.png"/><Relationship Id="rId1" Type="http://schemas.openxmlformats.org/officeDocument/2006/relationships/image" Target="../media/image178.pn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1.png"/><Relationship Id="rId1" Type="http://schemas.openxmlformats.org/officeDocument/2006/relationships/image" Target="../media/image180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3.png"/><Relationship Id="rId1" Type="http://schemas.openxmlformats.org/officeDocument/2006/relationships/image" Target="../media/image182.pn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5.png"/><Relationship Id="rId1" Type="http://schemas.openxmlformats.org/officeDocument/2006/relationships/image" Target="../media/image184.pn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7.png"/><Relationship Id="rId1" Type="http://schemas.openxmlformats.org/officeDocument/2006/relationships/image" Target="../media/image186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9.png"/><Relationship Id="rId1" Type="http://schemas.openxmlformats.org/officeDocument/2006/relationships/image" Target="../media/image188.pn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1.png"/><Relationship Id="rId1" Type="http://schemas.openxmlformats.org/officeDocument/2006/relationships/image" Target="../media/image190.pn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3.png"/><Relationship Id="rId1" Type="http://schemas.openxmlformats.org/officeDocument/2006/relationships/image" Target="../media/image192.pn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5.png"/><Relationship Id="rId1" Type="http://schemas.openxmlformats.org/officeDocument/2006/relationships/image" Target="../media/image194.pn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7.png"/><Relationship Id="rId1" Type="http://schemas.openxmlformats.org/officeDocument/2006/relationships/image" Target="../media/image196.pn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9.png"/><Relationship Id="rId1" Type="http://schemas.openxmlformats.org/officeDocument/2006/relationships/image" Target="../media/image198.pn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1.png"/><Relationship Id="rId1" Type="http://schemas.openxmlformats.org/officeDocument/2006/relationships/image" Target="../media/image200.pn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3.png"/><Relationship Id="rId1" Type="http://schemas.openxmlformats.org/officeDocument/2006/relationships/image" Target="../media/image202.pn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5.png"/><Relationship Id="rId1" Type="http://schemas.openxmlformats.org/officeDocument/2006/relationships/image" Target="../media/image204.pn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7.png"/><Relationship Id="rId1" Type="http://schemas.openxmlformats.org/officeDocument/2006/relationships/image" Target="../media/image206.pn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9.png"/><Relationship Id="rId1" Type="http://schemas.openxmlformats.org/officeDocument/2006/relationships/image" Target="../media/image208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0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2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3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4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5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6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7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8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9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0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2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3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4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5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6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7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1</xdr:row>
      <xdr:rowOff>219075</xdr:rowOff>
    </xdr:from>
    <xdr:to>
      <xdr:col>21</xdr:col>
      <xdr:colOff>664649</xdr:colOff>
      <xdr:row>12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A09EE4-0641-A10F-B8EF-CB02E4229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152" r="23346" b="10094"/>
        <a:stretch>
          <a:fillRect/>
        </a:stretch>
      </xdr:blipFill>
      <xdr:spPr>
        <a:xfrm>
          <a:off x="8477250" y="428625"/>
          <a:ext cx="8789474" cy="3505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1</xdr:row>
      <xdr:rowOff>336177</xdr:rowOff>
    </xdr:from>
    <xdr:to>
      <xdr:col>21</xdr:col>
      <xdr:colOff>330218</xdr:colOff>
      <xdr:row>12</xdr:row>
      <xdr:rowOff>67235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C1BABF-9C1E-2C28-2AE0-8D1EC6848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187" r="21550"/>
        <a:stretch>
          <a:fillRect/>
        </a:stretch>
      </xdr:blipFill>
      <xdr:spPr>
        <a:xfrm>
          <a:off x="8572500" y="549089"/>
          <a:ext cx="8342424" cy="32945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381001</xdr:colOff>
      <xdr:row>1</xdr:row>
      <xdr:rowOff>313764</xdr:rowOff>
    </xdr:from>
    <xdr:to>
      <xdr:col>22</xdr:col>
      <xdr:colOff>676253</xdr:colOff>
      <xdr:row>13</xdr:row>
      <xdr:rowOff>11207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C1F947-8B40-B57D-9849-1648CA462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2990" b="10216"/>
        <a:stretch>
          <a:fillRect/>
        </a:stretch>
      </xdr:blipFill>
      <xdr:spPr>
        <a:xfrm>
          <a:off x="8763001" y="526676"/>
          <a:ext cx="9181517" cy="3473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201705</xdr:colOff>
      <xdr:row>0</xdr:row>
      <xdr:rowOff>168087</xdr:rowOff>
    </xdr:from>
    <xdr:to>
      <xdr:col>24</xdr:col>
      <xdr:colOff>0</xdr:colOff>
      <xdr:row>13</xdr:row>
      <xdr:rowOff>166022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557A64D-BFA6-8796-97BC-33E463E93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567" r="25445"/>
        <a:stretch>
          <a:fillRect/>
        </a:stretch>
      </xdr:blipFill>
      <xdr:spPr>
        <a:xfrm>
          <a:off x="8583705" y="168087"/>
          <a:ext cx="10051677" cy="3987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414617</xdr:colOff>
      <xdr:row>0</xdr:row>
      <xdr:rowOff>134470</xdr:rowOff>
    </xdr:from>
    <xdr:to>
      <xdr:col>22</xdr:col>
      <xdr:colOff>677082</xdr:colOff>
      <xdr:row>12</xdr:row>
      <xdr:rowOff>201706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FAB918D-5E72-79E3-2975-7C0E865F4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374" r="28555" b="1043"/>
        <a:stretch>
          <a:fillRect/>
        </a:stretch>
      </xdr:blipFill>
      <xdr:spPr>
        <a:xfrm>
          <a:off x="8796617" y="134470"/>
          <a:ext cx="9148730" cy="38436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224118</xdr:colOff>
      <xdr:row>0</xdr:row>
      <xdr:rowOff>33617</xdr:rowOff>
    </xdr:from>
    <xdr:to>
      <xdr:col>23</xdr:col>
      <xdr:colOff>11205</xdr:colOff>
      <xdr:row>12</xdr:row>
      <xdr:rowOff>201707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563925-C67A-A729-70E8-7E617A1B8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482" r="25123" b="4148"/>
        <a:stretch>
          <a:fillRect/>
        </a:stretch>
      </xdr:blipFill>
      <xdr:spPr>
        <a:xfrm>
          <a:off x="8606118" y="33617"/>
          <a:ext cx="9356911" cy="394447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380999</xdr:colOff>
      <xdr:row>1</xdr:row>
      <xdr:rowOff>22412</xdr:rowOff>
    </xdr:from>
    <xdr:to>
      <xdr:col>23</xdr:col>
      <xdr:colOff>251042</xdr:colOff>
      <xdr:row>14</xdr:row>
      <xdr:rowOff>22412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D751B08-ABA1-F562-1620-01E9FF944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766" r="22221" b="11926"/>
        <a:stretch>
          <a:fillRect/>
        </a:stretch>
      </xdr:blipFill>
      <xdr:spPr>
        <a:xfrm>
          <a:off x="8762999" y="235324"/>
          <a:ext cx="9439867" cy="39892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291351</xdr:colOff>
      <xdr:row>1</xdr:row>
      <xdr:rowOff>11206</xdr:rowOff>
    </xdr:from>
    <xdr:to>
      <xdr:col>24</xdr:col>
      <xdr:colOff>280147</xdr:colOff>
      <xdr:row>14</xdr:row>
      <xdr:rowOff>33618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19EEB8-DA01-D419-9FCB-1C37B05AA5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290" r="21758" b="7833"/>
        <a:stretch>
          <a:fillRect/>
        </a:stretch>
      </xdr:blipFill>
      <xdr:spPr>
        <a:xfrm>
          <a:off x="8673351" y="224118"/>
          <a:ext cx="10242178" cy="40117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212911</xdr:colOff>
      <xdr:row>1</xdr:row>
      <xdr:rowOff>179295</xdr:rowOff>
    </xdr:from>
    <xdr:to>
      <xdr:col>24</xdr:col>
      <xdr:colOff>0</xdr:colOff>
      <xdr:row>14</xdr:row>
      <xdr:rowOff>11207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C389D3-5C5D-5690-5100-B87E5B887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712" r="24851" b="8630"/>
        <a:stretch>
          <a:fillRect/>
        </a:stretch>
      </xdr:blipFill>
      <xdr:spPr>
        <a:xfrm>
          <a:off x="8594911" y="392207"/>
          <a:ext cx="10040471" cy="38212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246529</xdr:colOff>
      <xdr:row>0</xdr:row>
      <xdr:rowOff>179294</xdr:rowOff>
    </xdr:from>
    <xdr:to>
      <xdr:col>23</xdr:col>
      <xdr:colOff>134470</xdr:colOff>
      <xdr:row>13</xdr:row>
      <xdr:rowOff>201706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0DF9E2-6962-A836-6525-26F54B542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203" r="20198" b="8873"/>
        <a:stretch>
          <a:fillRect/>
        </a:stretch>
      </xdr:blipFill>
      <xdr:spPr>
        <a:xfrm>
          <a:off x="8628529" y="179294"/>
          <a:ext cx="9457765" cy="40117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302559</xdr:colOff>
      <xdr:row>0</xdr:row>
      <xdr:rowOff>67234</xdr:rowOff>
    </xdr:from>
    <xdr:to>
      <xdr:col>22</xdr:col>
      <xdr:colOff>343442</xdr:colOff>
      <xdr:row>12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991CBF-2573-8E72-AF68-654F6BC00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222" r="28051"/>
        <a:stretch>
          <a:fillRect/>
        </a:stretch>
      </xdr:blipFill>
      <xdr:spPr>
        <a:xfrm>
          <a:off x="8684559" y="67234"/>
          <a:ext cx="8927148" cy="370914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257736</xdr:colOff>
      <xdr:row>2</xdr:row>
      <xdr:rowOff>201705</xdr:rowOff>
    </xdr:from>
    <xdr:to>
      <xdr:col>22</xdr:col>
      <xdr:colOff>0</xdr:colOff>
      <xdr:row>12</xdr:row>
      <xdr:rowOff>104515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119FA3-41EB-7F98-6F86-0ACA944B4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736" y="818029"/>
          <a:ext cx="8628529" cy="3062868"/>
        </a:xfrm>
        <a:prstGeom prst="rect">
          <a:avLst/>
        </a:prstGeom>
      </xdr:spPr>
    </xdr:pic>
    <xdr:clientData/>
  </xdr:twoCellAnchor>
  <xdr:twoCellAnchor editAs="oneCell">
    <xdr:from>
      <xdr:col>9</xdr:col>
      <xdr:colOff>414615</xdr:colOff>
      <xdr:row>13</xdr:row>
      <xdr:rowOff>61843</xdr:rowOff>
    </xdr:from>
    <xdr:to>
      <xdr:col>23</xdr:col>
      <xdr:colOff>89560</xdr:colOff>
      <xdr:row>26</xdr:row>
      <xdr:rowOff>121095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CFCBB1F-26AB-4382-2107-E9FC73434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6615" y="4051137"/>
          <a:ext cx="9244769" cy="36563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22</xdr:col>
      <xdr:colOff>462288</xdr:colOff>
      <xdr:row>21</xdr:row>
      <xdr:rowOff>157442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BBFB70A3-B958-AFCA-7CF9-8C6E07943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3563471"/>
          <a:ext cx="8691888" cy="3081617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3</xdr:row>
      <xdr:rowOff>1</xdr:rowOff>
    </xdr:from>
    <xdr:to>
      <xdr:col>20</xdr:col>
      <xdr:colOff>392207</xdr:colOff>
      <xdr:row>10</xdr:row>
      <xdr:rowOff>1187981</xdr:rowOff>
    </xdr:to>
    <xdr:pic>
      <xdr:nvPicPr>
        <xdr:cNvPr id="7" name="그림 2">
          <a:extLst>
            <a:ext uri="{FF2B5EF4-FFF2-40B4-BE49-F238E27FC236}">
              <a16:creationId xmlns:a16="http://schemas.microsoft.com/office/drawing/2014/main" id="{A045C468-0A14-CD05-337C-83E6FD489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60" y="840442"/>
          <a:ext cx="7250206" cy="26548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481854</xdr:colOff>
      <xdr:row>11</xdr:row>
      <xdr:rowOff>0</xdr:rowOff>
    </xdr:from>
    <xdr:to>
      <xdr:col>25</xdr:col>
      <xdr:colOff>174357</xdr:colOff>
      <xdr:row>22</xdr:row>
      <xdr:rowOff>44824</xdr:rowOff>
    </xdr:to>
    <xdr:pic>
      <xdr:nvPicPr>
        <xdr:cNvPr id="5" name="그림 3">
          <a:extLst>
            <a:ext uri="{FF2B5EF4-FFF2-40B4-BE49-F238E27FC236}">
              <a16:creationId xmlns:a16="http://schemas.microsoft.com/office/drawing/2014/main" id="{068C8D41-5EF1-DD15-076B-9E8D6ACBF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384" r="1813" b="18537"/>
        <a:stretch>
          <a:fillRect/>
        </a:stretch>
      </xdr:blipFill>
      <xdr:spPr>
        <a:xfrm>
          <a:off x="8863854" y="3563471"/>
          <a:ext cx="10629444" cy="3216088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448236</xdr:colOff>
      <xdr:row>2</xdr:row>
      <xdr:rowOff>78440</xdr:rowOff>
    </xdr:from>
    <xdr:to>
      <xdr:col>21</xdr:col>
      <xdr:colOff>347382</xdr:colOff>
      <xdr:row>10</xdr:row>
      <xdr:rowOff>1143546</xdr:rowOff>
    </xdr:to>
    <xdr:pic>
      <xdr:nvPicPr>
        <xdr:cNvPr id="6" name="그림 4">
          <a:extLst>
            <a:ext uri="{FF2B5EF4-FFF2-40B4-BE49-F238E27FC236}">
              <a16:creationId xmlns:a16="http://schemas.microsoft.com/office/drawing/2014/main" id="{916B28C8-93BE-CCEE-FBC0-38462FDCA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0236" y="694764"/>
          <a:ext cx="8101852" cy="277960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22412</xdr:rowOff>
    </xdr:from>
    <xdr:to>
      <xdr:col>20</xdr:col>
      <xdr:colOff>291353</xdr:colOff>
      <xdr:row>10</xdr:row>
      <xdr:rowOff>1123846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F9E55589-39CB-DED2-F3CF-6355D10DE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235324"/>
          <a:ext cx="7149353" cy="319693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21</xdr:col>
      <xdr:colOff>535641</xdr:colOff>
      <xdr:row>21</xdr:row>
      <xdr:rowOff>122227</xdr:rowOff>
    </xdr:to>
    <xdr:pic>
      <xdr:nvPicPr>
        <xdr:cNvPr id="7" name="그림 2">
          <a:extLst>
            <a:ext uri="{FF2B5EF4-FFF2-40B4-BE49-F238E27FC236}">
              <a16:creationId xmlns:a16="http://schemas.microsoft.com/office/drawing/2014/main" id="{8911F018-1C65-4E0D-FDE6-BC8793E13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3776382"/>
          <a:ext cx="8079441" cy="283685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302557</xdr:colOff>
      <xdr:row>13</xdr:row>
      <xdr:rowOff>78442</xdr:rowOff>
    </xdr:from>
    <xdr:to>
      <xdr:col>23</xdr:col>
      <xdr:colOff>246528</xdr:colOff>
      <xdr:row>26</xdr:row>
      <xdr:rowOff>92938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7EEB60-E53B-16EC-2691-F9D4F0218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815" r="32726"/>
        <a:stretch>
          <a:fillRect/>
        </a:stretch>
      </xdr:blipFill>
      <xdr:spPr>
        <a:xfrm>
          <a:off x="8684557" y="4067736"/>
          <a:ext cx="9513795" cy="3611584"/>
        </a:xfrm>
        <a:prstGeom prst="rect">
          <a:avLst/>
        </a:prstGeom>
      </xdr:spPr>
    </xdr:pic>
    <xdr:clientData/>
  </xdr:twoCellAnchor>
  <xdr:twoCellAnchor editAs="oneCell">
    <xdr:from>
      <xdr:col>9</xdr:col>
      <xdr:colOff>358586</xdr:colOff>
      <xdr:row>1</xdr:row>
      <xdr:rowOff>145676</xdr:rowOff>
    </xdr:from>
    <xdr:to>
      <xdr:col>22</xdr:col>
      <xdr:colOff>540012</xdr:colOff>
      <xdr:row>12</xdr:row>
      <xdr:rowOff>33618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0A2C6AE-5073-E060-A983-8C118029C3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236" r="3189" b="4373"/>
        <a:stretch>
          <a:fillRect/>
        </a:stretch>
      </xdr:blipFill>
      <xdr:spPr>
        <a:xfrm>
          <a:off x="8740586" y="358588"/>
          <a:ext cx="9067691" cy="345141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89647</xdr:colOff>
      <xdr:row>1</xdr:row>
      <xdr:rowOff>0</xdr:rowOff>
    </xdr:from>
    <xdr:to>
      <xdr:col>21</xdr:col>
      <xdr:colOff>324970</xdr:colOff>
      <xdr:row>11</xdr:row>
      <xdr:rowOff>40506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8E23A8-5C56-3771-951A-0480174B5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976" r="24439"/>
        <a:stretch>
          <a:fillRect/>
        </a:stretch>
      </xdr:blipFill>
      <xdr:spPr>
        <a:xfrm>
          <a:off x="8471647" y="212912"/>
          <a:ext cx="8438029" cy="3391065"/>
        </a:xfrm>
        <a:prstGeom prst="rect">
          <a:avLst/>
        </a:prstGeom>
      </xdr:spPr>
    </xdr:pic>
    <xdr:clientData/>
  </xdr:twoCellAnchor>
  <xdr:twoCellAnchor editAs="oneCell">
    <xdr:from>
      <xdr:col>9</xdr:col>
      <xdr:colOff>168089</xdr:colOff>
      <xdr:row>10</xdr:row>
      <xdr:rowOff>1187823</xdr:rowOff>
    </xdr:from>
    <xdr:to>
      <xdr:col>20</xdr:col>
      <xdr:colOff>504266</xdr:colOff>
      <xdr:row>21</xdr:row>
      <xdr:rowOff>100852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C36974A-39F8-3B3C-A9E8-60D06314D0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779" r="18506" b="7049"/>
        <a:stretch>
          <a:fillRect/>
        </a:stretch>
      </xdr:blipFill>
      <xdr:spPr>
        <a:xfrm>
          <a:off x="8550089" y="3518647"/>
          <a:ext cx="7855324" cy="310402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123265</xdr:colOff>
      <xdr:row>11</xdr:row>
      <xdr:rowOff>30068</xdr:rowOff>
    </xdr:from>
    <xdr:to>
      <xdr:col>22</xdr:col>
      <xdr:colOff>666066</xdr:colOff>
      <xdr:row>22</xdr:row>
      <xdr:rowOff>142806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E60976-FC18-53C9-9BA0-CF4EB99A4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5265" y="3593539"/>
          <a:ext cx="9429066" cy="3284002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123266</xdr:colOff>
      <xdr:row>1</xdr:row>
      <xdr:rowOff>56030</xdr:rowOff>
    </xdr:from>
    <xdr:to>
      <xdr:col>23</xdr:col>
      <xdr:colOff>201705</xdr:colOff>
      <xdr:row>11</xdr:row>
      <xdr:rowOff>152731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26D2877-06CC-9519-66DA-B0CBB2D708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876" r="23301"/>
        <a:stretch>
          <a:fillRect/>
        </a:stretch>
      </xdr:blipFill>
      <xdr:spPr>
        <a:xfrm>
          <a:off x="8505266" y="268942"/>
          <a:ext cx="9648263" cy="34472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100852</xdr:colOff>
      <xdr:row>10</xdr:row>
      <xdr:rowOff>1140044</xdr:rowOff>
    </xdr:from>
    <xdr:to>
      <xdr:col>22</xdr:col>
      <xdr:colOff>441873</xdr:colOff>
      <xdr:row>24</xdr:row>
      <xdr:rowOff>56029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A0B344-3371-C314-EDF4-16FB7F3D43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0577"/>
        <a:stretch>
          <a:fillRect/>
        </a:stretch>
      </xdr:blipFill>
      <xdr:spPr>
        <a:xfrm>
          <a:off x="8482852" y="3470868"/>
          <a:ext cx="9227286" cy="3745720"/>
        </a:xfrm>
        <a:prstGeom prst="rect">
          <a:avLst/>
        </a:prstGeom>
      </xdr:spPr>
    </xdr:pic>
    <xdr:clientData/>
  </xdr:twoCellAnchor>
  <xdr:twoCellAnchor editAs="oneCell">
    <xdr:from>
      <xdr:col>9</xdr:col>
      <xdr:colOff>22413</xdr:colOff>
      <xdr:row>0</xdr:row>
      <xdr:rowOff>0</xdr:rowOff>
    </xdr:from>
    <xdr:to>
      <xdr:col>23</xdr:col>
      <xdr:colOff>100853</xdr:colOff>
      <xdr:row>11</xdr:row>
      <xdr:rowOff>44824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CDDC919-0ECA-FB87-80E3-A141CC3CC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025" r="24980" b="3209"/>
        <a:stretch>
          <a:fillRect/>
        </a:stretch>
      </xdr:blipFill>
      <xdr:spPr>
        <a:xfrm>
          <a:off x="8404413" y="0"/>
          <a:ext cx="9648264" cy="360829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134470</xdr:colOff>
      <xdr:row>10</xdr:row>
      <xdr:rowOff>1120587</xdr:rowOff>
    </xdr:from>
    <xdr:to>
      <xdr:col>23</xdr:col>
      <xdr:colOff>352729</xdr:colOff>
      <xdr:row>25</xdr:row>
      <xdr:rowOff>44822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8BC33FC-3AB9-9610-33D7-658A572F31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6140" r="29111"/>
        <a:stretch>
          <a:fillRect/>
        </a:stretch>
      </xdr:blipFill>
      <xdr:spPr>
        <a:xfrm>
          <a:off x="8516470" y="3451411"/>
          <a:ext cx="9788083" cy="3966882"/>
        </a:xfrm>
        <a:prstGeom prst="rect">
          <a:avLst/>
        </a:prstGeom>
      </xdr:spPr>
    </xdr:pic>
    <xdr:clientData/>
  </xdr:twoCellAnchor>
  <xdr:twoCellAnchor editAs="oneCell">
    <xdr:from>
      <xdr:col>9</xdr:col>
      <xdr:colOff>44824</xdr:colOff>
      <xdr:row>0</xdr:row>
      <xdr:rowOff>56031</xdr:rowOff>
    </xdr:from>
    <xdr:to>
      <xdr:col>23</xdr:col>
      <xdr:colOff>224118</xdr:colOff>
      <xdr:row>12</xdr:row>
      <xdr:rowOff>77773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E1C4C57-D9EE-67C7-304C-D00EF0187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103" r="25652"/>
        <a:stretch>
          <a:fillRect/>
        </a:stretch>
      </xdr:blipFill>
      <xdr:spPr>
        <a:xfrm>
          <a:off x="8426824" y="56031"/>
          <a:ext cx="9749118" cy="379812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25</xdr:col>
      <xdr:colOff>638735</xdr:colOff>
      <xdr:row>25</xdr:row>
      <xdr:rowOff>19092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A2DCBF-E4A3-DE15-F066-92F4E115D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3563471"/>
          <a:ext cx="10892117" cy="382909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24</xdr:col>
      <xdr:colOff>0</xdr:colOff>
      <xdr:row>13</xdr:row>
      <xdr:rowOff>104272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E329D35-1756-0FF1-3AE3-2A334DEE4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840441"/>
          <a:ext cx="9569823" cy="32531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358589</xdr:colOff>
      <xdr:row>1</xdr:row>
      <xdr:rowOff>268941</xdr:rowOff>
    </xdr:from>
    <xdr:to>
      <xdr:col>19</xdr:col>
      <xdr:colOff>392207</xdr:colOff>
      <xdr:row>11</xdr:row>
      <xdr:rowOff>2172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A15532-5825-0C7E-EA0F-8A3ECF050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589" y="481853"/>
          <a:ext cx="6869206" cy="3083790"/>
        </a:xfrm>
        <a:prstGeom prst="rect">
          <a:avLst/>
        </a:prstGeom>
      </xdr:spPr>
    </xdr:pic>
    <xdr:clientData/>
  </xdr:twoCellAnchor>
  <xdr:twoCellAnchor editAs="oneCell">
    <xdr:from>
      <xdr:col>9</xdr:col>
      <xdr:colOff>358589</xdr:colOff>
      <xdr:row>11</xdr:row>
      <xdr:rowOff>112059</xdr:rowOff>
    </xdr:from>
    <xdr:to>
      <xdr:col>25</xdr:col>
      <xdr:colOff>48993</xdr:colOff>
      <xdr:row>23</xdr:row>
      <xdr:rowOff>37541</xdr:rowOff>
    </xdr:to>
    <xdr:pic>
      <xdr:nvPicPr>
        <xdr:cNvPr id="4" name="그림 2">
          <a:extLst>
            <a:ext uri="{FF2B5EF4-FFF2-40B4-BE49-F238E27FC236}">
              <a16:creationId xmlns:a16="http://schemas.microsoft.com/office/drawing/2014/main" id="{EAB217F2-D1F2-A642-E029-8133AC39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0589" y="3675530"/>
          <a:ext cx="10627345" cy="330965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638735</xdr:colOff>
      <xdr:row>1</xdr:row>
      <xdr:rowOff>201705</xdr:rowOff>
    </xdr:from>
    <xdr:to>
      <xdr:col>21</xdr:col>
      <xdr:colOff>504264</xdr:colOff>
      <xdr:row>13</xdr:row>
      <xdr:rowOff>104400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5A88F0-C4B4-7F97-6B58-DE9184B49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0735" y="414617"/>
          <a:ext cx="8068235" cy="367907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19</xdr:col>
      <xdr:colOff>669848</xdr:colOff>
      <xdr:row>27</xdr:row>
      <xdr:rowOff>44824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1D40BA6-C70B-55D6-D47A-C33248CFE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628029"/>
          <a:ext cx="6821877" cy="321608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1</xdr:rowOff>
    </xdr:from>
    <xdr:to>
      <xdr:col>21</xdr:col>
      <xdr:colOff>468406</xdr:colOff>
      <xdr:row>10</xdr:row>
      <xdr:rowOff>1176707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9CAD0FBD-421C-468F-A3ED-488731170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840442"/>
          <a:ext cx="8012206" cy="264355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25</xdr:col>
      <xdr:colOff>240698</xdr:colOff>
      <xdr:row>23</xdr:row>
      <xdr:rowOff>37540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84544934-50E4-4E76-AB07-735B3C878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3776382"/>
          <a:ext cx="10527698" cy="317126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23</xdr:col>
      <xdr:colOff>463923</xdr:colOff>
      <xdr:row>22</xdr:row>
      <xdr:rowOff>135108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AC91BE2-6BD9-BACA-E757-B4477459B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3563471"/>
          <a:ext cx="9379323" cy="326883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21</xdr:col>
      <xdr:colOff>681317</xdr:colOff>
      <xdr:row>10</xdr:row>
      <xdr:rowOff>1106271</xdr:rowOff>
    </xdr:to>
    <xdr:pic>
      <xdr:nvPicPr>
        <xdr:cNvPr id="7" name="그림 2">
          <a:extLst>
            <a:ext uri="{FF2B5EF4-FFF2-40B4-BE49-F238E27FC236}">
              <a16:creationId xmlns:a16="http://schemas.microsoft.com/office/drawing/2014/main" id="{70E3E71C-B681-88FD-2F33-166A01A84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616324"/>
          <a:ext cx="8225117" cy="280172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369794</xdr:colOff>
      <xdr:row>1</xdr:row>
      <xdr:rowOff>235325</xdr:rowOff>
    </xdr:from>
    <xdr:to>
      <xdr:col>23</xdr:col>
      <xdr:colOff>383241</xdr:colOff>
      <xdr:row>11</xdr:row>
      <xdr:rowOff>210833</xdr:rowOff>
    </xdr:to>
    <xdr:pic>
      <xdr:nvPicPr>
        <xdr:cNvPr id="5" name="그림 3">
          <a:extLst>
            <a:ext uri="{FF2B5EF4-FFF2-40B4-BE49-F238E27FC236}">
              <a16:creationId xmlns:a16="http://schemas.microsoft.com/office/drawing/2014/main" id="{F97EB25D-3281-E724-BF94-1440ABD07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1794" y="448237"/>
          <a:ext cx="9583271" cy="3326067"/>
        </a:xfrm>
        <a:prstGeom prst="rect">
          <a:avLst/>
        </a:prstGeom>
      </xdr:spPr>
    </xdr:pic>
    <xdr:clientData/>
  </xdr:twoCellAnchor>
  <xdr:twoCellAnchor editAs="oneCell">
    <xdr:from>
      <xdr:col>9</xdr:col>
      <xdr:colOff>302558</xdr:colOff>
      <xdr:row>12</xdr:row>
      <xdr:rowOff>201705</xdr:rowOff>
    </xdr:from>
    <xdr:to>
      <xdr:col>24</xdr:col>
      <xdr:colOff>106805</xdr:colOff>
      <xdr:row>22</xdr:row>
      <xdr:rowOff>44824</xdr:rowOff>
    </xdr:to>
    <xdr:pic>
      <xdr:nvPicPr>
        <xdr:cNvPr id="7" name="그림 4">
          <a:extLst>
            <a:ext uri="{FF2B5EF4-FFF2-40B4-BE49-F238E27FC236}">
              <a16:creationId xmlns:a16="http://schemas.microsoft.com/office/drawing/2014/main" id="{89FB22FB-E592-1C18-F2BC-2117AEC00F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2175"/>
        <a:stretch>
          <a:fillRect/>
        </a:stretch>
      </xdr:blipFill>
      <xdr:spPr>
        <a:xfrm>
          <a:off x="8684558" y="3978087"/>
          <a:ext cx="10057629" cy="280147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23</xdr:col>
      <xdr:colOff>676835</xdr:colOff>
      <xdr:row>20</xdr:row>
      <xdr:rowOff>143746</xdr:rowOff>
    </xdr:to>
    <xdr:pic>
      <xdr:nvPicPr>
        <xdr:cNvPr id="5" name="그림 3">
          <a:extLst>
            <a:ext uri="{FF2B5EF4-FFF2-40B4-BE49-F238E27FC236}">
              <a16:creationId xmlns:a16="http://schemas.microsoft.com/office/drawing/2014/main" id="{A7ED3ADC-C109-0F13-9E05-3C95711B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3563471"/>
          <a:ext cx="9592235" cy="2858371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22413</xdr:colOff>
      <xdr:row>2</xdr:row>
      <xdr:rowOff>123264</xdr:rowOff>
    </xdr:from>
    <xdr:to>
      <xdr:col>22</xdr:col>
      <xdr:colOff>331695</xdr:colOff>
      <xdr:row>11</xdr:row>
      <xdr:rowOff>39160</xdr:rowOff>
    </xdr:to>
    <xdr:pic>
      <xdr:nvPicPr>
        <xdr:cNvPr id="7" name="그림 4">
          <a:extLst>
            <a:ext uri="{FF2B5EF4-FFF2-40B4-BE49-F238E27FC236}">
              <a16:creationId xmlns:a16="http://schemas.microsoft.com/office/drawing/2014/main" id="{9493C9DC-47C3-0197-3F0E-C224B258A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7972" y="739588"/>
          <a:ext cx="8511988" cy="286304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481853</xdr:colOff>
      <xdr:row>10</xdr:row>
      <xdr:rowOff>1064558</xdr:rowOff>
    </xdr:from>
    <xdr:to>
      <xdr:col>21</xdr:col>
      <xdr:colOff>605117</xdr:colOff>
      <xdr:row>21</xdr:row>
      <xdr:rowOff>205101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4A07DF2-885B-002F-EBCC-AFACFF8E9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3853" y="3395382"/>
          <a:ext cx="8325970" cy="3331543"/>
        </a:xfrm>
        <a:prstGeom prst="rect">
          <a:avLst/>
        </a:prstGeom>
      </xdr:spPr>
    </xdr:pic>
    <xdr:clientData/>
  </xdr:twoCellAnchor>
  <xdr:twoCellAnchor editAs="oneCell">
    <xdr:from>
      <xdr:col>9</xdr:col>
      <xdr:colOff>504265</xdr:colOff>
      <xdr:row>1</xdr:row>
      <xdr:rowOff>44824</xdr:rowOff>
    </xdr:from>
    <xdr:to>
      <xdr:col>19</xdr:col>
      <xdr:colOff>448236</xdr:colOff>
      <xdr:row>10</xdr:row>
      <xdr:rowOff>964532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3CDC26D-7EA6-686C-4CAF-C05EF338D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265" y="257736"/>
          <a:ext cx="6779559" cy="303762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56030</xdr:colOff>
      <xdr:row>1</xdr:row>
      <xdr:rowOff>347381</xdr:rowOff>
    </xdr:from>
    <xdr:to>
      <xdr:col>24</xdr:col>
      <xdr:colOff>335648</xdr:colOff>
      <xdr:row>11</xdr:row>
      <xdr:rowOff>149597</xdr:rowOff>
    </xdr:to>
    <xdr:pic>
      <xdr:nvPicPr>
        <xdr:cNvPr id="2" name="그림 3">
          <a:extLst>
            <a:ext uri="{FF2B5EF4-FFF2-40B4-BE49-F238E27FC236}">
              <a16:creationId xmlns:a16="http://schemas.microsoft.com/office/drawing/2014/main" id="{2119347C-839A-E335-A03F-C42C0E043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201"/>
        <a:stretch>
          <a:fillRect/>
        </a:stretch>
      </xdr:blipFill>
      <xdr:spPr>
        <a:xfrm>
          <a:off x="8438030" y="560293"/>
          <a:ext cx="10566618" cy="3126441"/>
        </a:xfrm>
        <a:prstGeom prst="rect">
          <a:avLst/>
        </a:prstGeom>
      </xdr:spPr>
    </xdr:pic>
    <xdr:clientData/>
  </xdr:twoCellAnchor>
  <xdr:twoCellAnchor editAs="oneCell">
    <xdr:from>
      <xdr:col>9</xdr:col>
      <xdr:colOff>201706</xdr:colOff>
      <xdr:row>11</xdr:row>
      <xdr:rowOff>94959</xdr:rowOff>
    </xdr:from>
    <xdr:to>
      <xdr:col>24</xdr:col>
      <xdr:colOff>55357</xdr:colOff>
      <xdr:row>24</xdr:row>
      <xdr:rowOff>97422</xdr:rowOff>
    </xdr:to>
    <xdr:pic>
      <xdr:nvPicPr>
        <xdr:cNvPr id="3" name="그림 4">
          <a:extLst>
            <a:ext uri="{FF2B5EF4-FFF2-40B4-BE49-F238E27FC236}">
              <a16:creationId xmlns:a16="http://schemas.microsoft.com/office/drawing/2014/main" id="{18F90ABB-CEA6-1866-C17D-B0823DF34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3706" y="3658430"/>
          <a:ext cx="10140651" cy="355528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11206</xdr:colOff>
      <xdr:row>2</xdr:row>
      <xdr:rowOff>-1</xdr:rowOff>
    </xdr:from>
    <xdr:to>
      <xdr:col>22</xdr:col>
      <xdr:colOff>414617</xdr:colOff>
      <xdr:row>11</xdr:row>
      <xdr:rowOff>167359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E2AF1BE-1DBE-596C-0039-583E821A8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6765" y="616323"/>
          <a:ext cx="8606117" cy="31145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1</xdr:rowOff>
    </xdr:from>
    <xdr:to>
      <xdr:col>24</xdr:col>
      <xdr:colOff>425823</xdr:colOff>
      <xdr:row>23</xdr:row>
      <xdr:rowOff>78442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FA05255-5CAC-C11E-965F-F82A059C3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3989295"/>
          <a:ext cx="9995646" cy="303679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3</xdr:row>
      <xdr:rowOff>0</xdr:rowOff>
    </xdr:from>
    <xdr:to>
      <xdr:col>23</xdr:col>
      <xdr:colOff>56030</xdr:colOff>
      <xdr:row>16</xdr:row>
      <xdr:rowOff>63229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FF499AB-6957-909C-C46F-726D5CC43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60" y="840441"/>
          <a:ext cx="8942294" cy="3850817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16</xdr:row>
      <xdr:rowOff>44825</xdr:rowOff>
    </xdr:from>
    <xdr:to>
      <xdr:col>22</xdr:col>
      <xdr:colOff>156882</xdr:colOff>
      <xdr:row>30</xdr:row>
      <xdr:rowOff>11495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F1D839C-DB51-9FB7-280F-E5BEC7311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7971" y="4672854"/>
          <a:ext cx="8337176" cy="377667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12</xdr:row>
      <xdr:rowOff>0</xdr:rowOff>
    </xdr:from>
    <xdr:to>
      <xdr:col>24</xdr:col>
      <xdr:colOff>294452</xdr:colOff>
      <xdr:row>22</xdr:row>
      <xdr:rowOff>145677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DDF9F5-0EFD-F919-2D5B-837F5BB3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60" y="3776382"/>
          <a:ext cx="9864274" cy="310403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1</xdr:rowOff>
    </xdr:from>
    <xdr:to>
      <xdr:col>23</xdr:col>
      <xdr:colOff>291352</xdr:colOff>
      <xdr:row>12</xdr:row>
      <xdr:rowOff>145950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A1B4316-502E-E88C-A5C7-BA020C3A1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840442"/>
          <a:ext cx="9177617" cy="308189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123266</xdr:colOff>
      <xdr:row>10</xdr:row>
      <xdr:rowOff>963707</xdr:rowOff>
    </xdr:from>
    <xdr:to>
      <xdr:col>20</xdr:col>
      <xdr:colOff>504265</xdr:colOff>
      <xdr:row>21</xdr:row>
      <xdr:rowOff>145677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FE31361-9D7C-BECC-DA5B-BE2D4D138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3509"/>
        <a:stretch>
          <a:fillRect/>
        </a:stretch>
      </xdr:blipFill>
      <xdr:spPr>
        <a:xfrm>
          <a:off x="8505266" y="3294531"/>
          <a:ext cx="7900146" cy="337297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291353</xdr:colOff>
      <xdr:row>10</xdr:row>
      <xdr:rowOff>367510</xdr:rowOff>
    </xdr:from>
    <xdr:to>
      <xdr:col>21</xdr:col>
      <xdr:colOff>526676</xdr:colOff>
      <xdr:row>20</xdr:row>
      <xdr:rowOff>122051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A542DB-B19B-3A68-71B4-9C627D5253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2132"/>
        <a:stretch>
          <a:fillRect/>
        </a:stretch>
      </xdr:blipFill>
      <xdr:spPr>
        <a:xfrm>
          <a:off x="8673353" y="2698334"/>
          <a:ext cx="8438029" cy="373262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67236</xdr:colOff>
      <xdr:row>10</xdr:row>
      <xdr:rowOff>986117</xdr:rowOff>
    </xdr:from>
    <xdr:to>
      <xdr:col>22</xdr:col>
      <xdr:colOff>228379</xdr:colOff>
      <xdr:row>20</xdr:row>
      <xdr:rowOff>156882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5D7A10E-633F-9F03-1E21-EBD903B3D3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465" r="18790" b="10398"/>
        <a:stretch>
          <a:fillRect/>
        </a:stretch>
      </xdr:blipFill>
      <xdr:spPr>
        <a:xfrm>
          <a:off x="8449236" y="3316941"/>
          <a:ext cx="9047408" cy="314885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100853</xdr:colOff>
      <xdr:row>1</xdr:row>
      <xdr:rowOff>201705</xdr:rowOff>
    </xdr:from>
    <xdr:to>
      <xdr:col>21</xdr:col>
      <xdr:colOff>44823</xdr:colOff>
      <xdr:row>10</xdr:row>
      <xdr:rowOff>1086971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73CD2C-125A-9689-0DD7-1B47A7C27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399" r="22420" b="5246"/>
        <a:stretch>
          <a:fillRect/>
        </a:stretch>
      </xdr:blipFill>
      <xdr:spPr>
        <a:xfrm>
          <a:off x="8482853" y="414617"/>
          <a:ext cx="8146676" cy="3003178"/>
        </a:xfrm>
        <a:prstGeom prst="rect">
          <a:avLst/>
        </a:prstGeom>
      </xdr:spPr>
    </xdr:pic>
    <xdr:clientData/>
  </xdr:twoCellAnchor>
  <xdr:twoCellAnchor editAs="oneCell">
    <xdr:from>
      <xdr:col>9</xdr:col>
      <xdr:colOff>280148</xdr:colOff>
      <xdr:row>10</xdr:row>
      <xdr:rowOff>1199029</xdr:rowOff>
    </xdr:from>
    <xdr:to>
      <xdr:col>21</xdr:col>
      <xdr:colOff>470648</xdr:colOff>
      <xdr:row>21</xdr:row>
      <xdr:rowOff>44824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08AFA9A-CB1C-E5FF-DFE9-F47F462B1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3650" r="30761" b="5626"/>
        <a:stretch>
          <a:fillRect/>
        </a:stretch>
      </xdr:blipFill>
      <xdr:spPr>
        <a:xfrm>
          <a:off x="8662148" y="3529853"/>
          <a:ext cx="8393206" cy="303679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12</xdr:row>
      <xdr:rowOff>1</xdr:rowOff>
    </xdr:from>
    <xdr:to>
      <xdr:col>22</xdr:col>
      <xdr:colOff>126195</xdr:colOff>
      <xdr:row>21</xdr:row>
      <xdr:rowOff>179295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DC2CAA-4D77-FA7A-1F62-DBA8ECC31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60" y="3776383"/>
          <a:ext cx="8328900" cy="29247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</xdr:rowOff>
    </xdr:from>
    <xdr:to>
      <xdr:col>21</xdr:col>
      <xdr:colOff>123265</xdr:colOff>
      <xdr:row>11</xdr:row>
      <xdr:rowOff>159208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04D3C75-F2B8-B4BC-A71B-2CFBD84E8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616325"/>
          <a:ext cx="7642412" cy="310635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24</xdr:col>
      <xdr:colOff>405470</xdr:colOff>
      <xdr:row>20</xdr:row>
      <xdr:rowOff>33617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CB8EA7F-C54A-D26D-805C-9300D8AE3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3776382"/>
          <a:ext cx="9975293" cy="2566147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3</xdr:row>
      <xdr:rowOff>0</xdr:rowOff>
    </xdr:from>
    <xdr:to>
      <xdr:col>19</xdr:col>
      <xdr:colOff>649942</xdr:colOff>
      <xdr:row>11</xdr:row>
      <xdr:rowOff>149411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B8D2F3B-46AD-2ED0-22F0-DBDA98EBE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60" y="840441"/>
          <a:ext cx="6801970" cy="28724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20</xdr:col>
      <xdr:colOff>382027</xdr:colOff>
      <xdr:row>11</xdr:row>
      <xdr:rowOff>134470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00512A7-FA6B-F3EB-212A-D48AF0DF4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840441"/>
          <a:ext cx="7217615" cy="2857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23</xdr:col>
      <xdr:colOff>33617</xdr:colOff>
      <xdr:row>24</xdr:row>
      <xdr:rowOff>180124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7EFE2C1-194A-279F-EB22-49BB2117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202206"/>
          <a:ext cx="8919882" cy="313847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672353</xdr:colOff>
      <xdr:row>0</xdr:row>
      <xdr:rowOff>201706</xdr:rowOff>
    </xdr:from>
    <xdr:to>
      <xdr:col>21</xdr:col>
      <xdr:colOff>219635</xdr:colOff>
      <xdr:row>11</xdr:row>
      <xdr:rowOff>92575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D8F6FE66-EC48-A134-949C-9D1982862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4353" y="201706"/>
          <a:ext cx="7776882" cy="34246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26</xdr:col>
      <xdr:colOff>205709</xdr:colOff>
      <xdr:row>24</xdr:row>
      <xdr:rowOff>93569</xdr:rowOff>
    </xdr:to>
    <xdr:pic>
      <xdr:nvPicPr>
        <xdr:cNvPr id="7" name="그림 2">
          <a:extLst>
            <a:ext uri="{FF2B5EF4-FFF2-40B4-BE49-F238E27FC236}">
              <a16:creationId xmlns:a16="http://schemas.microsoft.com/office/drawing/2014/main" id="{F06B968C-DBC4-282E-8FD4-1DB519538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3989294"/>
          <a:ext cx="11178509" cy="322729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89647</xdr:colOff>
      <xdr:row>0</xdr:row>
      <xdr:rowOff>100853</xdr:rowOff>
    </xdr:from>
    <xdr:to>
      <xdr:col>23</xdr:col>
      <xdr:colOff>246529</xdr:colOff>
      <xdr:row>12</xdr:row>
      <xdr:rowOff>44824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74A929-FF8F-9310-0327-6E4EC7DF4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760" r="23676" b="2255"/>
        <a:stretch>
          <a:fillRect/>
        </a:stretch>
      </xdr:blipFill>
      <xdr:spPr>
        <a:xfrm>
          <a:off x="8471647" y="100853"/>
          <a:ext cx="9726706" cy="3720353"/>
        </a:xfrm>
        <a:prstGeom prst="rect">
          <a:avLst/>
        </a:prstGeom>
      </xdr:spPr>
    </xdr:pic>
    <xdr:clientData/>
  </xdr:twoCellAnchor>
  <xdr:twoCellAnchor editAs="oneCell">
    <xdr:from>
      <xdr:col>9</xdr:col>
      <xdr:colOff>347383</xdr:colOff>
      <xdr:row>12</xdr:row>
      <xdr:rowOff>110782</xdr:rowOff>
    </xdr:from>
    <xdr:to>
      <xdr:col>23</xdr:col>
      <xdr:colOff>156883</xdr:colOff>
      <xdr:row>27</xdr:row>
      <xdr:rowOff>144466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CABC7C8-7314-0CFA-249C-0EB51E081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9620"/>
        <a:stretch>
          <a:fillRect/>
        </a:stretch>
      </xdr:blipFill>
      <xdr:spPr>
        <a:xfrm>
          <a:off x="8729383" y="3887164"/>
          <a:ext cx="9379324" cy="405659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3</xdr:row>
      <xdr:rowOff>0</xdr:rowOff>
    </xdr:from>
    <xdr:to>
      <xdr:col>21</xdr:col>
      <xdr:colOff>195450</xdr:colOff>
      <xdr:row>14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15BF5E-DDDD-26EE-8F78-044CBEDDD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60" y="840441"/>
          <a:ext cx="7714596" cy="336176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26</xdr:col>
      <xdr:colOff>417356</xdr:colOff>
      <xdr:row>25</xdr:row>
      <xdr:rowOff>156882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F911AF-1179-687C-7CF0-9E85D2661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415118"/>
          <a:ext cx="11354297" cy="31152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78440</xdr:colOff>
      <xdr:row>0</xdr:row>
      <xdr:rowOff>112058</xdr:rowOff>
    </xdr:from>
    <xdr:to>
      <xdr:col>21</xdr:col>
      <xdr:colOff>632707</xdr:colOff>
      <xdr:row>11</xdr:row>
      <xdr:rowOff>78441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F96CAA7-C528-ED51-B498-040662FDC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657" r="27554"/>
        <a:stretch>
          <a:fillRect/>
        </a:stretch>
      </xdr:blipFill>
      <xdr:spPr>
        <a:xfrm>
          <a:off x="8460440" y="112058"/>
          <a:ext cx="8756973" cy="3529854"/>
        </a:xfrm>
        <a:prstGeom prst="rect">
          <a:avLst/>
        </a:prstGeom>
      </xdr:spPr>
    </xdr:pic>
    <xdr:clientData/>
  </xdr:twoCellAnchor>
  <xdr:twoCellAnchor editAs="oneCell">
    <xdr:from>
      <xdr:col>9</xdr:col>
      <xdr:colOff>67234</xdr:colOff>
      <xdr:row>12</xdr:row>
      <xdr:rowOff>56029</xdr:rowOff>
    </xdr:from>
    <xdr:to>
      <xdr:col>24</xdr:col>
      <xdr:colOff>179294</xdr:colOff>
      <xdr:row>25</xdr:row>
      <xdr:rowOff>89647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1D18B19-4B41-CC0B-FFE7-5C3230FDB5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930" r="21843" b="18784"/>
        <a:stretch>
          <a:fillRect/>
        </a:stretch>
      </xdr:blipFill>
      <xdr:spPr>
        <a:xfrm>
          <a:off x="8449234" y="3832411"/>
          <a:ext cx="10365442" cy="3630707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201707</xdr:colOff>
      <xdr:row>0</xdr:row>
      <xdr:rowOff>33618</xdr:rowOff>
    </xdr:from>
    <xdr:to>
      <xdr:col>22</xdr:col>
      <xdr:colOff>313765</xdr:colOff>
      <xdr:row>10</xdr:row>
      <xdr:rowOff>1148216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6A18B0-EF9F-79A9-5A99-40C79C75DA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334" r="15910" b="11656"/>
        <a:stretch>
          <a:fillRect/>
        </a:stretch>
      </xdr:blipFill>
      <xdr:spPr>
        <a:xfrm>
          <a:off x="8583707" y="33618"/>
          <a:ext cx="8998323" cy="3445422"/>
        </a:xfrm>
        <a:prstGeom prst="rect">
          <a:avLst/>
        </a:prstGeom>
      </xdr:spPr>
    </xdr:pic>
    <xdr:clientData/>
  </xdr:twoCellAnchor>
  <xdr:twoCellAnchor editAs="oneCell">
    <xdr:from>
      <xdr:col>9</xdr:col>
      <xdr:colOff>246529</xdr:colOff>
      <xdr:row>10</xdr:row>
      <xdr:rowOff>1109382</xdr:rowOff>
    </xdr:from>
    <xdr:to>
      <xdr:col>24</xdr:col>
      <xdr:colOff>593912</xdr:colOff>
      <xdr:row>23</xdr:row>
      <xdr:rowOff>134470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452EC07-4D27-74CA-11B3-C90A300F4C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1044" r="30529" b="5699"/>
        <a:stretch>
          <a:fillRect/>
        </a:stretch>
      </xdr:blipFill>
      <xdr:spPr>
        <a:xfrm>
          <a:off x="8628529" y="3440206"/>
          <a:ext cx="10600765" cy="364191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1</xdr:rowOff>
    </xdr:from>
    <xdr:to>
      <xdr:col>22</xdr:col>
      <xdr:colOff>190500</xdr:colOff>
      <xdr:row>14</xdr:row>
      <xdr:rowOff>151280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D9EDD7-A61A-CADF-83A6-D7C8D5A9B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840442"/>
          <a:ext cx="8393206" cy="35130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22</xdr:col>
      <xdr:colOff>470647</xdr:colOff>
      <xdr:row>29</xdr:row>
      <xdr:rowOff>158093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ADBB02D-0E1D-AA5A-54E3-A0F883C82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840941"/>
          <a:ext cx="8673353" cy="354227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291354</xdr:colOff>
      <xdr:row>2</xdr:row>
      <xdr:rowOff>89646</xdr:rowOff>
    </xdr:from>
    <xdr:to>
      <xdr:col>24</xdr:col>
      <xdr:colOff>94678</xdr:colOff>
      <xdr:row>16</xdr:row>
      <xdr:rowOff>85334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101030CD-0EA2-4F72-F4FA-835457C573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5292" t="29293" r="25292" b="1370"/>
        <a:stretch>
          <a:fillRect/>
        </a:stretch>
      </xdr:blipFill>
      <xdr:spPr>
        <a:xfrm>
          <a:off x="5210736" y="705970"/>
          <a:ext cx="13557424" cy="3967613"/>
        </a:xfrm>
        <a:prstGeom prst="rect">
          <a:avLst/>
        </a:prstGeom>
      </xdr:spPr>
    </xdr:pic>
    <xdr:clientData/>
  </xdr:twoCellAnchor>
  <xdr:twoCellAnchor editAs="oneCell">
    <xdr:from>
      <xdr:col>9</xdr:col>
      <xdr:colOff>257737</xdr:colOff>
      <xdr:row>17</xdr:row>
      <xdr:rowOff>89647</xdr:rowOff>
    </xdr:from>
    <xdr:to>
      <xdr:col>24</xdr:col>
      <xdr:colOff>168089</xdr:colOff>
      <xdr:row>32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F8EC30B-AE13-0ACB-7CEC-EA038D139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9737" y="4930588"/>
          <a:ext cx="10163734" cy="411255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1</xdr:rowOff>
    </xdr:from>
    <xdr:to>
      <xdr:col>21</xdr:col>
      <xdr:colOff>235323</xdr:colOff>
      <xdr:row>13</xdr:row>
      <xdr:rowOff>21294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CC4B2C-88D4-F306-7155-4DC39A8C6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840442"/>
          <a:ext cx="7754470" cy="317014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1</xdr:rowOff>
    </xdr:from>
    <xdr:to>
      <xdr:col>21</xdr:col>
      <xdr:colOff>537882</xdr:colOff>
      <xdr:row>23</xdr:row>
      <xdr:rowOff>67872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AA3551-D9E0-B188-5615-72D30521B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202207"/>
          <a:ext cx="8057029" cy="281331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168088</xdr:colOff>
      <xdr:row>1</xdr:row>
      <xdr:rowOff>67234</xdr:rowOff>
    </xdr:from>
    <xdr:to>
      <xdr:col>22</xdr:col>
      <xdr:colOff>181140</xdr:colOff>
      <xdr:row>11</xdr:row>
      <xdr:rowOff>115980</xdr:rowOff>
    </xdr:to>
    <xdr:pic>
      <xdr:nvPicPr>
        <xdr:cNvPr id="2" name="그림 3">
          <a:extLst>
            <a:ext uri="{FF2B5EF4-FFF2-40B4-BE49-F238E27FC236}">
              <a16:creationId xmlns:a16="http://schemas.microsoft.com/office/drawing/2014/main" id="{387EFC2B-98C6-5F64-12C7-C41B5CDB4F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959" r="19460" b="5089"/>
        <a:stretch>
          <a:fillRect/>
        </a:stretch>
      </xdr:blipFill>
      <xdr:spPr>
        <a:xfrm>
          <a:off x="8550088" y="280146"/>
          <a:ext cx="8928452" cy="3372971"/>
        </a:xfrm>
        <a:prstGeom prst="rect">
          <a:avLst/>
        </a:prstGeom>
      </xdr:spPr>
    </xdr:pic>
    <xdr:clientData/>
  </xdr:twoCellAnchor>
  <xdr:twoCellAnchor editAs="oneCell">
    <xdr:from>
      <xdr:col>9</xdr:col>
      <xdr:colOff>112059</xdr:colOff>
      <xdr:row>13</xdr:row>
      <xdr:rowOff>100854</xdr:rowOff>
    </xdr:from>
    <xdr:to>
      <xdr:col>24</xdr:col>
      <xdr:colOff>235324</xdr:colOff>
      <xdr:row>23</xdr:row>
      <xdr:rowOff>117585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11E4617-2205-FEAC-BF77-7B5FD19BE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4059" y="4090148"/>
          <a:ext cx="10376647" cy="297508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179294</xdr:colOff>
      <xdr:row>0</xdr:row>
      <xdr:rowOff>89646</xdr:rowOff>
    </xdr:from>
    <xdr:to>
      <xdr:col>23</xdr:col>
      <xdr:colOff>583566</xdr:colOff>
      <xdr:row>12</xdr:row>
      <xdr:rowOff>212911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6E766EE-EEB7-CDEB-8156-39CF04A2E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051" r="24767" b="3174"/>
        <a:stretch>
          <a:fillRect/>
        </a:stretch>
      </xdr:blipFill>
      <xdr:spPr>
        <a:xfrm>
          <a:off x="8561294" y="89646"/>
          <a:ext cx="9974096" cy="3899647"/>
        </a:xfrm>
        <a:prstGeom prst="rect">
          <a:avLst/>
        </a:prstGeom>
      </xdr:spPr>
    </xdr:pic>
    <xdr:clientData/>
  </xdr:twoCellAnchor>
  <xdr:twoCellAnchor editAs="oneCell">
    <xdr:from>
      <xdr:col>9</xdr:col>
      <xdr:colOff>201705</xdr:colOff>
      <xdr:row>12</xdr:row>
      <xdr:rowOff>201914</xdr:rowOff>
    </xdr:from>
    <xdr:to>
      <xdr:col>23</xdr:col>
      <xdr:colOff>478928</xdr:colOff>
      <xdr:row>25</xdr:row>
      <xdr:rowOff>32430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A4FBEFE-852C-7B93-EE24-2834DEE4F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3705" y="3978296"/>
          <a:ext cx="9847047" cy="342760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246531</xdr:colOff>
      <xdr:row>13</xdr:row>
      <xdr:rowOff>22412</xdr:rowOff>
    </xdr:from>
    <xdr:to>
      <xdr:col>22</xdr:col>
      <xdr:colOff>638736</xdr:colOff>
      <xdr:row>24</xdr:row>
      <xdr:rowOff>125489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68397E-8B14-02CC-9F27-4469B1DB77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650" r="27721"/>
        <a:stretch>
          <a:fillRect/>
        </a:stretch>
      </xdr:blipFill>
      <xdr:spPr>
        <a:xfrm>
          <a:off x="8628531" y="4011706"/>
          <a:ext cx="9278470" cy="3274342"/>
        </a:xfrm>
        <a:prstGeom prst="rect">
          <a:avLst/>
        </a:prstGeom>
      </xdr:spPr>
    </xdr:pic>
    <xdr:clientData/>
  </xdr:twoCellAnchor>
  <xdr:twoCellAnchor editAs="oneCell">
    <xdr:from>
      <xdr:col>9</xdr:col>
      <xdr:colOff>201707</xdr:colOff>
      <xdr:row>1</xdr:row>
      <xdr:rowOff>67236</xdr:rowOff>
    </xdr:from>
    <xdr:to>
      <xdr:col>23</xdr:col>
      <xdr:colOff>112058</xdr:colOff>
      <xdr:row>12</xdr:row>
      <xdr:rowOff>170626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DB5F7C8-69CA-5240-45C4-00E3A4FBC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5115" r="3705" b="9329"/>
        <a:stretch>
          <a:fillRect/>
        </a:stretch>
      </xdr:blipFill>
      <xdr:spPr>
        <a:xfrm>
          <a:off x="8583707" y="280148"/>
          <a:ext cx="9480175" cy="366686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324971</xdr:colOff>
      <xdr:row>13</xdr:row>
      <xdr:rowOff>100855</xdr:rowOff>
    </xdr:from>
    <xdr:to>
      <xdr:col>22</xdr:col>
      <xdr:colOff>593912</xdr:colOff>
      <xdr:row>24</xdr:row>
      <xdr:rowOff>90112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1946CE-6804-5A2D-795E-6983024212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350" r="31235" b="7246"/>
        <a:stretch>
          <a:fillRect/>
        </a:stretch>
      </xdr:blipFill>
      <xdr:spPr>
        <a:xfrm>
          <a:off x="8706971" y="4090149"/>
          <a:ext cx="9155206" cy="3160522"/>
        </a:xfrm>
        <a:prstGeom prst="rect">
          <a:avLst/>
        </a:prstGeom>
      </xdr:spPr>
    </xdr:pic>
    <xdr:clientData/>
  </xdr:twoCellAnchor>
  <xdr:twoCellAnchor editAs="oneCell">
    <xdr:from>
      <xdr:col>9</xdr:col>
      <xdr:colOff>56031</xdr:colOff>
      <xdr:row>1</xdr:row>
      <xdr:rowOff>112059</xdr:rowOff>
    </xdr:from>
    <xdr:to>
      <xdr:col>21</xdr:col>
      <xdr:colOff>212912</xdr:colOff>
      <xdr:row>13</xdr:row>
      <xdr:rowOff>977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F03C86E-1115-5574-4226-FE728D1FE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8887" r="27617"/>
        <a:stretch>
          <a:fillRect/>
        </a:stretch>
      </xdr:blipFill>
      <xdr:spPr>
        <a:xfrm>
          <a:off x="8438031" y="324971"/>
          <a:ext cx="8359587" cy="36653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20</xdr:col>
      <xdr:colOff>481853</xdr:colOff>
      <xdr:row>13</xdr:row>
      <xdr:rowOff>132250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143B153E-2D80-EE0C-305D-2145E8BB4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840441"/>
          <a:ext cx="7339853" cy="32469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535376</xdr:colOff>
      <xdr:row>22</xdr:row>
      <xdr:rowOff>203386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C4B4EF15-0AE2-BF62-D55F-6491D1CE5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415118"/>
          <a:ext cx="8764976" cy="249891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89646</xdr:colOff>
      <xdr:row>0</xdr:row>
      <xdr:rowOff>134471</xdr:rowOff>
    </xdr:from>
    <xdr:to>
      <xdr:col>22</xdr:col>
      <xdr:colOff>257734</xdr:colOff>
      <xdr:row>11</xdr:row>
      <xdr:rowOff>12060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E43842-D978-7C55-7572-FF7CAE4325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135" r="22955" b="3305"/>
        <a:stretch>
          <a:fillRect/>
        </a:stretch>
      </xdr:blipFill>
      <xdr:spPr>
        <a:xfrm>
          <a:off x="8471646" y="134471"/>
          <a:ext cx="9054353" cy="3441060"/>
        </a:xfrm>
        <a:prstGeom prst="rect">
          <a:avLst/>
        </a:prstGeom>
      </xdr:spPr>
    </xdr:pic>
    <xdr:clientData/>
  </xdr:twoCellAnchor>
  <xdr:twoCellAnchor editAs="oneCell">
    <xdr:from>
      <xdr:col>9</xdr:col>
      <xdr:colOff>89648</xdr:colOff>
      <xdr:row>11</xdr:row>
      <xdr:rowOff>1</xdr:rowOff>
    </xdr:from>
    <xdr:to>
      <xdr:col>24</xdr:col>
      <xdr:colOff>22413</xdr:colOff>
      <xdr:row>23</xdr:row>
      <xdr:rowOff>102967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23E968D-64EB-3ACA-7E44-51706699E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448" r="16333"/>
        <a:stretch>
          <a:fillRect/>
        </a:stretch>
      </xdr:blipFill>
      <xdr:spPr>
        <a:xfrm>
          <a:off x="8471648" y="3563472"/>
          <a:ext cx="10186147" cy="348714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1</xdr:row>
      <xdr:rowOff>100852</xdr:rowOff>
    </xdr:from>
    <xdr:to>
      <xdr:col>24</xdr:col>
      <xdr:colOff>157545</xdr:colOff>
      <xdr:row>14</xdr:row>
      <xdr:rowOff>156882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9A186B-B6F1-D135-CE55-7FB7B8F78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071" r="2576" b="6615"/>
        <a:stretch>
          <a:fillRect/>
        </a:stretch>
      </xdr:blipFill>
      <xdr:spPr>
        <a:xfrm>
          <a:off x="8572500" y="313764"/>
          <a:ext cx="10220427" cy="4045324"/>
        </a:xfrm>
        <a:prstGeom prst="rect">
          <a:avLst/>
        </a:prstGeom>
      </xdr:spPr>
    </xdr:pic>
    <xdr:clientData/>
  </xdr:twoCellAnchor>
  <xdr:twoCellAnchor editAs="oneCell">
    <xdr:from>
      <xdr:col>9</xdr:col>
      <xdr:colOff>212912</xdr:colOff>
      <xdr:row>15</xdr:row>
      <xdr:rowOff>78441</xdr:rowOff>
    </xdr:from>
    <xdr:to>
      <xdr:col>24</xdr:col>
      <xdr:colOff>414618</xdr:colOff>
      <xdr:row>26</xdr:row>
      <xdr:rowOff>151345</xdr:rowOff>
    </xdr:to>
    <xdr:pic>
      <xdr:nvPicPr>
        <xdr:cNvPr id="4" name="그림 2">
          <a:extLst>
            <a:ext uri="{FF2B5EF4-FFF2-40B4-BE49-F238E27FC236}">
              <a16:creationId xmlns:a16="http://schemas.microsoft.com/office/drawing/2014/main" id="{B3121A17-A12E-42D4-920F-97AA157A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4912" y="4493559"/>
          <a:ext cx="10488706" cy="320662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1</xdr:rowOff>
    </xdr:from>
    <xdr:to>
      <xdr:col>22</xdr:col>
      <xdr:colOff>123264</xdr:colOff>
      <xdr:row>13</xdr:row>
      <xdr:rowOff>32120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72C3E0-8BF4-F941-0585-B8B7AF7B3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840442"/>
          <a:ext cx="8325970" cy="3180972"/>
        </a:xfrm>
        <a:prstGeom prst="rect">
          <a:avLst/>
        </a:prstGeom>
      </xdr:spPr>
    </xdr:pic>
    <xdr:clientData/>
  </xdr:twoCellAnchor>
  <xdr:twoCellAnchor editAs="oneCell">
    <xdr:from>
      <xdr:col>10</xdr:col>
      <xdr:colOff>11205</xdr:colOff>
      <xdr:row>15</xdr:row>
      <xdr:rowOff>1</xdr:rowOff>
    </xdr:from>
    <xdr:to>
      <xdr:col>22</xdr:col>
      <xdr:colOff>18850</xdr:colOff>
      <xdr:row>27</xdr:row>
      <xdr:rowOff>190501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299FC2-2D95-D641-F2CA-86301EAFE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76764" y="4415119"/>
          <a:ext cx="8210351" cy="357467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123265</xdr:colOff>
      <xdr:row>12</xdr:row>
      <xdr:rowOff>51483</xdr:rowOff>
    </xdr:from>
    <xdr:to>
      <xdr:col>23</xdr:col>
      <xdr:colOff>326524</xdr:colOff>
      <xdr:row>24</xdr:row>
      <xdr:rowOff>118144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26764AF-9637-5BEC-217B-69C8D8A13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5265" y="3827865"/>
          <a:ext cx="9773083" cy="3450838"/>
        </a:xfrm>
        <a:prstGeom prst="rect">
          <a:avLst/>
        </a:prstGeom>
      </xdr:spPr>
    </xdr:pic>
    <xdr:clientData/>
  </xdr:twoCellAnchor>
  <xdr:twoCellAnchor editAs="oneCell">
    <xdr:from>
      <xdr:col>9</xdr:col>
      <xdr:colOff>134472</xdr:colOff>
      <xdr:row>0</xdr:row>
      <xdr:rowOff>11206</xdr:rowOff>
    </xdr:from>
    <xdr:to>
      <xdr:col>21</xdr:col>
      <xdr:colOff>593912</xdr:colOff>
      <xdr:row>11</xdr:row>
      <xdr:rowOff>201566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948B939-81E9-8E0E-2C65-7DF7E84A8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4507" r="20617"/>
        <a:stretch>
          <a:fillRect/>
        </a:stretch>
      </xdr:blipFill>
      <xdr:spPr>
        <a:xfrm>
          <a:off x="8516472" y="11206"/>
          <a:ext cx="8662146" cy="375383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302559</xdr:colOff>
      <xdr:row>1</xdr:row>
      <xdr:rowOff>201705</xdr:rowOff>
    </xdr:from>
    <xdr:to>
      <xdr:col>21</xdr:col>
      <xdr:colOff>672353</xdr:colOff>
      <xdr:row>12</xdr:row>
      <xdr:rowOff>105212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DB8D4E-8798-1887-A57B-AE094EA8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4559" y="414617"/>
          <a:ext cx="8572500" cy="3466977"/>
        </a:xfrm>
        <a:prstGeom prst="rect">
          <a:avLst/>
        </a:prstGeom>
      </xdr:spPr>
    </xdr:pic>
    <xdr:clientData/>
  </xdr:twoCellAnchor>
  <xdr:twoCellAnchor editAs="oneCell">
    <xdr:from>
      <xdr:col>9</xdr:col>
      <xdr:colOff>268941</xdr:colOff>
      <xdr:row>14</xdr:row>
      <xdr:rowOff>201706</xdr:rowOff>
    </xdr:from>
    <xdr:to>
      <xdr:col>23</xdr:col>
      <xdr:colOff>190500</xdr:colOff>
      <xdr:row>25</xdr:row>
      <xdr:rowOff>89647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AFF08D9-F1B9-421D-DF31-6E2D3890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0941" y="4403912"/>
          <a:ext cx="9491383" cy="305920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291354</xdr:colOff>
      <xdr:row>0</xdr:row>
      <xdr:rowOff>78441</xdr:rowOff>
    </xdr:from>
    <xdr:to>
      <xdr:col>22</xdr:col>
      <xdr:colOff>172570</xdr:colOff>
      <xdr:row>11</xdr:row>
      <xdr:rowOff>82700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B24F0A53-A7A3-71F0-5077-B0385559D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682" r="22422"/>
        <a:stretch>
          <a:fillRect/>
        </a:stretch>
      </xdr:blipFill>
      <xdr:spPr>
        <a:xfrm>
          <a:off x="8673354" y="78441"/>
          <a:ext cx="8796616" cy="3538034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11</xdr:row>
      <xdr:rowOff>190499</xdr:rowOff>
    </xdr:from>
    <xdr:to>
      <xdr:col>22</xdr:col>
      <xdr:colOff>284629</xdr:colOff>
      <xdr:row>23</xdr:row>
      <xdr:rowOff>40901</xdr:rowOff>
    </xdr:to>
    <xdr:pic>
      <xdr:nvPicPr>
        <xdr:cNvPr id="6" name="그림 2">
          <a:extLst>
            <a:ext uri="{FF2B5EF4-FFF2-40B4-BE49-F238E27FC236}">
              <a16:creationId xmlns:a16="http://schemas.microsoft.com/office/drawing/2014/main" id="{E05BA5EF-FA40-A38D-10EF-21CFA68C1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6285" r="31437" b="8861"/>
        <a:stretch>
          <a:fillRect/>
        </a:stretch>
      </xdr:blipFill>
      <xdr:spPr>
        <a:xfrm>
          <a:off x="8763000" y="3753970"/>
          <a:ext cx="8819029" cy="3193677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638736</xdr:colOff>
      <xdr:row>1</xdr:row>
      <xdr:rowOff>224117</xdr:rowOff>
    </xdr:from>
    <xdr:to>
      <xdr:col>20</xdr:col>
      <xdr:colOff>526677</xdr:colOff>
      <xdr:row>11</xdr:row>
      <xdr:rowOff>55356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F598AAE-DFFD-AA58-FC05-4C78CBEAF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0736" y="437029"/>
          <a:ext cx="7407088" cy="3181798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13</xdr:row>
      <xdr:rowOff>1</xdr:rowOff>
    </xdr:from>
    <xdr:to>
      <xdr:col>23</xdr:col>
      <xdr:colOff>579768</xdr:colOff>
      <xdr:row>26</xdr:row>
      <xdr:rowOff>201707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0E29E92-4E3E-E648-1C85-E0CB8A29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60" y="3989295"/>
          <a:ext cx="9466032" cy="379879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560296</xdr:colOff>
      <xdr:row>1</xdr:row>
      <xdr:rowOff>212911</xdr:rowOff>
    </xdr:from>
    <xdr:to>
      <xdr:col>21</xdr:col>
      <xdr:colOff>313766</xdr:colOff>
      <xdr:row>12</xdr:row>
      <xdr:rowOff>131843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140515-5EAA-7161-CBCB-7CED9D19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2296" y="425823"/>
          <a:ext cx="7956176" cy="34824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21</xdr:col>
      <xdr:colOff>616323</xdr:colOff>
      <xdr:row>23</xdr:row>
      <xdr:rowOff>120524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2AA371-A1C8-F6C9-D377-44A1E6E5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202206"/>
          <a:ext cx="8135470" cy="286596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123264</xdr:colOff>
      <xdr:row>10</xdr:row>
      <xdr:rowOff>1053352</xdr:rowOff>
    </xdr:from>
    <xdr:to>
      <xdr:col>23</xdr:col>
      <xdr:colOff>212911</xdr:colOff>
      <xdr:row>20</xdr:row>
      <xdr:rowOff>196602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B765C36-A11B-802D-66E7-34DC6D852A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501" r="30461"/>
        <a:stretch>
          <a:fillRect/>
        </a:stretch>
      </xdr:blipFill>
      <xdr:spPr>
        <a:xfrm>
          <a:off x="8505264" y="3384176"/>
          <a:ext cx="9659471" cy="3121338"/>
        </a:xfrm>
        <a:prstGeom prst="rect">
          <a:avLst/>
        </a:prstGeom>
      </xdr:spPr>
    </xdr:pic>
    <xdr:clientData/>
  </xdr:twoCellAnchor>
  <xdr:twoCellAnchor editAs="oneCell">
    <xdr:from>
      <xdr:col>9</xdr:col>
      <xdr:colOff>100853</xdr:colOff>
      <xdr:row>0</xdr:row>
      <xdr:rowOff>44824</xdr:rowOff>
    </xdr:from>
    <xdr:to>
      <xdr:col>21</xdr:col>
      <xdr:colOff>392207</xdr:colOff>
      <xdr:row>10</xdr:row>
      <xdr:rowOff>926883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CD90AC6-84C2-D1C9-59BB-9DA80EF46A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0051" r="25760" b="5602"/>
        <a:stretch>
          <a:fillRect/>
        </a:stretch>
      </xdr:blipFill>
      <xdr:spPr>
        <a:xfrm>
          <a:off x="8482853" y="44824"/>
          <a:ext cx="8494060" cy="321288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67236</xdr:colOff>
      <xdr:row>12</xdr:row>
      <xdr:rowOff>22413</xdr:rowOff>
    </xdr:from>
    <xdr:to>
      <xdr:col>23</xdr:col>
      <xdr:colOff>201706</xdr:colOff>
      <xdr:row>23</xdr:row>
      <xdr:rowOff>69411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C63998-E991-A4DB-3BD9-6EEE362B39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744" r="15205"/>
        <a:stretch>
          <a:fillRect/>
        </a:stretch>
      </xdr:blipFill>
      <xdr:spPr>
        <a:xfrm>
          <a:off x="8449236" y="3798795"/>
          <a:ext cx="9704294" cy="3218263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123265</xdr:colOff>
      <xdr:row>0</xdr:row>
      <xdr:rowOff>168089</xdr:rowOff>
    </xdr:from>
    <xdr:to>
      <xdr:col>22</xdr:col>
      <xdr:colOff>549088</xdr:colOff>
      <xdr:row>11</xdr:row>
      <xdr:rowOff>152998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ED5BA9-529B-7F8E-3DD2-61ED360B20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2339" r="20635"/>
        <a:stretch>
          <a:fillRect/>
        </a:stretch>
      </xdr:blipFill>
      <xdr:spPr>
        <a:xfrm>
          <a:off x="8505265" y="168089"/>
          <a:ext cx="9312088" cy="354838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156884</xdr:colOff>
      <xdr:row>0</xdr:row>
      <xdr:rowOff>89647</xdr:rowOff>
    </xdr:from>
    <xdr:to>
      <xdr:col>21</xdr:col>
      <xdr:colOff>526678</xdr:colOff>
      <xdr:row>10</xdr:row>
      <xdr:rowOff>1206198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CC478A-5EE2-183C-5BA7-A272B4B593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143" r="25699"/>
        <a:stretch>
          <a:fillRect/>
        </a:stretch>
      </xdr:blipFill>
      <xdr:spPr>
        <a:xfrm>
          <a:off x="8538884" y="89647"/>
          <a:ext cx="8572500" cy="34473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123265</xdr:colOff>
      <xdr:row>11</xdr:row>
      <xdr:rowOff>156883</xdr:rowOff>
    </xdr:from>
    <xdr:to>
      <xdr:col>22</xdr:col>
      <xdr:colOff>649942</xdr:colOff>
      <xdr:row>22</xdr:row>
      <xdr:rowOff>156883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175EB9-AF94-B29A-3441-B1B3181E4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7247" r="22579" b="8537"/>
        <a:stretch>
          <a:fillRect/>
        </a:stretch>
      </xdr:blipFill>
      <xdr:spPr>
        <a:xfrm>
          <a:off x="8505265" y="3720354"/>
          <a:ext cx="9412942" cy="317126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336176</xdr:colOff>
      <xdr:row>11</xdr:row>
      <xdr:rowOff>65205</xdr:rowOff>
    </xdr:from>
    <xdr:to>
      <xdr:col>25</xdr:col>
      <xdr:colOff>224558</xdr:colOff>
      <xdr:row>25</xdr:row>
      <xdr:rowOff>49796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CE16C7-F2DF-D992-F7A6-86BACEC35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8176" y="3628676"/>
          <a:ext cx="10825323" cy="3794591"/>
        </a:xfrm>
        <a:prstGeom prst="rect">
          <a:avLst/>
        </a:prstGeom>
      </xdr:spPr>
    </xdr:pic>
    <xdr:clientData/>
  </xdr:twoCellAnchor>
  <xdr:twoCellAnchor editAs="oneCell">
    <xdr:from>
      <xdr:col>9</xdr:col>
      <xdr:colOff>134470</xdr:colOff>
      <xdr:row>0</xdr:row>
      <xdr:rowOff>33618</xdr:rowOff>
    </xdr:from>
    <xdr:to>
      <xdr:col>23</xdr:col>
      <xdr:colOff>280146</xdr:colOff>
      <xdr:row>11</xdr:row>
      <xdr:rowOff>111446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B995B96-B9E5-F11B-B85D-2F4C1F989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3473" r="3272" b="8951"/>
        <a:stretch>
          <a:fillRect/>
        </a:stretch>
      </xdr:blipFill>
      <xdr:spPr>
        <a:xfrm>
          <a:off x="8516470" y="33618"/>
          <a:ext cx="9715500" cy="364129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280146</xdr:colOff>
      <xdr:row>12</xdr:row>
      <xdr:rowOff>44825</xdr:rowOff>
    </xdr:from>
    <xdr:to>
      <xdr:col>23</xdr:col>
      <xdr:colOff>326788</xdr:colOff>
      <xdr:row>23</xdr:row>
      <xdr:rowOff>168090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C5C52A1-9231-AB44-DA68-12C84910C4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147" r="29246" b="9931"/>
        <a:stretch>
          <a:fillRect/>
        </a:stretch>
      </xdr:blipFill>
      <xdr:spPr>
        <a:xfrm>
          <a:off x="8662146" y="3821207"/>
          <a:ext cx="9616466" cy="3294530"/>
        </a:xfrm>
        <a:prstGeom prst="rect">
          <a:avLst/>
        </a:prstGeom>
      </xdr:spPr>
    </xdr:pic>
    <xdr:clientData/>
  </xdr:twoCellAnchor>
  <xdr:twoCellAnchor editAs="oneCell">
    <xdr:from>
      <xdr:col>9</xdr:col>
      <xdr:colOff>268940</xdr:colOff>
      <xdr:row>0</xdr:row>
      <xdr:rowOff>145678</xdr:rowOff>
    </xdr:from>
    <xdr:to>
      <xdr:col>23</xdr:col>
      <xdr:colOff>134471</xdr:colOff>
      <xdr:row>11</xdr:row>
      <xdr:rowOff>77835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5E51F9B-2B77-EA1B-C8B0-3E7F0D9EF4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3360" r="20068"/>
        <a:stretch>
          <a:fillRect/>
        </a:stretch>
      </xdr:blipFill>
      <xdr:spPr>
        <a:xfrm>
          <a:off x="8650940" y="145678"/>
          <a:ext cx="9435355" cy="3495628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358585</xdr:colOff>
      <xdr:row>10</xdr:row>
      <xdr:rowOff>930089</xdr:rowOff>
    </xdr:from>
    <xdr:to>
      <xdr:col>22</xdr:col>
      <xdr:colOff>549145</xdr:colOff>
      <xdr:row>20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ED9F2B6-1C72-A554-F704-057B2C63F9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946" r="29022" b="8663"/>
        <a:stretch>
          <a:fillRect/>
        </a:stretch>
      </xdr:blipFill>
      <xdr:spPr>
        <a:xfrm>
          <a:off x="8740585" y="3260913"/>
          <a:ext cx="9076825" cy="3047999"/>
        </a:xfrm>
        <a:prstGeom prst="rect">
          <a:avLst/>
        </a:prstGeom>
      </xdr:spPr>
    </xdr:pic>
    <xdr:clientData/>
  </xdr:twoCellAnchor>
  <xdr:twoCellAnchor editAs="oneCell">
    <xdr:from>
      <xdr:col>9</xdr:col>
      <xdr:colOff>235323</xdr:colOff>
      <xdr:row>0</xdr:row>
      <xdr:rowOff>123265</xdr:rowOff>
    </xdr:from>
    <xdr:to>
      <xdr:col>21</xdr:col>
      <xdr:colOff>616323</xdr:colOff>
      <xdr:row>10</xdr:row>
      <xdr:rowOff>1177165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EDF365-9E28-8126-208B-E25D52D5E3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586" r="23986"/>
        <a:stretch>
          <a:fillRect/>
        </a:stretch>
      </xdr:blipFill>
      <xdr:spPr>
        <a:xfrm>
          <a:off x="8617323" y="123265"/>
          <a:ext cx="8583706" cy="3384724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78442</xdr:colOff>
      <xdr:row>0</xdr:row>
      <xdr:rowOff>112058</xdr:rowOff>
    </xdr:from>
    <xdr:to>
      <xdr:col>22</xdr:col>
      <xdr:colOff>212913</xdr:colOff>
      <xdr:row>10</xdr:row>
      <xdr:rowOff>1220511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665303C-E920-3718-CD43-E0E58A4095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400" r="21460"/>
        <a:stretch>
          <a:fillRect/>
        </a:stretch>
      </xdr:blipFill>
      <xdr:spPr>
        <a:xfrm>
          <a:off x="8460442" y="112058"/>
          <a:ext cx="9020736" cy="3439277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190502</xdr:colOff>
      <xdr:row>10</xdr:row>
      <xdr:rowOff>1210235</xdr:rowOff>
    </xdr:from>
    <xdr:to>
      <xdr:col>24</xdr:col>
      <xdr:colOff>403414</xdr:colOff>
      <xdr:row>25</xdr:row>
      <xdr:rowOff>58896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164433-BAB3-3950-4CE8-1443350FC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0019" r="22716"/>
        <a:stretch>
          <a:fillRect/>
        </a:stretch>
      </xdr:blipFill>
      <xdr:spPr>
        <a:xfrm>
          <a:off x="8572502" y="3541059"/>
          <a:ext cx="10466294" cy="3891308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268942</xdr:colOff>
      <xdr:row>11</xdr:row>
      <xdr:rowOff>145676</xdr:rowOff>
    </xdr:from>
    <xdr:to>
      <xdr:col>22</xdr:col>
      <xdr:colOff>584353</xdr:colOff>
      <xdr:row>22</xdr:row>
      <xdr:rowOff>205627</xdr:rowOff>
    </xdr:to>
    <xdr:pic>
      <xdr:nvPicPr>
        <xdr:cNvPr id="8" name="그림 3">
          <a:extLst>
            <a:ext uri="{FF2B5EF4-FFF2-40B4-BE49-F238E27FC236}">
              <a16:creationId xmlns:a16="http://schemas.microsoft.com/office/drawing/2014/main" id="{F4D9E0C5-6AEE-5FB3-9247-3F4E8C8CD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583" r="16294"/>
        <a:stretch>
          <a:fillRect/>
        </a:stretch>
      </xdr:blipFill>
      <xdr:spPr>
        <a:xfrm>
          <a:off x="8650942" y="3709147"/>
          <a:ext cx="9230811" cy="3193676"/>
        </a:xfrm>
        <a:prstGeom prst="rect">
          <a:avLst/>
        </a:prstGeom>
      </xdr:spPr>
    </xdr:pic>
    <xdr:clientData/>
  </xdr:twoCellAnchor>
  <xdr:twoCellAnchor editAs="oneCell">
    <xdr:from>
      <xdr:col>9</xdr:col>
      <xdr:colOff>336176</xdr:colOff>
      <xdr:row>0</xdr:row>
      <xdr:rowOff>0</xdr:rowOff>
    </xdr:from>
    <xdr:to>
      <xdr:col>23</xdr:col>
      <xdr:colOff>495300</xdr:colOff>
      <xdr:row>12</xdr:row>
      <xdr:rowOff>44264</xdr:rowOff>
    </xdr:to>
    <xdr:pic>
      <xdr:nvPicPr>
        <xdr:cNvPr id="7" name="그림 4">
          <a:extLst>
            <a:ext uri="{FF2B5EF4-FFF2-40B4-BE49-F238E27FC236}">
              <a16:creationId xmlns:a16="http://schemas.microsoft.com/office/drawing/2014/main" id="{7C60AE98-876E-6CB6-206D-130DBCA975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3932" r="22023" b="12404"/>
        <a:stretch>
          <a:fillRect/>
        </a:stretch>
      </xdr:blipFill>
      <xdr:spPr>
        <a:xfrm>
          <a:off x="8718176" y="0"/>
          <a:ext cx="9760324" cy="378758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156885</xdr:colOff>
      <xdr:row>10</xdr:row>
      <xdr:rowOff>1210235</xdr:rowOff>
    </xdr:from>
    <xdr:to>
      <xdr:col>22</xdr:col>
      <xdr:colOff>466339</xdr:colOff>
      <xdr:row>21</xdr:row>
      <xdr:rowOff>194982</xdr:rowOff>
    </xdr:to>
    <xdr:pic>
      <xdr:nvPicPr>
        <xdr:cNvPr id="5" name="그림 3">
          <a:extLst>
            <a:ext uri="{FF2B5EF4-FFF2-40B4-BE49-F238E27FC236}">
              <a16:creationId xmlns:a16="http://schemas.microsoft.com/office/drawing/2014/main" id="{A2F611E9-6AEC-BE58-51AE-A8151FE6A5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069" r="30282" b="9173"/>
        <a:stretch>
          <a:fillRect/>
        </a:stretch>
      </xdr:blipFill>
      <xdr:spPr>
        <a:xfrm>
          <a:off x="8538885" y="3541059"/>
          <a:ext cx="9224854" cy="3137647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190501</xdr:colOff>
      <xdr:row>1</xdr:row>
      <xdr:rowOff>22411</xdr:rowOff>
    </xdr:from>
    <xdr:to>
      <xdr:col>21</xdr:col>
      <xdr:colOff>589430</xdr:colOff>
      <xdr:row>10</xdr:row>
      <xdr:rowOff>1168788</xdr:rowOff>
    </xdr:to>
    <xdr:pic>
      <xdr:nvPicPr>
        <xdr:cNvPr id="7" name="그림 4">
          <a:extLst>
            <a:ext uri="{FF2B5EF4-FFF2-40B4-BE49-F238E27FC236}">
              <a16:creationId xmlns:a16="http://schemas.microsoft.com/office/drawing/2014/main" id="{D5F937FA-0EEE-C2AA-3094-BDB7BE208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3374" r="19463" b="11525"/>
        <a:stretch>
          <a:fillRect/>
        </a:stretch>
      </xdr:blipFill>
      <xdr:spPr>
        <a:xfrm>
          <a:off x="8572501" y="235323"/>
          <a:ext cx="8628529" cy="3241877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190501</xdr:colOff>
      <xdr:row>11</xdr:row>
      <xdr:rowOff>145676</xdr:rowOff>
    </xdr:from>
    <xdr:to>
      <xdr:col>23</xdr:col>
      <xdr:colOff>328881</xdr:colOff>
      <xdr:row>23</xdr:row>
      <xdr:rowOff>208990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E12B452-19AD-E478-CC0A-F0F60D333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144" r="30655" b="5828"/>
        <a:stretch>
          <a:fillRect/>
        </a:stretch>
      </xdr:blipFill>
      <xdr:spPr>
        <a:xfrm>
          <a:off x="8572501" y="3709147"/>
          <a:ext cx="9739580" cy="3406589"/>
        </a:xfrm>
        <a:prstGeom prst="rect">
          <a:avLst/>
        </a:prstGeom>
      </xdr:spPr>
    </xdr:pic>
    <xdr:clientData/>
  </xdr:twoCellAnchor>
  <xdr:twoCellAnchor editAs="oneCell">
    <xdr:from>
      <xdr:col>9</xdr:col>
      <xdr:colOff>33617</xdr:colOff>
      <xdr:row>0</xdr:row>
      <xdr:rowOff>156881</xdr:rowOff>
    </xdr:from>
    <xdr:to>
      <xdr:col>23</xdr:col>
      <xdr:colOff>450476</xdr:colOff>
      <xdr:row>12</xdr:row>
      <xdr:rowOff>55469</xdr:rowOff>
    </xdr:to>
    <xdr:pic>
      <xdr:nvPicPr>
        <xdr:cNvPr id="6" name="그림 4">
          <a:extLst>
            <a:ext uri="{FF2B5EF4-FFF2-40B4-BE49-F238E27FC236}">
              <a16:creationId xmlns:a16="http://schemas.microsoft.com/office/drawing/2014/main" id="{99E9900D-1D60-6BEE-ABF2-4A72929356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443" r="25313" b="5681"/>
        <a:stretch>
          <a:fillRect/>
        </a:stretch>
      </xdr:blipFill>
      <xdr:spPr>
        <a:xfrm>
          <a:off x="8415617" y="156881"/>
          <a:ext cx="10018059" cy="364191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</xdr:colOff>
      <xdr:row>1</xdr:row>
      <xdr:rowOff>33618</xdr:rowOff>
    </xdr:from>
    <xdr:to>
      <xdr:col>21</xdr:col>
      <xdr:colOff>638735</xdr:colOff>
      <xdr:row>11</xdr:row>
      <xdr:rowOff>58396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7B191B-3504-66C5-2FD9-6B2AAE376F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058" r="23210" b="5978"/>
        <a:stretch>
          <a:fillRect/>
        </a:stretch>
      </xdr:blipFill>
      <xdr:spPr>
        <a:xfrm>
          <a:off x="8426823" y="246530"/>
          <a:ext cx="8796618" cy="3375337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425824</xdr:colOff>
      <xdr:row>1</xdr:row>
      <xdr:rowOff>190499</xdr:rowOff>
    </xdr:from>
    <xdr:to>
      <xdr:col>22</xdr:col>
      <xdr:colOff>157701</xdr:colOff>
      <xdr:row>13</xdr:row>
      <xdr:rowOff>33618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213F98-F89F-9FCB-DE81-992B6AEB58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882" r="21752"/>
        <a:stretch>
          <a:fillRect/>
        </a:stretch>
      </xdr:blipFill>
      <xdr:spPr>
        <a:xfrm>
          <a:off x="8807824" y="403411"/>
          <a:ext cx="8618142" cy="3619501"/>
        </a:xfrm>
        <a:prstGeom prst="rect">
          <a:avLst/>
        </a:prstGeom>
      </xdr:spPr>
    </xdr:pic>
    <xdr:clientData/>
  </xdr:twoCellAnchor>
  <xdr:twoCellAnchor editAs="oneCell">
    <xdr:from>
      <xdr:col>9</xdr:col>
      <xdr:colOff>280147</xdr:colOff>
      <xdr:row>13</xdr:row>
      <xdr:rowOff>44825</xdr:rowOff>
    </xdr:from>
    <xdr:to>
      <xdr:col>23</xdr:col>
      <xdr:colOff>48820</xdr:colOff>
      <xdr:row>24</xdr:row>
      <xdr:rowOff>112059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633019F-BE84-37B3-5465-05F9AF699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2147" y="4034119"/>
          <a:ext cx="9338497" cy="323849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515471</xdr:colOff>
      <xdr:row>11</xdr:row>
      <xdr:rowOff>33616</xdr:rowOff>
    </xdr:from>
    <xdr:to>
      <xdr:col>22</xdr:col>
      <xdr:colOff>45124</xdr:colOff>
      <xdr:row>21</xdr:row>
      <xdr:rowOff>78440</xdr:rowOff>
    </xdr:to>
    <xdr:pic>
      <xdr:nvPicPr>
        <xdr:cNvPr id="5" name="그림 3">
          <a:extLst>
            <a:ext uri="{FF2B5EF4-FFF2-40B4-BE49-F238E27FC236}">
              <a16:creationId xmlns:a16="http://schemas.microsoft.com/office/drawing/2014/main" id="{ED9D71F3-7395-1BA1-4AA1-8545F7726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723" r="14264"/>
        <a:stretch>
          <a:fillRect/>
        </a:stretch>
      </xdr:blipFill>
      <xdr:spPr>
        <a:xfrm>
          <a:off x="8897471" y="3597087"/>
          <a:ext cx="8415918" cy="3003177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448236</xdr:colOff>
      <xdr:row>1</xdr:row>
      <xdr:rowOff>246529</xdr:rowOff>
    </xdr:from>
    <xdr:to>
      <xdr:col>20</xdr:col>
      <xdr:colOff>437150</xdr:colOff>
      <xdr:row>10</xdr:row>
      <xdr:rowOff>1176617</xdr:rowOff>
    </xdr:to>
    <xdr:pic>
      <xdr:nvPicPr>
        <xdr:cNvPr id="7" name="그림 4">
          <a:extLst>
            <a:ext uri="{FF2B5EF4-FFF2-40B4-BE49-F238E27FC236}">
              <a16:creationId xmlns:a16="http://schemas.microsoft.com/office/drawing/2014/main" id="{FB185FD4-4ABB-C1F7-714F-871ED72B06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0204" r="24899"/>
        <a:stretch>
          <a:fillRect/>
        </a:stretch>
      </xdr:blipFill>
      <xdr:spPr>
        <a:xfrm>
          <a:off x="8830236" y="459441"/>
          <a:ext cx="7508061" cy="30480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313765</xdr:colOff>
      <xdr:row>1</xdr:row>
      <xdr:rowOff>224118</xdr:rowOff>
    </xdr:from>
    <xdr:to>
      <xdr:col>20</xdr:col>
      <xdr:colOff>480559</xdr:colOff>
      <xdr:row>12</xdr:row>
      <xdr:rowOff>33618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F352655-C1CE-3E67-97DA-E9E1C8B88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392" r="25232"/>
        <a:stretch>
          <a:fillRect/>
        </a:stretch>
      </xdr:blipFill>
      <xdr:spPr>
        <a:xfrm>
          <a:off x="8695765" y="437030"/>
          <a:ext cx="7685941" cy="3372970"/>
        </a:xfrm>
        <a:prstGeom prst="rect">
          <a:avLst/>
        </a:prstGeom>
      </xdr:spPr>
    </xdr:pic>
    <xdr:clientData/>
  </xdr:twoCellAnchor>
  <xdr:twoCellAnchor editAs="oneCell">
    <xdr:from>
      <xdr:col>9</xdr:col>
      <xdr:colOff>291353</xdr:colOff>
      <xdr:row>12</xdr:row>
      <xdr:rowOff>11205</xdr:rowOff>
    </xdr:from>
    <xdr:to>
      <xdr:col>21</xdr:col>
      <xdr:colOff>145747</xdr:colOff>
      <xdr:row>23</xdr:row>
      <xdr:rowOff>33618</xdr:rowOff>
    </xdr:to>
    <xdr:pic>
      <xdr:nvPicPr>
        <xdr:cNvPr id="6" name="그림 4">
          <a:extLst>
            <a:ext uri="{FF2B5EF4-FFF2-40B4-BE49-F238E27FC236}">
              <a16:creationId xmlns:a16="http://schemas.microsoft.com/office/drawing/2014/main" id="{9131DED8-F8B5-27FD-00FB-1F4424377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5259" r="24047"/>
        <a:stretch>
          <a:fillRect/>
        </a:stretch>
      </xdr:blipFill>
      <xdr:spPr>
        <a:xfrm>
          <a:off x="8673353" y="3787587"/>
          <a:ext cx="8057100" cy="3193678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212911</xdr:colOff>
      <xdr:row>10</xdr:row>
      <xdr:rowOff>1221441</xdr:rowOff>
    </xdr:from>
    <xdr:to>
      <xdr:col>25</xdr:col>
      <xdr:colOff>129848</xdr:colOff>
      <xdr:row>21</xdr:row>
      <xdr:rowOff>168088</xdr:rowOff>
    </xdr:to>
    <xdr:pic>
      <xdr:nvPicPr>
        <xdr:cNvPr id="7" name="그림 3">
          <a:extLst>
            <a:ext uri="{FF2B5EF4-FFF2-40B4-BE49-F238E27FC236}">
              <a16:creationId xmlns:a16="http://schemas.microsoft.com/office/drawing/2014/main" id="{5B1AE53B-4034-8DF3-3169-AE7D5E644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4911" y="3552265"/>
          <a:ext cx="10853878" cy="3137647"/>
        </a:xfrm>
        <a:prstGeom prst="rect">
          <a:avLst/>
        </a:prstGeom>
      </xdr:spPr>
    </xdr:pic>
    <xdr:clientData/>
  </xdr:twoCellAnchor>
  <xdr:twoCellAnchor editAs="oneCell">
    <xdr:from>
      <xdr:col>9</xdr:col>
      <xdr:colOff>268942</xdr:colOff>
      <xdr:row>0</xdr:row>
      <xdr:rowOff>112060</xdr:rowOff>
    </xdr:from>
    <xdr:to>
      <xdr:col>21</xdr:col>
      <xdr:colOff>335218</xdr:colOff>
      <xdr:row>10</xdr:row>
      <xdr:rowOff>1199029</xdr:rowOff>
    </xdr:to>
    <xdr:pic>
      <xdr:nvPicPr>
        <xdr:cNvPr id="6" name="그림 4">
          <a:extLst>
            <a:ext uri="{FF2B5EF4-FFF2-40B4-BE49-F238E27FC236}">
              <a16:creationId xmlns:a16="http://schemas.microsoft.com/office/drawing/2014/main" id="{C49EBD38-68CC-35EE-03AB-82D296A4BE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0115" r="21812"/>
        <a:stretch>
          <a:fillRect/>
        </a:stretch>
      </xdr:blipFill>
      <xdr:spPr>
        <a:xfrm>
          <a:off x="8650942" y="112060"/>
          <a:ext cx="8268982" cy="341779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112059</xdr:colOff>
      <xdr:row>10</xdr:row>
      <xdr:rowOff>1165411</xdr:rowOff>
    </xdr:from>
    <xdr:to>
      <xdr:col>21</xdr:col>
      <xdr:colOff>603197</xdr:colOff>
      <xdr:row>22</xdr:row>
      <xdr:rowOff>190500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BCA8713D-7B5A-E51A-68D8-6A31EA7888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176" r="22897"/>
        <a:stretch>
          <a:fillRect/>
        </a:stretch>
      </xdr:blipFill>
      <xdr:spPr>
        <a:xfrm>
          <a:off x="8494059" y="3496235"/>
          <a:ext cx="8693844" cy="3429000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123263</xdr:colOff>
      <xdr:row>1</xdr:row>
      <xdr:rowOff>224118</xdr:rowOff>
    </xdr:from>
    <xdr:to>
      <xdr:col>21</xdr:col>
      <xdr:colOff>81966</xdr:colOff>
      <xdr:row>11</xdr:row>
      <xdr:rowOff>11206</xdr:rowOff>
    </xdr:to>
    <xdr:pic>
      <xdr:nvPicPr>
        <xdr:cNvPr id="7" name="그림 2">
          <a:extLst>
            <a:ext uri="{FF2B5EF4-FFF2-40B4-BE49-F238E27FC236}">
              <a16:creationId xmlns:a16="http://schemas.microsoft.com/office/drawing/2014/main" id="{6D217925-0DE7-D409-5137-714E413779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248" r="21259" b="8278"/>
        <a:stretch>
          <a:fillRect/>
        </a:stretch>
      </xdr:blipFill>
      <xdr:spPr>
        <a:xfrm>
          <a:off x="8505263" y="437030"/>
          <a:ext cx="8161409" cy="3137647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134470</xdr:colOff>
      <xdr:row>1</xdr:row>
      <xdr:rowOff>11204</xdr:rowOff>
    </xdr:from>
    <xdr:to>
      <xdr:col>22</xdr:col>
      <xdr:colOff>523491</xdr:colOff>
      <xdr:row>11</xdr:row>
      <xdr:rowOff>123264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EC438-B03B-F165-260C-471E38B4ED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063" r="24034" b="5112"/>
        <a:stretch>
          <a:fillRect/>
        </a:stretch>
      </xdr:blipFill>
      <xdr:spPr>
        <a:xfrm>
          <a:off x="8516470" y="224116"/>
          <a:ext cx="9275286" cy="3462619"/>
        </a:xfrm>
        <a:prstGeom prst="rect">
          <a:avLst/>
        </a:prstGeom>
      </xdr:spPr>
    </xdr:pic>
    <xdr:clientData/>
  </xdr:twoCellAnchor>
  <xdr:twoCellAnchor editAs="oneCell">
    <xdr:from>
      <xdr:col>9</xdr:col>
      <xdr:colOff>168089</xdr:colOff>
      <xdr:row>12</xdr:row>
      <xdr:rowOff>100854</xdr:rowOff>
    </xdr:from>
    <xdr:to>
      <xdr:col>23</xdr:col>
      <xdr:colOff>625699</xdr:colOff>
      <xdr:row>22</xdr:row>
      <xdr:rowOff>156883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CA1E79-BBB1-CF3C-CB99-CFBD30455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0089" y="3877236"/>
          <a:ext cx="10027434" cy="3014382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291354</xdr:colOff>
      <xdr:row>1</xdr:row>
      <xdr:rowOff>381000</xdr:rowOff>
    </xdr:from>
    <xdr:to>
      <xdr:col>20</xdr:col>
      <xdr:colOff>470647</xdr:colOff>
      <xdr:row>11</xdr:row>
      <xdr:rowOff>146475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E7AE0A-70F7-B1D7-2CF5-945C7D52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3354" y="593912"/>
          <a:ext cx="7698440" cy="3116034"/>
        </a:xfrm>
        <a:prstGeom prst="rect">
          <a:avLst/>
        </a:prstGeom>
      </xdr:spPr>
    </xdr:pic>
    <xdr:clientData/>
  </xdr:twoCellAnchor>
  <xdr:twoCellAnchor editAs="oneCell">
    <xdr:from>
      <xdr:col>9</xdr:col>
      <xdr:colOff>246529</xdr:colOff>
      <xdr:row>12</xdr:row>
      <xdr:rowOff>168088</xdr:rowOff>
    </xdr:from>
    <xdr:to>
      <xdr:col>20</xdr:col>
      <xdr:colOff>605118</xdr:colOff>
      <xdr:row>21</xdr:row>
      <xdr:rowOff>150552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6DCDBB-7A95-4280-0BCE-B58921E7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8529" y="3944470"/>
          <a:ext cx="7877736" cy="2727906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179294</xdr:colOff>
      <xdr:row>1</xdr:row>
      <xdr:rowOff>268941</xdr:rowOff>
    </xdr:from>
    <xdr:to>
      <xdr:col>20</xdr:col>
      <xdr:colOff>504265</xdr:colOff>
      <xdr:row>13</xdr:row>
      <xdr:rowOff>7766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EFFF45A-DC13-696A-AE9D-273C953DC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1294" y="481853"/>
          <a:ext cx="7844118" cy="3515207"/>
        </a:xfrm>
        <a:prstGeom prst="rect">
          <a:avLst/>
        </a:prstGeom>
      </xdr:spPr>
    </xdr:pic>
    <xdr:clientData/>
  </xdr:twoCellAnchor>
  <xdr:twoCellAnchor editAs="oneCell">
    <xdr:from>
      <xdr:col>9</xdr:col>
      <xdr:colOff>33619</xdr:colOff>
      <xdr:row>12</xdr:row>
      <xdr:rowOff>145677</xdr:rowOff>
    </xdr:from>
    <xdr:to>
      <xdr:col>21</xdr:col>
      <xdr:colOff>33619</xdr:colOff>
      <xdr:row>22</xdr:row>
      <xdr:rowOff>201706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6689771-634D-1ABD-49AD-51B003EFFA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923" r="21376"/>
        <a:stretch>
          <a:fillRect/>
        </a:stretch>
      </xdr:blipFill>
      <xdr:spPr>
        <a:xfrm>
          <a:off x="8415619" y="3922059"/>
          <a:ext cx="8202706" cy="3014382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212912</xdr:colOff>
      <xdr:row>0</xdr:row>
      <xdr:rowOff>145677</xdr:rowOff>
    </xdr:from>
    <xdr:to>
      <xdr:col>23</xdr:col>
      <xdr:colOff>257735</xdr:colOff>
      <xdr:row>12</xdr:row>
      <xdr:rowOff>106937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DD3147D-EDB9-21B7-1144-B93CC4105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752" r="17984" b="12703"/>
        <a:stretch>
          <a:fillRect/>
        </a:stretch>
      </xdr:blipFill>
      <xdr:spPr>
        <a:xfrm>
          <a:off x="8594912" y="145677"/>
          <a:ext cx="9614647" cy="3737642"/>
        </a:xfrm>
        <a:prstGeom prst="rect">
          <a:avLst/>
        </a:prstGeom>
      </xdr:spPr>
    </xdr:pic>
    <xdr:clientData/>
  </xdr:twoCellAnchor>
  <xdr:twoCellAnchor editAs="oneCell">
    <xdr:from>
      <xdr:col>9</xdr:col>
      <xdr:colOff>268942</xdr:colOff>
      <xdr:row>12</xdr:row>
      <xdr:rowOff>89649</xdr:rowOff>
    </xdr:from>
    <xdr:to>
      <xdr:col>24</xdr:col>
      <xdr:colOff>156883</xdr:colOff>
      <xdr:row>25</xdr:row>
      <xdr:rowOff>61852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4F392DA-E6B3-5711-DEAE-1BDF21B0B8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555" r="30643" b="7961"/>
        <a:stretch>
          <a:fillRect/>
        </a:stretch>
      </xdr:blipFill>
      <xdr:spPr>
        <a:xfrm>
          <a:off x="8650942" y="3866031"/>
          <a:ext cx="10141323" cy="3569292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179293</xdr:colOff>
      <xdr:row>10</xdr:row>
      <xdr:rowOff>1098176</xdr:rowOff>
    </xdr:from>
    <xdr:to>
      <xdr:col>26</xdr:col>
      <xdr:colOff>629690</xdr:colOff>
      <xdr:row>24</xdr:row>
      <xdr:rowOff>145676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B0D329-F505-88C8-B015-F58FF28C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1293" y="3429000"/>
          <a:ext cx="12070897" cy="3877235"/>
        </a:xfrm>
        <a:prstGeom prst="rect">
          <a:avLst/>
        </a:prstGeom>
      </xdr:spPr>
    </xdr:pic>
    <xdr:clientData/>
  </xdr:twoCellAnchor>
  <xdr:twoCellAnchor editAs="oneCell">
    <xdr:from>
      <xdr:col>9</xdr:col>
      <xdr:colOff>257735</xdr:colOff>
      <xdr:row>0</xdr:row>
      <xdr:rowOff>112059</xdr:rowOff>
    </xdr:from>
    <xdr:to>
      <xdr:col>22</xdr:col>
      <xdr:colOff>549087</xdr:colOff>
      <xdr:row>11</xdr:row>
      <xdr:rowOff>67940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43C10A-14F9-3C7B-65A6-C116839AD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9204" r="22244" b="5646"/>
        <a:stretch>
          <a:fillRect/>
        </a:stretch>
      </xdr:blipFill>
      <xdr:spPr>
        <a:xfrm>
          <a:off x="8639735" y="112059"/>
          <a:ext cx="9177617" cy="3519352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2</xdr:row>
      <xdr:rowOff>168088</xdr:rowOff>
    </xdr:from>
    <xdr:to>
      <xdr:col>21</xdr:col>
      <xdr:colOff>477371</xdr:colOff>
      <xdr:row>11</xdr:row>
      <xdr:rowOff>207880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9A03267F-4E18-B617-9038-9EBD634C6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6618" y="784412"/>
          <a:ext cx="8292353" cy="2963967"/>
        </a:xfrm>
        <a:prstGeom prst="rect">
          <a:avLst/>
        </a:prstGeom>
      </xdr:spPr>
    </xdr:pic>
    <xdr:clientData/>
  </xdr:twoCellAnchor>
  <xdr:twoCellAnchor editAs="oneCell">
    <xdr:from>
      <xdr:col>9</xdr:col>
      <xdr:colOff>470648</xdr:colOff>
      <xdr:row>12</xdr:row>
      <xdr:rowOff>156883</xdr:rowOff>
    </xdr:from>
    <xdr:to>
      <xdr:col>22</xdr:col>
      <xdr:colOff>296451</xdr:colOff>
      <xdr:row>22</xdr:row>
      <xdr:rowOff>191061</xdr:rowOff>
    </xdr:to>
    <xdr:pic>
      <xdr:nvPicPr>
        <xdr:cNvPr id="6" name="그림 2">
          <a:extLst>
            <a:ext uri="{FF2B5EF4-FFF2-40B4-BE49-F238E27FC236}">
              <a16:creationId xmlns:a16="http://schemas.microsoft.com/office/drawing/2014/main" id="{CE954A65-6DEC-5E3A-7C77-4A4B3059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2648" y="3933265"/>
          <a:ext cx="8741203" cy="295835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201708</xdr:colOff>
      <xdr:row>1</xdr:row>
      <xdr:rowOff>212913</xdr:rowOff>
    </xdr:from>
    <xdr:to>
      <xdr:col>20</xdr:col>
      <xdr:colOff>649942</xdr:colOff>
      <xdr:row>10</xdr:row>
      <xdr:rowOff>1177173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D8CB4FF-6CD6-5904-7340-61A14DB9E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186" r="13778" b="8674"/>
        <a:stretch>
          <a:fillRect/>
        </a:stretch>
      </xdr:blipFill>
      <xdr:spPr>
        <a:xfrm>
          <a:off x="8583708" y="425825"/>
          <a:ext cx="7967381" cy="3082172"/>
        </a:xfrm>
        <a:prstGeom prst="rect">
          <a:avLst/>
        </a:prstGeom>
      </xdr:spPr>
    </xdr:pic>
    <xdr:clientData/>
  </xdr:twoCellAnchor>
  <xdr:twoCellAnchor editAs="oneCell">
    <xdr:from>
      <xdr:col>9</xdr:col>
      <xdr:colOff>168090</xdr:colOff>
      <xdr:row>11</xdr:row>
      <xdr:rowOff>56030</xdr:rowOff>
    </xdr:from>
    <xdr:to>
      <xdr:col>23</xdr:col>
      <xdr:colOff>526678</xdr:colOff>
      <xdr:row>23</xdr:row>
      <xdr:rowOff>133606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AE6FFD-46CD-95E8-772F-900B61095A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118" r="27851"/>
        <a:stretch>
          <a:fillRect/>
        </a:stretch>
      </xdr:blipFill>
      <xdr:spPr>
        <a:xfrm>
          <a:off x="8550090" y="3619501"/>
          <a:ext cx="9928412" cy="3461752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123264</xdr:colOff>
      <xdr:row>1</xdr:row>
      <xdr:rowOff>201706</xdr:rowOff>
    </xdr:from>
    <xdr:to>
      <xdr:col>22</xdr:col>
      <xdr:colOff>571500</xdr:colOff>
      <xdr:row>13</xdr:row>
      <xdr:rowOff>129877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6627B0-EA20-BF4A-E80F-B05050B8E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488" r="25067"/>
        <a:stretch>
          <a:fillRect/>
        </a:stretch>
      </xdr:blipFill>
      <xdr:spPr>
        <a:xfrm>
          <a:off x="8505264" y="414618"/>
          <a:ext cx="9334501" cy="3704553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</xdr:colOff>
      <xdr:row>12</xdr:row>
      <xdr:rowOff>100853</xdr:rowOff>
    </xdr:from>
    <xdr:to>
      <xdr:col>23</xdr:col>
      <xdr:colOff>302558</xdr:colOff>
      <xdr:row>24</xdr:row>
      <xdr:rowOff>150819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64CFA9A-C686-2752-0B1D-FB9214470C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5984" r="16000"/>
        <a:stretch>
          <a:fillRect/>
        </a:stretch>
      </xdr:blipFill>
      <xdr:spPr>
        <a:xfrm>
          <a:off x="8426823" y="3877235"/>
          <a:ext cx="9827559" cy="343414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56029</xdr:colOff>
      <xdr:row>1</xdr:row>
      <xdr:rowOff>89647</xdr:rowOff>
    </xdr:from>
    <xdr:to>
      <xdr:col>23</xdr:col>
      <xdr:colOff>67235</xdr:colOff>
      <xdr:row>12</xdr:row>
      <xdr:rowOff>67236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CF1FEDF-22F8-8A74-5851-A8CA52655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" t="30477" r="25384" b="8541"/>
        <a:stretch>
          <a:fillRect/>
        </a:stretch>
      </xdr:blipFill>
      <xdr:spPr>
        <a:xfrm>
          <a:off x="8438029" y="302559"/>
          <a:ext cx="9581030" cy="3541059"/>
        </a:xfrm>
        <a:prstGeom prst="rect">
          <a:avLst/>
        </a:prstGeom>
      </xdr:spPr>
    </xdr:pic>
    <xdr:clientData/>
  </xdr:twoCellAnchor>
  <xdr:twoCellAnchor editAs="oneCell">
    <xdr:from>
      <xdr:col>9</xdr:col>
      <xdr:colOff>112059</xdr:colOff>
      <xdr:row>12</xdr:row>
      <xdr:rowOff>112060</xdr:rowOff>
    </xdr:from>
    <xdr:to>
      <xdr:col>24</xdr:col>
      <xdr:colOff>44823</xdr:colOff>
      <xdr:row>25</xdr:row>
      <xdr:rowOff>75905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2C7D9A-67A8-F2FB-5EFD-164CEFB92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757" r="22953" b="5906"/>
        <a:stretch>
          <a:fillRect/>
        </a:stretch>
      </xdr:blipFill>
      <xdr:spPr>
        <a:xfrm>
          <a:off x="8494059" y="3888442"/>
          <a:ext cx="10186146" cy="3560934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179296</xdr:colOff>
      <xdr:row>13</xdr:row>
      <xdr:rowOff>134472</xdr:rowOff>
    </xdr:from>
    <xdr:to>
      <xdr:col>24</xdr:col>
      <xdr:colOff>44826</xdr:colOff>
      <xdr:row>25</xdr:row>
      <xdr:rowOff>102003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06FFC8-88D4-1EB5-607A-8C7B6D87FC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840" r="28354"/>
        <a:stretch>
          <a:fillRect/>
        </a:stretch>
      </xdr:blipFill>
      <xdr:spPr>
        <a:xfrm>
          <a:off x="8561296" y="4123766"/>
          <a:ext cx="10118912" cy="3351708"/>
        </a:xfrm>
        <a:prstGeom prst="rect">
          <a:avLst/>
        </a:prstGeom>
      </xdr:spPr>
    </xdr:pic>
    <xdr:clientData/>
  </xdr:twoCellAnchor>
  <xdr:twoCellAnchor editAs="oneCell">
    <xdr:from>
      <xdr:col>9</xdr:col>
      <xdr:colOff>67236</xdr:colOff>
      <xdr:row>2</xdr:row>
      <xdr:rowOff>78441</xdr:rowOff>
    </xdr:from>
    <xdr:to>
      <xdr:col>22</xdr:col>
      <xdr:colOff>280147</xdr:colOff>
      <xdr:row>13</xdr:row>
      <xdr:rowOff>93212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2F22DF3-8A39-53C7-B05B-F77C95BC8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501" r="27712" b="6216"/>
        <a:stretch>
          <a:fillRect/>
        </a:stretch>
      </xdr:blipFill>
      <xdr:spPr>
        <a:xfrm>
          <a:off x="8449236" y="694765"/>
          <a:ext cx="9099176" cy="3387741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168090</xdr:colOff>
      <xdr:row>11</xdr:row>
      <xdr:rowOff>123265</xdr:rowOff>
    </xdr:from>
    <xdr:to>
      <xdr:col>24</xdr:col>
      <xdr:colOff>204406</xdr:colOff>
      <xdr:row>24</xdr:row>
      <xdr:rowOff>33619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976697E-FA80-7DCB-8932-68858FEE0F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508" r="15789"/>
        <a:stretch>
          <a:fillRect/>
        </a:stretch>
      </xdr:blipFill>
      <xdr:spPr>
        <a:xfrm>
          <a:off x="8550090" y="3686736"/>
          <a:ext cx="10289698" cy="3507442"/>
        </a:xfrm>
        <a:prstGeom prst="rect">
          <a:avLst/>
        </a:prstGeom>
      </xdr:spPr>
    </xdr:pic>
    <xdr:clientData/>
  </xdr:twoCellAnchor>
  <xdr:twoCellAnchor editAs="oneCell">
    <xdr:from>
      <xdr:col>9</xdr:col>
      <xdr:colOff>134471</xdr:colOff>
      <xdr:row>0</xdr:row>
      <xdr:rowOff>123264</xdr:rowOff>
    </xdr:from>
    <xdr:to>
      <xdr:col>22</xdr:col>
      <xdr:colOff>486326</xdr:colOff>
      <xdr:row>10</xdr:row>
      <xdr:rowOff>1210235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A981302-587B-7506-811B-CC3DFB514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0350" r="25988" b="6216"/>
        <a:stretch>
          <a:fillRect/>
        </a:stretch>
      </xdr:blipFill>
      <xdr:spPr>
        <a:xfrm>
          <a:off x="8516471" y="123264"/>
          <a:ext cx="9238120" cy="341779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100853</xdr:colOff>
      <xdr:row>0</xdr:row>
      <xdr:rowOff>56029</xdr:rowOff>
    </xdr:from>
    <xdr:to>
      <xdr:col>23</xdr:col>
      <xdr:colOff>412460</xdr:colOff>
      <xdr:row>11</xdr:row>
      <xdr:rowOff>100853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B17E16-8C17-9862-AC6F-9834A2D70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2173" r="21559" b="13380"/>
        <a:stretch>
          <a:fillRect/>
        </a:stretch>
      </xdr:blipFill>
      <xdr:spPr>
        <a:xfrm>
          <a:off x="8482853" y="56029"/>
          <a:ext cx="9881431" cy="3608295"/>
        </a:xfrm>
        <a:prstGeom prst="rect">
          <a:avLst/>
        </a:prstGeom>
      </xdr:spPr>
    </xdr:pic>
    <xdr:clientData/>
  </xdr:twoCellAnchor>
  <xdr:twoCellAnchor editAs="oneCell">
    <xdr:from>
      <xdr:col>9</xdr:col>
      <xdr:colOff>235325</xdr:colOff>
      <xdr:row>11</xdr:row>
      <xdr:rowOff>156882</xdr:rowOff>
    </xdr:from>
    <xdr:to>
      <xdr:col>22</xdr:col>
      <xdr:colOff>560294</xdr:colOff>
      <xdr:row>23</xdr:row>
      <xdr:rowOff>143298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F53CCE-A0DB-748F-80DC-BBC3B99ED7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3245" r="31729" b="5942"/>
        <a:stretch>
          <a:fillRect/>
        </a:stretch>
      </xdr:blipFill>
      <xdr:spPr>
        <a:xfrm>
          <a:off x="8617325" y="3720353"/>
          <a:ext cx="9211234" cy="3370592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268940</xdr:colOff>
      <xdr:row>1</xdr:row>
      <xdr:rowOff>235323</xdr:rowOff>
    </xdr:from>
    <xdr:to>
      <xdr:col>23</xdr:col>
      <xdr:colOff>112057</xdr:colOff>
      <xdr:row>12</xdr:row>
      <xdr:rowOff>159324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03AD885-0DDB-407B-B2BC-449F8480E1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321" r="24511" b="5294"/>
        <a:stretch>
          <a:fillRect/>
        </a:stretch>
      </xdr:blipFill>
      <xdr:spPr>
        <a:xfrm>
          <a:off x="8650940" y="448235"/>
          <a:ext cx="9412941" cy="3487471"/>
        </a:xfrm>
        <a:prstGeom prst="rect">
          <a:avLst/>
        </a:prstGeom>
      </xdr:spPr>
    </xdr:pic>
    <xdr:clientData/>
  </xdr:twoCellAnchor>
  <xdr:twoCellAnchor editAs="oneCell">
    <xdr:from>
      <xdr:col>9</xdr:col>
      <xdr:colOff>280147</xdr:colOff>
      <xdr:row>12</xdr:row>
      <xdr:rowOff>145677</xdr:rowOff>
    </xdr:from>
    <xdr:to>
      <xdr:col>24</xdr:col>
      <xdr:colOff>302559</xdr:colOff>
      <xdr:row>25</xdr:row>
      <xdr:rowOff>102402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E3CA57-AF54-A0CA-DEB3-AEA02DF5E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6298" r="15477"/>
        <a:stretch>
          <a:fillRect/>
        </a:stretch>
      </xdr:blipFill>
      <xdr:spPr>
        <a:xfrm>
          <a:off x="8662147" y="3922059"/>
          <a:ext cx="10275794" cy="3553814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117403</xdr:colOff>
      <xdr:row>0</xdr:row>
      <xdr:rowOff>78441</xdr:rowOff>
    </xdr:from>
    <xdr:to>
      <xdr:col>24</xdr:col>
      <xdr:colOff>376131</xdr:colOff>
      <xdr:row>13</xdr:row>
      <xdr:rowOff>56030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4D4B52-04B1-3CD3-D3B6-16E607188C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2821" r="26296"/>
        <a:stretch>
          <a:fillRect/>
        </a:stretch>
      </xdr:blipFill>
      <xdr:spPr>
        <a:xfrm>
          <a:off x="8499403" y="78441"/>
          <a:ext cx="10512110" cy="3966883"/>
        </a:xfrm>
        <a:prstGeom prst="rect">
          <a:avLst/>
        </a:prstGeom>
      </xdr:spPr>
    </xdr:pic>
    <xdr:clientData/>
  </xdr:twoCellAnchor>
  <xdr:twoCellAnchor editAs="oneCell">
    <xdr:from>
      <xdr:col>9</xdr:col>
      <xdr:colOff>280147</xdr:colOff>
      <xdr:row>13</xdr:row>
      <xdr:rowOff>78442</xdr:rowOff>
    </xdr:from>
    <xdr:to>
      <xdr:col>24</xdr:col>
      <xdr:colOff>212912</xdr:colOff>
      <xdr:row>24</xdr:row>
      <xdr:rowOff>170590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945F3B7-3056-909E-6B98-BEF99A9D6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2147" y="4067736"/>
          <a:ext cx="10186147" cy="326341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224118</xdr:colOff>
      <xdr:row>11</xdr:row>
      <xdr:rowOff>168087</xdr:rowOff>
    </xdr:from>
    <xdr:to>
      <xdr:col>25</xdr:col>
      <xdr:colOff>168088</xdr:colOff>
      <xdr:row>23</xdr:row>
      <xdr:rowOff>90331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A096AC89-130E-4AF9-C035-879CC61E5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6118" y="3731558"/>
          <a:ext cx="10880911" cy="3306420"/>
        </a:xfrm>
        <a:prstGeom prst="rect">
          <a:avLst/>
        </a:prstGeom>
      </xdr:spPr>
    </xdr:pic>
    <xdr:clientData/>
  </xdr:twoCellAnchor>
  <xdr:twoCellAnchor editAs="oneCell">
    <xdr:from>
      <xdr:col>9</xdr:col>
      <xdr:colOff>212914</xdr:colOff>
      <xdr:row>1</xdr:row>
      <xdr:rowOff>156882</xdr:rowOff>
    </xdr:from>
    <xdr:to>
      <xdr:col>23</xdr:col>
      <xdr:colOff>11206</xdr:colOff>
      <xdr:row>11</xdr:row>
      <xdr:rowOff>164522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3AB82D5-CA2A-F2C2-5F03-244FEDA04B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016" r="26201" b="8856"/>
        <a:stretch>
          <a:fillRect/>
        </a:stretch>
      </xdr:blipFill>
      <xdr:spPr>
        <a:xfrm>
          <a:off x="8594914" y="369794"/>
          <a:ext cx="9368116" cy="335819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134473</xdr:colOff>
      <xdr:row>19</xdr:row>
      <xdr:rowOff>201707</xdr:rowOff>
    </xdr:from>
    <xdr:to>
      <xdr:col>20</xdr:col>
      <xdr:colOff>65917</xdr:colOff>
      <xdr:row>26</xdr:row>
      <xdr:rowOff>520755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DCCCDE7-C7D5-CB95-CFB4-D5DCE1D9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3" y="6297707"/>
          <a:ext cx="7450591" cy="1809430"/>
        </a:xfrm>
        <a:prstGeom prst="rect">
          <a:avLst/>
        </a:prstGeom>
      </xdr:spPr>
    </xdr:pic>
    <xdr:clientData/>
  </xdr:twoCellAnchor>
  <xdr:twoCellAnchor editAs="oneCell">
    <xdr:from>
      <xdr:col>9</xdr:col>
      <xdr:colOff>145677</xdr:colOff>
      <xdr:row>26</xdr:row>
      <xdr:rowOff>582704</xdr:rowOff>
    </xdr:from>
    <xdr:to>
      <xdr:col>20</xdr:col>
      <xdr:colOff>90365</xdr:colOff>
      <xdr:row>33</xdr:row>
      <xdr:rowOff>145675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2597E95-2983-479E-EDA2-45CC107D6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7677" y="8169086"/>
          <a:ext cx="7463835" cy="1882589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123266</xdr:colOff>
      <xdr:row>2</xdr:row>
      <xdr:rowOff>56030</xdr:rowOff>
    </xdr:from>
    <xdr:to>
      <xdr:col>19</xdr:col>
      <xdr:colOff>345872</xdr:colOff>
      <xdr:row>11</xdr:row>
      <xdr:rowOff>11206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6383212-E86E-43F4-AF93-E48F0B12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05266" y="672354"/>
          <a:ext cx="7058194" cy="2902323"/>
        </a:xfrm>
        <a:prstGeom prst="rect">
          <a:avLst/>
        </a:prstGeom>
      </xdr:spPr>
    </xdr:pic>
    <xdr:clientData/>
  </xdr:twoCellAnchor>
  <xdr:twoCellAnchor editAs="oneCell">
    <xdr:from>
      <xdr:col>9</xdr:col>
      <xdr:colOff>56030</xdr:colOff>
      <xdr:row>11</xdr:row>
      <xdr:rowOff>201705</xdr:rowOff>
    </xdr:from>
    <xdr:to>
      <xdr:col>20</xdr:col>
      <xdr:colOff>537883</xdr:colOff>
      <xdr:row>19</xdr:row>
      <xdr:rowOff>37687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F3AF861-DDBA-FB5B-7F9E-BFACE9AC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38030" y="3765176"/>
          <a:ext cx="8001000" cy="236851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3</xdr:row>
      <xdr:rowOff>1</xdr:rowOff>
    </xdr:from>
    <xdr:to>
      <xdr:col>22</xdr:col>
      <xdr:colOff>123265</xdr:colOff>
      <xdr:row>12</xdr:row>
      <xdr:rowOff>127700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49A513C-CD44-1EFB-F736-FE116EC49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60" y="840442"/>
          <a:ext cx="8325970" cy="306364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1</xdr:rowOff>
    </xdr:from>
    <xdr:to>
      <xdr:col>23</xdr:col>
      <xdr:colOff>158912</xdr:colOff>
      <xdr:row>26</xdr:row>
      <xdr:rowOff>22413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475E68B-FEBE-415D-4707-1180BBAE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415119"/>
          <a:ext cx="9045177" cy="3193676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369795</xdr:colOff>
      <xdr:row>1</xdr:row>
      <xdr:rowOff>381000</xdr:rowOff>
    </xdr:from>
    <xdr:to>
      <xdr:col>21</xdr:col>
      <xdr:colOff>313765</xdr:colOff>
      <xdr:row>12</xdr:row>
      <xdr:rowOff>133103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E1E56E0-1713-5C61-0A14-650DE6C13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1795" y="593912"/>
          <a:ext cx="8146676" cy="3315573"/>
        </a:xfrm>
        <a:prstGeom prst="rect">
          <a:avLst/>
        </a:prstGeom>
      </xdr:spPr>
    </xdr:pic>
    <xdr:clientData/>
  </xdr:twoCellAnchor>
  <xdr:twoCellAnchor editAs="oneCell">
    <xdr:from>
      <xdr:col>9</xdr:col>
      <xdr:colOff>324971</xdr:colOff>
      <xdr:row>14</xdr:row>
      <xdr:rowOff>11207</xdr:rowOff>
    </xdr:from>
    <xdr:to>
      <xdr:col>20</xdr:col>
      <xdr:colOff>283546</xdr:colOff>
      <xdr:row>24</xdr:row>
      <xdr:rowOff>44824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9071CFD-865D-8747-18A8-BD85E5445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6971" y="4213413"/>
          <a:ext cx="7477722" cy="299197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638735</xdr:colOff>
      <xdr:row>1</xdr:row>
      <xdr:rowOff>112058</xdr:rowOff>
    </xdr:from>
    <xdr:to>
      <xdr:col>22</xdr:col>
      <xdr:colOff>638735</xdr:colOff>
      <xdr:row>13</xdr:row>
      <xdr:rowOff>168088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FC5A893-01DE-E09E-CCF3-FEA951EC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0735" y="324970"/>
          <a:ext cx="8886265" cy="383241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23</xdr:col>
      <xdr:colOff>670002</xdr:colOff>
      <xdr:row>26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4309125-695E-012D-1B51-7C2972BBE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4202206"/>
          <a:ext cx="9556267" cy="3384176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201707</xdr:colOff>
      <xdr:row>10</xdr:row>
      <xdr:rowOff>1064560</xdr:rowOff>
    </xdr:from>
    <xdr:to>
      <xdr:col>22</xdr:col>
      <xdr:colOff>448236</xdr:colOff>
      <xdr:row>22</xdr:row>
      <xdr:rowOff>6169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9AAFCEE-08F8-EAC6-1282-9C3C926B0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3707" y="3395384"/>
          <a:ext cx="9132794" cy="3345520"/>
        </a:xfrm>
        <a:prstGeom prst="rect">
          <a:avLst/>
        </a:prstGeom>
      </xdr:spPr>
    </xdr:pic>
    <xdr:clientData/>
  </xdr:twoCellAnchor>
  <xdr:twoCellAnchor editAs="oneCell">
    <xdr:from>
      <xdr:col>9</xdr:col>
      <xdr:colOff>257736</xdr:colOff>
      <xdr:row>1</xdr:row>
      <xdr:rowOff>89648</xdr:rowOff>
    </xdr:from>
    <xdr:to>
      <xdr:col>24</xdr:col>
      <xdr:colOff>156883</xdr:colOff>
      <xdr:row>10</xdr:row>
      <xdr:rowOff>972492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88670F-C46B-9559-DBBA-BA19FD900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9736" y="302560"/>
          <a:ext cx="10152529" cy="3000756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280147</xdr:colOff>
      <xdr:row>1</xdr:row>
      <xdr:rowOff>156881</xdr:rowOff>
    </xdr:from>
    <xdr:to>
      <xdr:col>22</xdr:col>
      <xdr:colOff>67235</xdr:colOff>
      <xdr:row>13</xdr:row>
      <xdr:rowOff>147527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EE5AF62-E30B-8E69-0FD1-192C0B242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2147" y="369793"/>
          <a:ext cx="8673353" cy="3767028"/>
        </a:xfrm>
        <a:prstGeom prst="rect">
          <a:avLst/>
        </a:prstGeom>
      </xdr:spPr>
    </xdr:pic>
    <xdr:clientData/>
  </xdr:twoCellAnchor>
  <xdr:twoCellAnchor editAs="oneCell">
    <xdr:from>
      <xdr:col>9</xdr:col>
      <xdr:colOff>224118</xdr:colOff>
      <xdr:row>13</xdr:row>
      <xdr:rowOff>123265</xdr:rowOff>
    </xdr:from>
    <xdr:to>
      <xdr:col>23</xdr:col>
      <xdr:colOff>134470</xdr:colOff>
      <xdr:row>28</xdr:row>
      <xdr:rowOff>30871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B6CF764-C181-813A-DD4C-5792C730A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6118" y="4112559"/>
          <a:ext cx="9480176" cy="3930518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10</xdr:row>
      <xdr:rowOff>1134526</xdr:rowOff>
    </xdr:from>
    <xdr:to>
      <xdr:col>25</xdr:col>
      <xdr:colOff>43239</xdr:colOff>
      <xdr:row>26</xdr:row>
      <xdr:rowOff>22411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479C3C4-AD78-CF12-AAC8-3D44458DD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3465350"/>
          <a:ext cx="10789680" cy="4143443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0</xdr:row>
      <xdr:rowOff>209006</xdr:rowOff>
    </xdr:from>
    <xdr:to>
      <xdr:col>22</xdr:col>
      <xdr:colOff>416409</xdr:colOff>
      <xdr:row>13</xdr:row>
      <xdr:rowOff>96583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55EF8CD-AD5E-E632-51E9-31145E96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209006"/>
          <a:ext cx="9112174" cy="3876871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67235</xdr:colOff>
      <xdr:row>10</xdr:row>
      <xdr:rowOff>969655</xdr:rowOff>
    </xdr:from>
    <xdr:to>
      <xdr:col>26</xdr:col>
      <xdr:colOff>39648</xdr:colOff>
      <xdr:row>24</xdr:row>
      <xdr:rowOff>192108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25342E-786D-E89C-05C1-C8BAFCA1D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235" y="3300479"/>
          <a:ext cx="11592913" cy="4052188"/>
        </a:xfrm>
        <a:prstGeom prst="rect">
          <a:avLst/>
        </a:prstGeom>
      </xdr:spPr>
    </xdr:pic>
    <xdr:clientData/>
  </xdr:twoCellAnchor>
  <xdr:twoCellAnchor editAs="oneCell">
    <xdr:from>
      <xdr:col>9</xdr:col>
      <xdr:colOff>145679</xdr:colOff>
      <xdr:row>1</xdr:row>
      <xdr:rowOff>123265</xdr:rowOff>
    </xdr:from>
    <xdr:to>
      <xdr:col>24</xdr:col>
      <xdr:colOff>571501</xdr:colOff>
      <xdr:row>12</xdr:row>
      <xdr:rowOff>139505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579EBAB-935D-A776-2F2C-A58FDDF185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9129" b="11246"/>
        <a:stretch>
          <a:fillRect/>
        </a:stretch>
      </xdr:blipFill>
      <xdr:spPr>
        <a:xfrm>
          <a:off x="8527679" y="336177"/>
          <a:ext cx="10679204" cy="357971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112060</xdr:colOff>
      <xdr:row>1</xdr:row>
      <xdr:rowOff>246529</xdr:rowOff>
    </xdr:from>
    <xdr:to>
      <xdr:col>24</xdr:col>
      <xdr:colOff>143983</xdr:colOff>
      <xdr:row>10</xdr:row>
      <xdr:rowOff>1169503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CBE696-35BF-A0E5-72DF-76CF9F2905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777"/>
        <a:stretch>
          <a:fillRect/>
        </a:stretch>
      </xdr:blipFill>
      <xdr:spPr>
        <a:xfrm>
          <a:off x="8494060" y="459441"/>
          <a:ext cx="10285305" cy="3040886"/>
        </a:xfrm>
        <a:prstGeom prst="rect">
          <a:avLst/>
        </a:prstGeom>
      </xdr:spPr>
    </xdr:pic>
    <xdr:clientData/>
  </xdr:twoCellAnchor>
  <xdr:twoCellAnchor editAs="oneCell">
    <xdr:from>
      <xdr:col>9</xdr:col>
      <xdr:colOff>145678</xdr:colOff>
      <xdr:row>11</xdr:row>
      <xdr:rowOff>89646</xdr:rowOff>
    </xdr:from>
    <xdr:to>
      <xdr:col>24</xdr:col>
      <xdr:colOff>268506</xdr:colOff>
      <xdr:row>22</xdr:row>
      <xdr:rowOff>82363</xdr:rowOff>
    </xdr:to>
    <xdr:pic>
      <xdr:nvPicPr>
        <xdr:cNvPr id="5" name="그림 5">
          <a:extLst>
            <a:ext uri="{FF2B5EF4-FFF2-40B4-BE49-F238E27FC236}">
              <a16:creationId xmlns:a16="http://schemas.microsoft.com/office/drawing/2014/main" id="{A1D4D5F3-D636-F029-CC11-F652A3DF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7678" y="3653117"/>
          <a:ext cx="10409828" cy="3126442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313766</xdr:colOff>
      <xdr:row>0</xdr:row>
      <xdr:rowOff>156882</xdr:rowOff>
    </xdr:from>
    <xdr:to>
      <xdr:col>26</xdr:col>
      <xdr:colOff>313765</xdr:colOff>
      <xdr:row>12</xdr:row>
      <xdr:rowOff>168089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F1AB2D-5694-920D-23E5-733CA6A29A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446" r="9445" b="7806"/>
        <a:stretch>
          <a:fillRect/>
        </a:stretch>
      </xdr:blipFill>
      <xdr:spPr>
        <a:xfrm>
          <a:off x="8695766" y="156882"/>
          <a:ext cx="11620499" cy="3787589"/>
        </a:xfrm>
        <a:prstGeom prst="rect">
          <a:avLst/>
        </a:prstGeom>
      </xdr:spPr>
    </xdr:pic>
    <xdr:clientData/>
  </xdr:twoCellAnchor>
  <xdr:twoCellAnchor editAs="oneCell">
    <xdr:from>
      <xdr:col>9</xdr:col>
      <xdr:colOff>257735</xdr:colOff>
      <xdr:row>13</xdr:row>
      <xdr:rowOff>78442</xdr:rowOff>
    </xdr:from>
    <xdr:to>
      <xdr:col>23</xdr:col>
      <xdr:colOff>239094</xdr:colOff>
      <xdr:row>25</xdr:row>
      <xdr:rowOff>56030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14EEDC5-25B0-E32E-EE1B-C8C78AB55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9735" y="4067736"/>
          <a:ext cx="9551183" cy="3361765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168088</xdr:colOff>
      <xdr:row>0</xdr:row>
      <xdr:rowOff>33618</xdr:rowOff>
    </xdr:from>
    <xdr:to>
      <xdr:col>23</xdr:col>
      <xdr:colOff>403412</xdr:colOff>
      <xdr:row>11</xdr:row>
      <xdr:rowOff>168089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291CEE0-6981-26D6-019C-5815EC939D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384" r="23618" b="7426"/>
        <a:stretch>
          <a:fillRect/>
        </a:stretch>
      </xdr:blipFill>
      <xdr:spPr>
        <a:xfrm>
          <a:off x="8550088" y="33618"/>
          <a:ext cx="9805148" cy="3697942"/>
        </a:xfrm>
        <a:prstGeom prst="rect">
          <a:avLst/>
        </a:prstGeom>
      </xdr:spPr>
    </xdr:pic>
    <xdr:clientData/>
  </xdr:twoCellAnchor>
  <xdr:twoCellAnchor editAs="oneCell">
    <xdr:from>
      <xdr:col>9</xdr:col>
      <xdr:colOff>224117</xdr:colOff>
      <xdr:row>12</xdr:row>
      <xdr:rowOff>11208</xdr:rowOff>
    </xdr:from>
    <xdr:to>
      <xdr:col>23</xdr:col>
      <xdr:colOff>259977</xdr:colOff>
      <xdr:row>24</xdr:row>
      <xdr:rowOff>41541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25F76885-96AA-D77B-7849-8C9FB66A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6117" y="3787590"/>
          <a:ext cx="9637060" cy="3373608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134471</xdr:rowOff>
    </xdr:from>
    <xdr:to>
      <xdr:col>20</xdr:col>
      <xdr:colOff>536645</xdr:colOff>
      <xdr:row>11</xdr:row>
      <xdr:rowOff>100853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8CF89A-D27F-97A0-79EB-D9E34B50A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34471"/>
          <a:ext cx="7865292" cy="3529853"/>
        </a:xfrm>
        <a:prstGeom prst="rect">
          <a:avLst/>
        </a:prstGeom>
      </xdr:spPr>
    </xdr:pic>
    <xdr:clientData/>
  </xdr:twoCellAnchor>
  <xdr:twoCellAnchor editAs="oneCell">
    <xdr:from>
      <xdr:col>9</xdr:col>
      <xdr:colOff>179293</xdr:colOff>
      <xdr:row>10</xdr:row>
      <xdr:rowOff>942192</xdr:rowOff>
    </xdr:from>
    <xdr:to>
      <xdr:col>22</xdr:col>
      <xdr:colOff>660851</xdr:colOff>
      <xdr:row>24</xdr:row>
      <xdr:rowOff>14305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95F024-672D-137C-89B3-CF9186837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1293" y="3273016"/>
          <a:ext cx="9367823" cy="3901848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56030</xdr:colOff>
      <xdr:row>0</xdr:row>
      <xdr:rowOff>134470</xdr:rowOff>
    </xdr:from>
    <xdr:to>
      <xdr:col>21</xdr:col>
      <xdr:colOff>428012</xdr:colOff>
      <xdr:row>12</xdr:row>
      <xdr:rowOff>11206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B379A609-3640-5B2B-26D4-FE98CB3A6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395" r="25571"/>
        <a:stretch>
          <a:fillRect/>
        </a:stretch>
      </xdr:blipFill>
      <xdr:spPr>
        <a:xfrm>
          <a:off x="8438030" y="134470"/>
          <a:ext cx="8574688" cy="3653118"/>
        </a:xfrm>
        <a:prstGeom prst="rect">
          <a:avLst/>
        </a:prstGeom>
      </xdr:spPr>
    </xdr:pic>
    <xdr:clientData/>
  </xdr:twoCellAnchor>
  <xdr:twoCellAnchor editAs="oneCell">
    <xdr:from>
      <xdr:col>9</xdr:col>
      <xdr:colOff>313764</xdr:colOff>
      <xdr:row>12</xdr:row>
      <xdr:rowOff>22412</xdr:rowOff>
    </xdr:from>
    <xdr:to>
      <xdr:col>21</xdr:col>
      <xdr:colOff>611841</xdr:colOff>
      <xdr:row>24</xdr:row>
      <xdr:rowOff>49600</xdr:rowOff>
    </xdr:to>
    <xdr:pic>
      <xdr:nvPicPr>
        <xdr:cNvPr id="5" name="그림 6">
          <a:extLst>
            <a:ext uri="{FF2B5EF4-FFF2-40B4-BE49-F238E27FC236}">
              <a16:creationId xmlns:a16="http://schemas.microsoft.com/office/drawing/2014/main" id="{77BA8A50-3BDD-AE23-0E2E-8CBF26EF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764" y="3798794"/>
          <a:ext cx="8500783" cy="3411365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78441</xdr:colOff>
      <xdr:row>11</xdr:row>
      <xdr:rowOff>39730</xdr:rowOff>
    </xdr:from>
    <xdr:to>
      <xdr:col>24</xdr:col>
      <xdr:colOff>456518</xdr:colOff>
      <xdr:row>24</xdr:row>
      <xdr:rowOff>171377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7EC09E-A0F4-B356-BA19-8F4576364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0441" y="3603201"/>
          <a:ext cx="10631459" cy="3728735"/>
        </a:xfrm>
        <a:prstGeom prst="rect">
          <a:avLst/>
        </a:prstGeom>
      </xdr:spPr>
    </xdr:pic>
    <xdr:clientData/>
  </xdr:twoCellAnchor>
  <xdr:twoCellAnchor editAs="oneCell">
    <xdr:from>
      <xdr:col>9</xdr:col>
      <xdr:colOff>100853</xdr:colOff>
      <xdr:row>1</xdr:row>
      <xdr:rowOff>67233</xdr:rowOff>
    </xdr:from>
    <xdr:to>
      <xdr:col>21</xdr:col>
      <xdr:colOff>638735</xdr:colOff>
      <xdr:row>12</xdr:row>
      <xdr:rowOff>58416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6513E78-F3AB-6D5F-9BD4-283589943A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8333" r="23649"/>
        <a:stretch>
          <a:fillRect/>
        </a:stretch>
      </xdr:blipFill>
      <xdr:spPr>
        <a:xfrm>
          <a:off x="8482853" y="280145"/>
          <a:ext cx="8740588" cy="355465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89648</xdr:colOff>
      <xdr:row>0</xdr:row>
      <xdr:rowOff>100853</xdr:rowOff>
    </xdr:from>
    <xdr:to>
      <xdr:col>22</xdr:col>
      <xdr:colOff>622749</xdr:colOff>
      <xdr:row>11</xdr:row>
      <xdr:rowOff>63313</xdr:rowOff>
    </xdr:to>
    <xdr:pic>
      <xdr:nvPicPr>
        <xdr:cNvPr id="11" name="그림 1">
          <a:extLst>
            <a:ext uri="{FF2B5EF4-FFF2-40B4-BE49-F238E27FC236}">
              <a16:creationId xmlns:a16="http://schemas.microsoft.com/office/drawing/2014/main" id="{3D5B3306-F20F-0A3B-0B75-1E4B59C9AF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152" r="23334" b="8230"/>
        <a:stretch>
          <a:fillRect/>
        </a:stretch>
      </xdr:blipFill>
      <xdr:spPr>
        <a:xfrm>
          <a:off x="8471648" y="100853"/>
          <a:ext cx="9448501" cy="3496235"/>
        </a:xfrm>
        <a:prstGeom prst="rect">
          <a:avLst/>
        </a:prstGeom>
      </xdr:spPr>
    </xdr:pic>
    <xdr:clientData/>
  </xdr:twoCellAnchor>
  <xdr:twoCellAnchor editAs="oneCell">
    <xdr:from>
      <xdr:col>9</xdr:col>
      <xdr:colOff>145676</xdr:colOff>
      <xdr:row>10</xdr:row>
      <xdr:rowOff>1075800</xdr:rowOff>
    </xdr:from>
    <xdr:to>
      <xdr:col>22</xdr:col>
      <xdr:colOff>517141</xdr:colOff>
      <xdr:row>21</xdr:row>
      <xdr:rowOff>161365</xdr:rowOff>
    </xdr:to>
    <xdr:pic>
      <xdr:nvPicPr>
        <xdr:cNvPr id="17" name="그림 2">
          <a:extLst>
            <a:ext uri="{FF2B5EF4-FFF2-40B4-BE49-F238E27FC236}">
              <a16:creationId xmlns:a16="http://schemas.microsoft.com/office/drawing/2014/main" id="{9BAE8B5B-DDE9-8E6B-1150-CD1C879F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7676" y="3406624"/>
          <a:ext cx="9286865" cy="323846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1</xdr:rowOff>
    </xdr:from>
    <xdr:to>
      <xdr:col>21</xdr:col>
      <xdr:colOff>74282</xdr:colOff>
      <xdr:row>14</xdr:row>
      <xdr:rowOff>78442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E74CCB-EC84-C516-93F2-0BFBB75AF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559" y="840442"/>
          <a:ext cx="7593429" cy="3440206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168088</xdr:colOff>
      <xdr:row>11</xdr:row>
      <xdr:rowOff>112057</xdr:rowOff>
    </xdr:from>
    <xdr:to>
      <xdr:col>24</xdr:col>
      <xdr:colOff>658513</xdr:colOff>
      <xdr:row>25</xdr:row>
      <xdr:rowOff>47625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15D8F866-AD7A-4BE2-D2D0-51444E448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702" r="20142" b="8868"/>
        <a:stretch>
          <a:fillRect/>
        </a:stretch>
      </xdr:blipFill>
      <xdr:spPr>
        <a:xfrm>
          <a:off x="8550088" y="3675528"/>
          <a:ext cx="10777425" cy="3697943"/>
        </a:xfrm>
        <a:prstGeom prst="rect">
          <a:avLst/>
        </a:prstGeom>
      </xdr:spPr>
    </xdr:pic>
    <xdr:clientData/>
  </xdr:twoCellAnchor>
  <xdr:twoCellAnchor editAs="oneCell">
    <xdr:from>
      <xdr:col>9</xdr:col>
      <xdr:colOff>33617</xdr:colOff>
      <xdr:row>0</xdr:row>
      <xdr:rowOff>201706</xdr:rowOff>
    </xdr:from>
    <xdr:to>
      <xdr:col>22</xdr:col>
      <xdr:colOff>340659</xdr:colOff>
      <xdr:row>12</xdr:row>
      <xdr:rowOff>28563</xdr:rowOff>
    </xdr:to>
    <xdr:pic>
      <xdr:nvPicPr>
        <xdr:cNvPr id="10" name="그림 2">
          <a:extLst>
            <a:ext uri="{FF2B5EF4-FFF2-40B4-BE49-F238E27FC236}">
              <a16:creationId xmlns:a16="http://schemas.microsoft.com/office/drawing/2014/main" id="{F1E8EC2D-5B7E-DEAE-B992-5501A99B9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4" t="29778" r="24428" b="2179"/>
        <a:stretch>
          <a:fillRect/>
        </a:stretch>
      </xdr:blipFill>
      <xdr:spPr>
        <a:xfrm>
          <a:off x="8415617" y="201706"/>
          <a:ext cx="9222442" cy="35701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224116</xdr:rowOff>
    </xdr:from>
    <xdr:to>
      <xdr:col>22</xdr:col>
      <xdr:colOff>280147</xdr:colOff>
      <xdr:row>15</xdr:row>
      <xdr:rowOff>66611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EC945A0-8DFE-A53B-9974-09D14C2F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5559" y="840440"/>
          <a:ext cx="8482853" cy="3641289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268941</xdr:colOff>
      <xdr:row>2</xdr:row>
      <xdr:rowOff>112058</xdr:rowOff>
    </xdr:from>
    <xdr:to>
      <xdr:col>22</xdr:col>
      <xdr:colOff>63850</xdr:colOff>
      <xdr:row>11</xdr:row>
      <xdr:rowOff>44823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7A9DAC6-0119-2E21-5AC9-2CFBEDEC9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0941" y="728382"/>
          <a:ext cx="8681174" cy="2879912"/>
        </a:xfrm>
        <a:prstGeom prst="rect">
          <a:avLst/>
        </a:prstGeom>
      </xdr:spPr>
    </xdr:pic>
    <xdr:clientData/>
  </xdr:twoCellAnchor>
  <xdr:twoCellAnchor editAs="oneCell">
    <xdr:from>
      <xdr:col>9</xdr:col>
      <xdr:colOff>280147</xdr:colOff>
      <xdr:row>11</xdr:row>
      <xdr:rowOff>44823</xdr:rowOff>
    </xdr:from>
    <xdr:to>
      <xdr:col>22</xdr:col>
      <xdr:colOff>119301</xdr:colOff>
      <xdr:row>26</xdr:row>
      <xdr:rowOff>67236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A9B77A7-43DB-FF16-AE52-1F89B4E67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2147" y="3608294"/>
          <a:ext cx="8725419" cy="4045324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67235</xdr:colOff>
      <xdr:row>0</xdr:row>
      <xdr:rowOff>168088</xdr:rowOff>
    </xdr:from>
    <xdr:to>
      <xdr:col>21</xdr:col>
      <xdr:colOff>278960</xdr:colOff>
      <xdr:row>11</xdr:row>
      <xdr:rowOff>11205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6331EFF-2CA5-EB49-5BE4-C24E51057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853" r="20729"/>
        <a:stretch>
          <a:fillRect/>
        </a:stretch>
      </xdr:blipFill>
      <xdr:spPr>
        <a:xfrm>
          <a:off x="8449235" y="168088"/>
          <a:ext cx="8414431" cy="3406588"/>
        </a:xfrm>
        <a:prstGeom prst="rect">
          <a:avLst/>
        </a:prstGeom>
      </xdr:spPr>
    </xdr:pic>
    <xdr:clientData/>
  </xdr:twoCellAnchor>
  <xdr:twoCellAnchor editAs="oneCell">
    <xdr:from>
      <xdr:col>9</xdr:col>
      <xdr:colOff>67236</xdr:colOff>
      <xdr:row>10</xdr:row>
      <xdr:rowOff>1221441</xdr:rowOff>
    </xdr:from>
    <xdr:to>
      <xdr:col>22</xdr:col>
      <xdr:colOff>358589</xdr:colOff>
      <xdr:row>21</xdr:row>
      <xdr:rowOff>187404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229A7AE-14F5-6CE1-7572-D9602CBE1B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4936" r="31887" b="7459"/>
        <a:stretch>
          <a:fillRect/>
        </a:stretch>
      </xdr:blipFill>
      <xdr:spPr>
        <a:xfrm>
          <a:off x="8449236" y="3552265"/>
          <a:ext cx="9177618" cy="315696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336177</xdr:colOff>
      <xdr:row>11</xdr:row>
      <xdr:rowOff>11205</xdr:rowOff>
    </xdr:from>
    <xdr:to>
      <xdr:col>21</xdr:col>
      <xdr:colOff>123265</xdr:colOff>
      <xdr:row>22</xdr:row>
      <xdr:rowOff>113571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E546B2-2D35-B9F8-903F-446B390A2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8177" y="3574676"/>
          <a:ext cx="7989794" cy="3273630"/>
        </a:xfrm>
        <a:prstGeom prst="rect">
          <a:avLst/>
        </a:prstGeom>
      </xdr:spPr>
    </xdr:pic>
    <xdr:clientData/>
  </xdr:twoCellAnchor>
  <xdr:twoCellAnchor editAs="oneCell">
    <xdr:from>
      <xdr:col>9</xdr:col>
      <xdr:colOff>369794</xdr:colOff>
      <xdr:row>1</xdr:row>
      <xdr:rowOff>392205</xdr:rowOff>
    </xdr:from>
    <xdr:to>
      <xdr:col>21</xdr:col>
      <xdr:colOff>291353</xdr:colOff>
      <xdr:row>10</xdr:row>
      <xdr:rowOff>1023764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5CFB4C-65E1-FCB4-147F-E2DBA48F3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1794" y="605117"/>
          <a:ext cx="8124265" cy="2749471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605119</xdr:colOff>
      <xdr:row>13</xdr:row>
      <xdr:rowOff>33619</xdr:rowOff>
    </xdr:from>
    <xdr:to>
      <xdr:col>21</xdr:col>
      <xdr:colOff>403412</xdr:colOff>
      <xdr:row>22</xdr:row>
      <xdr:rowOff>116550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274C0C-E725-B8AF-49A5-E9B2F629E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7119" y="4022913"/>
          <a:ext cx="8000999" cy="2828372"/>
        </a:xfrm>
        <a:prstGeom prst="rect">
          <a:avLst/>
        </a:prstGeom>
      </xdr:spPr>
    </xdr:pic>
    <xdr:clientData/>
  </xdr:twoCellAnchor>
  <xdr:twoCellAnchor editAs="oneCell">
    <xdr:from>
      <xdr:col>9</xdr:col>
      <xdr:colOff>593913</xdr:colOff>
      <xdr:row>3</xdr:row>
      <xdr:rowOff>33618</xdr:rowOff>
    </xdr:from>
    <xdr:to>
      <xdr:col>21</xdr:col>
      <xdr:colOff>337793</xdr:colOff>
      <xdr:row>11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D36851E-2A5F-9B9D-4FE8-32D8F137A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5913" y="874059"/>
          <a:ext cx="7946586" cy="2879912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392206</xdr:colOff>
      <xdr:row>1</xdr:row>
      <xdr:rowOff>392206</xdr:rowOff>
    </xdr:from>
    <xdr:to>
      <xdr:col>22</xdr:col>
      <xdr:colOff>323025</xdr:colOff>
      <xdr:row>12</xdr:row>
      <xdr:rowOff>67236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75CF347-4F76-8098-3589-45E27CFA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4206" y="605118"/>
          <a:ext cx="8817084" cy="30480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56030</xdr:colOff>
      <xdr:row>1</xdr:row>
      <xdr:rowOff>0</xdr:rowOff>
    </xdr:from>
    <xdr:to>
      <xdr:col>26</xdr:col>
      <xdr:colOff>152807</xdr:colOff>
      <xdr:row>18</xdr:row>
      <xdr:rowOff>78442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DE50212-3D5C-664D-010F-635774E68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8030" y="212912"/>
          <a:ext cx="11717277" cy="472888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212912</xdr:colOff>
      <xdr:row>0</xdr:row>
      <xdr:rowOff>66630</xdr:rowOff>
    </xdr:from>
    <xdr:to>
      <xdr:col>26</xdr:col>
      <xdr:colOff>579378</xdr:colOff>
      <xdr:row>15</xdr:row>
      <xdr:rowOff>57493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2AC2F55-CA7D-FD45-B255-97825EB05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4912" y="66630"/>
          <a:ext cx="11986966" cy="4215481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134470</xdr:colOff>
      <xdr:row>0</xdr:row>
      <xdr:rowOff>168088</xdr:rowOff>
    </xdr:from>
    <xdr:to>
      <xdr:col>24</xdr:col>
      <xdr:colOff>448235</xdr:colOff>
      <xdr:row>14</xdr:row>
      <xdr:rowOff>211428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FA8316-0F9C-458A-DEA3-05E21FB0B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342" r="23496"/>
        <a:stretch>
          <a:fillRect/>
        </a:stretch>
      </xdr:blipFill>
      <xdr:spPr>
        <a:xfrm>
          <a:off x="8516470" y="168088"/>
          <a:ext cx="10567147" cy="4055046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89647</xdr:colOff>
      <xdr:row>0</xdr:row>
      <xdr:rowOff>0</xdr:rowOff>
    </xdr:from>
    <xdr:to>
      <xdr:col>23</xdr:col>
      <xdr:colOff>395586</xdr:colOff>
      <xdr:row>12</xdr:row>
      <xdr:rowOff>166754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BBA67E-7C2D-6FF6-2F83-647DEABDB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1647" y="0"/>
          <a:ext cx="9875763" cy="3752636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168087</xdr:colOff>
      <xdr:row>0</xdr:row>
      <xdr:rowOff>67236</xdr:rowOff>
    </xdr:from>
    <xdr:to>
      <xdr:col>26</xdr:col>
      <xdr:colOff>636499</xdr:colOff>
      <xdr:row>16</xdr:row>
      <xdr:rowOff>49924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90C34E-0FEE-E43C-4B1F-61CE60E6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0087" y="67236"/>
          <a:ext cx="12088912" cy="4420217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425824</xdr:colOff>
      <xdr:row>3</xdr:row>
      <xdr:rowOff>11204</xdr:rowOff>
    </xdr:from>
    <xdr:to>
      <xdr:col>22</xdr:col>
      <xdr:colOff>675966</xdr:colOff>
      <xdr:row>10</xdr:row>
      <xdr:rowOff>1030940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F27FBE0-1AF6-6D23-D8C2-02B71E3B0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7824" y="851645"/>
          <a:ext cx="9136407" cy="2510119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201706</xdr:colOff>
      <xdr:row>2</xdr:row>
      <xdr:rowOff>33617</xdr:rowOff>
    </xdr:from>
    <xdr:to>
      <xdr:col>23</xdr:col>
      <xdr:colOff>246534</xdr:colOff>
      <xdr:row>10</xdr:row>
      <xdr:rowOff>952500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79782D-2B5A-2D76-8E31-9AD0C99C8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3706" y="649941"/>
          <a:ext cx="9614652" cy="263338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268942</xdr:colOff>
      <xdr:row>1</xdr:row>
      <xdr:rowOff>224117</xdr:rowOff>
    </xdr:from>
    <xdr:to>
      <xdr:col>24</xdr:col>
      <xdr:colOff>249519</xdr:colOff>
      <xdr:row>10</xdr:row>
      <xdr:rowOff>997323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C4983500-F344-3552-F4B5-84F804ADA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0942" y="437029"/>
          <a:ext cx="10267577" cy="2868706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235324</xdr:colOff>
      <xdr:row>1</xdr:row>
      <xdr:rowOff>291353</xdr:rowOff>
    </xdr:from>
    <xdr:to>
      <xdr:col>20</xdr:col>
      <xdr:colOff>549089</xdr:colOff>
      <xdr:row>10</xdr:row>
      <xdr:rowOff>889540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5FAB9B9-2FE8-6AED-CE9C-EDA7C3230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94" b="10313"/>
        <a:stretch>
          <a:fillRect/>
        </a:stretch>
      </xdr:blipFill>
      <xdr:spPr>
        <a:xfrm>
          <a:off x="8617324" y="504265"/>
          <a:ext cx="7832912" cy="2716099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134470</xdr:colOff>
      <xdr:row>2</xdr:row>
      <xdr:rowOff>112058</xdr:rowOff>
    </xdr:from>
    <xdr:to>
      <xdr:col>23</xdr:col>
      <xdr:colOff>583053</xdr:colOff>
      <xdr:row>15</xdr:row>
      <xdr:rowOff>9659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55A520F-2ACE-D92C-EB19-5D6033BCB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2629" r="1379"/>
        <a:stretch>
          <a:fillRect/>
        </a:stretch>
      </xdr:blipFill>
      <xdr:spPr>
        <a:xfrm>
          <a:off x="8516470" y="728382"/>
          <a:ext cx="10018407" cy="3505895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134470</xdr:colOff>
      <xdr:row>2</xdr:row>
      <xdr:rowOff>33618</xdr:rowOff>
    </xdr:from>
    <xdr:to>
      <xdr:col>23</xdr:col>
      <xdr:colOff>462502</xdr:colOff>
      <xdr:row>10</xdr:row>
      <xdr:rowOff>919806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E8011DA-8E04-C55A-1815-1919C7F9D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0" y="649942"/>
          <a:ext cx="9897856" cy="2600688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190501</xdr:colOff>
      <xdr:row>2</xdr:row>
      <xdr:rowOff>56028</xdr:rowOff>
    </xdr:from>
    <xdr:to>
      <xdr:col>23</xdr:col>
      <xdr:colOff>529596</xdr:colOff>
      <xdr:row>10</xdr:row>
      <xdr:rowOff>1008529</xdr:rowOff>
    </xdr:to>
    <xdr:pic>
      <xdr:nvPicPr>
        <xdr:cNvPr id="2" name="그림 3">
          <a:extLst>
            <a:ext uri="{FF2B5EF4-FFF2-40B4-BE49-F238E27FC236}">
              <a16:creationId xmlns:a16="http://schemas.microsoft.com/office/drawing/2014/main" id="{61E77504-3ABF-D781-7968-B825142D0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07" t="65675" r="26221" b="4182"/>
        <a:stretch>
          <a:fillRect/>
        </a:stretch>
      </xdr:blipFill>
      <xdr:spPr>
        <a:xfrm>
          <a:off x="8572501" y="672352"/>
          <a:ext cx="9908919" cy="2667001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246529</xdr:colOff>
      <xdr:row>0</xdr:row>
      <xdr:rowOff>179293</xdr:rowOff>
    </xdr:from>
    <xdr:to>
      <xdr:col>23</xdr:col>
      <xdr:colOff>191514</xdr:colOff>
      <xdr:row>12</xdr:row>
      <xdr:rowOff>44824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87EA75-9BA5-BAE9-5060-FE1789EA00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067" r="27992" b="7632"/>
        <a:stretch>
          <a:fillRect/>
        </a:stretch>
      </xdr:blipFill>
      <xdr:spPr>
        <a:xfrm>
          <a:off x="8628529" y="179293"/>
          <a:ext cx="9514809" cy="345141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112057</xdr:colOff>
      <xdr:row>0</xdr:row>
      <xdr:rowOff>123265</xdr:rowOff>
    </xdr:from>
    <xdr:to>
      <xdr:col>23</xdr:col>
      <xdr:colOff>336176</xdr:colOff>
      <xdr:row>11</xdr:row>
      <xdr:rowOff>86573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6CE328-EE62-D62F-98D6-DB585F92F3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33494" r="-969"/>
        <a:stretch>
          <a:fillRect/>
        </a:stretch>
      </xdr:blipFill>
      <xdr:spPr>
        <a:xfrm>
          <a:off x="8494057" y="123265"/>
          <a:ext cx="9793943" cy="3336279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108555</xdr:colOff>
      <xdr:row>1</xdr:row>
      <xdr:rowOff>78441</xdr:rowOff>
    </xdr:from>
    <xdr:to>
      <xdr:col>23</xdr:col>
      <xdr:colOff>329710</xdr:colOff>
      <xdr:row>11</xdr:row>
      <xdr:rowOff>67235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B13924C-0F6A-B356-BD7C-295ECC5EF3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84" t="43502" r="28766" b="1498"/>
        <a:stretch>
          <a:fillRect/>
        </a:stretch>
      </xdr:blipFill>
      <xdr:spPr>
        <a:xfrm>
          <a:off x="8490555" y="291353"/>
          <a:ext cx="9790979" cy="314885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1</xdr:row>
      <xdr:rowOff>33618</xdr:rowOff>
    </xdr:from>
    <xdr:to>
      <xdr:col>21</xdr:col>
      <xdr:colOff>627529</xdr:colOff>
      <xdr:row>10</xdr:row>
      <xdr:rowOff>1031149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F1B450-CEC3-C7D4-95C4-055F31171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31" t="56260" r="34941" b="2186"/>
        <a:stretch>
          <a:fillRect/>
        </a:stretch>
      </xdr:blipFill>
      <xdr:spPr>
        <a:xfrm>
          <a:off x="8572500" y="246530"/>
          <a:ext cx="8639735" cy="311544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225800</xdr:colOff>
      <xdr:row>1</xdr:row>
      <xdr:rowOff>52667</xdr:rowOff>
    </xdr:from>
    <xdr:to>
      <xdr:col>23</xdr:col>
      <xdr:colOff>437029</xdr:colOff>
      <xdr:row>10</xdr:row>
      <xdr:rowOff>1035128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A6D2BF5-DAA1-4C25-B8EF-675AF10D89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13" t="37417" r="27276" b="14045"/>
        <a:stretch>
          <a:fillRect/>
        </a:stretch>
      </xdr:blipFill>
      <xdr:spPr>
        <a:xfrm>
          <a:off x="8607800" y="265579"/>
          <a:ext cx="9781053" cy="310037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336176</xdr:colOff>
      <xdr:row>0</xdr:row>
      <xdr:rowOff>123263</xdr:rowOff>
    </xdr:from>
    <xdr:to>
      <xdr:col>21</xdr:col>
      <xdr:colOff>593912</xdr:colOff>
      <xdr:row>10</xdr:row>
      <xdr:rowOff>1015541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6BEEBFD-F232-6272-93D3-0D360CD27F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6362" r="27614"/>
        <a:stretch>
          <a:fillRect/>
        </a:stretch>
      </xdr:blipFill>
      <xdr:spPr>
        <a:xfrm>
          <a:off x="8718176" y="123263"/>
          <a:ext cx="8460442" cy="3223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2E80-DB0B-4DAD-8367-D13A1DA79C3C}">
  <dimension ref="A1:I11"/>
  <sheetViews>
    <sheetView zoomScale="85" zoomScaleNormal="85" workbookViewId="0">
      <selection activeCell="G4" sqref="G4:H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5"/>
      <c r="B2" s="55"/>
      <c r="C2" s="55"/>
      <c r="D2" s="55"/>
      <c r="E2" s="55"/>
      <c r="F2" s="55"/>
      <c r="G2" s="56"/>
      <c r="H2" s="60"/>
      <c r="I2" s="61"/>
    </row>
    <row r="3" spans="1:9" ht="18" thickBot="1">
      <c r="F3" s="1"/>
      <c r="G3" s="2"/>
      <c r="H3" s="78">
        <v>46066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35</v>
      </c>
      <c r="E7" s="22">
        <v>70000</v>
      </c>
      <c r="F7" s="23">
        <f>G10/I5</f>
        <v>3.3653846153846152E-2</v>
      </c>
      <c r="G7" s="24"/>
      <c r="H7" s="24"/>
      <c r="I7" s="25"/>
    </row>
    <row r="8" spans="1:9">
      <c r="A8" s="65"/>
      <c r="B8" s="73"/>
      <c r="C8" s="16" t="s">
        <v>11</v>
      </c>
      <c r="D8" s="21">
        <v>4</v>
      </c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39</v>
      </c>
      <c r="E10" s="32">
        <f>SUM(E7:E9)</f>
        <v>70000</v>
      </c>
      <c r="F10" s="33">
        <f>D10</f>
        <v>39</v>
      </c>
      <c r="G10" s="31">
        <f>E10</f>
        <v>70000</v>
      </c>
      <c r="H10" s="31">
        <f>D8</f>
        <v>4</v>
      </c>
      <c r="I10" s="34">
        <f>D7</f>
        <v>35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48AD-E925-415E-B920-F4B3189C5CFC}">
  <dimension ref="A1:I11"/>
  <sheetViews>
    <sheetView zoomScale="85" zoomScaleNormal="85" workbookViewId="0">
      <selection activeCell="G4" sqref="G4:H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5"/>
      <c r="B2" s="55"/>
      <c r="C2" s="55"/>
      <c r="D2" s="55"/>
      <c r="E2" s="55"/>
      <c r="F2" s="55"/>
      <c r="G2" s="56"/>
      <c r="H2" s="60"/>
      <c r="I2" s="61"/>
    </row>
    <row r="3" spans="1:9" ht="18" thickBot="1">
      <c r="F3" s="1"/>
      <c r="G3" s="2"/>
      <c r="H3" s="78">
        <v>46067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50</v>
      </c>
      <c r="E7" s="22">
        <v>100000</v>
      </c>
      <c r="F7" s="23">
        <f>G10/I5</f>
        <v>8.1730769230769232E-2</v>
      </c>
      <c r="G7" s="24"/>
      <c r="H7" s="24"/>
      <c r="I7" s="25"/>
    </row>
    <row r="8" spans="1:9">
      <c r="A8" s="65"/>
      <c r="B8" s="73"/>
      <c r="C8" s="16" t="s">
        <v>11</v>
      </c>
      <c r="D8" s="21">
        <v>0</v>
      </c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50</v>
      </c>
      <c r="E10" s="32">
        <f>SUM(E7:E9)</f>
        <v>100000</v>
      </c>
      <c r="F10" s="33">
        <f>'0213'!F10+'0214'!D10</f>
        <v>89</v>
      </c>
      <c r="G10" s="35">
        <f>'0213'!G10+'0214'!E10</f>
        <v>170000</v>
      </c>
      <c r="H10" s="31">
        <f>'0213'!H10+'0214'!D8</f>
        <v>4</v>
      </c>
      <c r="I10" s="34">
        <f>'0213'!I10+'0214'!D7</f>
        <v>85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5142-7BA3-4E75-A76E-BE65E10B914B}">
  <dimension ref="A1:I11"/>
  <sheetViews>
    <sheetView zoomScale="85" zoomScaleNormal="85" workbookViewId="0">
      <selection activeCell="G4" sqref="G4:H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5"/>
      <c r="B2" s="55"/>
      <c r="C2" s="55"/>
      <c r="D2" s="55"/>
      <c r="E2" s="55"/>
      <c r="F2" s="55"/>
      <c r="G2" s="56"/>
      <c r="H2" s="60"/>
      <c r="I2" s="61"/>
    </row>
    <row r="3" spans="1:9" ht="18" thickBot="1">
      <c r="F3" s="1"/>
      <c r="G3" s="2"/>
      <c r="H3" s="78">
        <v>46068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73</v>
      </c>
      <c r="E7" s="22">
        <v>146000</v>
      </c>
      <c r="F7" s="23">
        <f>G10/I5</f>
        <v>0.15192307692307691</v>
      </c>
      <c r="G7" s="24"/>
      <c r="H7" s="24"/>
      <c r="I7" s="25"/>
    </row>
    <row r="8" spans="1:9">
      <c r="A8" s="65"/>
      <c r="B8" s="73"/>
      <c r="C8" s="16" t="s">
        <v>11</v>
      </c>
      <c r="D8" s="21">
        <v>3</v>
      </c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76</v>
      </c>
      <c r="E10" s="32">
        <f>SUM(E7:E9)</f>
        <v>146000</v>
      </c>
      <c r="F10" s="33">
        <f>'0214'!F10+'0215'!D10</f>
        <v>165</v>
      </c>
      <c r="G10" s="35">
        <f>'0214'!G10+'0215'!E10</f>
        <v>316000</v>
      </c>
      <c r="H10" s="31">
        <f>'0214'!H10+'0215'!D8</f>
        <v>7</v>
      </c>
      <c r="I10" s="34">
        <f>'0214'!I10+'0215'!D7</f>
        <v>158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C722-E101-4E9B-9EC3-6BC202256EC2}">
  <dimension ref="A1:I11"/>
  <sheetViews>
    <sheetView zoomScale="85" zoomScaleNormal="85" workbookViewId="0">
      <selection activeCell="F18" sqref="F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5"/>
      <c r="B2" s="55"/>
      <c r="C2" s="55"/>
      <c r="D2" s="55"/>
      <c r="E2" s="55"/>
      <c r="F2" s="55"/>
      <c r="G2" s="56"/>
      <c r="H2" s="60"/>
      <c r="I2" s="61"/>
    </row>
    <row r="3" spans="1:9" ht="18" thickBot="1">
      <c r="F3" s="1"/>
      <c r="G3" s="2"/>
      <c r="H3" s="78">
        <v>46071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47</v>
      </c>
      <c r="E7" s="22">
        <v>94000</v>
      </c>
      <c r="F7" s="23">
        <f>G10/I5</f>
        <v>0.19711538461538461</v>
      </c>
      <c r="G7" s="24"/>
      <c r="H7" s="24"/>
      <c r="I7" s="25"/>
    </row>
    <row r="8" spans="1:9">
      <c r="A8" s="65"/>
      <c r="B8" s="73"/>
      <c r="C8" s="16" t="s">
        <v>11</v>
      </c>
      <c r="D8" s="21">
        <v>3</v>
      </c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50</v>
      </c>
      <c r="E10" s="32">
        <f>SUM(E7:E9)</f>
        <v>94000</v>
      </c>
      <c r="F10" s="33">
        <f>'0215'!F10+'0218'!D10</f>
        <v>215</v>
      </c>
      <c r="G10" s="35">
        <f>'0215'!G10+'0218'!E10</f>
        <v>410000</v>
      </c>
      <c r="H10" s="31">
        <f>'0215'!H10+'0218'!D8</f>
        <v>10</v>
      </c>
      <c r="I10" s="34">
        <f>'0215'!I10+'0218'!D7</f>
        <v>205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918A-1EAD-4934-BBC4-881D7D264522}">
  <dimension ref="A1:I11"/>
  <sheetViews>
    <sheetView zoomScale="85" zoomScaleNormal="85" workbookViewId="0">
      <selection activeCell="G20" sqref="G2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46072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26</v>
      </c>
      <c r="E7" s="22">
        <v>52000</v>
      </c>
      <c r="F7" s="23">
        <f>G10/I5</f>
        <v>0.2221153846153846</v>
      </c>
      <c r="G7" s="24"/>
      <c r="H7" s="24"/>
      <c r="I7" s="25"/>
    </row>
    <row r="8" spans="1:9">
      <c r="A8" s="65"/>
      <c r="B8" s="73"/>
      <c r="C8" s="16" t="s">
        <v>11</v>
      </c>
      <c r="D8" s="21"/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26</v>
      </c>
      <c r="E10" s="32">
        <f>SUM(E7:E9)</f>
        <v>52000</v>
      </c>
      <c r="F10" s="33">
        <f>'0218'!F10+'0219'!D10</f>
        <v>241</v>
      </c>
      <c r="G10" s="35">
        <f>'0218'!G10+'0219'!E10</f>
        <v>462000</v>
      </c>
      <c r="H10" s="31">
        <f>'0218'!H10+'0219'!D8</f>
        <v>10</v>
      </c>
      <c r="I10" s="34">
        <f>'0218'!I10+'0219'!D7</f>
        <v>231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51D5-5A82-4211-81AA-DFCDF0BBE25B}">
  <dimension ref="A1:I11"/>
  <sheetViews>
    <sheetView zoomScale="85" zoomScaleNormal="85" workbookViewId="0">
      <selection activeCell="D9" sqref="D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46073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25</v>
      </c>
      <c r="E7" s="22">
        <v>50000</v>
      </c>
      <c r="F7" s="23">
        <f>G10/I5</f>
        <v>0.24615384615384617</v>
      </c>
      <c r="G7" s="24"/>
      <c r="H7" s="24"/>
      <c r="I7" s="25"/>
    </row>
    <row r="8" spans="1:9">
      <c r="A8" s="65"/>
      <c r="B8" s="73"/>
      <c r="C8" s="16" t="s">
        <v>11</v>
      </c>
      <c r="D8" s="21">
        <v>0</v>
      </c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25</v>
      </c>
      <c r="E10" s="32">
        <f>SUM(E7:E9)</f>
        <v>50000</v>
      </c>
      <c r="F10" s="33">
        <f>'0219'!F10+'0220'!D10</f>
        <v>266</v>
      </c>
      <c r="G10" s="35">
        <f>'0219'!G10+'0220'!E10</f>
        <v>512000</v>
      </c>
      <c r="H10" s="31">
        <f>'0219'!H10+'0220'!D8</f>
        <v>10</v>
      </c>
      <c r="I10" s="34">
        <f>'0219'!I10+'0220'!D7</f>
        <v>256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035D-B9D0-4530-AAA0-C5FCB7216860}">
  <dimension ref="A1:I11"/>
  <sheetViews>
    <sheetView zoomScale="85" zoomScaleNormal="85" workbookViewId="0">
      <selection activeCell="E8" sqref="E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46074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34</v>
      </c>
      <c r="E7" s="22">
        <v>68000</v>
      </c>
      <c r="F7" s="23">
        <f>G10/I5</f>
        <v>0.27884615384615385</v>
      </c>
      <c r="G7" s="24"/>
      <c r="H7" s="24"/>
      <c r="I7" s="25"/>
    </row>
    <row r="8" spans="1:9">
      <c r="A8" s="65"/>
      <c r="B8" s="73"/>
      <c r="C8" s="16" t="s">
        <v>11</v>
      </c>
      <c r="D8" s="21"/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34</v>
      </c>
      <c r="E10" s="32">
        <f>SUM(E7:E9)</f>
        <v>68000</v>
      </c>
      <c r="F10" s="33">
        <f>'0220'!F10+'0221'!D10</f>
        <v>300</v>
      </c>
      <c r="G10" s="35">
        <f>'0220'!G10+'0221'!E10</f>
        <v>580000</v>
      </c>
      <c r="H10" s="31">
        <f>'0220'!H10+'0221'!D8</f>
        <v>10</v>
      </c>
      <c r="I10" s="34">
        <f>'0220'!I10+'0221'!D7</f>
        <v>290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5B86-39B6-4D9C-9D79-6D3121FB39AF}">
  <dimension ref="A1:I11"/>
  <sheetViews>
    <sheetView zoomScale="85" zoomScaleNormal="85" workbookViewId="0">
      <selection activeCell="I19" sqref="I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46075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24</v>
      </c>
      <c r="E7" s="22">
        <v>48000</v>
      </c>
      <c r="F7" s="23">
        <f>G10/I5</f>
        <v>0.30192307692307691</v>
      </c>
      <c r="G7" s="24"/>
      <c r="H7" s="24"/>
      <c r="I7" s="25"/>
    </row>
    <row r="8" spans="1:9">
      <c r="A8" s="65"/>
      <c r="B8" s="73"/>
      <c r="C8" s="16" t="s">
        <v>11</v>
      </c>
      <c r="D8" s="21"/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24</v>
      </c>
      <c r="E10" s="32">
        <f>SUM(E7:E9)</f>
        <v>48000</v>
      </c>
      <c r="F10" s="33">
        <f>'0221'!F10+'0222'!D10</f>
        <v>324</v>
      </c>
      <c r="G10" s="35">
        <f>'0221'!G10+'0222'!E10</f>
        <v>628000</v>
      </c>
      <c r="H10" s="31">
        <f>'0221'!H10+'0222'!D8</f>
        <v>10</v>
      </c>
      <c r="I10" s="34">
        <f>'0221'!I10+'0222'!D7</f>
        <v>314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CE30-6AB0-459E-815A-3A7BB5DFC199}">
  <dimension ref="A1:I19"/>
  <sheetViews>
    <sheetView zoomScale="85" zoomScaleNormal="85" workbookViewId="0">
      <selection activeCell="I20" sqref="I2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46077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8</v>
      </c>
      <c r="E7" s="22">
        <v>16000</v>
      </c>
      <c r="F7" s="23">
        <f>G10/I5</f>
        <v>0.30961538461538463</v>
      </c>
      <c r="G7" s="24"/>
      <c r="H7" s="24"/>
      <c r="I7" s="25"/>
    </row>
    <row r="8" spans="1:9">
      <c r="A8" s="65"/>
      <c r="B8" s="73"/>
      <c r="C8" s="16" t="s">
        <v>11</v>
      </c>
      <c r="D8" s="21"/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8</v>
      </c>
      <c r="E10" s="32">
        <f>SUM(E7:E9)</f>
        <v>16000</v>
      </c>
      <c r="F10" s="33">
        <f>'0222'!F10+'0224'!D10</f>
        <v>332</v>
      </c>
      <c r="G10" s="35">
        <f>'0222'!G10+'0224'!E10</f>
        <v>644000</v>
      </c>
      <c r="H10" s="31">
        <f>'0222'!H10+'0224'!D8</f>
        <v>10</v>
      </c>
      <c r="I10" s="34">
        <f>'0222'!I10+'0224'!D7</f>
        <v>322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9" spans="9:9">
      <c r="I19" t="s">
        <v>22</v>
      </c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C2E9-34B9-469B-8095-5C3224533A50}">
  <dimension ref="A1:I19"/>
  <sheetViews>
    <sheetView zoomScale="85" zoomScaleNormal="85" workbookViewId="0">
      <selection activeCell="F10" sqref="F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46078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31</v>
      </c>
      <c r="E7" s="22">
        <v>62000</v>
      </c>
      <c r="F7" s="23">
        <f>G10/I5</f>
        <v>0.33942307692307694</v>
      </c>
      <c r="G7" s="24"/>
      <c r="H7" s="24"/>
      <c r="I7" s="25"/>
    </row>
    <row r="8" spans="1:9">
      <c r="A8" s="65"/>
      <c r="B8" s="73"/>
      <c r="C8" s="16" t="s">
        <v>11</v>
      </c>
      <c r="D8" s="21">
        <v>3</v>
      </c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34</v>
      </c>
      <c r="E10" s="32">
        <f>SUM(E7:E9)</f>
        <v>62000</v>
      </c>
      <c r="F10" s="33">
        <f>'0224'!F10+'0225'!D10</f>
        <v>366</v>
      </c>
      <c r="G10" s="35">
        <f>'0224'!G10+'0225'!E10</f>
        <v>706000</v>
      </c>
      <c r="H10" s="31">
        <f>'0224'!H10+'0225'!D8</f>
        <v>13</v>
      </c>
      <c r="I10" s="34">
        <f>'0224'!I10+'0225'!D7</f>
        <v>353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  <row r="19" spans="9:9">
      <c r="I19" t="s">
        <v>22</v>
      </c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11A4-D5ED-4F2E-8100-8A5C654756A3}">
  <dimension ref="A1:I19"/>
  <sheetViews>
    <sheetView zoomScale="85" zoomScaleNormal="85" workbookViewId="0">
      <selection activeCell="I26" sqref="I2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46079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22</v>
      </c>
      <c r="E7" s="22">
        <v>44000</v>
      </c>
      <c r="F7" s="23">
        <f>G10/I5</f>
        <v>0.36057692307692307</v>
      </c>
      <c r="G7" s="24"/>
      <c r="H7" s="24"/>
      <c r="I7" s="25"/>
    </row>
    <row r="8" spans="1:9">
      <c r="A8" s="65"/>
      <c r="B8" s="73"/>
      <c r="C8" s="16" t="s">
        <v>11</v>
      </c>
      <c r="D8" s="21">
        <v>5</v>
      </c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27</v>
      </c>
      <c r="E10" s="32">
        <f>SUM(E7:E9)</f>
        <v>44000</v>
      </c>
      <c r="F10" s="33">
        <f>'0225'!F10+'0226'!D10</f>
        <v>393</v>
      </c>
      <c r="G10" s="35">
        <f>'0225'!G10+'0226'!E10</f>
        <v>750000</v>
      </c>
      <c r="H10" s="31">
        <f>'0225'!H10+'0226'!D8</f>
        <v>18</v>
      </c>
      <c r="I10" s="34">
        <f>'0225'!I10+'0226'!D7</f>
        <v>375</v>
      </c>
    </row>
    <row r="11" spans="1:9" ht="96.75" customHeight="1" thickBot="1">
      <c r="A11" s="66"/>
      <c r="B11" s="15" t="s">
        <v>17</v>
      </c>
      <c r="C11" s="75" t="s">
        <v>23</v>
      </c>
      <c r="D11" s="76"/>
      <c r="E11" s="77"/>
      <c r="F11" s="52"/>
      <c r="G11" s="53"/>
      <c r="H11" s="53"/>
      <c r="I11" s="54"/>
    </row>
    <row r="19" spans="9:9">
      <c r="I19" t="s">
        <v>22</v>
      </c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9082-22AA-4E42-9050-32785C8E2F14}">
  <dimension ref="A1:I19"/>
  <sheetViews>
    <sheetView topLeftCell="A3" zoomScale="85" zoomScaleNormal="85" workbookViewId="0">
      <selection activeCell="E27" sqref="E27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46080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16" t="s">
        <v>10</v>
      </c>
      <c r="D7" s="21">
        <v>22</v>
      </c>
      <c r="E7" s="22">
        <v>44000</v>
      </c>
      <c r="F7" s="23">
        <f>G10/I5</f>
        <v>0.38173076923076921</v>
      </c>
      <c r="G7" s="24"/>
      <c r="H7" s="24"/>
      <c r="I7" s="25"/>
    </row>
    <row r="8" spans="1:9">
      <c r="A8" s="65"/>
      <c r="B8" s="73"/>
      <c r="C8" s="16" t="s">
        <v>11</v>
      </c>
      <c r="D8" s="21">
        <v>0</v>
      </c>
      <c r="E8" s="22"/>
      <c r="F8" s="26"/>
      <c r="G8" s="27"/>
      <c r="H8" s="27"/>
      <c r="I8" s="28"/>
    </row>
    <row r="9" spans="1:9">
      <c r="A9" s="65"/>
      <c r="B9" s="73"/>
      <c r="C9" s="17"/>
      <c r="D9" s="29"/>
      <c r="E9" s="30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22</v>
      </c>
      <c r="E10" s="32">
        <f>SUM(E7:E9)</f>
        <v>44000</v>
      </c>
      <c r="F10" s="33">
        <f>'0226'!F10+'0227'!D10</f>
        <v>415</v>
      </c>
      <c r="G10" s="35">
        <f>'0226'!G10+'0227'!E10</f>
        <v>794000</v>
      </c>
      <c r="H10" s="31">
        <f>'0226'!H10+'0227'!D8</f>
        <v>18</v>
      </c>
      <c r="I10" s="34">
        <f>'0226'!I10+'0227'!D7</f>
        <v>397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16" t="s">
        <v>10</v>
      </c>
      <c r="D15" s="21">
        <v>5</v>
      </c>
      <c r="E15" s="22">
        <v>29000</v>
      </c>
      <c r="F15" s="23">
        <f>G18/I13</f>
        <v>9.2063492063492066E-4</v>
      </c>
      <c r="G15" s="24"/>
      <c r="H15" s="24"/>
      <c r="I15" s="25"/>
    </row>
    <row r="16" spans="1:9">
      <c r="A16" s="65"/>
      <c r="B16" s="73"/>
      <c r="C16" s="16" t="s">
        <v>11</v>
      </c>
      <c r="D16" s="21">
        <v>0</v>
      </c>
      <c r="E16" s="22"/>
      <c r="F16" s="26"/>
      <c r="G16" s="27"/>
      <c r="H16" s="27"/>
      <c r="I16" s="28"/>
    </row>
    <row r="17" spans="1:9">
      <c r="A17" s="65"/>
      <c r="B17" s="73"/>
      <c r="C17" s="17"/>
      <c r="D17" s="29"/>
      <c r="E17" s="30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</v>
      </c>
      <c r="E18" s="32">
        <f>SUM(E15:E17)</f>
        <v>29000</v>
      </c>
      <c r="F18" s="33">
        <f>'0227'!D18</f>
        <v>5</v>
      </c>
      <c r="G18" s="35">
        <f>'0227'!E18</f>
        <v>29000</v>
      </c>
      <c r="H18" s="31">
        <f>'0227'!D16</f>
        <v>0</v>
      </c>
      <c r="I18" s="34">
        <f>'0227'!D15</f>
        <v>5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9891-82AF-4F9B-95F3-E9F8CAAEB901}">
  <dimension ref="A1:I19"/>
  <sheetViews>
    <sheetView zoomScale="85" zoomScaleNormal="85" workbookViewId="0">
      <selection activeCell="N27" sqref="N27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46081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33</v>
      </c>
      <c r="E7" s="38">
        <v>66000</v>
      </c>
      <c r="F7" s="39">
        <f>G10/I5</f>
        <v>0.41346153846153844</v>
      </c>
      <c r="G7" s="24"/>
      <c r="H7" s="24"/>
      <c r="I7" s="25"/>
    </row>
    <row r="8" spans="1:9">
      <c r="A8" s="65"/>
      <c r="B8" s="73"/>
      <c r="C8" s="36" t="s">
        <v>11</v>
      </c>
      <c r="D8" s="37">
        <v>3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36</v>
      </c>
      <c r="E10" s="32">
        <f>SUM(E7:E9)</f>
        <v>66000</v>
      </c>
      <c r="F10" s="33">
        <f>'0227'!F10+'0228'!D10</f>
        <v>451</v>
      </c>
      <c r="G10" s="31">
        <f>'0227'!G10+'0228'!E10</f>
        <v>860000</v>
      </c>
      <c r="H10" s="31">
        <f>'0227'!H10+'0228'!D8</f>
        <v>21</v>
      </c>
      <c r="I10" s="34">
        <f>'0227'!I10+'0228'!D7</f>
        <v>430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33</v>
      </c>
      <c r="E15" s="38">
        <v>199000</v>
      </c>
      <c r="F15" s="39">
        <f>G18/I13</f>
        <v>7.2380952380952379E-3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34</v>
      </c>
      <c r="E18" s="32">
        <f>SUM(E15:E17)</f>
        <v>199000</v>
      </c>
      <c r="F18" s="33">
        <f>'0227'!F18+'0228'!D18</f>
        <v>39</v>
      </c>
      <c r="G18" s="31">
        <f>'0227'!G18+'0228'!E18</f>
        <v>228000</v>
      </c>
      <c r="H18" s="31">
        <f>'0227'!H18+'0228'!D16</f>
        <v>1</v>
      </c>
      <c r="I18" s="34">
        <f>'0227'!I18+'0228'!D15</f>
        <v>38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9012-2C27-4E20-8B3D-49768725F894}">
  <dimension ref="A1:I19"/>
  <sheetViews>
    <sheetView topLeftCell="A3" zoomScale="85" zoomScaleNormal="85" workbookViewId="0">
      <selection activeCell="D16" sqref="D1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46082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51</v>
      </c>
      <c r="E7" s="38">
        <v>102000</v>
      </c>
      <c r="F7" s="39">
        <f>G10/I5</f>
        <v>0.46250000000000002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52</v>
      </c>
      <c r="E10" s="32">
        <f>SUM(E7:E9)</f>
        <v>102000</v>
      </c>
      <c r="F10" s="33">
        <f>'0228'!F10+'0301'!D10</f>
        <v>503</v>
      </c>
      <c r="G10" s="31">
        <f>'0228'!G10+'0301'!E10</f>
        <v>962000</v>
      </c>
      <c r="H10" s="31">
        <f>'0228'!H10+'0301'!D8</f>
        <v>22</v>
      </c>
      <c r="I10" s="34">
        <f>'0228'!I10+'0301'!D7</f>
        <v>481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42</v>
      </c>
      <c r="E15" s="38">
        <v>254000</v>
      </c>
      <c r="F15" s="39">
        <f>G18/I13</f>
        <v>1.5301587301587302E-2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45</v>
      </c>
      <c r="E18" s="32">
        <f>SUM(E15:E17)</f>
        <v>254000</v>
      </c>
      <c r="F18" s="33">
        <f>'0228'!F18+'0301'!D18</f>
        <v>84</v>
      </c>
      <c r="G18" s="31">
        <f>'0228'!G18+'0301'!E18</f>
        <v>482000</v>
      </c>
      <c r="H18" s="31">
        <f>'0228'!H18+'0301'!D16</f>
        <v>4</v>
      </c>
      <c r="I18" s="34">
        <f>'0228'!I18+'0301'!D15</f>
        <v>80</v>
      </c>
    </row>
    <row r="19" spans="1:9" ht="81.75" customHeight="1" thickBot="1">
      <c r="A19" s="66"/>
      <c r="B19" s="15" t="s">
        <v>17</v>
      </c>
      <c r="C19" s="75" t="s">
        <v>21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BDE6-73D6-41CA-A879-91545D6D16DE}">
  <dimension ref="A1:I19"/>
  <sheetViews>
    <sheetView zoomScale="85" zoomScaleNormal="85" workbookViewId="0">
      <selection activeCell="D16" sqref="D1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46084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10</v>
      </c>
      <c r="E7" s="38">
        <v>20000</v>
      </c>
      <c r="F7" s="39">
        <f>G10/I5</f>
        <v>0.4721153846153846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10</v>
      </c>
      <c r="E10" s="32">
        <f>SUM(E7:E9)</f>
        <v>20000</v>
      </c>
      <c r="F10" s="33">
        <f>'0301'!F10+'0303'!D10</f>
        <v>513</v>
      </c>
      <c r="G10" s="31">
        <f>'0301'!G10+'0303'!E10</f>
        <v>982000</v>
      </c>
      <c r="H10" s="31">
        <f>'0301'!H10+'0303'!D8</f>
        <v>22</v>
      </c>
      <c r="I10" s="34">
        <f>'0301'!I10+'0303'!D7</f>
        <v>491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</v>
      </c>
      <c r="E15" s="38">
        <v>22000</v>
      </c>
      <c r="F15" s="39">
        <f>G18/I13</f>
        <v>1.6E-2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</v>
      </c>
      <c r="E18" s="32">
        <f>SUM(E15:E17)</f>
        <v>22000</v>
      </c>
      <c r="F18" s="33">
        <f>'0301'!F18+'0303'!D18</f>
        <v>89</v>
      </c>
      <c r="G18" s="31">
        <f>'0301'!G18+'0303'!E18</f>
        <v>504000</v>
      </c>
      <c r="H18" s="31">
        <f>'0301'!H18+'0303'!D16</f>
        <v>5</v>
      </c>
      <c r="I18" s="34">
        <f>'0301'!I18+'0303'!D15</f>
        <v>84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A1A4-22ED-477E-A55A-8EE6D8DA7861}">
  <sheetPr>
    <tabColor rgb="FFFFFF00"/>
  </sheetPr>
  <dimension ref="A1:I19"/>
  <sheetViews>
    <sheetView topLeftCell="D1" zoomScale="85" zoomScaleNormal="85" workbookViewId="0">
      <selection activeCell="H22" sqref="H22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46085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14</v>
      </c>
      <c r="E7" s="38">
        <v>28000</v>
      </c>
      <c r="F7" s="39">
        <f>G10/I5</f>
        <v>0.48557692307692307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16</v>
      </c>
      <c r="E10" s="32">
        <f>SUM(E7:E9)</f>
        <v>28000</v>
      </c>
      <c r="F10" s="33">
        <f>'0303'!F10+'0304'!D10</f>
        <v>529</v>
      </c>
      <c r="G10" s="31">
        <f>'0303'!G10+'0304'!E10</f>
        <v>1010000</v>
      </c>
      <c r="H10" s="31">
        <f>'0303'!H10+'0304'!D8</f>
        <v>24</v>
      </c>
      <c r="I10" s="34">
        <f>'0303'!I10+'0304'!D7</f>
        <v>505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6</v>
      </c>
      <c r="E15" s="38">
        <v>36000</v>
      </c>
      <c r="F15" s="39">
        <f>G18/I13</f>
        <v>1.7142857142857144E-2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6</v>
      </c>
      <c r="E18" s="32">
        <f>SUM(E15:E17)</f>
        <v>36000</v>
      </c>
      <c r="F18" s="33">
        <f>'0303'!F18+'0304'!D18</f>
        <v>95</v>
      </c>
      <c r="G18" s="31">
        <f>'0303'!G18+'0304'!E18</f>
        <v>540000</v>
      </c>
      <c r="H18" s="31">
        <f>'0303'!H18+'0304'!D16</f>
        <v>5</v>
      </c>
      <c r="I18" s="34">
        <f>'0303'!I18+'0304'!D15</f>
        <v>90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0" t="s">
        <v>102</v>
      </c>
      <c r="G19" s="81"/>
      <c r="H19" s="81"/>
      <c r="I19" s="82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D4F6-C51F-4AF0-8AEA-8564CC973431}">
  <dimension ref="A1:I19"/>
  <sheetViews>
    <sheetView zoomScale="85" zoomScaleNormal="85" workbookViewId="0">
      <selection activeCell="I23" sqref="I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46086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11</v>
      </c>
      <c r="E7" s="38">
        <v>22000</v>
      </c>
      <c r="F7" s="39">
        <f>G10/I5</f>
        <v>0.49615384615384617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11</v>
      </c>
      <c r="E10" s="32">
        <f>SUM(E7:E9)</f>
        <v>22000</v>
      </c>
      <c r="F10" s="33">
        <f>'0304'!F10+'0305'!D10</f>
        <v>540</v>
      </c>
      <c r="G10" s="31">
        <f>'0304'!G10+'0305'!E10</f>
        <v>1032000</v>
      </c>
      <c r="H10" s="31">
        <f>'0304'!H10+'0305'!D8</f>
        <v>24</v>
      </c>
      <c r="I10" s="34">
        <f>'0304'!I10+'0305'!D7</f>
        <v>516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</v>
      </c>
      <c r="E15" s="38">
        <v>12000</v>
      </c>
      <c r="F15" s="39">
        <f>G18/I13</f>
        <v>1.7523809523809525E-2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</v>
      </c>
      <c r="E18" s="32">
        <f>SUM(E15:E17)</f>
        <v>12000</v>
      </c>
      <c r="F18" s="33">
        <f>'0304'!F18+'0305'!D18</f>
        <v>97</v>
      </c>
      <c r="G18" s="31">
        <f>'0304'!G18+'0305'!E18</f>
        <v>552000</v>
      </c>
      <c r="H18" s="31">
        <f>'0304'!H18+'0305'!D16</f>
        <v>5</v>
      </c>
      <c r="I18" s="34">
        <f>'0304'!I18+'0305'!D15</f>
        <v>92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0DAF-8E85-49AE-A632-FBAEC02D7374}">
  <dimension ref="A1:I19"/>
  <sheetViews>
    <sheetView zoomScale="85" zoomScaleNormal="85" workbookViewId="0">
      <selection activeCell="F10" sqref="F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46087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20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</v>
      </c>
      <c r="E7" s="38">
        <v>8000</v>
      </c>
      <c r="F7" s="39">
        <f>G10/I5</f>
        <v>0.5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</v>
      </c>
      <c r="E10" s="32">
        <f>SUM(E7:E9)</f>
        <v>8000</v>
      </c>
      <c r="F10" s="33">
        <f>'0305'!F10+'0306'!D10</f>
        <v>544</v>
      </c>
      <c r="G10" s="31">
        <f>'0305'!G10+'0306'!E10</f>
        <v>1040000</v>
      </c>
      <c r="H10" s="31">
        <f>'0305'!H10+'0306'!D8</f>
        <v>24</v>
      </c>
      <c r="I10" s="34">
        <f>'0305'!I10+'0306'!D7</f>
        <v>520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12</v>
      </c>
      <c r="E15" s="38">
        <v>64000</v>
      </c>
      <c r="F15" s="39">
        <f>G18/I13</f>
        <v>1.9555555555555555E-2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13</v>
      </c>
      <c r="E18" s="32">
        <f>SUM(E15:E17)</f>
        <v>64000</v>
      </c>
      <c r="F18" s="33">
        <f>'0305'!F18+'0306'!D18</f>
        <v>110</v>
      </c>
      <c r="G18" s="31">
        <f>'0305'!G18+'0306'!E18</f>
        <v>616000</v>
      </c>
      <c r="H18" s="31">
        <f>'0305'!H18+'0306'!D16</f>
        <v>6</v>
      </c>
      <c r="I18" s="34">
        <f>'0305'!I18+'0306'!D15</f>
        <v>104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01D9-AE8C-42F7-B1DF-10B8B9736E9E}">
  <dimension ref="A1:I19"/>
  <sheetViews>
    <sheetView zoomScale="85" zoomScaleNormal="85" workbookViewId="0">
      <selection activeCell="G10" sqref="G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46088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39</v>
      </c>
      <c r="E7" s="38">
        <v>78000</v>
      </c>
      <c r="F7" s="39">
        <f>G10/I5</f>
        <v>0.53749999999999998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41</v>
      </c>
      <c r="E10" s="32">
        <f>SUM(E7:E9)</f>
        <v>78000</v>
      </c>
      <c r="F10" s="33">
        <f>'0306'!F10+'0307'!D10</f>
        <v>585</v>
      </c>
      <c r="G10" s="31">
        <f>'0306'!G10+'0307'!E10</f>
        <v>1118000</v>
      </c>
      <c r="H10" s="31">
        <f>'0306'!H10+'0307'!D8</f>
        <v>26</v>
      </c>
      <c r="I10" s="34">
        <f>'0306'!I10+'0307'!D7</f>
        <v>559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21</v>
      </c>
      <c r="E15" s="38">
        <v>125000</v>
      </c>
      <c r="F15" s="39">
        <f>G18/I13</f>
        <v>2.3523809523809523E-2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4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25</v>
      </c>
      <c r="E18" s="32">
        <f>SUM(E15:E17)</f>
        <v>125000</v>
      </c>
      <c r="F18" s="33">
        <f>'0306'!F18+'0307'!D18</f>
        <v>135</v>
      </c>
      <c r="G18" s="31">
        <f>'0306'!G18+'0307'!E18</f>
        <v>741000</v>
      </c>
      <c r="H18" s="31">
        <f>'0306'!H18+'0307'!D16</f>
        <v>10</v>
      </c>
      <c r="I18" s="34">
        <f>'0306'!I18+'0307'!D15</f>
        <v>125</v>
      </c>
    </row>
    <row r="19" spans="1:9" ht="81.75" customHeight="1" thickBot="1">
      <c r="A19" s="66"/>
      <c r="B19" s="15" t="s">
        <v>17</v>
      </c>
      <c r="C19" s="75" t="s">
        <v>28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D02B-BE56-49F3-BBD8-CF4DD69DE1C1}">
  <dimension ref="A1:I19"/>
  <sheetViews>
    <sheetView zoomScale="85" zoomScaleNormal="85" workbookViewId="0">
      <selection activeCell="C12" sqref="C12:E12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46089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27</v>
      </c>
      <c r="E7" s="38">
        <v>54000</v>
      </c>
      <c r="F7" s="39">
        <f>G10/I5</f>
        <v>0.56346153846153846</v>
      </c>
      <c r="G7" s="24"/>
      <c r="H7" s="24"/>
      <c r="I7" s="25"/>
    </row>
    <row r="8" spans="1:9">
      <c r="A8" s="65"/>
      <c r="B8" s="73"/>
      <c r="C8" s="36" t="s">
        <v>11</v>
      </c>
      <c r="D8" s="37">
        <v>5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32</v>
      </c>
      <c r="E10" s="32">
        <f>SUM(E7:E9)</f>
        <v>54000</v>
      </c>
      <c r="F10" s="33">
        <f>'0307'!F10+'0308'!D10</f>
        <v>617</v>
      </c>
      <c r="G10" s="31">
        <f>'0307'!G10+'0308'!E10</f>
        <v>1172000</v>
      </c>
      <c r="H10" s="31">
        <f>'0307'!H10+'0308'!D8</f>
        <v>31</v>
      </c>
      <c r="I10" s="34">
        <f>'0307'!I10+'0308'!D7</f>
        <v>586</v>
      </c>
    </row>
    <row r="11" spans="1:9" ht="96.75" customHeight="1" thickBot="1">
      <c r="A11" s="66"/>
      <c r="B11" s="15" t="s">
        <v>17</v>
      </c>
      <c r="C11" s="75" t="s">
        <v>23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44</v>
      </c>
      <c r="E15" s="38">
        <v>262000</v>
      </c>
      <c r="F15" s="39">
        <f>G18/I13</f>
        <v>3.1841269841269844E-2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46</v>
      </c>
      <c r="E18" s="32">
        <f>SUM(E15:E17)</f>
        <v>262000</v>
      </c>
      <c r="F18" s="33">
        <f>'0307'!F18+'0308'!D18</f>
        <v>181</v>
      </c>
      <c r="G18" s="31">
        <f>'0307'!G18+'0308'!E18</f>
        <v>1003000</v>
      </c>
      <c r="H18" s="31">
        <f>'0307'!H18+'0308'!D16</f>
        <v>12</v>
      </c>
      <c r="I18" s="34">
        <f>'0307'!I18+'0308'!D15</f>
        <v>169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89A5-C6E0-4105-A235-7F47B4169A84}">
  <dimension ref="A1:I19"/>
  <sheetViews>
    <sheetView zoomScale="85" zoomScaleNormal="85" workbookViewId="0">
      <selection activeCell="F21" sqref="F2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46091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10</v>
      </c>
      <c r="E7" s="38">
        <v>20000</v>
      </c>
      <c r="F7" s="39">
        <f>G10/I5</f>
        <v>0.57307692307692304</v>
      </c>
      <c r="G7" s="24"/>
      <c r="H7" s="24"/>
      <c r="I7" s="25"/>
    </row>
    <row r="8" spans="1:9">
      <c r="A8" s="65"/>
      <c r="B8" s="73"/>
      <c r="C8" s="36" t="s">
        <v>11</v>
      </c>
      <c r="D8" s="37">
        <v>7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17</v>
      </c>
      <c r="E10" s="32">
        <f>SUM(E7:E9)</f>
        <v>20000</v>
      </c>
      <c r="F10" s="33">
        <f>'0308'!F10+'0310'!D10</f>
        <v>634</v>
      </c>
      <c r="G10" s="31">
        <f>'0308'!G10+'0310'!E10</f>
        <v>1192000</v>
      </c>
      <c r="H10" s="31">
        <f>'0308'!H10+'0310'!D8</f>
        <v>38</v>
      </c>
      <c r="I10" s="34">
        <f>'0308'!I10+'0310'!D7</f>
        <v>596</v>
      </c>
    </row>
    <row r="11" spans="1:9" ht="96.75" customHeight="1" thickBot="1">
      <c r="A11" s="66"/>
      <c r="B11" s="15" t="s">
        <v>17</v>
      </c>
      <c r="C11" s="75" t="s">
        <v>30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6</v>
      </c>
      <c r="E15" s="38">
        <v>36000</v>
      </c>
      <c r="F15" s="39">
        <f>G18/I13</f>
        <v>3.2984126984126984E-2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7</v>
      </c>
      <c r="E18" s="32">
        <f>SUM(E15:E17)</f>
        <v>36000</v>
      </c>
      <c r="F18" s="33">
        <f>'0308'!F18+'0310'!D18</f>
        <v>188</v>
      </c>
      <c r="G18" s="31">
        <f>'0308'!G18+'0310'!E18</f>
        <v>1039000</v>
      </c>
      <c r="H18" s="31">
        <f>'0308'!H18+'0310'!D16</f>
        <v>13</v>
      </c>
      <c r="I18" s="34">
        <f>'0308'!I18+'0310'!D15</f>
        <v>175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A988-A516-485A-A4EB-057F1D18C4FD}">
  <dimension ref="A1:I19"/>
  <sheetViews>
    <sheetView zoomScale="85" zoomScaleNormal="85" workbookViewId="0">
      <selection activeCell="H25" sqref="H25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46092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12</v>
      </c>
      <c r="E7" s="38">
        <v>24000</v>
      </c>
      <c r="F7" s="39">
        <f>G10/I5</f>
        <v>0.58461538461538465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14</v>
      </c>
      <c r="E10" s="32">
        <f>SUM(E7:E9)</f>
        <v>24000</v>
      </c>
      <c r="F10" s="33">
        <f>'0310'!F10+'0311'!D10</f>
        <v>648</v>
      </c>
      <c r="G10" s="31">
        <f>'0310'!G10+'0311'!E10</f>
        <v>1216000</v>
      </c>
      <c r="H10" s="31">
        <f>'0310'!H10+'0311'!D8</f>
        <v>40</v>
      </c>
      <c r="I10" s="34">
        <f>'0310'!I10+'0311'!D7</f>
        <v>608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</v>
      </c>
      <c r="E15" s="38">
        <v>22000</v>
      </c>
      <c r="F15" s="39">
        <f>G18/I13</f>
        <v>3.3682539682539682E-2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</v>
      </c>
      <c r="E18" s="32">
        <f>SUM(E15:E17)</f>
        <v>22000</v>
      </c>
      <c r="F18" s="33">
        <f>'0310'!F18+'0311'!D18</f>
        <v>193</v>
      </c>
      <c r="G18" s="31">
        <f>'0310'!G18+'0311'!E18</f>
        <v>1061000</v>
      </c>
      <c r="H18" s="31">
        <f>'0310'!H18+'0311'!D16</f>
        <v>14</v>
      </c>
      <c r="I18" s="34">
        <f>'0310'!I18+'0311'!D15</f>
        <v>179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914-AD01-414F-85CE-B5F3EF1E6410}">
  <dimension ref="A1:I19"/>
  <sheetViews>
    <sheetView topLeftCell="A3" zoomScale="85" zoomScaleNormal="85" workbookViewId="0">
      <selection activeCell="G10" sqref="G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46093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28</v>
      </c>
      <c r="E7" s="38">
        <v>56000</v>
      </c>
      <c r="F7" s="39">
        <f>G10/I5</f>
        <v>0.61153846153846159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30</v>
      </c>
      <c r="E10" s="32">
        <f>SUM(E7:E9)</f>
        <v>56000</v>
      </c>
      <c r="F10" s="33">
        <f>'0311'!F10+'0312'!D10</f>
        <v>678</v>
      </c>
      <c r="G10" s="31">
        <f>'0311'!G10+'0312'!E10</f>
        <v>1272000</v>
      </c>
      <c r="H10" s="31">
        <f>'0311'!H10+'0312'!D8</f>
        <v>42</v>
      </c>
      <c r="I10" s="34">
        <f>'0311'!I10+'0312'!D7</f>
        <v>636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</v>
      </c>
      <c r="E15" s="38">
        <v>10000</v>
      </c>
      <c r="F15" s="39">
        <f>G18/I13</f>
        <v>3.4000000000000002E-2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</v>
      </c>
      <c r="E18" s="32">
        <f>SUM(E15:E17)</f>
        <v>10000</v>
      </c>
      <c r="F18" s="33">
        <f>'0311'!F18+'0312'!D18</f>
        <v>196</v>
      </c>
      <c r="G18" s="31">
        <f>'0311'!G18+'0312'!E18</f>
        <v>1071000</v>
      </c>
      <c r="H18" s="31">
        <f>'0311'!H18+'0312'!D16</f>
        <v>15</v>
      </c>
      <c r="I18" s="34">
        <f>'0311'!I18+'0312'!D15</f>
        <v>181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1245-66D5-405C-83A8-1D33E76C352C}">
  <dimension ref="A1:I19"/>
  <sheetViews>
    <sheetView zoomScale="85" zoomScaleNormal="85" workbookViewId="0">
      <selection activeCell="I18" sqref="I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46094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11</v>
      </c>
      <c r="E7" s="38">
        <v>22000</v>
      </c>
      <c r="F7" s="39">
        <f>G10/I5</f>
        <v>0.62211538461538463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11</v>
      </c>
      <c r="E10" s="32">
        <f>SUM(E7:E9)</f>
        <v>22000</v>
      </c>
      <c r="F10" s="33">
        <f>'0312'!F10+'0313'!D10</f>
        <v>689</v>
      </c>
      <c r="G10" s="31">
        <f>'0312'!G10+'0313'!E10</f>
        <v>1294000</v>
      </c>
      <c r="H10" s="31">
        <f>'0312'!H10+'0313'!D8</f>
        <v>42</v>
      </c>
      <c r="I10" s="34">
        <f>'0312'!I10+'0313'!D7</f>
        <v>647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66</v>
      </c>
      <c r="E15" s="38">
        <v>298500</v>
      </c>
      <c r="F15" s="39">
        <f>G18/I13</f>
        <v>4.3476190476190474E-2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66</v>
      </c>
      <c r="E18" s="32">
        <f>SUM(E15:E17)</f>
        <v>298500</v>
      </c>
      <c r="F18" s="33">
        <f>'0312'!F18+'0313'!D18</f>
        <v>262</v>
      </c>
      <c r="G18" s="31">
        <f>'0312'!G18+'0313'!E18</f>
        <v>1369500</v>
      </c>
      <c r="H18" s="31">
        <f>'0312'!H18+'0313'!D16</f>
        <v>15</v>
      </c>
      <c r="I18" s="34">
        <f>'0312'!I18+'0313'!D15</f>
        <v>247</v>
      </c>
    </row>
    <row r="19" spans="1:9" ht="81.75" customHeight="1" thickBot="1">
      <c r="A19" s="66"/>
      <c r="B19" s="15" t="s">
        <v>17</v>
      </c>
      <c r="C19" s="75" t="s">
        <v>31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FA2B-485C-4D7E-82F7-E1C81890DCF2}">
  <dimension ref="A1:I19"/>
  <sheetViews>
    <sheetView zoomScale="85" zoomScaleNormal="85" workbookViewId="0">
      <selection activeCell="I18" sqref="I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46095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44</v>
      </c>
      <c r="E7" s="38">
        <v>88000</v>
      </c>
      <c r="F7" s="39">
        <f>G10/I5</f>
        <v>0.66442307692307689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44</v>
      </c>
      <c r="E10" s="32">
        <f>SUM(E7:E9)</f>
        <v>88000</v>
      </c>
      <c r="F10" s="33">
        <f>'0313'!F10+'0314'!D10</f>
        <v>733</v>
      </c>
      <c r="G10" s="31">
        <f>'0313'!G10+'0314'!E10</f>
        <v>1382000</v>
      </c>
      <c r="H10" s="31">
        <f>'0313'!H10+'0314'!D8</f>
        <v>42</v>
      </c>
      <c r="I10" s="34">
        <f>'0313'!I10+'0314'!D7</f>
        <v>691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72</v>
      </c>
      <c r="E15" s="38">
        <v>414000</v>
      </c>
      <c r="F15" s="39">
        <f>G18/I13</f>
        <v>5.6619047619047617E-2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75</v>
      </c>
      <c r="E18" s="32">
        <f>SUM(E15:E17)</f>
        <v>414000</v>
      </c>
      <c r="F18" s="33">
        <f>'0313'!F18+'0314'!D18</f>
        <v>337</v>
      </c>
      <c r="G18" s="31">
        <f>'0313'!G18+'0314'!E18</f>
        <v>1783500</v>
      </c>
      <c r="H18" s="31">
        <f>'0313'!H18+'0314'!D16</f>
        <v>18</v>
      </c>
      <c r="I18" s="34">
        <f>'0313'!I18+'0314'!D15</f>
        <v>319</v>
      </c>
    </row>
    <row r="19" spans="1:9" ht="81.75" customHeight="1" thickBot="1">
      <c r="A19" s="66"/>
      <c r="B19" s="15" t="s">
        <v>17</v>
      </c>
      <c r="C19" s="75" t="s">
        <v>21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A040-A7CF-4AD2-841F-2A675B781BB5}">
  <dimension ref="A1:I19"/>
  <sheetViews>
    <sheetView zoomScale="85" zoomScaleNormal="85" workbookViewId="0">
      <selection activeCell="I10" sqref="I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46096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45</v>
      </c>
      <c r="E7" s="38">
        <v>90000</v>
      </c>
      <c r="F7" s="39">
        <f>G10/I5</f>
        <v>0.70769230769230773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45</v>
      </c>
      <c r="E10" s="32">
        <f>SUM(E7:E9)</f>
        <v>90000</v>
      </c>
      <c r="F10" s="33">
        <f>'0314'!F10+'0315'!D10</f>
        <v>778</v>
      </c>
      <c r="G10" s="31">
        <f>'0314'!G10+'0315'!E10</f>
        <v>1472000</v>
      </c>
      <c r="H10" s="31">
        <f>'0314'!H10+'0315'!D8</f>
        <v>42</v>
      </c>
      <c r="I10" s="34">
        <f>'0314'!I10+'0315'!D7</f>
        <v>736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46</v>
      </c>
      <c r="E15" s="38">
        <v>266000</v>
      </c>
      <c r="F15" s="39">
        <f>G18/I13</f>
        <v>6.5063492063492059E-2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49</v>
      </c>
      <c r="E18" s="32">
        <f>SUM(E15:E17)</f>
        <v>266000</v>
      </c>
      <c r="F18" s="33">
        <f>'0314'!F18+'0315'!D18</f>
        <v>386</v>
      </c>
      <c r="G18" s="31">
        <f>'0314'!G18+'0315'!E18</f>
        <v>2049500</v>
      </c>
      <c r="H18" s="31">
        <f>'0314'!H18+'0315'!D16</f>
        <v>21</v>
      </c>
      <c r="I18" s="34">
        <f>'0314'!I18+'0315'!D15</f>
        <v>365</v>
      </c>
    </row>
    <row r="19" spans="1:9" ht="81.75" customHeight="1" thickBot="1">
      <c r="A19" s="66"/>
      <c r="B19" s="15" t="s">
        <v>17</v>
      </c>
      <c r="C19" s="75" t="s">
        <v>21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9503-80B4-465C-84AC-8742E98E37D9}">
  <dimension ref="A1:I19"/>
  <sheetViews>
    <sheetView zoomScale="85" zoomScaleNormal="85" workbookViewId="0">
      <selection activeCell="I10" sqref="I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46098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</v>
      </c>
      <c r="E7" s="38">
        <v>8000</v>
      </c>
      <c r="F7" s="39">
        <f>G10/I5</f>
        <v>0.71153846153846156</v>
      </c>
      <c r="G7" s="24"/>
      <c r="H7" s="24"/>
      <c r="I7" s="25"/>
    </row>
    <row r="8" spans="1:9">
      <c r="A8" s="65"/>
      <c r="B8" s="73"/>
      <c r="C8" s="36" t="s">
        <v>11</v>
      </c>
      <c r="D8" s="37">
        <v>3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</v>
      </c>
      <c r="E10" s="32">
        <f>SUM(E7:E9)</f>
        <v>8000</v>
      </c>
      <c r="F10" s="33">
        <f>'0315'!F10+'0317'!D10</f>
        <v>785</v>
      </c>
      <c r="G10" s="31">
        <f>'0315'!G10+'0317'!E10</f>
        <v>1480000</v>
      </c>
      <c r="H10" s="31">
        <f>'0315'!H10+'0317'!D8</f>
        <v>45</v>
      </c>
      <c r="I10" s="34">
        <f>'0315'!I10+'0317'!D7</f>
        <v>740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</v>
      </c>
      <c r="E15" s="38">
        <v>27000</v>
      </c>
      <c r="F15" s="39">
        <f>G18/I13</f>
        <v>6.5920634920634921E-2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5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10</v>
      </c>
      <c r="E18" s="32">
        <f>SUM(E15:E17)</f>
        <v>27000</v>
      </c>
      <c r="F18" s="33">
        <f>'0315'!F18+'0317'!D18</f>
        <v>396</v>
      </c>
      <c r="G18" s="31">
        <f>'0315'!G18+'0317'!E18</f>
        <v>2076500</v>
      </c>
      <c r="H18" s="31">
        <f>'0315'!H18+'0317'!D16</f>
        <v>26</v>
      </c>
      <c r="I18" s="34">
        <f>'0315'!I18+'0317'!D15</f>
        <v>370</v>
      </c>
    </row>
    <row r="19" spans="1:9" ht="81.75" customHeight="1" thickBot="1">
      <c r="A19" s="66"/>
      <c r="B19" s="15" t="s">
        <v>17</v>
      </c>
      <c r="C19" s="75" t="s">
        <v>23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7E50-7022-4D3D-BD63-7DE11473F007}">
  <dimension ref="A1:I19"/>
  <sheetViews>
    <sheetView zoomScale="85" zoomScaleNormal="85" workbookViewId="0">
      <selection activeCell="F10" sqref="F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46099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15</v>
      </c>
      <c r="E7" s="38">
        <v>30000</v>
      </c>
      <c r="F7" s="39">
        <f>G10/I5</f>
        <v>0.72596153846153844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15</v>
      </c>
      <c r="E10" s="32">
        <f>SUM(E7:E9)</f>
        <v>30000</v>
      </c>
      <c r="F10" s="33">
        <f>'0317'!F10+'0318'!D10</f>
        <v>800</v>
      </c>
      <c r="G10" s="31">
        <f>'0317'!G10+'0318'!E10</f>
        <v>1510000</v>
      </c>
      <c r="H10" s="31">
        <f>'0317'!H10+'0318'!D8</f>
        <v>45</v>
      </c>
      <c r="I10" s="34">
        <f>'0317'!I10+'0318'!D7</f>
        <v>755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</v>
      </c>
      <c r="E15" s="38">
        <v>29000</v>
      </c>
      <c r="F15" s="39">
        <f>G18/I13</f>
        <v>6.684126984126984E-2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7</v>
      </c>
      <c r="E18" s="32">
        <f>SUM(E15:E17)</f>
        <v>29000</v>
      </c>
      <c r="F18" s="33">
        <f>'0317'!F18+'0318'!D18</f>
        <v>403</v>
      </c>
      <c r="G18" s="31">
        <f>'0317'!G18+'0318'!E18</f>
        <v>2105500</v>
      </c>
      <c r="H18" s="31">
        <f>'0317'!H18+'0318'!D16</f>
        <v>28</v>
      </c>
      <c r="I18" s="34">
        <f>'0317'!I18+'0318'!D15</f>
        <v>375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66C1-BBA6-4BFA-B364-F8AB84917F31}">
  <dimension ref="A1:I19"/>
  <sheetViews>
    <sheetView zoomScale="85" zoomScaleNormal="85" workbookViewId="0">
      <selection activeCell="D23" sqref="D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46100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15</v>
      </c>
      <c r="E7" s="38">
        <v>30000</v>
      </c>
      <c r="F7" s="39">
        <f>G10/I5</f>
        <v>0.74038461538461542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>
        <v>24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39</v>
      </c>
      <c r="E10" s="32">
        <f>SUM(E7:E9)</f>
        <v>30000</v>
      </c>
      <c r="F10" s="33">
        <f>'0318'!F10+'0319'!D10</f>
        <v>839</v>
      </c>
      <c r="G10" s="31">
        <f>'0318'!G10+'0319'!E10</f>
        <v>1540000</v>
      </c>
      <c r="H10" s="31">
        <f>'0318'!H10+'0319'!D8</f>
        <v>45</v>
      </c>
      <c r="I10" s="34">
        <f>'0318'!I10+'0319'!D7</f>
        <v>770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</v>
      </c>
      <c r="E15" s="38">
        <v>35000</v>
      </c>
      <c r="F15" s="39">
        <f>G18/I13</f>
        <v>6.7952380952380959E-2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9</v>
      </c>
      <c r="E18" s="32">
        <f>SUM(E15:E17)</f>
        <v>35000</v>
      </c>
      <c r="F18" s="33">
        <f>'0318'!F18+'0319'!D18</f>
        <v>412</v>
      </c>
      <c r="G18" s="31">
        <f>'0318'!G18+'0319'!E18</f>
        <v>2140500</v>
      </c>
      <c r="H18" s="31">
        <f>'0318'!H18+'0319'!D16</f>
        <v>30</v>
      </c>
      <c r="I18" s="34">
        <f>'0318'!I18+'0319'!D15</f>
        <v>382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6B13-26B9-4C59-BA51-151863627E81}">
  <dimension ref="A1:I19"/>
  <sheetViews>
    <sheetView zoomScale="85" zoomScaleNormal="85" workbookViewId="0">
      <selection activeCell="G10" sqref="G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46101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</v>
      </c>
      <c r="E7" s="38">
        <v>8000</v>
      </c>
      <c r="F7" s="39">
        <f>G10/I5</f>
        <v>0.74423076923076925</v>
      </c>
      <c r="G7" s="24"/>
      <c r="H7" s="24"/>
      <c r="I7" s="25"/>
    </row>
    <row r="8" spans="1:9">
      <c r="A8" s="65"/>
      <c r="B8" s="73"/>
      <c r="C8" s="36" t="s">
        <v>11</v>
      </c>
      <c r="D8" s="37">
        <v>3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</v>
      </c>
      <c r="E10" s="32">
        <f>SUM(E7:E9)</f>
        <v>8000</v>
      </c>
      <c r="F10" s="33">
        <f>'0319'!F10+'0320'!D10</f>
        <v>846</v>
      </c>
      <c r="G10" s="31">
        <f>'0319'!G10+'0320'!E10</f>
        <v>1548000</v>
      </c>
      <c r="H10" s="31">
        <f>'0319'!H10+'0320'!D8</f>
        <v>48</v>
      </c>
      <c r="I10" s="34">
        <f>'0319'!I10+'0320'!D7</f>
        <v>774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24</v>
      </c>
      <c r="E15" s="38">
        <v>148000</v>
      </c>
      <c r="F15" s="39">
        <f>G18/I13</f>
        <v>7.2650793650793646E-2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24</v>
      </c>
      <c r="E18" s="32">
        <f>SUM(E15:E17)</f>
        <v>148000</v>
      </c>
      <c r="F18" s="33">
        <f>'0319'!F18+'0320'!D18</f>
        <v>436</v>
      </c>
      <c r="G18" s="31">
        <f>'0319'!G18+'0320'!E18</f>
        <v>2288500</v>
      </c>
      <c r="H18" s="31">
        <f>'0319'!H18+'0320'!D16</f>
        <v>30</v>
      </c>
      <c r="I18" s="34">
        <f>'0319'!I18+'0320'!D15</f>
        <v>406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9D8E-4631-4185-93D9-9AA7D4A290F0}">
  <dimension ref="A1:I19"/>
  <sheetViews>
    <sheetView zoomScale="85" zoomScaleNormal="85" workbookViewId="0">
      <selection activeCell="F11" sqref="F11:I1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46102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32</v>
      </c>
      <c r="E7" s="38">
        <v>64000</v>
      </c>
      <c r="F7" s="39">
        <f>G10/I5</f>
        <v>0.77500000000000002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34</v>
      </c>
      <c r="E10" s="32">
        <f>SUM(E7:E9)</f>
        <v>64000</v>
      </c>
      <c r="F10" s="33">
        <f>'0320'!F10+'0321'!D10</f>
        <v>880</v>
      </c>
      <c r="G10" s="31">
        <f>'0320'!G10+'0321'!E10</f>
        <v>1612000</v>
      </c>
      <c r="H10" s="31">
        <f>'0320'!H10+'0321'!D8</f>
        <v>50</v>
      </c>
      <c r="I10" s="34">
        <f>'0320'!I10+'0321'!D7</f>
        <v>806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77</v>
      </c>
      <c r="E15" s="38">
        <v>431000</v>
      </c>
      <c r="F15" s="39">
        <f>G18/I13</f>
        <v>8.6333333333333331E-2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5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82</v>
      </c>
      <c r="E18" s="32">
        <f>SUM(E15:E17)</f>
        <v>431000</v>
      </c>
      <c r="F18" s="33">
        <f>'0320'!F18+'0321'!D18</f>
        <v>518</v>
      </c>
      <c r="G18" s="31">
        <f>'0320'!G18+'0321'!E18</f>
        <v>2719500</v>
      </c>
      <c r="H18" s="31">
        <f>'0320'!H18+'0321'!D16</f>
        <v>35</v>
      </c>
      <c r="I18" s="34">
        <f>'0320'!I18+'0321'!D15</f>
        <v>483</v>
      </c>
    </row>
    <row r="19" spans="1:9" ht="81.75" customHeight="1" thickBot="1">
      <c r="A19" s="66"/>
      <c r="B19" s="15" t="s">
        <v>17</v>
      </c>
      <c r="C19" s="75" t="s">
        <v>23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F7E0-7546-4D1D-A0EA-D479BFFD3B71}">
  <dimension ref="A1:I19"/>
  <sheetViews>
    <sheetView zoomScale="85" zoomScaleNormal="85" workbookViewId="0">
      <selection activeCell="H10" sqref="H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46103</v>
      </c>
      <c r="I3" s="79"/>
    </row>
    <row r="4" spans="1:9">
      <c r="A4" s="64">
        <v>1</v>
      </c>
      <c r="B4" s="3" t="s">
        <v>2</v>
      </c>
      <c r="C4" s="67" t="s">
        <v>19</v>
      </c>
      <c r="D4" s="67"/>
      <c r="E4" s="67"/>
      <c r="F4" s="4" t="s">
        <v>3</v>
      </c>
      <c r="G4" s="68" t="s">
        <v>29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2080000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22</v>
      </c>
      <c r="E7" s="38">
        <v>44000</v>
      </c>
      <c r="F7" s="39">
        <f>G10/I5</f>
        <v>0.7961538461538461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22</v>
      </c>
      <c r="E10" s="32">
        <f>SUM(E7:E9)</f>
        <v>44000</v>
      </c>
      <c r="F10" s="33">
        <f>'0321'!F10+'0322'!D10</f>
        <v>902</v>
      </c>
      <c r="G10" s="31">
        <f>'0321'!G10+'0322'!E10</f>
        <v>1656000</v>
      </c>
      <c r="H10" s="31">
        <f>'0321'!H10+'0322'!D8</f>
        <v>50</v>
      </c>
      <c r="I10" s="34">
        <f>'0321'!I10+'0322'!D7</f>
        <v>828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86</v>
      </c>
      <c r="E15" s="38">
        <v>496000</v>
      </c>
      <c r="F15" s="39">
        <f>G18/I13</f>
        <v>0.10207936507936508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5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91</v>
      </c>
      <c r="E18" s="32">
        <f>SUM(E15:E17)</f>
        <v>496000</v>
      </c>
      <c r="F18" s="33">
        <f>'0321'!F18+'0322'!D18</f>
        <v>609</v>
      </c>
      <c r="G18" s="31">
        <f>'0321'!G18+'0322'!E18</f>
        <v>3215500</v>
      </c>
      <c r="H18" s="31">
        <f>'0321'!H18+'0322'!D16</f>
        <v>40</v>
      </c>
      <c r="I18" s="34">
        <f>'0321'!I18+'0322'!D15</f>
        <v>569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BBA6-6CE7-461A-9F52-BF5D09AEE6A9}">
  <dimension ref="A1:I19"/>
  <sheetViews>
    <sheetView zoomScale="85" zoomScaleNormal="85" workbookViewId="0">
      <selection activeCell="C11" sqref="C11:E1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46105</v>
      </c>
      <c r="I3" s="79"/>
    </row>
    <row r="4" spans="1:9">
      <c r="A4" s="64">
        <v>1</v>
      </c>
      <c r="B4" s="3" t="s">
        <v>2</v>
      </c>
      <c r="C4" s="67"/>
      <c r="D4" s="67"/>
      <c r="E4" s="67"/>
      <c r="F4" s="4"/>
      <c r="G4" s="68"/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/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/>
      <c r="E7" s="38"/>
      <c r="F7" s="39"/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0</v>
      </c>
      <c r="E10" s="32">
        <f>SUM(E7:E9)</f>
        <v>0</v>
      </c>
      <c r="F10" s="33"/>
      <c r="G10" s="31"/>
      <c r="H10" s="31"/>
      <c r="I10" s="34"/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10</v>
      </c>
      <c r="E15" s="38">
        <v>50000</v>
      </c>
      <c r="F15" s="39">
        <f>G18/I13</f>
        <v>0.10366666666666667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10</v>
      </c>
      <c r="E18" s="32">
        <f>SUM(E15:E17)</f>
        <v>50000</v>
      </c>
      <c r="F18" s="33">
        <f>'0322'!F18+'0324'!D18</f>
        <v>619</v>
      </c>
      <c r="G18" s="31">
        <f>'0322'!G18+'0324'!E18</f>
        <v>3265500</v>
      </c>
      <c r="H18" s="31">
        <f>'0322'!H18+'0324'!D16</f>
        <v>40</v>
      </c>
      <c r="I18" s="34">
        <f>'0322'!I18+'0324'!D15</f>
        <v>579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DADA-1E90-4D3F-BF86-62AAEDD65D2C}">
  <dimension ref="A1:I19"/>
  <sheetViews>
    <sheetView zoomScale="85" zoomScaleNormal="85" workbookViewId="0">
      <selection activeCell="C20" sqref="C2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46106</v>
      </c>
      <c r="I3" s="79"/>
    </row>
    <row r="4" spans="1:9">
      <c r="A4" s="64">
        <v>1</v>
      </c>
      <c r="B4" s="3" t="s">
        <v>2</v>
      </c>
      <c r="C4" s="67"/>
      <c r="D4" s="67"/>
      <c r="E4" s="67"/>
      <c r="F4" s="4"/>
      <c r="G4" s="68"/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/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/>
      <c r="E7" s="38"/>
      <c r="F7" s="39"/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0</v>
      </c>
      <c r="E10" s="32">
        <f>SUM(E7:E9)</f>
        <v>0</v>
      </c>
      <c r="F10" s="33"/>
      <c r="G10" s="31"/>
      <c r="H10" s="31"/>
      <c r="I10" s="34"/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</v>
      </c>
      <c r="E15" s="38">
        <v>12000</v>
      </c>
      <c r="F15" s="39">
        <f>G18/I13</f>
        <v>0.10404761904761904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</v>
      </c>
      <c r="E18" s="32">
        <f>SUM(E15:E17)</f>
        <v>12000</v>
      </c>
      <c r="F18" s="33">
        <f>'0324'!F18+'0325'!D18</f>
        <v>623</v>
      </c>
      <c r="G18" s="31">
        <f>'0324'!G18+'0325'!E18</f>
        <v>3277500</v>
      </c>
      <c r="H18" s="31">
        <f>'0324'!H18+'0325'!D16</f>
        <v>42</v>
      </c>
      <c r="I18" s="34">
        <f>'0324'!I18+'0325'!D15</f>
        <v>581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F249-4235-4603-98C2-7427BFB52B40}">
  <dimension ref="A1:I19"/>
  <sheetViews>
    <sheetView zoomScale="85" zoomScaleNormal="85" workbookViewId="0">
      <selection activeCell="I10" sqref="I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46107</v>
      </c>
      <c r="I3" s="79"/>
    </row>
    <row r="4" spans="1:9">
      <c r="A4" s="64">
        <v>1</v>
      </c>
      <c r="B4" s="3" t="s">
        <v>2</v>
      </c>
      <c r="C4" s="67"/>
      <c r="D4" s="67"/>
      <c r="E4" s="67"/>
      <c r="F4" s="4"/>
      <c r="G4" s="68"/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/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/>
      <c r="E7" s="38"/>
      <c r="F7" s="39"/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0</v>
      </c>
      <c r="E10" s="32">
        <f>SUM(E7:E9)</f>
        <v>0</v>
      </c>
      <c r="F10" s="33"/>
      <c r="G10" s="31"/>
      <c r="H10" s="31"/>
      <c r="I10" s="34"/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</v>
      </c>
      <c r="E15" s="38">
        <v>22000</v>
      </c>
      <c r="F15" s="39">
        <f>G18/I13</f>
        <v>0.10474603174603174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</v>
      </c>
      <c r="E18" s="32">
        <f>SUM(E15:E17)</f>
        <v>22000</v>
      </c>
      <c r="F18" s="33">
        <f>'0325'!F18+'0326'!D18</f>
        <v>628</v>
      </c>
      <c r="G18" s="31">
        <f>'0325'!G18+'0326'!E18</f>
        <v>3299500</v>
      </c>
      <c r="H18" s="31">
        <f>'0325'!H18+'0326'!D16</f>
        <v>43</v>
      </c>
      <c r="I18" s="34">
        <f>'0325'!I18+'0326'!D15</f>
        <v>585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7362-732F-40E5-850C-30851C45C9E3}">
  <dimension ref="A1:I19"/>
  <sheetViews>
    <sheetView zoomScale="85" zoomScaleNormal="85" workbookViewId="0">
      <selection activeCell="I18" sqref="I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46108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</v>
      </c>
      <c r="E7" s="38">
        <v>6000</v>
      </c>
      <c r="F7" s="39">
        <f>G10/I5</f>
        <v>5.9999999999999995E-4</v>
      </c>
      <c r="G7" s="24"/>
      <c r="H7" s="24"/>
      <c r="I7" s="25"/>
    </row>
    <row r="8" spans="1:9">
      <c r="A8" s="65"/>
      <c r="B8" s="73"/>
      <c r="C8" s="36" t="s">
        <v>11</v>
      </c>
      <c r="D8" s="37">
        <v>4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</v>
      </c>
      <c r="E10" s="32">
        <f>SUM(E7:E9)</f>
        <v>6000</v>
      </c>
      <c r="F10" s="33">
        <f>D10</f>
        <v>6</v>
      </c>
      <c r="G10" s="31">
        <f>E10</f>
        <v>6000</v>
      </c>
      <c r="H10" s="31">
        <f>D8</f>
        <v>4</v>
      </c>
      <c r="I10" s="34">
        <f>D7</f>
        <v>2</v>
      </c>
    </row>
    <row r="11" spans="1:9" ht="96.75" customHeight="1" thickBot="1">
      <c r="A11" s="66"/>
      <c r="B11" s="15" t="s">
        <v>17</v>
      </c>
      <c r="C11" s="75" t="s">
        <v>28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8</v>
      </c>
      <c r="E15" s="38">
        <v>48000</v>
      </c>
      <c r="F15" s="39">
        <f>G18/I13</f>
        <v>0.10626984126984126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11</v>
      </c>
      <c r="E18" s="32">
        <f>SUM(E15:E17)</f>
        <v>48000</v>
      </c>
      <c r="F18" s="33">
        <f>'0326'!F18+'0327'!D18</f>
        <v>639</v>
      </c>
      <c r="G18" s="31">
        <f>'0326'!G18+'0327'!E18</f>
        <v>3347500</v>
      </c>
      <c r="H18" s="31">
        <f>'0326'!H18+'0327'!D16</f>
        <v>46</v>
      </c>
      <c r="I18" s="34">
        <f>'0326'!I18+'0327'!D15</f>
        <v>593</v>
      </c>
    </row>
    <row r="19" spans="1:9" ht="81.75" customHeight="1" thickBot="1">
      <c r="A19" s="66"/>
      <c r="B19" s="15" t="s">
        <v>17</v>
      </c>
      <c r="C19" s="75" t="s">
        <v>21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9A32-8189-4E5B-B899-02C20D9B6B60}">
  <dimension ref="A1:I19"/>
  <sheetViews>
    <sheetView zoomScale="85" zoomScaleNormal="85" workbookViewId="0">
      <selection activeCell="E26" sqref="E2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46109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89</v>
      </c>
      <c r="E7" s="38">
        <v>267000</v>
      </c>
      <c r="F7" s="39">
        <f>G10/I5</f>
        <v>2.7300000000000001E-2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89</v>
      </c>
      <c r="E10" s="32">
        <f>SUM(E7:E9)</f>
        <v>267000</v>
      </c>
      <c r="F10" s="33">
        <f>'0327'!F10+'0328'!D10</f>
        <v>95</v>
      </c>
      <c r="G10" s="31">
        <f>'0327'!G10+'0328'!E10</f>
        <v>273000</v>
      </c>
      <c r="H10" s="31">
        <f>'0327'!H10+'0328'!D8</f>
        <v>4</v>
      </c>
      <c r="I10" s="34">
        <f>'0327'!I10+'0328'!D7</f>
        <v>91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54</v>
      </c>
      <c r="E15" s="38">
        <v>318000</v>
      </c>
      <c r="F15" s="39">
        <f>G18/I13</f>
        <v>0.11636507936507937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4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58</v>
      </c>
      <c r="E18" s="32">
        <f>SUM(E15:E17)</f>
        <v>318000</v>
      </c>
      <c r="F18" s="33">
        <f>'0327'!F18+'0328'!D18</f>
        <v>697</v>
      </c>
      <c r="G18" s="31">
        <f>'0327'!G18+'0328'!E18</f>
        <v>3665500</v>
      </c>
      <c r="H18" s="31">
        <f>'0327'!H18+'0328'!D16</f>
        <v>50</v>
      </c>
      <c r="I18" s="34">
        <f>'0327'!I18+'0328'!D15</f>
        <v>647</v>
      </c>
    </row>
    <row r="19" spans="1:9" ht="81.75" customHeight="1" thickBot="1">
      <c r="A19" s="66"/>
      <c r="B19" s="15" t="s">
        <v>17</v>
      </c>
      <c r="C19" s="75" t="s">
        <v>28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6C0A-A795-47B8-B831-034BAD4F479E}">
  <dimension ref="A1:I19"/>
  <sheetViews>
    <sheetView zoomScale="85" zoomScaleNormal="85" workbookViewId="0">
      <selection activeCell="I18" sqref="I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46110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63</v>
      </c>
      <c r="E7" s="38">
        <v>189000</v>
      </c>
      <c r="F7" s="39">
        <f>G10/I5</f>
        <v>4.6199999999999998E-2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63</v>
      </c>
      <c r="E10" s="32">
        <f>SUM(E7:E9)</f>
        <v>189000</v>
      </c>
      <c r="F10" s="33">
        <f>'0328'!F10+'0329'!D10</f>
        <v>158</v>
      </c>
      <c r="G10" s="31">
        <f>'0328'!G10+'0329'!E10</f>
        <v>462000</v>
      </c>
      <c r="H10" s="31">
        <f>'0328'!H10+'0329'!D8</f>
        <v>4</v>
      </c>
      <c r="I10" s="34">
        <f>'0328'!I10+'0329'!D7</f>
        <v>154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32</v>
      </c>
      <c r="E15" s="38">
        <v>170000</v>
      </c>
      <c r="F15" s="39">
        <f>G18/I13</f>
        <v>0.12176190476190477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33</v>
      </c>
      <c r="E18" s="32">
        <f>SUM(E15:E17)</f>
        <v>170000</v>
      </c>
      <c r="F18" s="33">
        <f>'0328'!F18+'0329'!D18</f>
        <v>730</v>
      </c>
      <c r="G18" s="31">
        <f>'0328'!G18+'0329'!E18</f>
        <v>3835500</v>
      </c>
      <c r="H18" s="31">
        <f>'0328'!H18+'0329'!D16</f>
        <v>51</v>
      </c>
      <c r="I18" s="34">
        <v>96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B9F1-1C09-4F9D-8C77-AEA96633F28D}">
  <dimension ref="A1:I19"/>
  <sheetViews>
    <sheetView zoomScale="85" zoomScaleNormal="85" workbookViewId="0">
      <selection activeCell="I18" sqref="I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46112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8</v>
      </c>
      <c r="E7" s="38">
        <v>24000</v>
      </c>
      <c r="F7" s="39">
        <f>G10/I5</f>
        <v>4.8599999999999997E-2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8</v>
      </c>
      <c r="E10" s="32">
        <f>SUM(E7:E9)</f>
        <v>24000</v>
      </c>
      <c r="F10" s="33">
        <f>'0329'!F10+'0331'!D10</f>
        <v>166</v>
      </c>
      <c r="G10" s="31">
        <f>'0329'!G10+'0331'!E10</f>
        <v>486000</v>
      </c>
      <c r="H10" s="31">
        <f>'0329'!H10+'0331'!D8</f>
        <v>4</v>
      </c>
      <c r="I10" s="34">
        <f>'0329'!I10+'0331'!D7</f>
        <v>162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</v>
      </c>
      <c r="E15" s="38">
        <v>27000</v>
      </c>
      <c r="F15" s="39">
        <f>G18/I13</f>
        <v>0.12261904761904761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6</v>
      </c>
      <c r="E18" s="32">
        <f>SUM(E15:E17)</f>
        <v>27000</v>
      </c>
      <c r="F18" s="33">
        <f>'0329'!F18+'0331'!D18</f>
        <v>736</v>
      </c>
      <c r="G18" s="31">
        <f>'0329'!G18+'0331'!E18</f>
        <v>3862500</v>
      </c>
      <c r="H18" s="31">
        <f>'0329'!H18+'0331'!D16</f>
        <v>52</v>
      </c>
      <c r="I18" s="34">
        <f>'0329'!I18+'0331'!D15</f>
        <v>101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DF0F-9185-4D30-976A-75636830FF6C}">
  <dimension ref="A1:I19"/>
  <sheetViews>
    <sheetView zoomScale="85" zoomScaleNormal="85" workbookViewId="0">
      <selection activeCell="D24" sqref="D2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46113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9</v>
      </c>
      <c r="E7" s="38">
        <v>27000</v>
      </c>
      <c r="F7" s="39">
        <f>G10/I5</f>
        <v>5.1299999999999998E-2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9</v>
      </c>
      <c r="E10" s="32">
        <f>SUM(E7:E9)</f>
        <v>27000</v>
      </c>
      <c r="F10" s="33">
        <f>'0331'!F10+'0401'!D10</f>
        <v>175</v>
      </c>
      <c r="G10" s="31">
        <f>'0331'!G10+'0401'!E10</f>
        <v>513000</v>
      </c>
      <c r="H10" s="31">
        <f>'0331'!H10+'0401'!D8</f>
        <v>4</v>
      </c>
      <c r="I10" s="34">
        <f>'0331'!I10+'0401'!D7</f>
        <v>171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</v>
      </c>
      <c r="E15" s="38">
        <v>29000</v>
      </c>
      <c r="F15" s="39">
        <f>G18/I13</f>
        <v>0.12353968253968255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</v>
      </c>
      <c r="E18" s="32">
        <f>SUM(E15:E17)</f>
        <v>29000</v>
      </c>
      <c r="F18" s="33">
        <f>'0331'!F18+'0401'!D18</f>
        <v>741</v>
      </c>
      <c r="G18" s="31">
        <f>'0331'!G18+'0401'!E18</f>
        <v>3891500</v>
      </c>
      <c r="H18" s="31">
        <f>'0331'!H18+'0401'!D16</f>
        <v>52</v>
      </c>
      <c r="I18" s="34">
        <f>'0331'!I18+'0401'!D15</f>
        <v>106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452E-2E07-4037-BCBC-DBDCD7382468}">
  <dimension ref="A1:I19"/>
  <sheetViews>
    <sheetView zoomScale="85" zoomScaleNormal="85" workbookViewId="0">
      <selection activeCell="F18" sqref="F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46114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12</v>
      </c>
      <c r="E7" s="38">
        <v>36000</v>
      </c>
      <c r="F7" s="39">
        <f>G10/I5</f>
        <v>5.4899999999999997E-2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13</v>
      </c>
      <c r="E10" s="32">
        <f>SUM(E7:E9)</f>
        <v>36000</v>
      </c>
      <c r="F10" s="33">
        <f>'0401'!F10+'0402'!D10</f>
        <v>188</v>
      </c>
      <c r="G10" s="31">
        <f>'0401'!G10+'0402'!E10</f>
        <v>549000</v>
      </c>
      <c r="H10" s="31">
        <f>'0401'!H10+'0402'!D8</f>
        <v>5</v>
      </c>
      <c r="I10" s="34">
        <f>'0401'!I10+'0402'!D7</f>
        <v>183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16</v>
      </c>
      <c r="E15" s="38">
        <v>84000</v>
      </c>
      <c r="F15" s="39">
        <f>G18/I13</f>
        <v>0.12620634920634921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17</v>
      </c>
      <c r="E18" s="32">
        <f>SUM(E15:E17)</f>
        <v>84000</v>
      </c>
      <c r="F18" s="33">
        <f>'0401'!F18+'0402'!D18</f>
        <v>758</v>
      </c>
      <c r="G18" s="31">
        <f>'0401'!G18+'0402'!E18</f>
        <v>3975500</v>
      </c>
      <c r="H18" s="31">
        <f>'0401'!H18+'0402'!D16</f>
        <v>53</v>
      </c>
      <c r="I18" s="34">
        <f>'0401'!I18+'0402'!D15</f>
        <v>122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0835-4939-4202-BDDB-A7F3CB87935C}">
  <dimension ref="A1:I19"/>
  <sheetViews>
    <sheetView zoomScale="85" zoomScaleNormal="85" workbookViewId="0">
      <selection activeCell="G23" sqref="G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46115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37</v>
      </c>
      <c r="E7" s="38">
        <v>111000</v>
      </c>
      <c r="F7" s="39">
        <f>G10/I5</f>
        <v>6.6000000000000003E-2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37</v>
      </c>
      <c r="E10" s="32">
        <f>SUM(E7:E9)</f>
        <v>111000</v>
      </c>
      <c r="F10" s="33">
        <f>'0402'!F10+'0403'!D10</f>
        <v>225</v>
      </c>
      <c r="G10" s="31">
        <f>'0402'!G10+'0403'!E10</f>
        <v>660000</v>
      </c>
      <c r="H10" s="31">
        <f>'0402'!H10+'0403'!D8</f>
        <v>5</v>
      </c>
      <c r="I10" s="34">
        <f>'0402'!I10+'0403'!D7</f>
        <v>220</v>
      </c>
    </row>
    <row r="11" spans="1:9" ht="96.75" customHeight="1" thickBot="1">
      <c r="A11" s="66"/>
      <c r="B11" s="15" t="s">
        <v>17</v>
      </c>
      <c r="C11" s="75" t="s">
        <v>35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14</v>
      </c>
      <c r="E15" s="38">
        <v>72000</v>
      </c>
      <c r="F15" s="39">
        <f>G18/I13</f>
        <v>0.12849206349206349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17</v>
      </c>
      <c r="E18" s="32">
        <f>SUM(E15:E17)</f>
        <v>72000</v>
      </c>
      <c r="F18" s="33">
        <f>'0402'!F18+'0403'!D18</f>
        <v>775</v>
      </c>
      <c r="G18" s="31">
        <f>'0402'!G18+'0403'!E18</f>
        <v>4047500</v>
      </c>
      <c r="H18" s="31">
        <f>'0402'!H18+'0403'!D16</f>
        <v>56</v>
      </c>
      <c r="I18" s="34">
        <f>'0402'!I18+'0403'!D15</f>
        <v>136</v>
      </c>
    </row>
    <row r="19" spans="1:9" ht="81.75" customHeight="1" thickBot="1">
      <c r="A19" s="66"/>
      <c r="B19" s="15" t="s">
        <v>17</v>
      </c>
      <c r="C19" s="75" t="s">
        <v>36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00AA-9DC2-46B9-8B0F-779ABF75D131}">
  <dimension ref="A1:I19"/>
  <sheetViews>
    <sheetView zoomScale="85" zoomScaleNormal="85" workbookViewId="0">
      <selection activeCell="I10" sqref="I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46116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65</v>
      </c>
      <c r="E7" s="38">
        <v>195000</v>
      </c>
      <c r="F7" s="39">
        <f>G10/I5</f>
        <v>8.5500000000000007E-2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66</v>
      </c>
      <c r="E10" s="32">
        <f>SUM(E7:E9)</f>
        <v>195000</v>
      </c>
      <c r="F10" s="33">
        <f>'0403'!F10+'0404'!D10</f>
        <v>291</v>
      </c>
      <c r="G10" s="31">
        <f>'0403'!G10+'0404'!E10</f>
        <v>855000</v>
      </c>
      <c r="H10" s="31">
        <f>'0403'!H10+'0404'!D8</f>
        <v>6</v>
      </c>
      <c r="I10" s="34">
        <f>'0403'!I10+'0404'!D7</f>
        <v>285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53</v>
      </c>
      <c r="E15" s="38">
        <v>299000</v>
      </c>
      <c r="F15" s="39">
        <f>G18/I13</f>
        <v>0.13798412698412699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54</v>
      </c>
      <c r="E18" s="32">
        <f>SUM(E15:E17)</f>
        <v>299000</v>
      </c>
      <c r="F18" s="33">
        <f>'0403'!F18+'0404'!D18</f>
        <v>829</v>
      </c>
      <c r="G18" s="31">
        <f>'0403'!G18+'0404'!E18</f>
        <v>4346500</v>
      </c>
      <c r="H18" s="31">
        <f>'0403'!H18+'0404'!D16</f>
        <v>57</v>
      </c>
      <c r="I18" s="34">
        <f>'0403'!I18+'0404'!D15</f>
        <v>189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8320-0D2C-4E41-8F11-8B7F16CD4B8C}">
  <dimension ref="A1:I19"/>
  <sheetViews>
    <sheetView zoomScale="85" zoomScaleNormal="85" workbookViewId="0">
      <selection activeCell="J18" sqref="J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46117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66</v>
      </c>
      <c r="E7" s="38">
        <v>198000</v>
      </c>
      <c r="F7" s="39">
        <f>G10/I5</f>
        <v>0.1053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66</v>
      </c>
      <c r="E10" s="32">
        <f>SUM(E7:E9)</f>
        <v>198000</v>
      </c>
      <c r="F10" s="33">
        <f>'0404'!F10+'0405'!D10</f>
        <v>357</v>
      </c>
      <c r="G10" s="31">
        <f>'0404'!G10+'0405'!E10</f>
        <v>1053000</v>
      </c>
      <c r="H10" s="31">
        <f>'0404'!H10+'0405'!D8</f>
        <v>6</v>
      </c>
      <c r="I10" s="34">
        <f>'0404'!I10+'0405'!D7</f>
        <v>351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62</v>
      </c>
      <c r="E15" s="38">
        <v>366000</v>
      </c>
      <c r="F15" s="39">
        <f>G18/I13</f>
        <v>0.1496031746031746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65</v>
      </c>
      <c r="E18" s="32">
        <f>SUM(E15:E17)</f>
        <v>366000</v>
      </c>
      <c r="F18" s="33">
        <f>'0404'!F18+'0405'!D18</f>
        <v>894</v>
      </c>
      <c r="G18" s="31">
        <f>'0404'!G18+'0405'!E18</f>
        <v>4712500</v>
      </c>
      <c r="H18" s="31">
        <f>'0404'!H18+'0405'!D16</f>
        <v>60</v>
      </c>
      <c r="I18" s="34">
        <f>'0404'!I18+'0405'!D15</f>
        <v>251</v>
      </c>
    </row>
    <row r="19" spans="1:9" ht="81.75" customHeight="1" thickBot="1">
      <c r="A19" s="66"/>
      <c r="B19" s="15" t="s">
        <v>17</v>
      </c>
      <c r="C19" s="75" t="s">
        <v>21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5AFD-8A97-46FE-8D73-82B36EA62BF7}">
  <dimension ref="A1:I19"/>
  <sheetViews>
    <sheetView topLeftCell="A3" zoomScale="85" zoomScaleNormal="85" workbookViewId="0">
      <selection activeCell="I10" sqref="I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46119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54</v>
      </c>
      <c r="E7" s="38">
        <v>162000</v>
      </c>
      <c r="F7" s="39">
        <f>G10/I5</f>
        <v>0.1215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54</v>
      </c>
      <c r="E10" s="32">
        <f>SUM(E7:E9)</f>
        <v>162000</v>
      </c>
      <c r="F10" s="33">
        <f>'0405'!F10+'0407'!D10</f>
        <v>411</v>
      </c>
      <c r="G10" s="31">
        <f>'0405'!G10+'0407'!E10</f>
        <v>1215000</v>
      </c>
      <c r="H10" s="31">
        <f>'0405'!H10+'0407'!D8</f>
        <v>6</v>
      </c>
      <c r="I10" s="34">
        <f>'0405'!I10+'0407'!D7</f>
        <v>405</v>
      </c>
    </row>
    <row r="11" spans="1:9" ht="96.75" customHeight="1" thickBot="1">
      <c r="A11" s="66"/>
      <c r="B11" s="15" t="s">
        <v>17</v>
      </c>
      <c r="C11" s="75" t="s">
        <v>37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50</v>
      </c>
      <c r="E15" s="38">
        <v>231000</v>
      </c>
      <c r="F15" s="39">
        <f>G18/I13</f>
        <v>0.15693650793650793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50</v>
      </c>
      <c r="E18" s="32">
        <f>SUM(E15:E17)</f>
        <v>231000</v>
      </c>
      <c r="F18" s="33">
        <f>'0405'!F18+'0407'!D18</f>
        <v>944</v>
      </c>
      <c r="G18" s="31">
        <f>'0405'!G18+'0407'!E18</f>
        <v>4943500</v>
      </c>
      <c r="H18" s="31">
        <f>'0405'!H18+'0407'!D16</f>
        <v>60</v>
      </c>
      <c r="I18" s="34">
        <f>'0405'!I18+'0407'!D15</f>
        <v>301</v>
      </c>
    </row>
    <row r="19" spans="1:9" ht="81.75" customHeight="1" thickBot="1">
      <c r="A19" s="66"/>
      <c r="B19" s="15" t="s">
        <v>17</v>
      </c>
      <c r="C19" s="75" t="s">
        <v>38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DE0D-8D7B-4692-A9F7-F09970DE7A2D}">
  <dimension ref="A1:I19"/>
  <sheetViews>
    <sheetView topLeftCell="A3" zoomScale="85" zoomScaleNormal="85" workbookViewId="0">
      <selection activeCell="H27" sqref="H27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46120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39</v>
      </c>
      <c r="E7" s="38">
        <v>117000</v>
      </c>
      <c r="F7" s="39">
        <f>G10/I5</f>
        <v>0.13320000000000001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41</v>
      </c>
      <c r="E10" s="32">
        <f>SUM(E7:E9)</f>
        <v>117000</v>
      </c>
      <c r="F10" s="33">
        <f>'0407'!F10+'0408'!D10</f>
        <v>452</v>
      </c>
      <c r="G10" s="31">
        <f>'0407'!G10+'0408'!E10</f>
        <v>1332000</v>
      </c>
      <c r="H10" s="31">
        <f>'0407'!H10+'0408'!D8</f>
        <v>8</v>
      </c>
      <c r="I10" s="34">
        <f>'0407'!I10+'0408'!D7</f>
        <v>444</v>
      </c>
    </row>
    <row r="11" spans="1:9" ht="96.75" customHeight="1" thickBot="1">
      <c r="A11" s="66"/>
      <c r="B11" s="15" t="s">
        <v>17</v>
      </c>
      <c r="C11" s="75" t="s">
        <v>39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53</v>
      </c>
      <c r="E15" s="38">
        <v>243500</v>
      </c>
      <c r="F15" s="39">
        <f>G18/I13</f>
        <v>0.16466666666666666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56</v>
      </c>
      <c r="E18" s="32">
        <f>SUM(E15:E17)</f>
        <v>243500</v>
      </c>
      <c r="F18" s="33">
        <f>'0407'!F18+'0408'!D18</f>
        <v>1000</v>
      </c>
      <c r="G18" s="31">
        <f>'0407'!G18+'0408'!E18</f>
        <v>5187000</v>
      </c>
      <c r="H18" s="31">
        <f>'0407'!H18+'0408'!D16</f>
        <v>63</v>
      </c>
      <c r="I18" s="34">
        <f>'0407'!I18+'0408'!D15</f>
        <v>354</v>
      </c>
    </row>
    <row r="19" spans="1:9" ht="81.75" customHeight="1" thickBot="1">
      <c r="A19" s="66"/>
      <c r="B19" s="15" t="s">
        <v>17</v>
      </c>
      <c r="C19" s="75" t="s">
        <v>40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7A0B-AEE3-4FB8-81FC-9F8435EF5746}">
  <dimension ref="A1:I19"/>
  <sheetViews>
    <sheetView zoomScale="85" zoomScaleNormal="85" workbookViewId="0">
      <selection activeCell="F19" sqref="F19:I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46121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</v>
      </c>
      <c r="E7" s="38">
        <v>3000</v>
      </c>
      <c r="F7" s="39">
        <f>G10/I5</f>
        <v>0.13350000000000001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</v>
      </c>
      <c r="E10" s="32">
        <f>SUM(E7:E9)</f>
        <v>3000</v>
      </c>
      <c r="F10" s="33">
        <f>'0408'!F10+'0409'!D10</f>
        <v>453</v>
      </c>
      <c r="G10" s="31">
        <f>'0408'!G10+'0409'!E10</f>
        <v>1335000</v>
      </c>
      <c r="H10" s="31">
        <f>'0408'!H10+'0409'!D8</f>
        <v>8</v>
      </c>
      <c r="I10" s="34">
        <f>'0408'!I10+'0409'!D7</f>
        <v>445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15</v>
      </c>
      <c r="E15" s="38">
        <v>97000</v>
      </c>
      <c r="F15" s="39">
        <f>G18/I13</f>
        <v>0.16774603174603175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17</v>
      </c>
      <c r="E18" s="32">
        <f>SUM(E15:E17)</f>
        <v>97000</v>
      </c>
      <c r="F18" s="33">
        <f>'0408'!F18+'0409'!D18</f>
        <v>1017</v>
      </c>
      <c r="G18" s="31">
        <f>'0408'!G18+'0409'!E18</f>
        <v>5284000</v>
      </c>
      <c r="H18" s="31">
        <f>'0408'!H18+'0409'!D16</f>
        <v>65</v>
      </c>
      <c r="I18" s="34">
        <f>'0408'!I18+'0409'!D15</f>
        <v>369</v>
      </c>
    </row>
    <row r="19" spans="1:9" ht="81.75" customHeight="1" thickBot="1">
      <c r="A19" s="66"/>
      <c r="B19" s="15" t="s">
        <v>17</v>
      </c>
      <c r="C19" s="75" t="s">
        <v>41</v>
      </c>
      <c r="D19" s="76"/>
      <c r="E19" s="77"/>
      <c r="F19" s="80" t="s">
        <v>42</v>
      </c>
      <c r="G19" s="81"/>
      <c r="H19" s="81"/>
      <c r="I19" s="82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58C4-FD95-4462-A9BC-FE9CAFF30104}">
  <dimension ref="A1:I19"/>
  <sheetViews>
    <sheetView zoomScale="85" zoomScaleNormal="85" workbookViewId="0">
      <selection activeCell="F18" sqref="F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46122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25</v>
      </c>
      <c r="E7" s="38">
        <v>75000</v>
      </c>
      <c r="F7" s="39">
        <f>G10/I5</f>
        <v>0.14099999999999999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5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30</v>
      </c>
      <c r="E10" s="32">
        <f>SUM(E7:E9)</f>
        <v>75000</v>
      </c>
      <c r="F10" s="33">
        <f>'0409'!F10+'0410'!D10</f>
        <v>483</v>
      </c>
      <c r="G10" s="31">
        <f>'0409'!G10+'0410'!E10</f>
        <v>1410000</v>
      </c>
      <c r="H10" s="31">
        <f>'0409'!H10+'0410'!D8</f>
        <v>13</v>
      </c>
      <c r="I10" s="34">
        <f>'0409'!I10+'0410'!D7</f>
        <v>470</v>
      </c>
    </row>
    <row r="11" spans="1:9" ht="96.75" customHeight="1" thickBot="1">
      <c r="A11" s="66"/>
      <c r="B11" s="15" t="s">
        <v>17</v>
      </c>
      <c r="C11" s="75" t="s">
        <v>23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8</v>
      </c>
      <c r="E15" s="38">
        <v>42000</v>
      </c>
      <c r="F15" s="39">
        <f>G18/I13</f>
        <v>0.16907936507936508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8</v>
      </c>
      <c r="E18" s="32">
        <f>SUM(E15:E17)</f>
        <v>42000</v>
      </c>
      <c r="F18" s="33">
        <f>'0409'!F18+'0410'!D18</f>
        <v>1025</v>
      </c>
      <c r="G18" s="31">
        <f>'0409'!G18+'0410'!E18</f>
        <v>5326000</v>
      </c>
      <c r="H18" s="31">
        <f>'0409'!H18+'0410'!D16</f>
        <v>65</v>
      </c>
      <c r="I18" s="34">
        <f>'0409'!I18+'0410'!D15</f>
        <v>377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110E-DC38-46A1-A8CA-CDF0DCC24232}">
  <dimension ref="A1:I19"/>
  <sheetViews>
    <sheetView zoomScale="85" zoomScaleNormal="85" workbookViewId="0">
      <selection activeCell="E25" sqref="E25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46123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88</v>
      </c>
      <c r="E7" s="38">
        <v>264000</v>
      </c>
      <c r="F7" s="39">
        <f>G10/I5</f>
        <v>0.16739999999999999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89</v>
      </c>
      <c r="E10" s="32">
        <f>SUM(E7:E9)</f>
        <v>264000</v>
      </c>
      <c r="F10" s="33">
        <f>'0410'!F10+'0411'!D10</f>
        <v>572</v>
      </c>
      <c r="G10" s="31">
        <f>'0410'!G10+'0411'!E10</f>
        <v>1674000</v>
      </c>
      <c r="H10" s="31">
        <f>'0410'!H10+'0411'!D8</f>
        <v>14</v>
      </c>
      <c r="I10" s="34">
        <f>'0410'!I10+'0411'!D7</f>
        <v>558</v>
      </c>
    </row>
    <row r="11" spans="1:9" ht="96.75" customHeight="1" thickBot="1">
      <c r="A11" s="66"/>
      <c r="B11" s="15" t="s">
        <v>17</v>
      </c>
      <c r="C11" s="75" t="s">
        <v>43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59</v>
      </c>
      <c r="E15" s="38">
        <v>323000</v>
      </c>
      <c r="F15" s="39">
        <f>G18/I13</f>
        <v>0.17933333333333334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4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63</v>
      </c>
      <c r="E18" s="32">
        <f>SUM(E15:E17)</f>
        <v>323000</v>
      </c>
      <c r="F18" s="33">
        <f>'0410'!F18+'0411'!D18</f>
        <v>1088</v>
      </c>
      <c r="G18" s="31">
        <f>'0410'!G18+'0411'!E18</f>
        <v>5649000</v>
      </c>
      <c r="H18" s="31">
        <f>'0410'!H18+'0411'!D16</f>
        <v>69</v>
      </c>
      <c r="I18" s="34">
        <f>'0410'!I18+'0411'!D15</f>
        <v>436</v>
      </c>
    </row>
    <row r="19" spans="1:9" ht="81.75" customHeight="1" thickBot="1">
      <c r="A19" s="66"/>
      <c r="B19" s="15" t="s">
        <v>17</v>
      </c>
      <c r="C19" s="75" t="s">
        <v>28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6A4E-BF30-4899-801D-DA191286ED91}">
  <dimension ref="A1:I19"/>
  <sheetViews>
    <sheetView topLeftCell="A2" zoomScale="85" zoomScaleNormal="85" workbookViewId="0">
      <selection activeCell="F24" sqref="F2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46124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61</v>
      </c>
      <c r="E7" s="38">
        <v>183000</v>
      </c>
      <c r="F7" s="39">
        <f>G10/I5</f>
        <v>0.1857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63</v>
      </c>
      <c r="E10" s="32">
        <f>SUM(E7:E9)</f>
        <v>183000</v>
      </c>
      <c r="F10" s="33">
        <f>'0411'!F10+'0412'!D10</f>
        <v>635</v>
      </c>
      <c r="G10" s="31">
        <f>'0411'!G10+'0412'!E10</f>
        <v>1857000</v>
      </c>
      <c r="H10" s="31">
        <f>'0411'!H10+'0412'!D8</f>
        <v>16</v>
      </c>
      <c r="I10" s="34">
        <f>'0411'!I10+'0412'!D7</f>
        <v>619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34</v>
      </c>
      <c r="E15" s="38">
        <v>194000</v>
      </c>
      <c r="F15" s="39">
        <f>G18/I13</f>
        <v>0.18549206349206349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46</v>
      </c>
      <c r="E18" s="32">
        <f>SUM(E15:E17)</f>
        <v>194000</v>
      </c>
      <c r="F18" s="33">
        <f>'0411'!F18+'0412'!D18</f>
        <v>1134</v>
      </c>
      <c r="G18" s="31">
        <f>'0411'!G18+'0412'!E18</f>
        <v>5843000</v>
      </c>
      <c r="H18" s="31">
        <f>'0411'!H18+'0412'!D16</f>
        <v>81</v>
      </c>
      <c r="I18" s="34">
        <f>'0411'!I18+'0412'!D15</f>
        <v>470</v>
      </c>
    </row>
    <row r="19" spans="1:9" ht="81.75" customHeight="1" thickBot="1">
      <c r="A19" s="66"/>
      <c r="B19" s="15" t="s">
        <v>17</v>
      </c>
      <c r="C19" s="75" t="s">
        <v>44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0CAA-C50D-4004-809D-C809C3EE91FD}">
  <dimension ref="A1:I19"/>
  <sheetViews>
    <sheetView zoomScale="85" zoomScaleNormal="85" workbookViewId="0">
      <selection activeCell="E8" sqref="E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46126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8</v>
      </c>
      <c r="E7" s="38">
        <v>24000</v>
      </c>
      <c r="F7" s="39">
        <f>G10/I5</f>
        <v>0.18809999999999999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8</v>
      </c>
      <c r="E10" s="32">
        <f>SUM(E7:E9)</f>
        <v>24000</v>
      </c>
      <c r="F10" s="33">
        <f>'0412'!F10+'0414'!D10</f>
        <v>643</v>
      </c>
      <c r="G10" s="31">
        <f>'0412'!G10+'0414'!E10</f>
        <v>1881000</v>
      </c>
      <c r="H10" s="31">
        <f>'0412'!H10+'0414'!D8</f>
        <v>16</v>
      </c>
      <c r="I10" s="34">
        <f>'0412'!I10+'0414'!D7</f>
        <v>627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</v>
      </c>
      <c r="E15" s="38">
        <v>19000</v>
      </c>
      <c r="F15" s="39">
        <f>G18/I13</f>
        <v>0.18609523809523809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</v>
      </c>
      <c r="E18" s="32">
        <f>SUM(E15:E17)</f>
        <v>19000</v>
      </c>
      <c r="F18" s="33">
        <f>'0412'!F18+'0414'!D18</f>
        <v>1137</v>
      </c>
      <c r="G18" s="31">
        <f>'0412'!G18+'0414'!E18</f>
        <v>5862000</v>
      </c>
      <c r="H18" s="31">
        <f>'0412'!H18+'0414'!D16</f>
        <v>81</v>
      </c>
      <c r="I18" s="34">
        <f>'0412'!I18+'0414'!D15</f>
        <v>473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FEE0-AAEC-46E4-81D1-1519D30AE120}">
  <dimension ref="A1:I19"/>
  <sheetViews>
    <sheetView zoomScale="85" zoomScaleNormal="85" workbookViewId="0">
      <selection activeCell="H25" sqref="H25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46127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23</v>
      </c>
      <c r="E7" s="38">
        <v>69000</v>
      </c>
      <c r="F7" s="39">
        <f>G10/I5</f>
        <v>0.19500000000000001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23</v>
      </c>
      <c r="E10" s="32">
        <f>SUM(E7:E9)</f>
        <v>69000</v>
      </c>
      <c r="F10" s="33">
        <f>'0414'!F10+'0415'!D10</f>
        <v>666</v>
      </c>
      <c r="G10" s="31">
        <f>'0414'!G10+'0415'!E10</f>
        <v>1950000</v>
      </c>
      <c r="H10" s="31">
        <f>'0414'!H10+'0415'!D8</f>
        <v>16</v>
      </c>
      <c r="I10" s="34">
        <f>'0414'!I10+'0415'!D7</f>
        <v>650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85</v>
      </c>
      <c r="E15" s="38">
        <v>461000</v>
      </c>
      <c r="F15" s="39">
        <f>G18/I13</f>
        <v>0.20073015873015873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88</v>
      </c>
      <c r="E18" s="32">
        <f>SUM(E15:E17)</f>
        <v>461000</v>
      </c>
      <c r="F18" s="33">
        <f>'0414'!F18+'0415'!D18</f>
        <v>1225</v>
      </c>
      <c r="G18" s="31">
        <f>'0414'!G18+'0415'!E18</f>
        <v>6323000</v>
      </c>
      <c r="H18" s="31">
        <f>'0414'!H18+'0415'!D16</f>
        <v>84</v>
      </c>
      <c r="I18" s="34">
        <f>'0414'!I18+'0415'!D15</f>
        <v>558</v>
      </c>
    </row>
    <row r="19" spans="1:9" ht="81.75" customHeight="1" thickBot="1">
      <c r="A19" s="66"/>
      <c r="B19" s="15" t="s">
        <v>17</v>
      </c>
      <c r="C19" s="75" t="s">
        <v>45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A9D5-3558-45AE-A386-BFD2B7249AC5}">
  <dimension ref="A1:I19"/>
  <sheetViews>
    <sheetView zoomScale="85" zoomScaleNormal="85" workbookViewId="0">
      <selection activeCell="C11" sqref="C11:E1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46128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41</v>
      </c>
      <c r="E7" s="38">
        <v>123000</v>
      </c>
      <c r="F7" s="39">
        <f>G10/I5</f>
        <v>0.20730000000000001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3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44</v>
      </c>
      <c r="E10" s="32">
        <f>SUM(E7:E9)</f>
        <v>123000</v>
      </c>
      <c r="F10" s="33">
        <f>'0415'!F10+'0416'!D10</f>
        <v>710</v>
      </c>
      <c r="G10" s="31">
        <f>'0415'!G10+'0416'!E10</f>
        <v>2073000</v>
      </c>
      <c r="H10" s="31">
        <f>'0415'!H10+'0416'!D8</f>
        <v>19</v>
      </c>
      <c r="I10" s="34">
        <f>'0415'!I10+'0416'!D7</f>
        <v>691</v>
      </c>
    </row>
    <row r="11" spans="1:9" ht="96.75" customHeight="1" thickBot="1">
      <c r="A11" s="66"/>
      <c r="B11" s="15" t="s">
        <v>17</v>
      </c>
      <c r="C11" s="75" t="s">
        <v>46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</v>
      </c>
      <c r="E15" s="38">
        <v>29000</v>
      </c>
      <c r="F15" s="39">
        <f>G18/I13</f>
        <v>0.20165079365079366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8</v>
      </c>
      <c r="E18" s="32">
        <f>SUM(E15:E17)</f>
        <v>29000</v>
      </c>
      <c r="F18" s="33">
        <f>'0415'!F18+'0416'!D18</f>
        <v>1233</v>
      </c>
      <c r="G18" s="31">
        <f>'0415'!G18+'0416'!E18</f>
        <v>6352000</v>
      </c>
      <c r="H18" s="31">
        <f>'0415'!H18+'0416'!D16</f>
        <v>87</v>
      </c>
      <c r="I18" s="34">
        <f>'0415'!I18+'0416'!D15</f>
        <v>563</v>
      </c>
    </row>
    <row r="19" spans="1:9" ht="81.75" customHeight="1" thickBot="1">
      <c r="A19" s="66"/>
      <c r="B19" s="15" t="s">
        <v>17</v>
      </c>
      <c r="C19" s="75" t="s">
        <v>21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35A2-2654-4773-92DD-894DCD3E78E3}">
  <dimension ref="A1:I19"/>
  <sheetViews>
    <sheetView zoomScale="85" zoomScaleNormal="85" workbookViewId="0">
      <selection activeCell="H28" sqref="H2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78">
        <v>46129</v>
      </c>
      <c r="I3" s="79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29</v>
      </c>
      <c r="E7" s="38">
        <v>87000</v>
      </c>
      <c r="F7" s="39">
        <f>G10/I5</f>
        <v>0.216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29</v>
      </c>
      <c r="E10" s="32">
        <f>SUM(E7:E9)</f>
        <v>87000</v>
      </c>
      <c r="F10" s="33">
        <f>'0416'!F10+'0417'!D10</f>
        <v>739</v>
      </c>
      <c r="G10" s="31">
        <f>'0416'!G10+'0417'!E10</f>
        <v>2160000</v>
      </c>
      <c r="H10" s="31">
        <f>'0416'!H10+'0417'!D8</f>
        <v>19</v>
      </c>
      <c r="I10" s="34">
        <f>'0416'!I10+'0417'!D7</f>
        <v>720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</v>
      </c>
      <c r="E15" s="38">
        <v>24000</v>
      </c>
      <c r="F15" s="39">
        <f>G18/I13</f>
        <v>0.20241269841269841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</v>
      </c>
      <c r="E18" s="32">
        <f>SUM(E15:E17)</f>
        <v>24000</v>
      </c>
      <c r="F18" s="33">
        <f>'0416'!F18+'0417'!D18</f>
        <v>1237</v>
      </c>
      <c r="G18" s="31">
        <f>'0416'!G18+'0417'!E18</f>
        <v>6376000</v>
      </c>
      <c r="H18" s="31">
        <f>'0416'!H18+'0417'!D16</f>
        <v>87</v>
      </c>
      <c r="I18" s="34">
        <f>'0416'!I18+'0417'!D15</f>
        <v>567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C7E1-E67A-4AE9-AD22-3CAA06A5610F}">
  <dimension ref="A1:I19"/>
  <sheetViews>
    <sheetView zoomScale="85" zoomScaleNormal="85" workbookViewId="0">
      <selection activeCell="F20" sqref="F2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46130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57</v>
      </c>
      <c r="E7" s="38">
        <v>171000</v>
      </c>
      <c r="F7" s="39">
        <f>G10/I5</f>
        <v>0.2331</v>
      </c>
      <c r="G7" s="24"/>
      <c r="H7" s="24"/>
      <c r="I7" s="25"/>
    </row>
    <row r="8" spans="1:9">
      <c r="A8" s="65"/>
      <c r="B8" s="73"/>
      <c r="C8" s="36" t="s">
        <v>11</v>
      </c>
      <c r="D8" s="37">
        <v>5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62</v>
      </c>
      <c r="E10" s="32">
        <f>SUM(E7:E9)</f>
        <v>171000</v>
      </c>
      <c r="F10" s="33">
        <f>'0417'!F10+'0418'!D10</f>
        <v>801</v>
      </c>
      <c r="G10" s="31">
        <f>'0417'!G10+'0418'!E10</f>
        <v>2331000</v>
      </c>
      <c r="H10" s="31">
        <f>'0417'!H10+'0418'!D8</f>
        <v>24</v>
      </c>
      <c r="I10" s="34">
        <f>'0417'!I10+'0418'!D7</f>
        <v>777</v>
      </c>
    </row>
    <row r="11" spans="1:9" ht="96.75" customHeight="1" thickBot="1">
      <c r="A11" s="66"/>
      <c r="B11" s="15" t="s">
        <v>17</v>
      </c>
      <c r="C11" s="75" t="s">
        <v>23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74</v>
      </c>
      <c r="E15" s="38">
        <v>400000</v>
      </c>
      <c r="F15" s="39">
        <f>G18/I13</f>
        <v>0.21511111111111111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18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92</v>
      </c>
      <c r="E18" s="32">
        <f>SUM(E15:E17)</f>
        <v>400000</v>
      </c>
      <c r="F18" s="33">
        <f>'0417'!F18+'0418'!D18</f>
        <v>1329</v>
      </c>
      <c r="G18" s="31">
        <f>'0417'!G18+'0418'!E18</f>
        <v>6776000</v>
      </c>
      <c r="H18" s="31">
        <f>'0417'!H18+'0418'!D16</f>
        <v>105</v>
      </c>
      <c r="I18" s="34">
        <f>'0417'!I18+'0418'!D15</f>
        <v>641</v>
      </c>
    </row>
    <row r="19" spans="1:9" ht="81.75" customHeight="1" thickBot="1">
      <c r="A19" s="66"/>
      <c r="B19" s="15" t="s">
        <v>17</v>
      </c>
      <c r="C19" s="75" t="s">
        <v>47</v>
      </c>
      <c r="D19" s="76"/>
      <c r="E19" s="77"/>
      <c r="F19" s="83" t="s">
        <v>48</v>
      </c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8B6-1B9C-4024-8A92-5D64D2C4954D}">
  <dimension ref="A1:I19"/>
  <sheetViews>
    <sheetView zoomScale="85" zoomScaleNormal="85" workbookViewId="0">
      <selection activeCell="C12" sqref="C12:E12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46131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39</v>
      </c>
      <c r="E7" s="38">
        <v>117000</v>
      </c>
      <c r="F7" s="39">
        <f>G10/I5</f>
        <v>0.24479999999999999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40</v>
      </c>
      <c r="E10" s="32">
        <f>SUM(E7:E9)</f>
        <v>117000</v>
      </c>
      <c r="F10" s="33">
        <f>'0418'!F10+'0419'!D10</f>
        <v>841</v>
      </c>
      <c r="G10" s="31">
        <f>'0418'!G10+'0419'!E10</f>
        <v>2448000</v>
      </c>
      <c r="H10" s="31">
        <f>'0418'!H10+'0419'!D8</f>
        <v>25</v>
      </c>
      <c r="I10" s="34">
        <f>'0418'!I10+'0419'!D7</f>
        <v>816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29</v>
      </c>
      <c r="E15" s="38">
        <v>157000</v>
      </c>
      <c r="F15" s="39">
        <f>G18/I13</f>
        <v>0.22009523809523809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30</v>
      </c>
      <c r="E18" s="32">
        <f>SUM(E15:E17)</f>
        <v>157000</v>
      </c>
      <c r="F18" s="33">
        <f>'0418'!F18+'0419'!D18</f>
        <v>1359</v>
      </c>
      <c r="G18" s="31">
        <f>'0418'!G18+'0419'!E18</f>
        <v>6933000</v>
      </c>
      <c r="H18" s="31">
        <f>'0418'!H18+'0419'!D16</f>
        <v>106</v>
      </c>
      <c r="I18" s="34">
        <f>'0418'!I18+'0419'!D15</f>
        <v>670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5999-A0F9-4CC6-BE12-1917AC7D91E1}">
  <dimension ref="A1:I19"/>
  <sheetViews>
    <sheetView zoomScale="85" zoomScaleNormal="85" workbookViewId="0">
      <selection activeCell="I23" sqref="I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46133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36</v>
      </c>
      <c r="E7" s="38">
        <v>108000</v>
      </c>
      <c r="F7" s="39">
        <f>G10/I5</f>
        <v>0.25559999999999999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36</v>
      </c>
      <c r="E10" s="32">
        <f>SUM(E7:E9)</f>
        <v>108000</v>
      </c>
      <c r="F10" s="33">
        <f>'0419'!F10+'0421'!D10</f>
        <v>877</v>
      </c>
      <c r="G10" s="31">
        <f>'0419'!G10+'0421'!E10</f>
        <v>2556000</v>
      </c>
      <c r="H10" s="31">
        <f>'0419'!H10+'0421'!D8</f>
        <v>25</v>
      </c>
      <c r="I10" s="34">
        <f>'0419'!I10+'0421'!D7</f>
        <v>852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19</v>
      </c>
      <c r="E15" s="38">
        <v>111000</v>
      </c>
      <c r="F15" s="39">
        <f>G18/I13</f>
        <v>0.22361904761904761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19</v>
      </c>
      <c r="E18" s="32">
        <f>SUM(E15:E17)</f>
        <v>111000</v>
      </c>
      <c r="F18" s="33">
        <f>'0419'!F18+'0421'!D18</f>
        <v>1378</v>
      </c>
      <c r="G18" s="31">
        <f>'0419'!G18+'0421'!E18</f>
        <v>7044000</v>
      </c>
      <c r="H18" s="31">
        <f>'0419'!H18+'0421'!D16</f>
        <v>106</v>
      </c>
      <c r="I18" s="34">
        <f>'0419'!I18+'0421'!D15</f>
        <v>689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76DC-3193-4781-A256-6DF47B7E3D66}">
  <dimension ref="A1:I19"/>
  <sheetViews>
    <sheetView zoomScale="85" zoomScaleNormal="85" workbookViewId="0">
      <selection activeCell="K15" sqref="K15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46134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17</v>
      </c>
      <c r="E7" s="38">
        <v>51000</v>
      </c>
      <c r="F7" s="39">
        <f>G10/I5</f>
        <v>0.26069999999999999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17</v>
      </c>
      <c r="E10" s="32">
        <f>SUM(E7:E9)</f>
        <v>51000</v>
      </c>
      <c r="F10" s="33">
        <f>'0421'!F10+'0422'!D10</f>
        <v>894</v>
      </c>
      <c r="G10" s="31">
        <f>'0421'!G10+'0422'!E10</f>
        <v>2607000</v>
      </c>
      <c r="H10" s="31">
        <f>'0421'!H10+'0422'!D8</f>
        <v>25</v>
      </c>
      <c r="I10" s="34">
        <f>'0421'!I10+'0422'!D7</f>
        <v>869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14</v>
      </c>
      <c r="E15" s="38">
        <v>63000</v>
      </c>
      <c r="F15" s="39">
        <f>G18/I13</f>
        <v>0.22561904761904761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14</v>
      </c>
      <c r="E18" s="32">
        <f>SUM(E15:E17)</f>
        <v>63000</v>
      </c>
      <c r="F18" s="33">
        <f>'0421'!F18+'0422'!D18</f>
        <v>1392</v>
      </c>
      <c r="G18" s="31">
        <f>'0421'!G18+'0422'!E18</f>
        <v>7107000</v>
      </c>
      <c r="H18" s="31">
        <f>'0421'!H18+'0422'!D16</f>
        <v>106</v>
      </c>
      <c r="I18" s="34">
        <f>'0421'!I18+'0422'!D15</f>
        <v>703</v>
      </c>
    </row>
    <row r="19" spans="1:9" ht="81.75" customHeight="1" thickBot="1">
      <c r="A19" s="66"/>
      <c r="B19" s="15" t="s">
        <v>17</v>
      </c>
      <c r="C19" s="75" t="s">
        <v>49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3EEF-2B3C-4AA9-B4EE-14D45C2392A2}">
  <dimension ref="A1:I19"/>
  <sheetViews>
    <sheetView topLeftCell="A3" zoomScale="85" zoomScaleNormal="85" workbookViewId="0">
      <selection activeCell="E24" sqref="E2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46135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21</v>
      </c>
      <c r="E7" s="38">
        <v>63000</v>
      </c>
      <c r="F7" s="39">
        <f>G10/I5</f>
        <v>0.26700000000000002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21</v>
      </c>
      <c r="E10" s="32">
        <f>SUM(E7:E9)</f>
        <v>63000</v>
      </c>
      <c r="F10" s="33">
        <f>'0422'!F10+'0423'!D10</f>
        <v>915</v>
      </c>
      <c r="G10" s="31">
        <f>'0422'!G10+'0423'!E10</f>
        <v>2670000</v>
      </c>
      <c r="H10" s="31">
        <f>'0422'!H10+'0423'!D8</f>
        <v>25</v>
      </c>
      <c r="I10" s="34">
        <f>'0422'!I10+'0423'!D7</f>
        <v>890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</v>
      </c>
      <c r="E15" s="38">
        <v>31000</v>
      </c>
      <c r="F15" s="39">
        <f>G18/I13</f>
        <v>0.22660317460317461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</v>
      </c>
      <c r="E18" s="32">
        <f>SUM(E15:E17)</f>
        <v>31000</v>
      </c>
      <c r="F18" s="33">
        <f>'0422'!F18+'0423'!D18</f>
        <v>1397</v>
      </c>
      <c r="G18" s="31">
        <f>'0422'!G18+'0423'!E18</f>
        <v>7138000</v>
      </c>
      <c r="H18" s="31">
        <f>'0422'!H18+'0423'!D16</f>
        <v>106</v>
      </c>
      <c r="I18" s="34">
        <f>'0422'!I18+'0423'!D15</f>
        <v>708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B2D-5579-4777-8329-4B151B678866}">
  <dimension ref="A1:I19"/>
  <sheetViews>
    <sheetView zoomScale="85" zoomScaleNormal="85" workbookViewId="0">
      <selection activeCell="K15" sqref="K15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46136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45</v>
      </c>
      <c r="E7" s="38">
        <v>135000</v>
      </c>
      <c r="F7" s="39">
        <f>G10/I5</f>
        <v>0.28050000000000003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47</v>
      </c>
      <c r="E10" s="32">
        <f>SUM(E7:E9)</f>
        <v>135000</v>
      </c>
      <c r="F10" s="33">
        <f>'0423'!F10+'0424'!D10</f>
        <v>962</v>
      </c>
      <c r="G10" s="31">
        <f>'0423'!G10+'0424'!E10</f>
        <v>2805000</v>
      </c>
      <c r="H10" s="31">
        <f>'0423'!H10+'0424'!D8</f>
        <v>27</v>
      </c>
      <c r="I10" s="34">
        <f>'0423'!I10+'0424'!D7</f>
        <v>935</v>
      </c>
    </row>
    <row r="11" spans="1:9" ht="96.75" customHeight="1" thickBot="1">
      <c r="A11" s="66"/>
      <c r="B11" s="15" t="s">
        <v>17</v>
      </c>
      <c r="C11" s="75" t="s">
        <v>50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54</v>
      </c>
      <c r="E15" s="38">
        <v>314500</v>
      </c>
      <c r="F15" s="39">
        <f>G18/I13</f>
        <v>0.2365873015873016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4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58</v>
      </c>
      <c r="E18" s="32">
        <f>SUM(E15:E17)</f>
        <v>314500</v>
      </c>
      <c r="F18" s="33">
        <f>'0423'!F18+'0424'!D18</f>
        <v>1455</v>
      </c>
      <c r="G18" s="31">
        <f>'0423'!G18+'0424'!E18</f>
        <v>7452500</v>
      </c>
      <c r="H18" s="31">
        <f>'0423'!H18+'0424'!D16</f>
        <v>110</v>
      </c>
      <c r="I18" s="34">
        <f>'0423'!I18+'0424'!D15</f>
        <v>762</v>
      </c>
    </row>
    <row r="19" spans="1:9" ht="81.75" customHeight="1" thickBot="1">
      <c r="A19" s="66"/>
      <c r="B19" s="15" t="s">
        <v>17</v>
      </c>
      <c r="C19" s="75" t="s">
        <v>51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212A-BB04-416A-9869-BBB83DA4680C}">
  <dimension ref="A1:I19"/>
  <sheetViews>
    <sheetView zoomScale="85" zoomScaleNormal="85" workbookViewId="0">
      <selection activeCell="C11" sqref="C11:E1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46137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56</v>
      </c>
      <c r="E7" s="38">
        <v>168000</v>
      </c>
      <c r="F7" s="39">
        <f>G10/I5</f>
        <v>0.29730000000000001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3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59</v>
      </c>
      <c r="E10" s="32">
        <f>SUM(E7:E9)</f>
        <v>168000</v>
      </c>
      <c r="F10" s="33">
        <f>'0424'!F10+'0425'!D10</f>
        <v>1021</v>
      </c>
      <c r="G10" s="31">
        <f>'0424'!G10+'0425'!E10</f>
        <v>2973000</v>
      </c>
      <c r="H10" s="31">
        <f>'0424'!H10+'0425'!D8</f>
        <v>30</v>
      </c>
      <c r="I10" s="34">
        <f>'0424'!I10+'0425'!D7</f>
        <v>991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70</v>
      </c>
      <c r="E15" s="38">
        <v>396000</v>
      </c>
      <c r="F15" s="39">
        <f>G18/I13</f>
        <v>0.24915873015873016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8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78</v>
      </c>
      <c r="E18" s="32">
        <f>SUM(E15:E17)</f>
        <v>396000</v>
      </c>
      <c r="F18" s="33">
        <f>'0424'!F18+'0425'!D18</f>
        <v>1533</v>
      </c>
      <c r="G18" s="31">
        <f>'0424'!G18+'0425'!E18</f>
        <v>7848500</v>
      </c>
      <c r="H18" s="31">
        <f>'0424'!H18+'0425'!D16</f>
        <v>118</v>
      </c>
      <c r="I18" s="34">
        <f>'0424'!I18+'0425'!D15</f>
        <v>832</v>
      </c>
    </row>
    <row r="19" spans="1:9" ht="81.75" customHeight="1" thickBot="1">
      <c r="A19" s="66"/>
      <c r="B19" s="15" t="s">
        <v>17</v>
      </c>
      <c r="C19" s="75" t="s">
        <v>52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2CF6-53A5-4780-A5A6-A8EDB6760451}">
  <dimension ref="A1:I19"/>
  <sheetViews>
    <sheetView zoomScale="85" zoomScaleNormal="85" workbookViewId="0">
      <selection activeCell="G25" sqref="G25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46138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65</v>
      </c>
      <c r="E7" s="38">
        <v>195000</v>
      </c>
      <c r="F7" s="39">
        <f>G10/I5</f>
        <v>0.31680000000000003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67</v>
      </c>
      <c r="E10" s="32">
        <f>SUM(E7:E9)</f>
        <v>195000</v>
      </c>
      <c r="F10" s="33">
        <f>'0425'!F10+'0426'!D10</f>
        <v>1088</v>
      </c>
      <c r="G10" s="31">
        <f>'0425'!G10+'0426'!E10</f>
        <v>3168000</v>
      </c>
      <c r="H10" s="31">
        <f>'0425'!H10+'0426'!D8</f>
        <v>32</v>
      </c>
      <c r="I10" s="34">
        <f>'0425'!I10+'0426'!D7</f>
        <v>1056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58</v>
      </c>
      <c r="E15" s="38">
        <v>314000</v>
      </c>
      <c r="F15" s="39">
        <f>G18/I13</f>
        <v>0.25912698412698415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61</v>
      </c>
      <c r="E18" s="32">
        <f>SUM(E15:E17)</f>
        <v>314000</v>
      </c>
      <c r="F18" s="33">
        <f>'0425'!F18+'0426'!D18</f>
        <v>1594</v>
      </c>
      <c r="G18" s="31">
        <f>'0425'!G18+'0426'!E18</f>
        <v>8162500</v>
      </c>
      <c r="H18" s="31">
        <f>'0425'!H18+'0426'!D16</f>
        <v>121</v>
      </c>
      <c r="I18" s="34">
        <f>'0425'!I18+'0426'!D15</f>
        <v>890</v>
      </c>
    </row>
    <row r="19" spans="1:9" ht="81.75" customHeight="1" thickBot="1">
      <c r="A19" s="66"/>
      <c r="B19" s="15" t="s">
        <v>17</v>
      </c>
      <c r="C19" s="75" t="s">
        <v>21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E13C-9D73-4315-A6CF-720E52739FDA}">
  <dimension ref="A1:I19"/>
  <sheetViews>
    <sheetView zoomScale="85" zoomScaleNormal="85" workbookViewId="0">
      <selection activeCell="E16" sqref="E1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46140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17</v>
      </c>
      <c r="E7" s="38">
        <v>51000</v>
      </c>
      <c r="F7" s="39">
        <f>G10/I5</f>
        <v>0.32190000000000002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17</v>
      </c>
      <c r="E10" s="32">
        <f>SUM(E7:E9)</f>
        <v>51000</v>
      </c>
      <c r="F10" s="33">
        <f>'0426'!F10+'0428'!D10</f>
        <v>1105</v>
      </c>
      <c r="G10" s="31">
        <f>'0426'!G10+'0428'!E10</f>
        <v>3219000</v>
      </c>
      <c r="H10" s="31">
        <f>'0426'!H10+'0428'!D8</f>
        <v>32</v>
      </c>
      <c r="I10" s="34">
        <f>'0426'!I10+'0428'!D7</f>
        <v>1073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</v>
      </c>
      <c r="E15" s="38">
        <v>15000</v>
      </c>
      <c r="F15" s="39">
        <f>G18/I13</f>
        <v>0.25960317460317461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</v>
      </c>
      <c r="E18" s="32">
        <f>SUM(E15:E17)</f>
        <v>15000</v>
      </c>
      <c r="F18" s="33">
        <f>'0426'!F18+'0428'!D18</f>
        <v>1597</v>
      </c>
      <c r="G18" s="31">
        <f>'0426'!G18+'0428'!E18</f>
        <v>8177500</v>
      </c>
      <c r="H18" s="31">
        <f>'0426'!H18+'0428'!D16</f>
        <v>121</v>
      </c>
      <c r="I18" s="34">
        <f>'0426'!I18+'0428'!D15</f>
        <v>893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8C26-DB8F-47D8-B496-559DC081FDA4}">
  <dimension ref="A1:I19"/>
  <sheetViews>
    <sheetView zoomScale="85" zoomScaleNormal="85" workbookViewId="0">
      <selection activeCell="D9" sqref="D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46141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12</v>
      </c>
      <c r="E7" s="38">
        <v>36000</v>
      </c>
      <c r="F7" s="39">
        <f>G10/I5</f>
        <v>0.32550000000000001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12</v>
      </c>
      <c r="E10" s="32">
        <f>SUM(E7:E9)</f>
        <v>36000</v>
      </c>
      <c r="F10" s="33">
        <f>'0428'!F10+'0429'!D10</f>
        <v>1117</v>
      </c>
      <c r="G10" s="31">
        <f>'0428'!G10+'0429'!E10</f>
        <v>3255000</v>
      </c>
      <c r="H10" s="31">
        <f>'0428'!H10+'0429'!D8</f>
        <v>32</v>
      </c>
      <c r="I10" s="34">
        <f>'0428'!I10+'0429'!D7</f>
        <v>1085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73</v>
      </c>
      <c r="E15" s="38">
        <v>432500</v>
      </c>
      <c r="F15" s="39">
        <f>G18/I13</f>
        <v>0.27333333333333332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73</v>
      </c>
      <c r="E18" s="32">
        <f>SUM(E15:E17)</f>
        <v>432500</v>
      </c>
      <c r="F18" s="33">
        <f>'0428'!F18+'0429'!D18</f>
        <v>1670</v>
      </c>
      <c r="G18" s="31">
        <f>'0428'!G18+'0429'!E18</f>
        <v>8610000</v>
      </c>
      <c r="H18" s="31">
        <f>'0428'!H18+'0429'!D16</f>
        <v>121</v>
      </c>
      <c r="I18" s="34">
        <f>'0428'!I18+'0429'!D15</f>
        <v>966</v>
      </c>
    </row>
    <row r="19" spans="1:9" ht="81.75" customHeight="1" thickBot="1">
      <c r="A19" s="66"/>
      <c r="B19" s="15" t="s">
        <v>17</v>
      </c>
      <c r="C19" s="75" t="s">
        <v>53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40D7-205D-4396-98C9-1B450F738B95}">
  <dimension ref="A1:I19"/>
  <sheetViews>
    <sheetView zoomScale="85" zoomScaleNormal="85" workbookViewId="0">
      <selection activeCell="I28" sqref="I2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46142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11</v>
      </c>
      <c r="E7" s="38">
        <v>33000</v>
      </c>
      <c r="F7" s="39">
        <f>G10/I5</f>
        <v>0.32879999999999998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11</v>
      </c>
      <c r="E10" s="32">
        <f>SUM(E7:E9)</f>
        <v>33000</v>
      </c>
      <c r="F10" s="33">
        <f>'0429'!F10+'0430'!D10</f>
        <v>1128</v>
      </c>
      <c r="G10" s="31">
        <f>'0429'!G10+'0430'!E10</f>
        <v>3288000</v>
      </c>
      <c r="H10" s="31">
        <f>'0429'!H10+'0430'!D8</f>
        <v>32</v>
      </c>
      <c r="I10" s="34">
        <f>'0429'!I10+'0430'!D7</f>
        <v>1096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</v>
      </c>
      <c r="E15" s="38">
        <v>5000</v>
      </c>
      <c r="F15" s="39">
        <f>G18/I13</f>
        <v>0.27349206349206351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</v>
      </c>
      <c r="E18" s="32">
        <f>SUM(E15:E17)</f>
        <v>5000</v>
      </c>
      <c r="F18" s="33">
        <f>'0429'!F18+'0430'!D18</f>
        <v>1671</v>
      </c>
      <c r="G18" s="31">
        <f>'0429'!G18+'0430'!E18</f>
        <v>8615000</v>
      </c>
      <c r="H18" s="31">
        <f>'0429'!H18+'0430'!D16</f>
        <v>121</v>
      </c>
      <c r="I18" s="34">
        <f>'0429'!I18+'0430'!D15</f>
        <v>967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0B60-87B6-47C1-A2C3-F98386543744}">
  <dimension ref="A1:I19"/>
  <sheetViews>
    <sheetView zoomScale="85" zoomScaleNormal="85" workbookViewId="0">
      <selection activeCell="C12" sqref="C12:E12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46143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97</v>
      </c>
      <c r="E7" s="38">
        <v>291000</v>
      </c>
      <c r="F7" s="39">
        <f>G10/I5</f>
        <v>0.3579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98</v>
      </c>
      <c r="E10" s="32">
        <f>SUM(E7:E9)</f>
        <v>291000</v>
      </c>
      <c r="F10" s="33">
        <f>'0430'!F10+'0501'!D10</f>
        <v>1226</v>
      </c>
      <c r="G10" s="31">
        <f>'0430'!G10+'0501'!E10</f>
        <v>3579000</v>
      </c>
      <c r="H10" s="31">
        <f>'0430'!H10+'0501'!D8</f>
        <v>33</v>
      </c>
      <c r="I10" s="34">
        <f>'0430'!I10+'0501'!D7</f>
        <v>1193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20</v>
      </c>
      <c r="E15" s="38">
        <v>106000</v>
      </c>
      <c r="F15" s="39">
        <f>G18/I13</f>
        <v>0.27685714285714286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23</v>
      </c>
      <c r="E18" s="32">
        <f>SUM(E15:E17)</f>
        <v>106000</v>
      </c>
      <c r="F18" s="33">
        <f>'0430'!F18+'0501'!D18</f>
        <v>1694</v>
      </c>
      <c r="G18" s="31">
        <f>'0430'!G18+'0501'!E18</f>
        <v>8721000</v>
      </c>
      <c r="H18" s="31">
        <f>'0430'!H18+'0501'!D16</f>
        <v>124</v>
      </c>
      <c r="I18" s="34">
        <f>'0430'!I18+'0501'!D15</f>
        <v>987</v>
      </c>
    </row>
    <row r="19" spans="1:9" ht="81.75" customHeight="1" thickBot="1">
      <c r="A19" s="66"/>
      <c r="B19" s="15" t="s">
        <v>17</v>
      </c>
      <c r="C19" s="75" t="s">
        <v>21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887D-FB2F-4FFB-9F8C-C5E99D2DA4CC}">
  <dimension ref="A1:I19"/>
  <sheetViews>
    <sheetView zoomScale="85" zoomScaleNormal="85" workbookViewId="0">
      <selection activeCell="I27" sqref="I27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46144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143</v>
      </c>
      <c r="E7" s="38">
        <v>429000</v>
      </c>
      <c r="F7" s="39">
        <f>G10/I5</f>
        <v>0.40079999999999999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143</v>
      </c>
      <c r="E10" s="32">
        <f>SUM(E7:E9)</f>
        <v>429000</v>
      </c>
      <c r="F10" s="33">
        <f>'0501'!F10+'0502'!D10</f>
        <v>1369</v>
      </c>
      <c r="G10" s="31">
        <f>'0501'!G10+'0502'!E10</f>
        <v>4008000</v>
      </c>
      <c r="H10" s="31">
        <f>'0501'!H10+'0502'!D8</f>
        <v>33</v>
      </c>
      <c r="I10" s="34">
        <f>'0501'!I10+'0502'!D7</f>
        <v>1336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17</v>
      </c>
      <c r="E15" s="38">
        <v>91000</v>
      </c>
      <c r="F15" s="39">
        <f>G18/I13</f>
        <v>0.27974603174603174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19</v>
      </c>
      <c r="E18" s="32">
        <f>SUM(E15:E17)</f>
        <v>91000</v>
      </c>
      <c r="F18" s="33">
        <f>'0501'!F18+'0502'!D18</f>
        <v>1713</v>
      </c>
      <c r="G18" s="31">
        <f>'0501'!G18+'0502'!E18</f>
        <v>8812000</v>
      </c>
      <c r="H18" s="31">
        <f>'0501'!H18+'0502'!D16</f>
        <v>126</v>
      </c>
      <c r="I18" s="34">
        <f>'0501'!I18+'0502'!D15</f>
        <v>1004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8615-5D98-459A-8A7D-05C0A29988B0}">
  <dimension ref="A1:I19"/>
  <sheetViews>
    <sheetView zoomScale="85" zoomScaleNormal="85" workbookViewId="0">
      <selection activeCell="C20" sqref="C2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46145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56</v>
      </c>
      <c r="E7" s="38">
        <v>168000</v>
      </c>
      <c r="F7" s="39">
        <f>G10/I5</f>
        <v>0.41760000000000003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56</v>
      </c>
      <c r="E10" s="32">
        <f>SUM(E7:E9)</f>
        <v>168000</v>
      </c>
      <c r="F10" s="33">
        <f>'0502'!F10+'0503'!D10</f>
        <v>1425</v>
      </c>
      <c r="G10" s="31">
        <f>'0502'!G10+'0503'!E10</f>
        <v>4176000</v>
      </c>
      <c r="H10" s="31">
        <f>'0502'!H10+'0503'!D8</f>
        <v>33</v>
      </c>
      <c r="I10" s="34">
        <f>'0502'!I10+'0503'!D7</f>
        <v>1392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52</v>
      </c>
      <c r="E15" s="38">
        <v>274000</v>
      </c>
      <c r="F15" s="39">
        <f>G18/I13</f>
        <v>0.28844444444444445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54</v>
      </c>
      <c r="E18" s="32">
        <f>SUM(E15:E17)</f>
        <v>274000</v>
      </c>
      <c r="F18" s="33">
        <f>'0502'!F18+'0503'!D18</f>
        <v>1767</v>
      </c>
      <c r="G18" s="31">
        <f>'0502'!G18+'0503'!E18</f>
        <v>9086000</v>
      </c>
      <c r="H18" s="31">
        <f>'0502'!H18+'0503'!D16</f>
        <v>128</v>
      </c>
      <c r="I18" s="34">
        <f>'0502'!I18+'0503'!D15</f>
        <v>1056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0FB3-F36E-4667-B85B-46B4FE675113}">
  <dimension ref="A1:I19"/>
  <sheetViews>
    <sheetView zoomScale="85" zoomScaleNormal="85" workbookViewId="0">
      <selection activeCell="C20" sqref="C2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46146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56</v>
      </c>
      <c r="E7" s="38">
        <v>168000</v>
      </c>
      <c r="F7" s="39">
        <f>G10/I5</f>
        <v>0.43440000000000001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57</v>
      </c>
      <c r="E10" s="32">
        <f>SUM(E7:E9)</f>
        <v>168000</v>
      </c>
      <c r="F10" s="33">
        <f>'0503'!F10+'0504'!D10</f>
        <v>1482</v>
      </c>
      <c r="G10" s="31">
        <f>'0503'!G10+'0504'!E10</f>
        <v>4344000</v>
      </c>
      <c r="H10" s="31">
        <f>'0503'!H10+'0504'!D8</f>
        <v>34</v>
      </c>
      <c r="I10" s="34">
        <f>'0503'!I10+'0504'!D7</f>
        <v>1448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12</v>
      </c>
      <c r="E15" s="38">
        <v>60000</v>
      </c>
      <c r="F15" s="39">
        <f>G18/I13</f>
        <v>0.29034920634920636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13</v>
      </c>
      <c r="E18" s="32">
        <f>SUM(E15:E17)</f>
        <v>60000</v>
      </c>
      <c r="F18" s="33">
        <f>'0503'!F18+'0504'!D18</f>
        <v>1780</v>
      </c>
      <c r="G18" s="31">
        <f>'0503'!G18+'0504'!E18</f>
        <v>9146000</v>
      </c>
      <c r="H18" s="31">
        <f>'0503'!H18+'0504'!D16</f>
        <v>129</v>
      </c>
      <c r="I18" s="34">
        <f>'0503'!I18+'0504'!D15</f>
        <v>1068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05AA-2ECC-4CBF-A5BD-A72FA3252105}">
  <dimension ref="A1:I19"/>
  <sheetViews>
    <sheetView zoomScale="85" zoomScaleNormal="85" workbookViewId="0">
      <selection activeCell="H26" sqref="H2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46147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70</v>
      </c>
      <c r="E7" s="38">
        <v>210000</v>
      </c>
      <c r="F7" s="39">
        <f>G10/I5</f>
        <v>0.45540000000000003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71</v>
      </c>
      <c r="E10" s="32">
        <f>SUM(E7:E9)</f>
        <v>210000</v>
      </c>
      <c r="F10" s="33">
        <f>'0504'!F10+'0505'!D10</f>
        <v>1553</v>
      </c>
      <c r="G10" s="31">
        <f>'0504'!G10+'0505'!E10</f>
        <v>4554000</v>
      </c>
      <c r="H10" s="31">
        <f>'0504'!H10+'0505'!D8</f>
        <v>35</v>
      </c>
      <c r="I10" s="34">
        <f>'0504'!I10+'0505'!D7</f>
        <v>1518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35</v>
      </c>
      <c r="E15" s="38">
        <v>177000</v>
      </c>
      <c r="F15" s="39">
        <f>G18/I13</f>
        <v>0.29596825396825399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37</v>
      </c>
      <c r="E18" s="32">
        <f>SUM(E15:E17)</f>
        <v>177000</v>
      </c>
      <c r="F18" s="33">
        <f>'0504'!F18+'0505'!D18</f>
        <v>1817</v>
      </c>
      <c r="G18" s="31">
        <f>'0504'!G18+'0505'!E18</f>
        <v>9323000</v>
      </c>
      <c r="H18" s="31">
        <f>'0504'!H18+'0505'!D16</f>
        <v>131</v>
      </c>
      <c r="I18" s="34">
        <f>'0504'!I18+'0505'!D15</f>
        <v>1103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2514-91CC-496B-9DB1-29EAFE8211FE}">
  <sheetPr>
    <tabColor theme="0"/>
  </sheetPr>
  <dimension ref="A1:I19"/>
  <sheetViews>
    <sheetView zoomScale="85" zoomScaleNormal="85" workbookViewId="0">
      <selection activeCell="H24" sqref="H2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46148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13</v>
      </c>
      <c r="E7" s="38">
        <v>39000</v>
      </c>
      <c r="F7" s="39">
        <f>G10/I5</f>
        <v>0.45929999999999999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13</v>
      </c>
      <c r="E10" s="32">
        <f>SUM(E7:E9)</f>
        <v>39000</v>
      </c>
      <c r="F10" s="33">
        <f>'0505'!F10+'0506'!D10</f>
        <v>1566</v>
      </c>
      <c r="G10" s="31">
        <f>'0505'!G10+'0506'!E10</f>
        <v>4593000</v>
      </c>
      <c r="H10" s="31">
        <f>'0505'!H10+'0506'!D8</f>
        <v>35</v>
      </c>
      <c r="I10" s="34">
        <f>'0505'!I10+'0506'!D7</f>
        <v>1531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0</v>
      </c>
      <c r="E15" s="38"/>
      <c r="F15" s="39">
        <f>G18/I13</f>
        <v>0.29596825396825399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0</v>
      </c>
      <c r="E18" s="32">
        <f>SUM(E15:E17)</f>
        <v>0</v>
      </c>
      <c r="F18" s="33">
        <f>'0505'!F18+'0506'!D18</f>
        <v>1817</v>
      </c>
      <c r="G18" s="31">
        <f>'0505'!G18+'0506'!E18</f>
        <v>9323000</v>
      </c>
      <c r="H18" s="31">
        <f>'0505'!H18+'0506'!D16</f>
        <v>131</v>
      </c>
      <c r="I18" s="34">
        <f>'0505'!I18+'0506'!D15</f>
        <v>1103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FF84-9C00-42B3-B89F-F62F1440D66A}">
  <dimension ref="A1:I19"/>
  <sheetViews>
    <sheetView zoomScale="85" zoomScaleNormal="85" workbookViewId="0">
      <selection activeCell="Z19" sqref="Z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46149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15</v>
      </c>
      <c r="E7" s="38">
        <v>45000</v>
      </c>
      <c r="F7" s="39">
        <f>G10/I5</f>
        <v>0.46379999999999999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15</v>
      </c>
      <c r="E10" s="32">
        <f>SUM(E7:E9)</f>
        <v>45000</v>
      </c>
      <c r="F10" s="33">
        <f>'0506'!F10+'0507'!D10</f>
        <v>1581</v>
      </c>
      <c r="G10" s="31">
        <f>'0506'!G10+'0507'!E10</f>
        <v>4638000</v>
      </c>
      <c r="H10" s="31">
        <f>'0506'!H10+'0507'!D8</f>
        <v>35</v>
      </c>
      <c r="I10" s="34">
        <f>'0506'!I10+'0507'!D7</f>
        <v>1546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21</v>
      </c>
      <c r="E15" s="38">
        <v>105000</v>
      </c>
      <c r="F15" s="39">
        <f>G18/I13</f>
        <v>0.29930158730158729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22</v>
      </c>
      <c r="E18" s="32">
        <f>SUM(E15:E17)</f>
        <v>105000</v>
      </c>
      <c r="F18" s="33">
        <f>'0506'!F18+'0507'!D18</f>
        <v>1839</v>
      </c>
      <c r="G18" s="31">
        <f>'0506'!G18+'0507'!E18</f>
        <v>9428000</v>
      </c>
      <c r="H18" s="31">
        <f>'0506'!H18+'0507'!D16</f>
        <v>132</v>
      </c>
      <c r="I18" s="34">
        <f>'0506'!I18+'0507'!D15</f>
        <v>1124</v>
      </c>
    </row>
    <row r="19" spans="1:9" ht="81.75" customHeight="1" thickBot="1">
      <c r="A19" s="66"/>
      <c r="B19" s="15" t="s">
        <v>17</v>
      </c>
      <c r="C19" s="75" t="s">
        <v>54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F7E5-F763-4C73-8801-48A5563F3F2B}">
  <dimension ref="A1:I19"/>
  <sheetViews>
    <sheetView zoomScale="85" zoomScaleNormal="85" workbookViewId="0">
      <selection activeCell="X19" sqref="X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46150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33</v>
      </c>
      <c r="E7" s="38">
        <v>99000</v>
      </c>
      <c r="F7" s="39">
        <f>G10/I5</f>
        <v>0.47370000000000001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33</v>
      </c>
      <c r="E10" s="32">
        <f>SUM(E7:E9)</f>
        <v>99000</v>
      </c>
      <c r="F10" s="33">
        <f>'0507'!F10+'0508'!D10</f>
        <v>1614</v>
      </c>
      <c r="G10" s="31">
        <f>'0507'!G10+'0508'!E10</f>
        <v>4737000</v>
      </c>
      <c r="H10" s="31">
        <f>'0507'!H10+'0508'!D8</f>
        <v>35</v>
      </c>
      <c r="I10" s="34">
        <f>'0507'!I10+'0508'!D7</f>
        <v>1579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103</v>
      </c>
      <c r="E15" s="38">
        <v>466500</v>
      </c>
      <c r="F15" s="39">
        <f>G18/I13</f>
        <v>0.31411111111111112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4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107</v>
      </c>
      <c r="E18" s="32">
        <f>SUM(E15:E17)</f>
        <v>466500</v>
      </c>
      <c r="F18" s="33">
        <f>'0507'!F18+'0508'!D18</f>
        <v>1946</v>
      </c>
      <c r="G18" s="31">
        <f>'0507'!G18+'0508'!E18</f>
        <v>9894500</v>
      </c>
      <c r="H18" s="31">
        <f>'0507'!H18+'0508'!D16</f>
        <v>136</v>
      </c>
      <c r="I18" s="34">
        <f>'0507'!I18+'0508'!D15</f>
        <v>1227</v>
      </c>
    </row>
    <row r="19" spans="1:9" ht="81.75" customHeight="1" thickBot="1">
      <c r="A19" s="66"/>
      <c r="B19" s="15" t="s">
        <v>17</v>
      </c>
      <c r="C19" s="75" t="s">
        <v>55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1D9F-210E-44A8-A4D8-6388892C1E76}">
  <dimension ref="A1:I19"/>
  <sheetViews>
    <sheetView zoomScale="85" zoomScaleNormal="85" workbookViewId="0">
      <selection activeCell="W21" sqref="W2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46151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66</v>
      </c>
      <c r="E7" s="38">
        <v>198000</v>
      </c>
      <c r="F7" s="39">
        <f>G10/I5</f>
        <v>0.49349999999999999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68</v>
      </c>
      <c r="E10" s="32">
        <f>SUM(E7:E9)</f>
        <v>198000</v>
      </c>
      <c r="F10" s="33">
        <f>'0508'!F10+'0509'!D10</f>
        <v>1682</v>
      </c>
      <c r="G10" s="31">
        <f>'0508'!G10+'0509'!E10</f>
        <v>4935000</v>
      </c>
      <c r="H10" s="31">
        <f>'0508'!H10+'0509'!D8</f>
        <v>37</v>
      </c>
      <c r="I10" s="34">
        <f>'0508'!I10+'0509'!D7</f>
        <v>1645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21</v>
      </c>
      <c r="E15" s="38">
        <v>109000</v>
      </c>
      <c r="F15" s="39">
        <f>G18/I13</f>
        <v>0.31757142857142856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5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26</v>
      </c>
      <c r="E18" s="32">
        <f>SUM(E15:E17)</f>
        <v>109000</v>
      </c>
      <c r="F18" s="33">
        <f>'0508'!F18+'0509'!D18</f>
        <v>1972</v>
      </c>
      <c r="G18" s="31">
        <f>'0508'!G18+'0509'!E18</f>
        <v>10003500</v>
      </c>
      <c r="H18" s="31">
        <f>'0508'!H18+'0509'!D16</f>
        <v>141</v>
      </c>
      <c r="I18" s="34">
        <f>'0508'!I18+'0509'!D15</f>
        <v>1248</v>
      </c>
    </row>
    <row r="19" spans="1:9" ht="81.75" customHeight="1" thickBot="1">
      <c r="A19" s="66"/>
      <c r="B19" s="15" t="s">
        <v>17</v>
      </c>
      <c r="C19" s="75" t="s">
        <v>23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D97C-9BF8-42BC-85F2-A8177FA8E3AA}">
  <dimension ref="A1:I19"/>
  <sheetViews>
    <sheetView zoomScale="85" zoomScaleNormal="85" workbookViewId="0">
      <selection activeCell="H24" sqref="H2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46152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73</v>
      </c>
      <c r="E7" s="38">
        <v>219000</v>
      </c>
      <c r="F7" s="39">
        <f>G10/I5</f>
        <v>0.51539999999999997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74</v>
      </c>
      <c r="E10" s="32">
        <f>SUM(E7:E9)</f>
        <v>219000</v>
      </c>
      <c r="F10" s="33">
        <f>'0509'!F10+'0510'!D10</f>
        <v>1756</v>
      </c>
      <c r="G10" s="31">
        <f>'0509'!G10+'0510'!E10</f>
        <v>5154000</v>
      </c>
      <c r="H10" s="31">
        <f>'0509'!H10+'0510'!D8</f>
        <v>38</v>
      </c>
      <c r="I10" s="34">
        <f>'0509'!I10+'0510'!D7</f>
        <v>1718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17</v>
      </c>
      <c r="E15" s="38">
        <v>91000</v>
      </c>
      <c r="F15" s="39">
        <f>G18/I13</f>
        <v>0.32046031746031745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19</v>
      </c>
      <c r="E18" s="32">
        <f>SUM(E15:E17)</f>
        <v>91000</v>
      </c>
      <c r="F18" s="33">
        <f>'0509'!F18+'0510'!D18</f>
        <v>1991</v>
      </c>
      <c r="G18" s="31">
        <f>'0509'!G18+'0510'!E18</f>
        <v>10094500</v>
      </c>
      <c r="H18" s="31">
        <f>'0509'!H18+'0510'!D16</f>
        <v>143</v>
      </c>
      <c r="I18" s="34">
        <f>'0509'!I18+'0510'!D15</f>
        <v>1265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A297-34C5-4990-BD53-5328410061DE}">
  <dimension ref="A1:I19"/>
  <sheetViews>
    <sheetView zoomScale="85" zoomScaleNormal="85" workbookViewId="0">
      <selection activeCell="I24" sqref="I2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46154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14</v>
      </c>
      <c r="E7" s="38">
        <v>42000</v>
      </c>
      <c r="F7" s="39">
        <f>G10/I5</f>
        <v>0.51959999999999995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14</v>
      </c>
      <c r="E10" s="32">
        <f>SUM(E7:E9)</f>
        <v>42000</v>
      </c>
      <c r="F10" s="33">
        <f>'0510'!F10+'0512'!D10</f>
        <v>1770</v>
      </c>
      <c r="G10" s="31">
        <f>'0510'!G10+'0512'!E10</f>
        <v>5196000</v>
      </c>
      <c r="H10" s="31">
        <f>'0510'!H10+'0512'!D8</f>
        <v>38</v>
      </c>
      <c r="I10" s="34">
        <f>'0510'!I10+'0512'!D7</f>
        <v>1732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89</v>
      </c>
      <c r="E15" s="38">
        <v>415000</v>
      </c>
      <c r="F15" s="39">
        <f>G18/I13</f>
        <v>0.33363492063492062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89</v>
      </c>
      <c r="E18" s="32">
        <f>SUM(E15:E17)</f>
        <v>415000</v>
      </c>
      <c r="F18" s="33">
        <f>'0510'!F18+'0512'!D18</f>
        <v>2080</v>
      </c>
      <c r="G18" s="31">
        <f>'0510'!G18+'0512'!E18</f>
        <v>10509500</v>
      </c>
      <c r="H18" s="31">
        <f>'0510'!H18+'0512'!D16</f>
        <v>143</v>
      </c>
      <c r="I18" s="34">
        <f>'0510'!I18+'0512'!D15</f>
        <v>1354</v>
      </c>
    </row>
    <row r="19" spans="1:9" ht="81.75" customHeight="1" thickBot="1">
      <c r="A19" s="66"/>
      <c r="B19" s="15" t="s">
        <v>17</v>
      </c>
      <c r="C19" s="75" t="s">
        <v>60</v>
      </c>
      <c r="D19" s="76"/>
      <c r="E19" s="77"/>
      <c r="F19" s="83" t="s">
        <v>56</v>
      </c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8BCC-CEDB-4A4E-AC50-6C5A612CD94F}">
  <dimension ref="A1:I19"/>
  <sheetViews>
    <sheetView zoomScale="85" zoomScaleNormal="85" workbookViewId="0">
      <selection activeCell="D16" sqref="D1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46155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15</v>
      </c>
      <c r="E7" s="38">
        <v>45000</v>
      </c>
      <c r="F7" s="39">
        <f>G10/I5</f>
        <v>0.52410000000000001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15</v>
      </c>
      <c r="E10" s="32">
        <f>SUM(E7:E9)</f>
        <v>45000</v>
      </c>
      <c r="F10" s="33">
        <f>'0512'!F10+'0513'!D10</f>
        <v>1785</v>
      </c>
      <c r="G10" s="31">
        <f>'0512'!G10+'0513'!E10</f>
        <v>5241000</v>
      </c>
      <c r="H10" s="31">
        <f>'0512'!H10+'0513'!D8</f>
        <v>38</v>
      </c>
      <c r="I10" s="34">
        <f>'0512'!I10+'0513'!D7</f>
        <v>1747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11</v>
      </c>
      <c r="E15" s="38">
        <v>55000</v>
      </c>
      <c r="F15" s="39">
        <f>G18/I13</f>
        <v>0.33538095238095239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11</v>
      </c>
      <c r="E18" s="32">
        <f>SUM(E15:E17)</f>
        <v>55000</v>
      </c>
      <c r="F18" s="33">
        <f>'0512'!F18+'0513'!D18</f>
        <v>2091</v>
      </c>
      <c r="G18" s="31">
        <f>'0512'!G18+'0513'!E18</f>
        <v>10564500</v>
      </c>
      <c r="H18" s="31">
        <f>'0512'!H18+'0513'!D16</f>
        <v>143</v>
      </c>
      <c r="I18" s="34">
        <f>'0512'!I18+'0513'!D15</f>
        <v>1365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C17B-B578-49EA-B141-B8C3965195BC}">
  <dimension ref="A1:I19"/>
  <sheetViews>
    <sheetView topLeftCell="A3" zoomScale="85" zoomScaleNormal="85" workbookViewId="0">
      <selection activeCell="C19" sqref="C19:E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46156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35</v>
      </c>
      <c r="E7" s="38">
        <v>105000</v>
      </c>
      <c r="F7" s="39">
        <f>G10/I5</f>
        <v>0.53459999999999996</v>
      </c>
      <c r="G7" s="24"/>
      <c r="H7" s="24"/>
      <c r="I7" s="25"/>
    </row>
    <row r="8" spans="1:9">
      <c r="A8" s="65"/>
      <c r="B8" s="73"/>
      <c r="C8" s="36" t="s">
        <v>11</v>
      </c>
      <c r="D8" s="37">
        <v>7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42</v>
      </c>
      <c r="E10" s="32">
        <f>SUM(E7:E9)</f>
        <v>105000</v>
      </c>
      <c r="F10" s="33">
        <f>'0513'!F10+'0514'!D10</f>
        <v>1827</v>
      </c>
      <c r="G10" s="31">
        <f>'0513'!G10+'0514'!E10</f>
        <v>5346000</v>
      </c>
      <c r="H10" s="31">
        <f>'0513'!H10+'0514'!D8</f>
        <v>45</v>
      </c>
      <c r="I10" s="34">
        <f>'0513'!I10+'0514'!D7</f>
        <v>1782</v>
      </c>
    </row>
    <row r="11" spans="1:9" ht="96.75" customHeight="1" thickBot="1">
      <c r="A11" s="66"/>
      <c r="B11" s="15" t="s">
        <v>17</v>
      </c>
      <c r="C11" s="75" t="s">
        <v>57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78</v>
      </c>
      <c r="E15" s="38">
        <v>366000</v>
      </c>
      <c r="F15" s="39">
        <f>G18/I13</f>
        <v>0.34699999999999998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7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85</v>
      </c>
      <c r="E18" s="32">
        <f>SUM(E15:E17)</f>
        <v>366000</v>
      </c>
      <c r="F18" s="33">
        <f>'0513'!F18+'0514'!D18</f>
        <v>2176</v>
      </c>
      <c r="G18" s="31">
        <f>'0513'!G18+'0514'!E18</f>
        <v>10930500</v>
      </c>
      <c r="H18" s="31">
        <f>'0513'!H18+'0514'!D16</f>
        <v>150</v>
      </c>
      <c r="I18" s="34">
        <f>'0513'!I18+'0514'!D15</f>
        <v>1443</v>
      </c>
    </row>
    <row r="19" spans="1:9" ht="81.75" customHeight="1" thickBot="1">
      <c r="A19" s="66"/>
      <c r="B19" s="15" t="s">
        <v>17</v>
      </c>
      <c r="C19" s="75" t="s">
        <v>58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76B7-58E0-4910-B4D9-7FA117B38830}">
  <dimension ref="A1:I19"/>
  <sheetViews>
    <sheetView zoomScale="85" zoomScaleNormal="85" workbookViewId="0">
      <selection activeCell="U11" sqref="U1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46157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21</v>
      </c>
      <c r="E7" s="38">
        <v>63000</v>
      </c>
      <c r="F7" s="39">
        <f>G10/I5</f>
        <v>0.54090000000000005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22</v>
      </c>
      <c r="E10" s="32">
        <f>SUM(E7:E9)</f>
        <v>63000</v>
      </c>
      <c r="F10" s="33">
        <f>'0514'!F10+'0515'!D10</f>
        <v>1849</v>
      </c>
      <c r="G10" s="31">
        <f>'0514'!G10+'0515'!E10</f>
        <v>5409000</v>
      </c>
      <c r="H10" s="31">
        <f>'0514'!H10+'0515'!D8</f>
        <v>46</v>
      </c>
      <c r="I10" s="34">
        <f>'0514'!I10+'0515'!D7</f>
        <v>1803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67</v>
      </c>
      <c r="E15" s="38">
        <v>355500</v>
      </c>
      <c r="F15" s="39">
        <f>G18/I13</f>
        <v>0.35828571428571426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67</v>
      </c>
      <c r="E18" s="32">
        <f>SUM(E15:E17)</f>
        <v>355500</v>
      </c>
      <c r="F18" s="33">
        <f>'0514'!F18+'0515'!D18</f>
        <v>2243</v>
      </c>
      <c r="G18" s="31">
        <f>'0514'!G18+'0515'!E18</f>
        <v>11286000</v>
      </c>
      <c r="H18" s="31">
        <f>'0514'!H18+'0515'!D16</f>
        <v>150</v>
      </c>
      <c r="I18" s="34">
        <f>'0514'!I18+'0515'!D15</f>
        <v>1510</v>
      </c>
    </row>
    <row r="19" spans="1:9" ht="81.75" customHeight="1" thickBot="1">
      <c r="A19" s="66"/>
      <c r="B19" s="15" t="s">
        <v>17</v>
      </c>
      <c r="C19" s="75" t="s">
        <v>59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B3B3-20A9-4BBD-ABF6-188163F4EDA9}">
  <dimension ref="A1:I19"/>
  <sheetViews>
    <sheetView zoomScale="85" zoomScaleNormal="85" workbookViewId="0">
      <selection activeCell="E8" sqref="E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46158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88</v>
      </c>
      <c r="E7" s="38">
        <v>264000</v>
      </c>
      <c r="F7" s="39">
        <f>G10/I5</f>
        <v>0.56730000000000003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88</v>
      </c>
      <c r="E10" s="32">
        <f>SUM(E7:E9)</f>
        <v>264000</v>
      </c>
      <c r="F10" s="33">
        <f>'0515'!F10+'0516'!D10</f>
        <v>1937</v>
      </c>
      <c r="G10" s="31">
        <f>'0515'!G10+'0516'!E10</f>
        <v>5673000</v>
      </c>
      <c r="H10" s="31">
        <f>'0515'!H10+'0516'!D8</f>
        <v>46</v>
      </c>
      <c r="I10" s="34">
        <f>'0515'!I10+'0516'!D7</f>
        <v>1891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23</v>
      </c>
      <c r="E15" s="38">
        <v>125000</v>
      </c>
      <c r="F15" s="39">
        <f>G18/I13</f>
        <v>0.36225396825396827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14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37</v>
      </c>
      <c r="E18" s="32">
        <f>SUM(E15:E17)</f>
        <v>125000</v>
      </c>
      <c r="F18" s="33">
        <f>'0515'!F18+'0516'!D18</f>
        <v>2280</v>
      </c>
      <c r="G18" s="31">
        <f>'0515'!G18+'0516'!E18</f>
        <v>11411000</v>
      </c>
      <c r="H18" s="31">
        <f>'0515'!H18+'0516'!D16</f>
        <v>164</v>
      </c>
      <c r="I18" s="34">
        <f>'0515'!I18+'0516'!D15</f>
        <v>1533</v>
      </c>
    </row>
    <row r="19" spans="1:9" ht="81.75" customHeight="1" thickBot="1">
      <c r="A19" s="66"/>
      <c r="B19" s="15" t="s">
        <v>17</v>
      </c>
      <c r="C19" s="75" t="s">
        <v>61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7B16-41B3-4230-8A1B-578C55E7D298}">
  <dimension ref="A1:I19"/>
  <sheetViews>
    <sheetView zoomScale="85" zoomScaleNormal="85" workbookViewId="0">
      <selection activeCell="E26" sqref="E2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46159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65</v>
      </c>
      <c r="E7" s="38">
        <v>195000</v>
      </c>
      <c r="F7" s="39">
        <f>G10/I5</f>
        <v>0.58679999999999999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65</v>
      </c>
      <c r="E10" s="32">
        <f>SUM(E7:E9)</f>
        <v>195000</v>
      </c>
      <c r="F10" s="33">
        <f>'0516'!F10+'0517'!D10</f>
        <v>2002</v>
      </c>
      <c r="G10" s="31">
        <f>'0516'!G10+'0517'!E10</f>
        <v>5868000</v>
      </c>
      <c r="H10" s="31">
        <f>'0516'!H10+'0517'!D8</f>
        <v>46</v>
      </c>
      <c r="I10" s="34">
        <f>'0516'!I10+'0517'!D7</f>
        <v>1956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18</v>
      </c>
      <c r="E15" s="38">
        <v>92000</v>
      </c>
      <c r="F15" s="39">
        <f>G18/I13</f>
        <v>0.36517460317460315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5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23</v>
      </c>
      <c r="E18" s="32">
        <f>SUM(E15:E17)</f>
        <v>92000</v>
      </c>
      <c r="F18" s="33">
        <f>'0516'!F18+'0517'!D18</f>
        <v>2303</v>
      </c>
      <c r="G18" s="31">
        <f>'0516'!G18+'0517'!E18</f>
        <v>11503000</v>
      </c>
      <c r="H18" s="31">
        <f>'0516'!H18+'0517'!D16</f>
        <v>169</v>
      </c>
      <c r="I18" s="34">
        <f>'0516'!I18+'0517'!D15</f>
        <v>1551</v>
      </c>
    </row>
    <row r="19" spans="1:9" ht="81.75" customHeight="1" thickBot="1">
      <c r="A19" s="66"/>
      <c r="B19" s="15" t="s">
        <v>17</v>
      </c>
      <c r="C19" s="75" t="s">
        <v>23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8BB0-60A0-438A-ADF9-381E0CCD64FC}">
  <dimension ref="A1:I19"/>
  <sheetViews>
    <sheetView zoomScale="85" zoomScaleNormal="85" workbookViewId="0">
      <selection activeCell="N21" sqref="N2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46161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</v>
      </c>
      <c r="E7" s="38">
        <v>12000</v>
      </c>
      <c r="F7" s="39">
        <f>G10/I5</f>
        <v>0.58799999999999997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</v>
      </c>
      <c r="E10" s="32">
        <f>SUM(E7:E9)</f>
        <v>12000</v>
      </c>
      <c r="F10" s="33">
        <f>'0517'!F10+'0519'!D10</f>
        <v>2006</v>
      </c>
      <c r="G10" s="31">
        <f>'0517'!G10+'0519'!E10</f>
        <v>5880000</v>
      </c>
      <c r="H10" s="31">
        <f>'0517'!H10+'0519'!D8</f>
        <v>46</v>
      </c>
      <c r="I10" s="34">
        <f>'0517'!I10+'0519'!D7</f>
        <v>1960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23</v>
      </c>
      <c r="E15" s="38">
        <v>127000</v>
      </c>
      <c r="F15" s="39">
        <f>G18/I13</f>
        <v>0.3692063492063492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6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29</v>
      </c>
      <c r="E18" s="32">
        <f>SUM(E15:E17)</f>
        <v>127000</v>
      </c>
      <c r="F18" s="33">
        <f>'0517'!F18+'0519'!D18</f>
        <v>2332</v>
      </c>
      <c r="G18" s="31">
        <f>'0517'!G18+'0519'!E18</f>
        <v>11630000</v>
      </c>
      <c r="H18" s="31">
        <f>'0517'!H18+'0519'!D16</f>
        <v>175</v>
      </c>
      <c r="I18" s="34">
        <f>'0517'!I18+'0519'!D15</f>
        <v>1574</v>
      </c>
    </row>
    <row r="19" spans="1:9" ht="81.75" customHeight="1" thickBot="1">
      <c r="A19" s="66"/>
      <c r="B19" s="15" t="s">
        <v>17</v>
      </c>
      <c r="C19" s="75" t="s">
        <v>62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8396-1C35-426E-B637-7C5AC0919B7A}">
  <dimension ref="A1:I19"/>
  <sheetViews>
    <sheetView topLeftCell="A2" zoomScale="85" zoomScaleNormal="85" workbookViewId="0">
      <selection activeCell="J27" sqref="J27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46162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0</v>
      </c>
      <c r="E7" s="38"/>
      <c r="F7" s="39">
        <f>G10/I5</f>
        <v>0.58799999999999997</v>
      </c>
      <c r="G7" s="24"/>
      <c r="H7" s="24"/>
      <c r="I7" s="25"/>
    </row>
    <row r="8" spans="1:9">
      <c r="A8" s="65"/>
      <c r="B8" s="73"/>
      <c r="C8" s="36" t="s">
        <v>11</v>
      </c>
      <c r="D8" s="37">
        <v>4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</v>
      </c>
      <c r="E10" s="32">
        <f>SUM(E7:E9)</f>
        <v>0</v>
      </c>
      <c r="F10" s="33">
        <f>'0519'!F10+'0520'!D10</f>
        <v>2010</v>
      </c>
      <c r="G10" s="31">
        <f>'0519'!G10+'0520'!E10</f>
        <v>5880000</v>
      </c>
      <c r="H10" s="31">
        <f>'0519'!H10+'0520'!D8</f>
        <v>50</v>
      </c>
      <c r="I10" s="34">
        <f>'0519'!I10+'0520'!D7</f>
        <v>1960</v>
      </c>
    </row>
    <row r="11" spans="1:9" ht="96.75" customHeight="1" thickBot="1">
      <c r="A11" s="66"/>
      <c r="B11" s="15" t="s">
        <v>17</v>
      </c>
      <c r="C11" s="75" t="s">
        <v>28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55</v>
      </c>
      <c r="E15" s="38">
        <v>248500</v>
      </c>
      <c r="F15" s="39">
        <f>G18/I13</f>
        <v>0.37709523809523809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57</v>
      </c>
      <c r="E18" s="32">
        <f>SUM(E15:E17)</f>
        <v>248500</v>
      </c>
      <c r="F18" s="33">
        <f>'0519'!F18+'0520'!D18</f>
        <v>2389</v>
      </c>
      <c r="G18" s="31">
        <f>'0519'!G18+'0520'!E18</f>
        <v>11878500</v>
      </c>
      <c r="H18" s="31">
        <f>'0519'!H18+'0520'!D16</f>
        <v>177</v>
      </c>
      <c r="I18" s="34">
        <f>'0519'!I18+'0520'!D15</f>
        <v>1629</v>
      </c>
    </row>
    <row r="19" spans="1:9" ht="81.75" customHeight="1" thickBot="1">
      <c r="A19" s="66"/>
      <c r="B19" s="15" t="s">
        <v>17</v>
      </c>
      <c r="C19" s="75" t="s">
        <v>63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D071-EB73-4E1B-882D-D13AC363E57E}">
  <dimension ref="A1:I19"/>
  <sheetViews>
    <sheetView topLeftCell="A2" zoomScale="85" zoomScaleNormal="85" workbookViewId="0">
      <selection activeCell="C19" sqref="C19:E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46163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26</v>
      </c>
      <c r="E7" s="38">
        <v>78000</v>
      </c>
      <c r="F7" s="39">
        <f>G10/I5</f>
        <v>0.5958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26</v>
      </c>
      <c r="E10" s="32">
        <f>SUM(E7:E9)</f>
        <v>78000</v>
      </c>
      <c r="F10" s="33">
        <f>'0520'!F10+'0521'!D10</f>
        <v>2036</v>
      </c>
      <c r="G10" s="31">
        <f>'0520'!G10+'0521'!E10</f>
        <v>5958000</v>
      </c>
      <c r="H10" s="31">
        <f>'0520'!H10+'0521'!D8</f>
        <v>50</v>
      </c>
      <c r="I10" s="34">
        <f>'0520'!I10+'0521'!D7</f>
        <v>1986</v>
      </c>
    </row>
    <row r="11" spans="1:9" ht="96.75" customHeight="1" thickBot="1">
      <c r="A11" s="66"/>
      <c r="B11" s="15" t="s">
        <v>17</v>
      </c>
      <c r="C11" s="75" t="s">
        <v>64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38</v>
      </c>
      <c r="E15" s="38">
        <v>217500</v>
      </c>
      <c r="F15" s="39">
        <f>G18/I13</f>
        <v>0.38400000000000001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38</v>
      </c>
      <c r="E18" s="32">
        <f>SUM(E15:E17)</f>
        <v>217500</v>
      </c>
      <c r="F18" s="33">
        <f>'0520'!F18+'0521'!D18</f>
        <v>2427</v>
      </c>
      <c r="G18" s="31">
        <f>'0520'!G18+'0521'!E18</f>
        <v>12096000</v>
      </c>
      <c r="H18" s="31">
        <f>'0520'!H18+'0521'!D16</f>
        <v>177</v>
      </c>
      <c r="I18" s="34">
        <f>'0520'!I18+'0521'!D15</f>
        <v>1667</v>
      </c>
    </row>
    <row r="19" spans="1:9" ht="81.75" customHeight="1" thickBot="1">
      <c r="A19" s="66"/>
      <c r="B19" s="15" t="s">
        <v>17</v>
      </c>
      <c r="C19" s="75" t="s">
        <v>65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8998-E253-4039-8BDA-1072D652D993}">
  <dimension ref="A1:I19"/>
  <sheetViews>
    <sheetView zoomScale="85" zoomScaleNormal="85" workbookViewId="0">
      <selection activeCell="H26" sqref="H2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46164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14</v>
      </c>
      <c r="E7" s="38">
        <v>42000</v>
      </c>
      <c r="F7" s="39">
        <f>G10/I5</f>
        <v>0.6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16</v>
      </c>
      <c r="E10" s="32">
        <f>SUM(E7:E9)</f>
        <v>42000</v>
      </c>
      <c r="F10" s="33">
        <f>'0521'!F10+'0522'!D10</f>
        <v>2052</v>
      </c>
      <c r="G10" s="31">
        <f>'0521'!G10+'0522'!E10</f>
        <v>6000000</v>
      </c>
      <c r="H10" s="31">
        <f>'0521'!H10+'0522'!D8</f>
        <v>52</v>
      </c>
      <c r="I10" s="34">
        <f>'0521'!I10+'0522'!D7</f>
        <v>2000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43</v>
      </c>
      <c r="E15" s="38">
        <v>227000</v>
      </c>
      <c r="F15" s="39">
        <f>G18/I13</f>
        <v>0.39120634920634922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46</v>
      </c>
      <c r="E18" s="32">
        <f>SUM(E15:E17)</f>
        <v>227000</v>
      </c>
      <c r="F18" s="33">
        <f>'0521'!F18+'0522'!D18</f>
        <v>2473</v>
      </c>
      <c r="G18" s="31">
        <f>'0521'!G18+'0522'!E18</f>
        <v>12323000</v>
      </c>
      <c r="H18" s="31">
        <f>'0521'!H18+'0522'!D16</f>
        <v>180</v>
      </c>
      <c r="I18" s="34">
        <f>'0521'!I18+'0522'!D15</f>
        <v>1710</v>
      </c>
    </row>
    <row r="19" spans="1:9" ht="81.75" customHeight="1" thickBot="1">
      <c r="A19" s="66"/>
      <c r="B19" s="15" t="s">
        <v>17</v>
      </c>
      <c r="C19" s="75" t="s">
        <v>66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64B1-DD12-4D98-B502-BB44DFFCED5D}">
  <dimension ref="A1:I19"/>
  <sheetViews>
    <sheetView topLeftCell="A3" zoomScale="85" zoomScaleNormal="85" workbookViewId="0">
      <selection activeCell="F10" sqref="F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46165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61</v>
      </c>
      <c r="E7" s="38">
        <v>183000</v>
      </c>
      <c r="F7" s="39">
        <f>G10/I5</f>
        <v>0.61829999999999996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61</v>
      </c>
      <c r="E10" s="32">
        <f>SUM(E7:E9)</f>
        <v>183000</v>
      </c>
      <c r="F10" s="33">
        <f>'0522'!F10+'0523'!D10</f>
        <v>2113</v>
      </c>
      <c r="G10" s="31">
        <f>'0522'!G10+'0523'!E10</f>
        <v>6183000</v>
      </c>
      <c r="H10" s="31">
        <f>'0522'!H10+'0523'!D8</f>
        <v>52</v>
      </c>
      <c r="I10" s="34">
        <f>'0522'!I10+'0523'!D7</f>
        <v>2061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14</v>
      </c>
      <c r="E15" s="38">
        <v>72000</v>
      </c>
      <c r="F15" s="39">
        <f>G18/I13</f>
        <v>0.3934920634920635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14</v>
      </c>
      <c r="E18" s="32">
        <f>SUM(E15:E17)</f>
        <v>72000</v>
      </c>
      <c r="F18" s="33">
        <f>'0522'!F18+'0523'!D18</f>
        <v>2487</v>
      </c>
      <c r="G18" s="31">
        <f>'0522'!G18+'0523'!E18</f>
        <v>12395000</v>
      </c>
      <c r="H18" s="31">
        <f>'0522'!H18+'0523'!D16</f>
        <v>180</v>
      </c>
      <c r="I18" s="34">
        <f>'0522'!I18+'0523'!D15</f>
        <v>1724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9AE0-2DFC-4B8E-A6DD-51CA1669A44F}">
  <dimension ref="A1:I19"/>
  <sheetViews>
    <sheetView zoomScale="85" zoomScaleNormal="85" workbookViewId="0">
      <selection activeCell="I30" sqref="I3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46166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133</v>
      </c>
      <c r="E7" s="38">
        <v>399000</v>
      </c>
      <c r="F7" s="39">
        <f>G10/I5</f>
        <v>0.65820000000000001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3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136</v>
      </c>
      <c r="E10" s="32">
        <f>SUM(E7:E9)</f>
        <v>399000</v>
      </c>
      <c r="F10" s="33">
        <f>'0523'!F10+'0524'!D10</f>
        <v>2249</v>
      </c>
      <c r="G10" s="31">
        <f>'0523'!G10+'0524'!E10</f>
        <v>6582000</v>
      </c>
      <c r="H10" s="31">
        <f>'0523'!H10+'0524'!D8</f>
        <v>55</v>
      </c>
      <c r="I10" s="34">
        <f>'0523'!I10+'0524'!D7</f>
        <v>2194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19</v>
      </c>
      <c r="E15" s="38">
        <v>107000</v>
      </c>
      <c r="F15" s="39">
        <f>G18/I13</f>
        <v>0.3968888888888889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20</v>
      </c>
      <c r="E18" s="32">
        <f>SUM(E15:E17)</f>
        <v>107000</v>
      </c>
      <c r="F18" s="33">
        <f>'0523'!F18+'0524'!D18</f>
        <v>2507</v>
      </c>
      <c r="G18" s="31">
        <f>'0523'!G18+'0524'!E18</f>
        <v>12502000</v>
      </c>
      <c r="H18" s="31">
        <f>'0523'!H18+'0524'!D16</f>
        <v>181</v>
      </c>
      <c r="I18" s="34">
        <f>'0523'!I18+'0524'!D15</f>
        <v>1743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F6BD-B027-44AC-92C6-D22C97E51BDD}">
  <dimension ref="A1:I19"/>
  <sheetViews>
    <sheetView zoomScale="85" zoomScaleNormal="85" workbookViewId="0">
      <selection activeCell="H23" sqref="H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46168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24</v>
      </c>
      <c r="E7" s="38">
        <v>72000</v>
      </c>
      <c r="F7" s="39">
        <f>G10/I5</f>
        <v>0.66539999999999999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25</v>
      </c>
      <c r="E10" s="32">
        <f>SUM(E7:E9)</f>
        <v>72000</v>
      </c>
      <c r="F10" s="33">
        <f>'0524'!F10+'0526'!D10</f>
        <v>2274</v>
      </c>
      <c r="G10" s="31">
        <f>'0524'!G10+'0526'!E10</f>
        <v>6654000</v>
      </c>
      <c r="H10" s="31">
        <f>'0524'!H10+'0526'!D8</f>
        <v>56</v>
      </c>
      <c r="I10" s="34">
        <f>'0524'!I10+'0526'!D7</f>
        <v>2218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18</v>
      </c>
      <c r="E15" s="38">
        <v>86000</v>
      </c>
      <c r="F15" s="39">
        <f>G18/I13</f>
        <v>0.3996190476190476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19</v>
      </c>
      <c r="E18" s="32">
        <f>SUM(E15:E17)</f>
        <v>86000</v>
      </c>
      <c r="F18" s="33">
        <f>'0524'!F18+'0526'!D18</f>
        <v>2526</v>
      </c>
      <c r="G18" s="31">
        <f>'0524'!G18+'0526'!E18</f>
        <v>12588000</v>
      </c>
      <c r="H18" s="31">
        <f>'0524'!H18+'0526'!D16</f>
        <v>182</v>
      </c>
      <c r="I18" s="34">
        <f>'0524'!I18+'0526'!D15</f>
        <v>1761</v>
      </c>
    </row>
    <row r="19" spans="1:9" ht="81.75" customHeight="1" thickBot="1">
      <c r="A19" s="66"/>
      <c r="B19" s="15" t="s">
        <v>17</v>
      </c>
      <c r="C19" s="75" t="s">
        <v>67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0B67-5A11-4005-9FEB-174E6C2AABAC}">
  <dimension ref="A1:I19"/>
  <sheetViews>
    <sheetView zoomScale="85" zoomScaleNormal="85" workbookViewId="0">
      <selection activeCell="C20" sqref="C2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46169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7</v>
      </c>
      <c r="E7" s="38">
        <v>21000</v>
      </c>
      <c r="F7" s="39">
        <f>G10/I5</f>
        <v>0.66749999999999998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</v>
      </c>
      <c r="E10" s="32">
        <f>SUM(E7:E9)</f>
        <v>21000</v>
      </c>
      <c r="F10" s="33">
        <f>'0526'!F10+'0527'!D10</f>
        <v>2281</v>
      </c>
      <c r="G10" s="31">
        <f>'0526'!G10+'0527'!E10</f>
        <v>6675000</v>
      </c>
      <c r="H10" s="31">
        <f>'0526'!H10+'0527'!D8</f>
        <v>56</v>
      </c>
      <c r="I10" s="34">
        <f>'0526'!I10+'0527'!D7</f>
        <v>2225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26</v>
      </c>
      <c r="E15" s="38">
        <v>124500</v>
      </c>
      <c r="F15" s="39">
        <f>G18/I13</f>
        <v>0.40357142857142858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26</v>
      </c>
      <c r="E18" s="32">
        <f>SUM(E15:E17)</f>
        <v>124500</v>
      </c>
      <c r="F18" s="33">
        <f>'0526'!F18+'0527'!D18</f>
        <v>2552</v>
      </c>
      <c r="G18" s="31">
        <f>'0526'!G18+'0527'!E18</f>
        <v>12712500</v>
      </c>
      <c r="H18" s="31">
        <f>'0526'!H18+'0527'!D16</f>
        <v>182</v>
      </c>
      <c r="I18" s="34">
        <f>'0526'!I18+'0527'!D15</f>
        <v>1787</v>
      </c>
    </row>
    <row r="19" spans="1:9" ht="81.75" customHeight="1" thickBot="1">
      <c r="A19" s="66"/>
      <c r="B19" s="15" t="s">
        <v>17</v>
      </c>
      <c r="C19" s="75" t="s">
        <v>68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F081-E284-4BAF-A3E5-8BD0062F5B60}">
  <dimension ref="A1:I19"/>
  <sheetViews>
    <sheetView zoomScale="85" zoomScaleNormal="85" workbookViewId="0">
      <selection activeCell="G22" sqref="G22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46170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</v>
      </c>
      <c r="E7" s="38">
        <v>15000</v>
      </c>
      <c r="F7" s="39">
        <f>G10/I5</f>
        <v>0.66900000000000004</v>
      </c>
      <c r="G7" s="24"/>
      <c r="H7" s="24"/>
      <c r="I7" s="25"/>
    </row>
    <row r="8" spans="1:9">
      <c r="A8" s="65"/>
      <c r="B8" s="73"/>
      <c r="C8" s="36" t="s">
        <v>11</v>
      </c>
      <c r="D8" s="37"/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</v>
      </c>
      <c r="E10" s="32">
        <f>SUM(E7:E9)</f>
        <v>15000</v>
      </c>
      <c r="F10" s="33">
        <f>'0527'!F10+'0528'!D10</f>
        <v>2286</v>
      </c>
      <c r="G10" s="31">
        <f>'0527'!G10+'0528'!E10</f>
        <v>6690000</v>
      </c>
      <c r="H10" s="31">
        <f>'0527'!H10+'0528'!D8</f>
        <v>56</v>
      </c>
      <c r="I10" s="34">
        <f>'0527'!I10+'0528'!D7</f>
        <v>2230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</v>
      </c>
      <c r="E15" s="38">
        <v>29000</v>
      </c>
      <c r="F15" s="39">
        <f>G18/I13</f>
        <v>0.40449206349206351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</v>
      </c>
      <c r="E18" s="32">
        <f>SUM(E15:E17)</f>
        <v>29000</v>
      </c>
      <c r="F18" s="33">
        <f>'0527'!F18+'0528'!D18</f>
        <v>2557</v>
      </c>
      <c r="G18" s="31">
        <f>'0527'!G18+'0528'!E18</f>
        <v>12741500</v>
      </c>
      <c r="H18" s="31">
        <f>'0527'!H18+'0528'!D16</f>
        <v>182</v>
      </c>
      <c r="I18" s="34">
        <f>'0527'!I18+'0528'!D15</f>
        <v>1792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3"/>
      <c r="G19" s="84"/>
      <c r="H19" s="84"/>
      <c r="I19" s="85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604B-6AA2-4EA1-8333-0C194BAE5982}">
  <dimension ref="A1:I19"/>
  <sheetViews>
    <sheetView zoomScale="85" zoomScaleNormal="85" workbookViewId="0">
      <selection activeCell="I22" sqref="I22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46171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35</v>
      </c>
      <c r="E7" s="38">
        <v>105000</v>
      </c>
      <c r="F7" s="39">
        <f>G10/I5</f>
        <v>0.67949999999999999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36</v>
      </c>
      <c r="E10" s="32">
        <f>SUM(E7:E9)</f>
        <v>105000</v>
      </c>
      <c r="F10" s="33">
        <f>'0528'!F10+'0529'!D10</f>
        <v>2322</v>
      </c>
      <c r="G10" s="31">
        <f>'0528'!G10+'0529'!E10</f>
        <v>6795000</v>
      </c>
      <c r="H10" s="31">
        <f>'0528'!H10+'0529'!D8</f>
        <v>57</v>
      </c>
      <c r="I10" s="34">
        <f>'0528'!I10+'0529'!D7</f>
        <v>2265</v>
      </c>
    </row>
    <row r="11" spans="1:9" ht="96.75" customHeight="1" thickBot="1">
      <c r="A11" s="66"/>
      <c r="B11" s="15" t="s">
        <v>17</v>
      </c>
      <c r="C11" s="75" t="s">
        <v>69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13</v>
      </c>
      <c r="E15" s="38">
        <v>65000</v>
      </c>
      <c r="F15" s="39">
        <f>G18/I13</f>
        <v>0.40655555555555556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15</v>
      </c>
      <c r="E18" s="32">
        <f>SUM(E15:E17)</f>
        <v>65000</v>
      </c>
      <c r="F18" s="33">
        <f>'0528'!F18+'0529'!D18</f>
        <v>2572</v>
      </c>
      <c r="G18" s="31">
        <f>'0528'!G18+'0529'!E18</f>
        <v>12806500</v>
      </c>
      <c r="H18" s="31">
        <f>'0528'!H18+'0529'!D16</f>
        <v>184</v>
      </c>
      <c r="I18" s="34">
        <f>'0528'!I18+'0529'!D15</f>
        <v>1805</v>
      </c>
    </row>
    <row r="19" spans="1:9" ht="81.75" customHeight="1" thickBot="1">
      <c r="A19" s="66"/>
      <c r="B19" s="15" t="s">
        <v>17</v>
      </c>
      <c r="C19" s="75" t="s">
        <v>70</v>
      </c>
      <c r="D19" s="76"/>
      <c r="E19" s="77"/>
      <c r="F19" s="83"/>
      <c r="G19" s="84"/>
      <c r="H19" s="84"/>
      <c r="I19" s="85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680D-911E-4E13-A895-04756621B904}">
  <dimension ref="A1:I27"/>
  <sheetViews>
    <sheetView topLeftCell="A3" zoomScale="85" zoomScaleNormal="85" workbookViewId="0">
      <selection activeCell="F26" sqref="F2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46172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73</v>
      </c>
      <c r="E7" s="38">
        <v>219000</v>
      </c>
      <c r="F7" s="39">
        <f>G10/I5</f>
        <v>0.70140000000000002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73</v>
      </c>
      <c r="E10" s="32">
        <f>SUM(E7:E9)</f>
        <v>219000</v>
      </c>
      <c r="F10" s="33">
        <f>'0529'!F10+'0530'!D10</f>
        <v>2395</v>
      </c>
      <c r="G10" s="31">
        <f>'0529'!G10+'0530'!E10</f>
        <v>7014000</v>
      </c>
      <c r="H10" s="31">
        <f>'0529'!H10+'0530'!D8</f>
        <v>57</v>
      </c>
      <c r="I10" s="34">
        <f>'0529'!I10+'0530'!D7</f>
        <v>2338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50</v>
      </c>
      <c r="E15" s="38">
        <v>252000</v>
      </c>
      <c r="F15" s="39">
        <f>G18/I13</f>
        <v>0.41455555555555557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9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59</v>
      </c>
      <c r="E18" s="32">
        <f>SUM(E15:E17)</f>
        <v>252000</v>
      </c>
      <c r="F18" s="33">
        <f>'0529'!F18+'0530'!D18</f>
        <v>2631</v>
      </c>
      <c r="G18" s="31">
        <f>'0529'!G18+'0530'!E18</f>
        <v>13058500</v>
      </c>
      <c r="H18" s="31">
        <f>'0529'!H18+'0530'!D16</f>
        <v>193</v>
      </c>
      <c r="I18" s="34">
        <f>'0529'!I18+'0530'!D15</f>
        <v>1855</v>
      </c>
    </row>
    <row r="19" spans="1:9" ht="81.75" customHeight="1" thickBot="1">
      <c r="A19" s="66"/>
      <c r="B19" s="15" t="s">
        <v>17</v>
      </c>
      <c r="C19" s="75" t="s">
        <v>73</v>
      </c>
      <c r="D19" s="76"/>
      <c r="E19" s="77"/>
      <c r="F19" s="80" t="s">
        <v>74</v>
      </c>
      <c r="G19" s="81"/>
      <c r="H19" s="81"/>
      <c r="I19" s="82"/>
    </row>
    <row r="20" spans="1:9">
      <c r="A20" s="64">
        <v>3</v>
      </c>
      <c r="B20" s="3" t="s">
        <v>2</v>
      </c>
      <c r="C20" s="67" t="s">
        <v>71</v>
      </c>
      <c r="D20" s="67"/>
      <c r="E20" s="67"/>
      <c r="F20" s="4" t="s">
        <v>3</v>
      </c>
      <c r="G20" s="68" t="s">
        <v>72</v>
      </c>
      <c r="H20" s="68"/>
      <c r="I20" s="5"/>
    </row>
    <row r="21" spans="1:9">
      <c r="A21" s="65"/>
      <c r="B21" s="6"/>
      <c r="C21" s="69"/>
      <c r="D21" s="70"/>
      <c r="E21" s="70"/>
      <c r="F21" s="70"/>
      <c r="G21" s="71"/>
      <c r="H21" s="7" t="s">
        <v>4</v>
      </c>
      <c r="I21" s="8">
        <v>4800000</v>
      </c>
    </row>
    <row r="22" spans="1:9">
      <c r="A22" s="65"/>
      <c r="B22" s="72" t="s">
        <v>5</v>
      </c>
      <c r="C22" s="9" t="s">
        <v>6</v>
      </c>
      <c r="D22" s="10" t="s">
        <v>7</v>
      </c>
      <c r="E22" s="11" t="s">
        <v>8</v>
      </c>
      <c r="F22" s="10" t="s">
        <v>9</v>
      </c>
      <c r="G22" s="12"/>
      <c r="H22" s="12"/>
      <c r="I22" s="13"/>
    </row>
    <row r="23" spans="1:9">
      <c r="A23" s="65"/>
      <c r="B23" s="73"/>
      <c r="C23" s="36" t="s">
        <v>10</v>
      </c>
      <c r="D23" s="37">
        <v>21</v>
      </c>
      <c r="E23" s="38">
        <v>1852000</v>
      </c>
      <c r="F23" s="39">
        <f>G26/I21</f>
        <v>0.38583333333333331</v>
      </c>
      <c r="G23" s="24"/>
      <c r="H23" s="24"/>
      <c r="I23" s="25"/>
    </row>
    <row r="24" spans="1:9">
      <c r="A24" s="65"/>
      <c r="B24" s="73"/>
      <c r="C24" s="36"/>
      <c r="D24" s="37"/>
      <c r="E24" s="38"/>
      <c r="F24" s="40"/>
      <c r="G24" s="27"/>
      <c r="H24" s="27"/>
      <c r="I24" s="28"/>
    </row>
    <row r="25" spans="1:9">
      <c r="A25" s="65"/>
      <c r="B25" s="73"/>
      <c r="C25" s="41"/>
      <c r="D25" s="42"/>
      <c r="E25" s="43"/>
      <c r="F25" s="18" t="s">
        <v>12</v>
      </c>
      <c r="G25" s="19" t="s">
        <v>13</v>
      </c>
      <c r="H25" s="19" t="s">
        <v>14</v>
      </c>
      <c r="I25" s="20" t="s">
        <v>15</v>
      </c>
    </row>
    <row r="26" spans="1:9">
      <c r="A26" s="65"/>
      <c r="B26" s="74"/>
      <c r="C26" s="14" t="s">
        <v>16</v>
      </c>
      <c r="D26" s="31">
        <f>SUM(D23:D25)</f>
        <v>21</v>
      </c>
      <c r="E26" s="32">
        <f>SUM(E23:E25)</f>
        <v>1852000</v>
      </c>
      <c r="F26" s="33">
        <f>'0529'!F26+'0530'!D26</f>
        <v>21</v>
      </c>
      <c r="G26" s="31">
        <f>'0529'!G26+'0530'!E26</f>
        <v>1852000</v>
      </c>
      <c r="H26" s="31">
        <f>'0529'!H26+'0530'!D24</f>
        <v>0</v>
      </c>
      <c r="I26" s="34">
        <f>'0529'!I26+'0530'!D23</f>
        <v>21</v>
      </c>
    </row>
    <row r="27" spans="1:9" ht="81.75" customHeight="1" thickBot="1">
      <c r="A27" s="66"/>
      <c r="B27" s="15" t="s">
        <v>17</v>
      </c>
      <c r="C27" s="75"/>
      <c r="D27" s="76"/>
      <c r="E27" s="77"/>
      <c r="F27" s="83"/>
      <c r="G27" s="84"/>
      <c r="H27" s="84"/>
      <c r="I27" s="85"/>
    </row>
  </sheetData>
  <mergeCells count="25">
    <mergeCell ref="A20:A27"/>
    <mergeCell ref="C20:E20"/>
    <mergeCell ref="G20:H20"/>
    <mergeCell ref="C21:G21"/>
    <mergeCell ref="B22:B26"/>
    <mergeCell ref="C27:E27"/>
    <mergeCell ref="F27:I27"/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F981-6752-4620-9DA3-635793DC196E}">
  <dimension ref="A1:I19"/>
  <sheetViews>
    <sheetView zoomScale="85" zoomScaleNormal="85" workbookViewId="0">
      <selection activeCell="H24" sqref="H2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46173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57</v>
      </c>
      <c r="E7" s="38">
        <v>171000</v>
      </c>
      <c r="F7" s="39">
        <f>G10/I5</f>
        <v>0.71850000000000003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59</v>
      </c>
      <c r="E10" s="32">
        <f>SUM(E7:E9)</f>
        <v>171000</v>
      </c>
      <c r="F10" s="33">
        <f>'0530'!F10+'0531'!D10</f>
        <v>2454</v>
      </c>
      <c r="G10" s="31">
        <f>'0530'!G10+'0531'!E10</f>
        <v>7185000</v>
      </c>
      <c r="H10" s="31">
        <f>'0530'!H10+'0531'!D8</f>
        <v>59</v>
      </c>
      <c r="I10" s="34">
        <f>'0530'!I10+'0531'!D7</f>
        <v>2395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32</v>
      </c>
      <c r="E15" s="38">
        <v>186000</v>
      </c>
      <c r="F15" s="39">
        <f>G18/I13</f>
        <v>0.42046031746031748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33</v>
      </c>
      <c r="E18" s="32">
        <f>SUM(E15:E17)</f>
        <v>186000</v>
      </c>
      <c r="F18" s="33">
        <f>'0530'!F18+'0531'!D18</f>
        <v>2664</v>
      </c>
      <c r="G18" s="31">
        <f>'0530'!G18+'0531'!E18</f>
        <v>13244500</v>
      </c>
      <c r="H18" s="31">
        <f>'0530'!H18+'0531'!D16</f>
        <v>194</v>
      </c>
      <c r="I18" s="34">
        <f>'0530'!I18+'0531'!D15</f>
        <v>1887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86"/>
      <c r="G19" s="87"/>
      <c r="H19" s="87"/>
      <c r="I19" s="88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5B8F-B426-4724-9007-0EA4B7961039}">
  <dimension ref="A1:I19"/>
  <sheetViews>
    <sheetView zoomScale="85" zoomScaleNormal="85" workbookViewId="0">
      <selection activeCell="F10" sqref="F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46175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11</v>
      </c>
      <c r="E7" s="38">
        <v>33000</v>
      </c>
      <c r="F7" s="39">
        <f>G10/I5</f>
        <v>0.7218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11</v>
      </c>
      <c r="E10" s="32">
        <f>SUM(E7:E9)</f>
        <v>33000</v>
      </c>
      <c r="F10" s="33">
        <f>'0531'!F10+'0602'!D10</f>
        <v>2465</v>
      </c>
      <c r="G10" s="31">
        <f>'0531'!G10+'0602'!E10</f>
        <v>7218000</v>
      </c>
      <c r="H10" s="31">
        <f>'0531'!H10+'0602'!D8</f>
        <v>59</v>
      </c>
      <c r="I10" s="34">
        <f>'0531'!I10+'0602'!D7</f>
        <v>2406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24</v>
      </c>
      <c r="E15" s="38">
        <v>112500</v>
      </c>
      <c r="F15" s="39">
        <f>G18/I13</f>
        <v>0.42403174603174604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24</v>
      </c>
      <c r="E18" s="32">
        <f>SUM(E15:E17)</f>
        <v>112500</v>
      </c>
      <c r="F18" s="33">
        <f>'0531'!F18+'0602'!D18</f>
        <v>2688</v>
      </c>
      <c r="G18" s="31">
        <f>'0531'!G18+'0602'!E18</f>
        <v>13357000</v>
      </c>
      <c r="H18" s="31">
        <f>'0531'!H18+'0602'!D16</f>
        <v>194</v>
      </c>
      <c r="I18" s="34">
        <f>'0531'!I18+'0602'!D15</f>
        <v>1911</v>
      </c>
    </row>
    <row r="19" spans="1:9" ht="81.75" customHeight="1" thickBot="1">
      <c r="A19" s="66"/>
      <c r="B19" s="15" t="s">
        <v>17</v>
      </c>
      <c r="C19" s="75" t="s">
        <v>75</v>
      </c>
      <c r="D19" s="76"/>
      <c r="E19" s="77"/>
      <c r="F19" s="86"/>
      <c r="G19" s="87"/>
      <c r="H19" s="87"/>
      <c r="I19" s="88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1D9D-7F54-4A3F-8A4C-AEB881911217}">
  <dimension ref="A1:I19"/>
  <sheetViews>
    <sheetView zoomScale="85" zoomScaleNormal="85" workbookViewId="0">
      <selection activeCell="F10" sqref="F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46176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32</v>
      </c>
      <c r="E7" s="38">
        <v>96000</v>
      </c>
      <c r="F7" s="39">
        <f>G10/I5</f>
        <v>0.73140000000000005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32</v>
      </c>
      <c r="E10" s="32">
        <f>SUM(E7:E9)</f>
        <v>96000</v>
      </c>
      <c r="F10" s="33">
        <f>'0602'!F10+'0603'!D10</f>
        <v>2497</v>
      </c>
      <c r="G10" s="31">
        <f>'0602'!G10+'0603'!E10</f>
        <v>7314000</v>
      </c>
      <c r="H10" s="31">
        <f>'0602'!H10+'0603'!D8</f>
        <v>59</v>
      </c>
      <c r="I10" s="34">
        <f>'0602'!I10+'0603'!D7</f>
        <v>2438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26</v>
      </c>
      <c r="E15" s="38">
        <v>140000</v>
      </c>
      <c r="F15" s="39">
        <f>G18/I13</f>
        <v>0.42847619047619045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26</v>
      </c>
      <c r="E18" s="32">
        <f>SUM(E15:E17)</f>
        <v>140000</v>
      </c>
      <c r="F18" s="33">
        <f>'0602'!F18+'0603'!D18</f>
        <v>2714</v>
      </c>
      <c r="G18" s="31">
        <f>'0602'!G18+'0603'!E18</f>
        <v>13497000</v>
      </c>
      <c r="H18" s="31">
        <f>'0602'!H18+'0603'!D16</f>
        <v>194</v>
      </c>
      <c r="I18" s="34">
        <f>'0602'!I18+'0603'!D15</f>
        <v>1937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6"/>
      <c r="G19" s="87"/>
      <c r="H19" s="87"/>
      <c r="I19" s="88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127C-373D-41D2-97AC-F02BC1683BC2}">
  <dimension ref="A1:I19"/>
  <sheetViews>
    <sheetView zoomScale="85" zoomScaleNormal="85" workbookViewId="0">
      <selection activeCell="N26" sqref="N2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46177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12</v>
      </c>
      <c r="E7" s="38">
        <v>36000</v>
      </c>
      <c r="F7" s="39">
        <f>G10/I5</f>
        <v>0.73499999999999999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12</v>
      </c>
      <c r="E10" s="32">
        <f>SUM(E7:E9)</f>
        <v>36000</v>
      </c>
      <c r="F10" s="33">
        <f>'0603'!F10+'0604'!D10</f>
        <v>2509</v>
      </c>
      <c r="G10" s="31">
        <f>'0603'!G10+'0604'!E10</f>
        <v>7350000</v>
      </c>
      <c r="H10" s="31">
        <f>'0603'!H10+'0604'!D8</f>
        <v>59</v>
      </c>
      <c r="I10" s="34">
        <f>'0603'!I10+'0604'!D7</f>
        <v>2450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29</v>
      </c>
      <c r="E15" s="38">
        <v>140000</v>
      </c>
      <c r="F15" s="39">
        <f>G18/I13</f>
        <v>0.43292063492063493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40</v>
      </c>
      <c r="E18" s="32">
        <f>SUM(E15:E17)</f>
        <v>140000</v>
      </c>
      <c r="F18" s="33">
        <f>'0603'!F18+'0604'!D18</f>
        <v>2754</v>
      </c>
      <c r="G18" s="31">
        <f>'0603'!G18+'0604'!E18</f>
        <v>13637000</v>
      </c>
      <c r="H18" s="31">
        <f>'0603'!H18+'0604'!D16</f>
        <v>205</v>
      </c>
      <c r="I18" s="34">
        <f>'0603'!I18+'0604'!D15</f>
        <v>1966</v>
      </c>
    </row>
    <row r="19" spans="1:9" ht="81.75" customHeight="1" thickBot="1">
      <c r="A19" s="66"/>
      <c r="B19" s="15" t="s">
        <v>17</v>
      </c>
      <c r="C19" s="75" t="s">
        <v>76</v>
      </c>
      <c r="D19" s="76"/>
      <c r="E19" s="77"/>
      <c r="F19" s="80" t="s">
        <v>77</v>
      </c>
      <c r="G19" s="81"/>
      <c r="H19" s="81"/>
      <c r="I19" s="82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4BA9-1A36-4797-8411-7F7A7E490B43}">
  <dimension ref="A1:I19"/>
  <sheetViews>
    <sheetView zoomScale="85" zoomScaleNormal="85" workbookViewId="0">
      <selection activeCell="C19" sqref="C19:E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46178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30</v>
      </c>
      <c r="E7" s="38">
        <v>90000</v>
      </c>
      <c r="F7" s="39">
        <f>G10/I5</f>
        <v>0.74399999999999999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30</v>
      </c>
      <c r="E10" s="32">
        <f>SUM(E7:E9)</f>
        <v>90000</v>
      </c>
      <c r="F10" s="33">
        <f>'0604'!F10+'0605'!D10</f>
        <v>2539</v>
      </c>
      <c r="G10" s="31">
        <f>'0604'!G10+'0605'!E10</f>
        <v>7440000</v>
      </c>
      <c r="H10" s="31">
        <f>'0604'!H10+'0605'!D8</f>
        <v>59</v>
      </c>
      <c r="I10" s="34">
        <f>'0604'!I10+'0605'!D7</f>
        <v>2480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28</v>
      </c>
      <c r="E15" s="38">
        <v>127500</v>
      </c>
      <c r="F15" s="39">
        <f>G18/I13</f>
        <v>0.43696825396825395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29</v>
      </c>
      <c r="E18" s="32">
        <f>SUM(E15:E17)</f>
        <v>127500</v>
      </c>
      <c r="F18" s="33">
        <f>'0604'!F18+'0605'!D18</f>
        <v>2783</v>
      </c>
      <c r="G18" s="31">
        <f>'0604'!G18+'0605'!E18</f>
        <v>13764500</v>
      </c>
      <c r="H18" s="31">
        <f>'0604'!H18+'0605'!D16</f>
        <v>206</v>
      </c>
      <c r="I18" s="34">
        <f>'0604'!I18+'0605'!D15</f>
        <v>1994</v>
      </c>
    </row>
    <row r="19" spans="1:9" ht="81.75" customHeight="1" thickBot="1">
      <c r="A19" s="66"/>
      <c r="B19" s="15" t="s">
        <v>17</v>
      </c>
      <c r="C19" s="75" t="s">
        <v>78</v>
      </c>
      <c r="D19" s="76"/>
      <c r="E19" s="77"/>
      <c r="F19" s="86"/>
      <c r="G19" s="87"/>
      <c r="H19" s="87"/>
      <c r="I19" s="88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B119-E6E5-4B09-8E01-21ECEEA0D22E}">
  <dimension ref="A1:I19"/>
  <sheetViews>
    <sheetView zoomScale="85" zoomScaleNormal="85" workbookViewId="0">
      <selection activeCell="D9" sqref="D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46179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51</v>
      </c>
      <c r="E7" s="38">
        <v>153000</v>
      </c>
      <c r="F7" s="39">
        <f>G10/I5</f>
        <v>0.75929999999999997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51</v>
      </c>
      <c r="E10" s="32">
        <f>SUM(E7:E9)</f>
        <v>153000</v>
      </c>
      <c r="F10" s="33">
        <f>'0605'!F10+'0606'!D10</f>
        <v>2590</v>
      </c>
      <c r="G10" s="31">
        <f>'0605'!G10+'0606'!E10</f>
        <v>7593000</v>
      </c>
      <c r="H10" s="31">
        <f>'0605'!H10+'0606'!D8</f>
        <v>59</v>
      </c>
      <c r="I10" s="34">
        <f>'0605'!I10+'0606'!D7</f>
        <v>2531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</v>
      </c>
      <c r="E15" s="38">
        <v>37000</v>
      </c>
      <c r="F15" s="39">
        <f>G18/I13</f>
        <v>0.43814285714285717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5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12</v>
      </c>
      <c r="E18" s="32">
        <f>SUM(E15:E17)</f>
        <v>37000</v>
      </c>
      <c r="F18" s="33">
        <f>'0605'!F18+'0606'!D18</f>
        <v>2795</v>
      </c>
      <c r="G18" s="31">
        <f>'0605'!G18+'0606'!E18</f>
        <v>13801500</v>
      </c>
      <c r="H18" s="31">
        <f>'0605'!H18+'0606'!D16</f>
        <v>211</v>
      </c>
      <c r="I18" s="34">
        <f>'0605'!I18+'0606'!D15</f>
        <v>2001</v>
      </c>
    </row>
    <row r="19" spans="1:9" ht="81.75" customHeight="1" thickBot="1">
      <c r="A19" s="66"/>
      <c r="B19" s="15" t="s">
        <v>17</v>
      </c>
      <c r="C19" s="75" t="s">
        <v>23</v>
      </c>
      <c r="D19" s="76"/>
      <c r="E19" s="77"/>
      <c r="F19" s="86"/>
      <c r="G19" s="87"/>
      <c r="H19" s="87"/>
      <c r="I19" s="88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BD5F-FE39-4929-9141-261A3D9365F7}">
  <dimension ref="A1:I19"/>
  <sheetViews>
    <sheetView zoomScale="85" zoomScaleNormal="85" workbookViewId="0">
      <selection activeCell="G10" sqref="G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46180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90</v>
      </c>
      <c r="E7" s="38">
        <v>270000</v>
      </c>
      <c r="F7" s="39">
        <f>G10/I5</f>
        <v>0.7863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90</v>
      </c>
      <c r="E10" s="32">
        <f>SUM(E7:E9)</f>
        <v>270000</v>
      </c>
      <c r="F10" s="33">
        <f>'0606'!F10+'0607'!D10</f>
        <v>2680</v>
      </c>
      <c r="G10" s="31">
        <f>'0606'!G10+'0607'!E10</f>
        <v>7863000</v>
      </c>
      <c r="H10" s="31">
        <f>'0606'!H10+'0607'!D8</f>
        <v>59</v>
      </c>
      <c r="I10" s="34">
        <f>'0606'!I10+'0607'!D7</f>
        <v>2621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15</v>
      </c>
      <c r="E15" s="38">
        <v>79000</v>
      </c>
      <c r="F15" s="39">
        <f>G18/I13</f>
        <v>0.44065079365079363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16</v>
      </c>
      <c r="E18" s="32">
        <f>SUM(E15:E17)</f>
        <v>79000</v>
      </c>
      <c r="F18" s="33">
        <f>'0606'!F18+'0607'!D18</f>
        <v>2811</v>
      </c>
      <c r="G18" s="31">
        <f>'0606'!G18+'0607'!E18</f>
        <v>13880500</v>
      </c>
      <c r="H18" s="31">
        <f>'0606'!H18+'0607'!D16</f>
        <v>212</v>
      </c>
      <c r="I18" s="34">
        <f>'0606'!I18+'0607'!D15</f>
        <v>2016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6"/>
      <c r="G19" s="87"/>
      <c r="H19" s="87"/>
      <c r="I19" s="88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15AF-7F48-4A8E-84BD-7FE38D0B25CE}">
  <dimension ref="A1:I19"/>
  <sheetViews>
    <sheetView zoomScale="85" zoomScaleNormal="85" workbookViewId="0">
      <selection activeCell="G24" sqref="G24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46182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8</v>
      </c>
      <c r="E7" s="38">
        <v>24000</v>
      </c>
      <c r="F7" s="39">
        <f>G10/I5</f>
        <v>0.78869999999999996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9</v>
      </c>
      <c r="E10" s="32">
        <f>SUM(E7:E9)</f>
        <v>24000</v>
      </c>
      <c r="F10" s="33">
        <f>'0607'!F10+'0609'!D10</f>
        <v>2689</v>
      </c>
      <c r="G10" s="31">
        <f>'0607'!G10+'0609'!E10</f>
        <v>7887000</v>
      </c>
      <c r="H10" s="31">
        <f>'0607'!H10+'0609'!D8</f>
        <v>60</v>
      </c>
      <c r="I10" s="34">
        <f>'0607'!I10+'0609'!D7</f>
        <v>2629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</v>
      </c>
      <c r="E15" s="38">
        <v>15000</v>
      </c>
      <c r="F15" s="39">
        <f>G18/I13</f>
        <v>0.44112698412698415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</v>
      </c>
      <c r="E18" s="32">
        <f>SUM(E15:E17)</f>
        <v>15000</v>
      </c>
      <c r="F18" s="33">
        <f>'0607'!F18+'0609'!D18</f>
        <v>2814</v>
      </c>
      <c r="G18" s="31">
        <f>'0607'!G18+'0609'!E18</f>
        <v>13895500</v>
      </c>
      <c r="H18" s="31">
        <f>'0607'!H18+'0609'!D16</f>
        <v>212</v>
      </c>
      <c r="I18" s="34">
        <f>'0607'!I18+'0609'!D15</f>
        <v>2019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6"/>
      <c r="G19" s="87"/>
      <c r="H19" s="87"/>
      <c r="I19" s="88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1B0F-3A15-449D-96A1-819532D67C72}">
  <dimension ref="A1:I19"/>
  <sheetViews>
    <sheetView zoomScale="85" zoomScaleNormal="85" workbookViewId="0">
      <selection activeCell="V28" sqref="V2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46183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34</v>
      </c>
      <c r="E7" s="38">
        <v>102000</v>
      </c>
      <c r="F7" s="39">
        <f>G10/I5</f>
        <v>0.79890000000000005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34</v>
      </c>
      <c r="E10" s="32">
        <f>SUM(E7:E9)</f>
        <v>102000</v>
      </c>
      <c r="F10" s="33">
        <f>'0609'!F10+'0610'!D10</f>
        <v>2723</v>
      </c>
      <c r="G10" s="31">
        <f>'0609'!G10+'0610'!E10</f>
        <v>7989000</v>
      </c>
      <c r="H10" s="31">
        <f>'0609'!H10+'0610'!D8</f>
        <v>60</v>
      </c>
      <c r="I10" s="34">
        <f>'0609'!I10+'0610'!D7</f>
        <v>2663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4</v>
      </c>
      <c r="E15" s="38">
        <v>20000</v>
      </c>
      <c r="F15" s="39">
        <f>G18/I13</f>
        <v>0.44176190476190474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4</v>
      </c>
      <c r="E18" s="32">
        <f>SUM(E15:E17)</f>
        <v>20000</v>
      </c>
      <c r="F18" s="33">
        <f>'0609'!F18+'0610'!D18</f>
        <v>2818</v>
      </c>
      <c r="G18" s="31">
        <f>'0609'!G18+'0610'!E18</f>
        <v>13915500</v>
      </c>
      <c r="H18" s="31">
        <f>'0609'!H18+'0610'!D16</f>
        <v>212</v>
      </c>
      <c r="I18" s="34">
        <f>'0609'!I18+'0610'!D15</f>
        <v>2023</v>
      </c>
    </row>
    <row r="19" spans="1:9" ht="81.75" customHeight="1" thickBot="1">
      <c r="A19" s="66"/>
      <c r="B19" s="15" t="s">
        <v>17</v>
      </c>
      <c r="C19" s="75" t="s">
        <v>18</v>
      </c>
      <c r="D19" s="76"/>
      <c r="E19" s="77"/>
      <c r="F19" s="86"/>
      <c r="G19" s="87"/>
      <c r="H19" s="87"/>
      <c r="I19" s="88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146D-121B-4512-9631-685EBEB6C188}">
  <dimension ref="A1:I19"/>
  <sheetViews>
    <sheetView zoomScale="85" zoomScaleNormal="85" workbookViewId="0">
      <selection activeCell="D9" sqref="D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46184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7</v>
      </c>
      <c r="E7" s="38">
        <v>21000</v>
      </c>
      <c r="F7" s="39">
        <f>G10/I5</f>
        <v>0.80100000000000005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</v>
      </c>
      <c r="E10" s="32">
        <f>SUM(E7:E9)</f>
        <v>21000</v>
      </c>
      <c r="F10" s="33">
        <f>'0610'!F10+'0611'!D10</f>
        <v>2730</v>
      </c>
      <c r="G10" s="31">
        <f>'0610'!G10+'0611'!E10</f>
        <v>8010000</v>
      </c>
      <c r="H10" s="31">
        <f>'0610'!H10+'0611'!D8</f>
        <v>60</v>
      </c>
      <c r="I10" s="34">
        <f>'0610'!I10+'0611'!D7</f>
        <v>2670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21</v>
      </c>
      <c r="E15" s="38">
        <v>121000</v>
      </c>
      <c r="F15" s="39">
        <f>G18/I13</f>
        <v>0.44560317460317461</v>
      </c>
      <c r="G15" s="24"/>
      <c r="H15" s="24"/>
      <c r="I15" s="25"/>
    </row>
    <row r="16" spans="1:9">
      <c r="A16" s="65"/>
      <c r="B16" s="73"/>
      <c r="C16" s="36" t="s">
        <v>11</v>
      </c>
      <c r="D16" s="37"/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21</v>
      </c>
      <c r="E18" s="32">
        <f>SUM(E15:E17)</f>
        <v>121000</v>
      </c>
      <c r="F18" s="33">
        <f>'0610'!F18+'0611'!D18</f>
        <v>2839</v>
      </c>
      <c r="G18" s="31">
        <f>'0610'!G18+'0611'!E18</f>
        <v>14036500</v>
      </c>
      <c r="H18" s="31">
        <f>'0610'!H18+'0611'!D16</f>
        <v>212</v>
      </c>
      <c r="I18" s="34">
        <f>'0610'!I18+'0611'!D15</f>
        <v>2044</v>
      </c>
    </row>
    <row r="19" spans="1:9" ht="81.75" customHeight="1" thickBot="1">
      <c r="A19" s="66"/>
      <c r="B19" s="15" t="s">
        <v>17</v>
      </c>
      <c r="C19" s="75" t="s">
        <v>79</v>
      </c>
      <c r="D19" s="76"/>
      <c r="E19" s="77"/>
      <c r="F19" s="86"/>
      <c r="G19" s="87"/>
      <c r="H19" s="87"/>
      <c r="I19" s="88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40A3-AAFD-415E-BCD4-0342D465A4E9}">
  <dimension ref="A1:I19"/>
  <sheetViews>
    <sheetView zoomScale="85" zoomScaleNormal="85" workbookViewId="0">
      <selection activeCell="F19" sqref="F19:I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46185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11</v>
      </c>
      <c r="E7" s="38">
        <v>33000</v>
      </c>
      <c r="F7" s="39">
        <f>G10/I5</f>
        <v>0.80430000000000001</v>
      </c>
      <c r="G7" s="24"/>
      <c r="H7" s="24"/>
      <c r="I7" s="25"/>
    </row>
    <row r="8" spans="1:9">
      <c r="A8" s="65"/>
      <c r="B8" s="73"/>
      <c r="C8" s="36" t="s">
        <v>11</v>
      </c>
      <c r="D8" s="37">
        <v>1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12</v>
      </c>
      <c r="E10" s="32">
        <f>SUM(E7:E9)</f>
        <v>33000</v>
      </c>
      <c r="F10" s="33">
        <f>'0611'!F10+'0612'!D10</f>
        <v>2742</v>
      </c>
      <c r="G10" s="31">
        <f>'0611'!G10+'0612'!E10</f>
        <v>8043000</v>
      </c>
      <c r="H10" s="31">
        <f>'0611'!H10+'0612'!D8</f>
        <v>61</v>
      </c>
      <c r="I10" s="34">
        <f>'0611'!I10+'0612'!D7</f>
        <v>2681</v>
      </c>
    </row>
    <row r="11" spans="1:9" ht="96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34</v>
      </c>
      <c r="E15" s="38">
        <v>158500</v>
      </c>
      <c r="F15" s="39">
        <f>G18/I13</f>
        <v>0.45063492063492061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4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38</v>
      </c>
      <c r="E18" s="32">
        <f>SUM(E15:E17)</f>
        <v>158500</v>
      </c>
      <c r="F18" s="33">
        <f>'0611'!F18+'0612'!D18</f>
        <v>2877</v>
      </c>
      <c r="G18" s="31">
        <f>'0611'!G18+'0612'!E18</f>
        <v>14195000</v>
      </c>
      <c r="H18" s="31">
        <f>'0611'!H18+'0612'!D16</f>
        <v>216</v>
      </c>
      <c r="I18" s="34">
        <f>'0611'!I18+'0612'!D15</f>
        <v>2078</v>
      </c>
    </row>
    <row r="19" spans="1:9" ht="81.75" customHeight="1" thickBot="1">
      <c r="A19" s="66"/>
      <c r="B19" s="15" t="s">
        <v>17</v>
      </c>
      <c r="C19" s="75" t="s">
        <v>81</v>
      </c>
      <c r="D19" s="76"/>
      <c r="E19" s="77"/>
      <c r="F19" s="80" t="s">
        <v>80</v>
      </c>
      <c r="G19" s="81"/>
      <c r="H19" s="81"/>
      <c r="I19" s="82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FE6C-E9B2-4D75-8216-1EDFD3FDB51E}">
  <dimension ref="A1:I29"/>
  <sheetViews>
    <sheetView zoomScale="85" zoomScaleNormal="85" workbookViewId="0">
      <selection activeCell="F29" sqref="F29:I2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46186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57</v>
      </c>
      <c r="E7" s="38">
        <v>171000</v>
      </c>
      <c r="F7" s="39">
        <f>G10/I5</f>
        <v>0.82140000000000002</v>
      </c>
      <c r="G7" s="24"/>
      <c r="H7" s="24"/>
      <c r="I7" s="25"/>
    </row>
    <row r="8" spans="1:9">
      <c r="A8" s="65"/>
      <c r="B8" s="73"/>
      <c r="C8" s="36" t="s">
        <v>11</v>
      </c>
      <c r="D8" s="37">
        <v>3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60</v>
      </c>
      <c r="E10" s="32">
        <f>SUM(E7:E9)</f>
        <v>171000</v>
      </c>
      <c r="F10" s="33">
        <f>'0612'!F10+'0613'!D10</f>
        <v>2802</v>
      </c>
      <c r="G10" s="31">
        <f>'0612'!G10+'0613'!E10</f>
        <v>8214000</v>
      </c>
      <c r="H10" s="31">
        <f>'0612'!H10+'0613'!D8</f>
        <v>64</v>
      </c>
      <c r="I10" s="34">
        <f>'0612'!I10+'0613'!D7</f>
        <v>2738</v>
      </c>
    </row>
    <row r="11" spans="1:9" ht="96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22</v>
      </c>
      <c r="E15" s="38">
        <v>120000</v>
      </c>
      <c r="F15" s="39">
        <f>G18/I13</f>
        <v>0.45444444444444443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5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27</v>
      </c>
      <c r="E18" s="32">
        <f>SUM(E15:E17)</f>
        <v>120000</v>
      </c>
      <c r="F18" s="33">
        <f>'0612'!F18+'0613'!D18</f>
        <v>2904</v>
      </c>
      <c r="G18" s="31">
        <f>'0612'!G18+'0613'!E18</f>
        <v>14315000</v>
      </c>
      <c r="H18" s="31">
        <f>'0612'!H18+'0613'!D16</f>
        <v>221</v>
      </c>
      <c r="I18" s="34">
        <f>'0612'!I18+'0613'!D15</f>
        <v>2100</v>
      </c>
    </row>
    <row r="19" spans="1:9" ht="81.75" customHeight="1" thickBot="1">
      <c r="A19" s="66"/>
      <c r="B19" s="15" t="s">
        <v>17</v>
      </c>
      <c r="C19" s="75" t="s">
        <v>23</v>
      </c>
      <c r="D19" s="76"/>
      <c r="E19" s="77"/>
      <c r="F19" s="52"/>
      <c r="G19" s="53"/>
      <c r="H19" s="53"/>
      <c r="I19" s="54"/>
    </row>
    <row r="20" spans="1:9">
      <c r="A20" s="64">
        <v>3</v>
      </c>
      <c r="B20" s="3" t="s">
        <v>2</v>
      </c>
      <c r="C20" s="67" t="s">
        <v>82</v>
      </c>
      <c r="D20" s="67"/>
      <c r="E20" s="67"/>
      <c r="F20" s="4" t="s">
        <v>3</v>
      </c>
      <c r="G20" s="68" t="s">
        <v>83</v>
      </c>
      <c r="H20" s="68"/>
      <c r="I20" s="5"/>
    </row>
    <row r="21" spans="1:9">
      <c r="A21" s="65"/>
      <c r="B21" s="6"/>
      <c r="C21" s="69"/>
      <c r="D21" s="70"/>
      <c r="E21" s="70"/>
      <c r="F21" s="70"/>
      <c r="G21" s="71"/>
      <c r="H21" s="7"/>
      <c r="I21" s="8"/>
    </row>
    <row r="22" spans="1:9">
      <c r="A22" s="65"/>
      <c r="B22" s="72" t="s">
        <v>90</v>
      </c>
      <c r="C22" s="9" t="s">
        <v>6</v>
      </c>
      <c r="D22" s="10" t="s">
        <v>88</v>
      </c>
      <c r="E22" s="11"/>
      <c r="F22" s="10"/>
      <c r="G22" s="12"/>
      <c r="H22" s="12"/>
      <c r="I22" s="13"/>
    </row>
    <row r="23" spans="1:9">
      <c r="A23" s="65"/>
      <c r="B23" s="73"/>
      <c r="C23" s="36" t="s">
        <v>84</v>
      </c>
      <c r="D23" s="37">
        <v>117</v>
      </c>
      <c r="E23" s="38"/>
      <c r="F23" s="39"/>
      <c r="G23" s="24"/>
      <c r="H23" s="24"/>
      <c r="I23" s="25"/>
    </row>
    <row r="24" spans="1:9">
      <c r="A24" s="65"/>
      <c r="B24" s="73"/>
      <c r="C24" s="36" t="s">
        <v>85</v>
      </c>
      <c r="D24" s="37">
        <v>137</v>
      </c>
      <c r="E24" s="38"/>
      <c r="F24" s="40"/>
      <c r="G24" s="44"/>
      <c r="H24" s="44"/>
      <c r="I24" s="45"/>
    </row>
    <row r="25" spans="1:9">
      <c r="A25" s="65"/>
      <c r="B25" s="73"/>
      <c r="C25" s="36" t="s">
        <v>86</v>
      </c>
      <c r="D25" s="37">
        <v>150</v>
      </c>
      <c r="E25" s="38"/>
      <c r="F25" s="40"/>
      <c r="G25" s="44"/>
      <c r="H25" s="44"/>
      <c r="I25" s="45"/>
    </row>
    <row r="26" spans="1:9">
      <c r="A26" s="65"/>
      <c r="B26" s="73"/>
      <c r="C26" s="36" t="s">
        <v>87</v>
      </c>
      <c r="D26" s="37">
        <v>128</v>
      </c>
      <c r="E26" s="38"/>
      <c r="F26" s="40"/>
      <c r="G26" s="27"/>
      <c r="H26" s="27"/>
      <c r="I26" s="28"/>
    </row>
    <row r="27" spans="1:9">
      <c r="A27" s="65"/>
      <c r="B27" s="73"/>
      <c r="C27" s="41"/>
      <c r="D27" s="42"/>
      <c r="E27" s="43"/>
      <c r="F27" s="18" t="s">
        <v>12</v>
      </c>
      <c r="G27" s="19" t="s">
        <v>13</v>
      </c>
      <c r="H27" s="19" t="s">
        <v>14</v>
      </c>
      <c r="I27" s="20" t="s">
        <v>15</v>
      </c>
    </row>
    <row r="28" spans="1:9">
      <c r="A28" s="65"/>
      <c r="B28" s="74"/>
      <c r="C28" s="14" t="s">
        <v>16</v>
      </c>
      <c r="D28" s="31">
        <f>SUM(D23:D27)</f>
        <v>532</v>
      </c>
      <c r="E28" s="32">
        <f>SUM(E23:E27)</f>
        <v>0</v>
      </c>
      <c r="F28" s="33">
        <f>D28</f>
        <v>532</v>
      </c>
      <c r="G28" s="31"/>
      <c r="H28" s="31"/>
      <c r="I28" s="34"/>
    </row>
    <row r="29" spans="1:9" ht="81" customHeight="1" thickBot="1">
      <c r="A29" s="66"/>
      <c r="B29" s="15" t="s">
        <v>17</v>
      </c>
      <c r="C29" s="75" t="s">
        <v>89</v>
      </c>
      <c r="D29" s="76"/>
      <c r="E29" s="77"/>
      <c r="F29" s="83"/>
      <c r="G29" s="84"/>
      <c r="H29" s="84"/>
      <c r="I29" s="85"/>
    </row>
  </sheetData>
  <mergeCells count="25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  <mergeCell ref="A20:A29"/>
    <mergeCell ref="C20:E20"/>
    <mergeCell ref="G20:H20"/>
    <mergeCell ref="C21:G21"/>
    <mergeCell ref="B22:B28"/>
    <mergeCell ref="C29:E29"/>
    <mergeCell ref="F29:I29"/>
  </mergeCells>
  <phoneticPr fontId="3" type="noConversion"/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7790-DC79-48BD-A6DB-C71078DF4BB5}">
  <dimension ref="A1:I29"/>
  <sheetViews>
    <sheetView topLeftCell="A3" zoomScale="85" zoomScaleNormal="85" workbookViewId="0">
      <selection activeCell="P28" sqref="P2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46187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63</v>
      </c>
      <c r="E7" s="38">
        <v>189000</v>
      </c>
      <c r="F7" s="39">
        <f>G10/I5</f>
        <v>0.84030000000000005</v>
      </c>
      <c r="G7" s="24"/>
      <c r="H7" s="24"/>
      <c r="I7" s="25"/>
    </row>
    <row r="8" spans="1:9">
      <c r="A8" s="65"/>
      <c r="B8" s="73"/>
      <c r="C8" s="36" t="s">
        <v>11</v>
      </c>
      <c r="D8" s="37">
        <v>4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67</v>
      </c>
      <c r="E10" s="32">
        <f>SUM(E7:E9)</f>
        <v>189000</v>
      </c>
      <c r="F10" s="33">
        <f>'0613'!F10+'0614'!D10</f>
        <v>2869</v>
      </c>
      <c r="G10" s="31">
        <f>'0613'!G10+'0614'!E10</f>
        <v>8403000</v>
      </c>
      <c r="H10" s="31">
        <f>'0613'!H10+'0614'!D8</f>
        <v>68</v>
      </c>
      <c r="I10" s="34">
        <f>'0613'!I10+'0614'!D7</f>
        <v>2801</v>
      </c>
    </row>
    <row r="11" spans="1:9" ht="96.75" customHeight="1" thickBot="1">
      <c r="A11" s="66"/>
      <c r="B11" s="15" t="s">
        <v>17</v>
      </c>
      <c r="C11" s="75" t="s">
        <v>28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32</v>
      </c>
      <c r="E15" s="38">
        <v>182000</v>
      </c>
      <c r="F15" s="39">
        <f>G18/I13</f>
        <v>0.4602222222222222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32</v>
      </c>
      <c r="E18" s="32">
        <f>SUM(E15:E17)</f>
        <v>182000</v>
      </c>
      <c r="F18" s="33">
        <f>'0613'!F18+'0614'!D18</f>
        <v>2936</v>
      </c>
      <c r="G18" s="31">
        <f>'0613'!G18+'0614'!E18</f>
        <v>14497000</v>
      </c>
      <c r="H18" s="31">
        <f>'0613'!H18+'0614'!D16</f>
        <v>221</v>
      </c>
      <c r="I18" s="34">
        <f>'0613'!I18+'0614'!D15</f>
        <v>2132</v>
      </c>
    </row>
    <row r="19" spans="1:9" ht="81.75" customHeight="1" thickBot="1">
      <c r="A19" s="66"/>
      <c r="B19" s="15" t="s">
        <v>17</v>
      </c>
      <c r="C19" s="75" t="s">
        <v>23</v>
      </c>
      <c r="D19" s="76"/>
      <c r="E19" s="77"/>
      <c r="F19" s="80" t="s">
        <v>92</v>
      </c>
      <c r="G19" s="81"/>
      <c r="H19" s="81"/>
      <c r="I19" s="82"/>
    </row>
    <row r="20" spans="1:9">
      <c r="A20" s="64">
        <v>3</v>
      </c>
      <c r="B20" s="3" t="s">
        <v>2</v>
      </c>
      <c r="C20" s="67" t="s">
        <v>82</v>
      </c>
      <c r="D20" s="67"/>
      <c r="E20" s="67"/>
      <c r="F20" s="4" t="s">
        <v>3</v>
      </c>
      <c r="G20" s="68" t="s">
        <v>83</v>
      </c>
      <c r="H20" s="68"/>
      <c r="I20" s="5"/>
    </row>
    <row r="21" spans="1:9">
      <c r="A21" s="65"/>
      <c r="B21" s="6"/>
      <c r="C21" s="69"/>
      <c r="D21" s="70"/>
      <c r="E21" s="70"/>
      <c r="F21" s="70"/>
      <c r="G21" s="71"/>
      <c r="H21" s="7"/>
      <c r="I21" s="8"/>
    </row>
    <row r="22" spans="1:9">
      <c r="A22" s="65"/>
      <c r="B22" s="72" t="s">
        <v>90</v>
      </c>
      <c r="C22" s="9" t="s">
        <v>6</v>
      </c>
      <c r="D22" s="10" t="s">
        <v>88</v>
      </c>
      <c r="E22" s="11"/>
      <c r="F22" s="10"/>
      <c r="G22" s="12"/>
      <c r="H22" s="12"/>
      <c r="I22" s="13"/>
    </row>
    <row r="23" spans="1:9">
      <c r="A23" s="65"/>
      <c r="B23" s="73"/>
      <c r="C23" s="36" t="s">
        <v>84</v>
      </c>
      <c r="D23" s="37">
        <v>112</v>
      </c>
      <c r="E23" s="38"/>
      <c r="F23" s="39"/>
      <c r="G23" s="24"/>
      <c r="H23" s="24"/>
      <c r="I23" s="25"/>
    </row>
    <row r="24" spans="1:9">
      <c r="A24" s="65"/>
      <c r="B24" s="73"/>
      <c r="C24" s="36" t="s">
        <v>85</v>
      </c>
      <c r="D24" s="37">
        <v>106</v>
      </c>
      <c r="E24" s="38"/>
      <c r="F24" s="40"/>
      <c r="G24" s="44"/>
      <c r="H24" s="44"/>
      <c r="I24" s="45"/>
    </row>
    <row r="25" spans="1:9">
      <c r="A25" s="65"/>
      <c r="B25" s="73"/>
      <c r="C25" s="36" t="s">
        <v>86</v>
      </c>
      <c r="D25" s="37">
        <v>203</v>
      </c>
      <c r="E25" s="38"/>
      <c r="F25" s="40"/>
      <c r="G25" s="44"/>
      <c r="H25" s="44"/>
      <c r="I25" s="45"/>
    </row>
    <row r="26" spans="1:9">
      <c r="A26" s="65"/>
      <c r="B26" s="73"/>
      <c r="C26" s="36" t="s">
        <v>87</v>
      </c>
      <c r="D26" s="37">
        <v>101</v>
      </c>
      <c r="E26" s="38"/>
      <c r="F26" s="40"/>
      <c r="G26" s="27"/>
      <c r="H26" s="27"/>
      <c r="I26" s="28"/>
    </row>
    <row r="27" spans="1:9">
      <c r="A27" s="65"/>
      <c r="B27" s="73"/>
      <c r="C27" s="41"/>
      <c r="D27" s="42"/>
      <c r="E27" s="43"/>
      <c r="F27" s="18" t="s">
        <v>12</v>
      </c>
      <c r="G27" s="19" t="s">
        <v>13</v>
      </c>
      <c r="H27" s="19" t="s">
        <v>14</v>
      </c>
      <c r="I27" s="20" t="s">
        <v>15</v>
      </c>
    </row>
    <row r="28" spans="1:9">
      <c r="A28" s="65"/>
      <c r="B28" s="74"/>
      <c r="C28" s="14" t="s">
        <v>16</v>
      </c>
      <c r="D28" s="31">
        <f>SUM(D23:D27)</f>
        <v>522</v>
      </c>
      <c r="E28" s="32">
        <f>SUM(E23:E27)</f>
        <v>0</v>
      </c>
      <c r="F28" s="33">
        <f>'0613'!F28+'0614'!D28</f>
        <v>1054</v>
      </c>
      <c r="G28" s="31"/>
      <c r="H28" s="31"/>
      <c r="I28" s="34"/>
    </row>
    <row r="29" spans="1:9" ht="81" customHeight="1" thickBot="1">
      <c r="A29" s="66"/>
      <c r="B29" s="15" t="s">
        <v>17</v>
      </c>
      <c r="C29" s="75" t="s">
        <v>91</v>
      </c>
      <c r="D29" s="76"/>
      <c r="E29" s="77"/>
      <c r="F29" s="83"/>
      <c r="G29" s="84"/>
      <c r="H29" s="84"/>
      <c r="I29" s="85"/>
    </row>
  </sheetData>
  <mergeCells count="25">
    <mergeCell ref="A20:A29"/>
    <mergeCell ref="C20:E20"/>
    <mergeCell ref="G20:H20"/>
    <mergeCell ref="C21:G21"/>
    <mergeCell ref="B22:B28"/>
    <mergeCell ref="C29:E29"/>
    <mergeCell ref="F29:I29"/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1003-34BD-42F2-8E23-C91F944CD3BD}">
  <dimension ref="A1:I19"/>
  <sheetViews>
    <sheetView zoomScale="85" zoomScaleNormal="85" workbookViewId="0">
      <selection activeCell="D10" sqref="D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46189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26</v>
      </c>
      <c r="E7" s="38">
        <v>78000</v>
      </c>
      <c r="F7" s="39">
        <f>G10/I5</f>
        <v>0.84809999999999997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26</v>
      </c>
      <c r="E10" s="32">
        <f>SUM(E7:E9)</f>
        <v>78000</v>
      </c>
      <c r="F10" s="33">
        <f>'0614'!F10+'0616'!D10</f>
        <v>2895</v>
      </c>
      <c r="G10" s="31">
        <f>'0614'!G10+'0616'!E10</f>
        <v>8481000</v>
      </c>
      <c r="H10" s="31">
        <f>'0614'!H10+'0616'!D8</f>
        <v>68</v>
      </c>
      <c r="I10" s="34">
        <f>'0614'!I10+'0616'!D7</f>
        <v>2827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35</v>
      </c>
      <c r="E15" s="38">
        <v>164000</v>
      </c>
      <c r="F15" s="39">
        <f>G18/I13</f>
        <v>0.46542857142857141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37</v>
      </c>
      <c r="E18" s="32">
        <f>SUM(E15:E17)</f>
        <v>164000</v>
      </c>
      <c r="F18" s="33">
        <f>'0614'!F18+'0616'!D18</f>
        <v>2973</v>
      </c>
      <c r="G18" s="31">
        <f>'0614'!G18+'0616'!E18</f>
        <v>14661000</v>
      </c>
      <c r="H18" s="31">
        <f>'0614'!H18+'0616'!D16</f>
        <v>223</v>
      </c>
      <c r="I18" s="34">
        <f>'0614'!I18+'0616'!D15</f>
        <v>2167</v>
      </c>
    </row>
    <row r="19" spans="1:9" ht="81.75" customHeight="1" thickBot="1">
      <c r="A19" s="66"/>
      <c r="B19" s="15" t="s">
        <v>17</v>
      </c>
      <c r="C19" s="75" t="s">
        <v>93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EA4C-8322-49D1-A242-FBB89170BCD8}">
  <dimension ref="A1:I19"/>
  <sheetViews>
    <sheetView zoomScale="85" zoomScaleNormal="85" workbookViewId="0">
      <selection activeCell="N22" sqref="N22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46190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</v>
      </c>
      <c r="E7" s="38">
        <v>18000</v>
      </c>
      <c r="F7" s="39">
        <f>G10/I5</f>
        <v>0.84989999999999999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</v>
      </c>
      <c r="E10" s="32">
        <f>SUM(E7:E9)</f>
        <v>18000</v>
      </c>
      <c r="F10" s="33">
        <f>'0616'!F10+'0617'!D10</f>
        <v>2901</v>
      </c>
      <c r="G10" s="31">
        <f>'0616'!G10+'0617'!E10</f>
        <v>8499000</v>
      </c>
      <c r="H10" s="31">
        <f>'0616'!H10+'0617'!D8</f>
        <v>68</v>
      </c>
      <c r="I10" s="34">
        <f>'0616'!I10+'0617'!D7</f>
        <v>2833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70</v>
      </c>
      <c r="E15" s="38">
        <v>328000</v>
      </c>
      <c r="F15" s="39">
        <f>G18/I13</f>
        <v>0.47584126984126984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10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80</v>
      </c>
      <c r="E18" s="32">
        <f>SUM(E15:E17)</f>
        <v>328000</v>
      </c>
      <c r="F18" s="33">
        <f>'0616'!F18+'0617'!D18</f>
        <v>3053</v>
      </c>
      <c r="G18" s="31">
        <f>'0616'!G18+'0617'!E18</f>
        <v>14989000</v>
      </c>
      <c r="H18" s="31">
        <f>'0616'!H18+'0617'!D16</f>
        <v>233</v>
      </c>
      <c r="I18" s="34">
        <f>'0616'!I18+'0617'!D15</f>
        <v>2237</v>
      </c>
    </row>
    <row r="19" spans="1:9" ht="81.75" customHeight="1" thickBot="1">
      <c r="A19" s="66"/>
      <c r="B19" s="15" t="s">
        <v>17</v>
      </c>
      <c r="C19" s="75" t="s">
        <v>94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1E29-5BE0-4A8D-A4E3-BFDFA8F07377}">
  <dimension ref="A1:I19"/>
  <sheetViews>
    <sheetView zoomScale="85" zoomScaleNormal="85" workbookViewId="0">
      <selection activeCell="G18" sqref="G18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46191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19</v>
      </c>
      <c r="E7" s="38">
        <v>57000</v>
      </c>
      <c r="F7" s="39">
        <f>G10/I5</f>
        <v>0.85560000000000003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21</v>
      </c>
      <c r="E10" s="32">
        <f>SUM(E7:E9)</f>
        <v>57000</v>
      </c>
      <c r="F10" s="33">
        <f>'0617'!F10+'0618'!D10</f>
        <v>2922</v>
      </c>
      <c r="G10" s="31">
        <f>'0617'!G10+'0618'!E10</f>
        <v>8556000</v>
      </c>
      <c r="H10" s="31">
        <f>'0617'!H10+'0618'!D8</f>
        <v>70</v>
      </c>
      <c r="I10" s="34">
        <f>'0617'!I10+'0618'!D7</f>
        <v>2852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211</v>
      </c>
      <c r="E15" s="38">
        <v>1376000</v>
      </c>
      <c r="F15" s="39">
        <f>G18/I13</f>
        <v>0.5195238095238095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212</v>
      </c>
      <c r="E18" s="32">
        <f>SUM(E15:E17)</f>
        <v>1376000</v>
      </c>
      <c r="F18" s="33">
        <f>'0617'!F18+'0618'!D18</f>
        <v>3265</v>
      </c>
      <c r="G18" s="31">
        <f>'0617'!G18+'0618'!E18</f>
        <v>16365000</v>
      </c>
      <c r="H18" s="31">
        <f>'0617'!H18+'0618'!D16</f>
        <v>234</v>
      </c>
      <c r="I18" s="34">
        <f>'0617'!I18+'0618'!D15</f>
        <v>2448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 t="s">
        <v>95</v>
      </c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E5D7-9356-4229-AC58-A1B0B32F8DE4}">
  <dimension ref="A1:I19"/>
  <sheetViews>
    <sheetView zoomScale="85" zoomScaleNormal="85" workbookViewId="0">
      <selection activeCell="F23" sqref="F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46192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26</v>
      </c>
      <c r="E7" s="38">
        <v>78000</v>
      </c>
      <c r="F7" s="39">
        <f>G10/I5</f>
        <v>0.86339999999999995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26</v>
      </c>
      <c r="E10" s="32">
        <f>SUM(E7:E9)</f>
        <v>78000</v>
      </c>
      <c r="F10" s="33">
        <f>'0618'!F10+'0619'!D10</f>
        <v>2948</v>
      </c>
      <c r="G10" s="31">
        <f>'0618'!G10+'0619'!E10</f>
        <v>8634000</v>
      </c>
      <c r="H10" s="31">
        <f>'0618'!H10+'0619'!D8</f>
        <v>70</v>
      </c>
      <c r="I10" s="34">
        <f>'0618'!I10+'0619'!D7</f>
        <v>2878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101</v>
      </c>
      <c r="E15" s="38">
        <v>536500</v>
      </c>
      <c r="F15" s="39">
        <f>G18/I13</f>
        <v>0.53655555555555556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13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114</v>
      </c>
      <c r="E18" s="32">
        <f>SUM(E15:E17)</f>
        <v>536500</v>
      </c>
      <c r="F18" s="33">
        <f>'0618'!F18+'0619'!D18</f>
        <v>3379</v>
      </c>
      <c r="G18" s="31">
        <f>'0618'!G18+'0619'!E18</f>
        <v>16901500</v>
      </c>
      <c r="H18" s="31">
        <f>'0618'!H18+'0619'!D16</f>
        <v>247</v>
      </c>
      <c r="I18" s="34">
        <f>'0618'!I18+'0619'!D15</f>
        <v>2549</v>
      </c>
    </row>
    <row r="19" spans="1:9" ht="81.75" customHeight="1" thickBot="1">
      <c r="A19" s="66"/>
      <c r="B19" s="15" t="s">
        <v>17</v>
      </c>
      <c r="C19" s="75" t="s">
        <v>96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FFC2-4AA3-4B5E-9D58-BE5BC70E08CC}">
  <dimension ref="A1:I19"/>
  <sheetViews>
    <sheetView zoomScale="85" zoomScaleNormal="85" workbookViewId="0">
      <selection activeCell="I23" sqref="I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46193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68</v>
      </c>
      <c r="E7" s="38">
        <v>204000</v>
      </c>
      <c r="F7" s="39">
        <f>G10/I5</f>
        <v>0.88380000000000003</v>
      </c>
      <c r="G7" s="24"/>
      <c r="H7" s="24"/>
      <c r="I7" s="25"/>
    </row>
    <row r="8" spans="1:9">
      <c r="A8" s="65"/>
      <c r="B8" s="73"/>
      <c r="C8" s="36" t="s">
        <v>11</v>
      </c>
      <c r="D8" s="37">
        <v>2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70</v>
      </c>
      <c r="E10" s="32">
        <f>SUM(E7:E9)</f>
        <v>204000</v>
      </c>
      <c r="F10" s="33">
        <f>'0619'!F10+'0620'!D10</f>
        <v>3018</v>
      </c>
      <c r="G10" s="31">
        <f>'0619'!G10+'0620'!E10</f>
        <v>8838000</v>
      </c>
      <c r="H10" s="31">
        <f>'0619'!H10+'0620'!D8</f>
        <v>72</v>
      </c>
      <c r="I10" s="34">
        <f>'0619'!I10+'0620'!D7</f>
        <v>2946</v>
      </c>
    </row>
    <row r="11" spans="1:9" ht="96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61</v>
      </c>
      <c r="E15" s="38">
        <v>313000</v>
      </c>
      <c r="F15" s="39">
        <f>G18/I13</f>
        <v>0.54649206349206347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1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62</v>
      </c>
      <c r="E18" s="32">
        <f>SUM(E15:E17)</f>
        <v>313000</v>
      </c>
      <c r="F18" s="33">
        <f>'0619'!F18+'0620'!D18</f>
        <v>3441</v>
      </c>
      <c r="G18" s="31">
        <f>'0619'!G18+'0620'!E18</f>
        <v>17214500</v>
      </c>
      <c r="H18" s="31">
        <f>'0619'!H18+'0620'!D16</f>
        <v>248</v>
      </c>
      <c r="I18" s="34">
        <f>'0619'!I18+'0620'!D15</f>
        <v>2610</v>
      </c>
    </row>
    <row r="19" spans="1:9" ht="81.75" customHeight="1" thickBot="1">
      <c r="A19" s="66"/>
      <c r="B19" s="15" t="s">
        <v>17</v>
      </c>
      <c r="C19" s="75" t="s">
        <v>26</v>
      </c>
      <c r="D19" s="76"/>
      <c r="E19" s="77"/>
      <c r="F19" s="52"/>
      <c r="G19" s="53"/>
      <c r="H19" s="53"/>
      <c r="I19" s="54"/>
    </row>
  </sheetData>
  <mergeCells count="18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  <mergeCell ref="A12:A19"/>
    <mergeCell ref="C12:E12"/>
    <mergeCell ref="G12:H12"/>
    <mergeCell ref="C13:G13"/>
    <mergeCell ref="B14:B18"/>
    <mergeCell ref="C19:E19"/>
    <mergeCell ref="F19:I19"/>
  </mergeCells>
  <phoneticPr fontId="3" type="noConversion"/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C6DA-DD72-4A23-9B9D-E0091F629CAE}">
  <dimension ref="A1:I19"/>
  <sheetViews>
    <sheetView zoomScale="85" zoomScaleNormal="85" workbookViewId="0">
      <selection activeCell="C13" sqref="C13:G1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46194</v>
      </c>
      <c r="I3" s="63"/>
    </row>
    <row r="4" spans="1:9">
      <c r="A4" s="64">
        <v>1</v>
      </c>
      <c r="B4" s="3" t="s">
        <v>32</v>
      </c>
      <c r="C4" s="67" t="s">
        <v>33</v>
      </c>
      <c r="D4" s="67"/>
      <c r="E4" s="67"/>
      <c r="F4" s="4" t="s">
        <v>3</v>
      </c>
      <c r="G4" s="68" t="s">
        <v>34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10000000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62</v>
      </c>
      <c r="E7" s="38">
        <v>186000</v>
      </c>
      <c r="F7" s="39">
        <f>G10/I5</f>
        <v>0.90239999999999998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62</v>
      </c>
      <c r="E10" s="32">
        <f>SUM(E7:E9)</f>
        <v>186000</v>
      </c>
      <c r="F10" s="33">
        <f>'0620'!F10+'0621'!D10</f>
        <v>3080</v>
      </c>
      <c r="G10" s="31">
        <f>'0620'!G10+'0621'!E10</f>
        <v>9024000</v>
      </c>
      <c r="H10" s="31">
        <f>'0620'!H10+'0621'!D8</f>
        <v>72</v>
      </c>
      <c r="I10" s="34">
        <f>'0620'!I10+'0621'!D7</f>
        <v>3008</v>
      </c>
    </row>
    <row r="11" spans="1:9" ht="96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  <row r="12" spans="1:9">
      <c r="A12" s="64">
        <v>2</v>
      </c>
      <c r="B12" s="3" t="s">
        <v>2</v>
      </c>
      <c r="C12" s="67" t="s">
        <v>24</v>
      </c>
      <c r="D12" s="67"/>
      <c r="E12" s="67"/>
      <c r="F12" s="4" t="s">
        <v>3</v>
      </c>
      <c r="G12" s="68" t="s">
        <v>25</v>
      </c>
      <c r="H12" s="68"/>
      <c r="I12" s="5"/>
    </row>
    <row r="13" spans="1:9">
      <c r="A13" s="65"/>
      <c r="B13" s="6"/>
      <c r="C13" s="69"/>
      <c r="D13" s="70"/>
      <c r="E13" s="70"/>
      <c r="F13" s="70"/>
      <c r="G13" s="71"/>
      <c r="H13" s="7" t="s">
        <v>4</v>
      </c>
      <c r="I13" s="8">
        <v>31500000</v>
      </c>
    </row>
    <row r="14" spans="1:9">
      <c r="A14" s="65"/>
      <c r="B14" s="72" t="s">
        <v>5</v>
      </c>
      <c r="C14" s="9" t="s">
        <v>6</v>
      </c>
      <c r="D14" s="10" t="s">
        <v>7</v>
      </c>
      <c r="E14" s="11" t="s">
        <v>8</v>
      </c>
      <c r="F14" s="10" t="s">
        <v>9</v>
      </c>
      <c r="G14" s="12"/>
      <c r="H14" s="12"/>
      <c r="I14" s="13"/>
    </row>
    <row r="15" spans="1:9">
      <c r="A15" s="65"/>
      <c r="B15" s="73"/>
      <c r="C15" s="36" t="s">
        <v>10</v>
      </c>
      <c r="D15" s="37">
        <v>19</v>
      </c>
      <c r="E15" s="38">
        <v>101000</v>
      </c>
      <c r="F15" s="39">
        <f>G18/I13</f>
        <v>0.54969841269841269</v>
      </c>
      <c r="G15" s="24"/>
      <c r="H15" s="24"/>
      <c r="I15" s="25"/>
    </row>
    <row r="16" spans="1:9">
      <c r="A16" s="65"/>
      <c r="B16" s="73"/>
      <c r="C16" s="36" t="s">
        <v>11</v>
      </c>
      <c r="D16" s="37">
        <v>2</v>
      </c>
      <c r="E16" s="38"/>
      <c r="F16" s="40"/>
      <c r="G16" s="27"/>
      <c r="H16" s="27"/>
      <c r="I16" s="28"/>
    </row>
    <row r="17" spans="1:9">
      <c r="A17" s="65"/>
      <c r="B17" s="73"/>
      <c r="C17" s="41"/>
      <c r="D17" s="42"/>
      <c r="E17" s="43"/>
      <c r="F17" s="18" t="s">
        <v>12</v>
      </c>
      <c r="G17" s="19" t="s">
        <v>13</v>
      </c>
      <c r="H17" s="19" t="s">
        <v>14</v>
      </c>
      <c r="I17" s="20" t="s">
        <v>15</v>
      </c>
    </row>
    <row r="18" spans="1:9">
      <c r="A18" s="65"/>
      <c r="B18" s="74"/>
      <c r="C18" s="14" t="s">
        <v>16</v>
      </c>
      <c r="D18" s="31">
        <f>SUM(D15:D17)</f>
        <v>21</v>
      </c>
      <c r="E18" s="32">
        <f>SUM(E15:E17)</f>
        <v>101000</v>
      </c>
      <c r="F18" s="33">
        <f>'0620'!F18+'0621'!D18</f>
        <v>3462</v>
      </c>
      <c r="G18" s="31">
        <f>'0620'!G18+'0621'!E18</f>
        <v>17315500</v>
      </c>
      <c r="H18" s="31">
        <f>'0620'!H18+'0621'!D16</f>
        <v>250</v>
      </c>
      <c r="I18" s="34">
        <f>'0620'!I18+'0621'!D15</f>
        <v>2629</v>
      </c>
    </row>
    <row r="19" spans="1:9" ht="81.75" customHeight="1" thickBot="1">
      <c r="A19" s="66"/>
      <c r="B19" s="15" t="s">
        <v>17</v>
      </c>
      <c r="C19" s="75" t="s">
        <v>27</v>
      </c>
      <c r="D19" s="76"/>
      <c r="E19" s="77"/>
      <c r="F19" s="52"/>
      <c r="G19" s="53"/>
      <c r="H19" s="53"/>
      <c r="I19" s="54"/>
    </row>
  </sheetData>
  <mergeCells count="18">
    <mergeCell ref="A12:A19"/>
    <mergeCell ref="C12:E12"/>
    <mergeCell ref="G12:H12"/>
    <mergeCell ref="C13:G13"/>
    <mergeCell ref="B14:B18"/>
    <mergeCell ref="C19:E19"/>
    <mergeCell ref="F19:I19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D1A3-25B4-4A64-A755-6C86E30E6D28}">
  <dimension ref="A1:I11"/>
  <sheetViews>
    <sheetView zoomScale="85" zoomScaleNormal="85" workbookViewId="0">
      <selection activeCell="F10" sqref="F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46196</v>
      </c>
      <c r="I3" s="63"/>
    </row>
    <row r="4" spans="1:9">
      <c r="A4" s="64">
        <v>1</v>
      </c>
      <c r="B4" s="3" t="s">
        <v>2</v>
      </c>
      <c r="C4" s="67" t="s">
        <v>24</v>
      </c>
      <c r="D4" s="67"/>
      <c r="E4" s="67"/>
      <c r="F4" s="4" t="s">
        <v>3</v>
      </c>
      <c r="G4" s="68" t="s">
        <v>25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31500000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32</v>
      </c>
      <c r="E7" s="38">
        <v>160000</v>
      </c>
      <c r="F7" s="39">
        <f>G10/I5</f>
        <v>0.55477777777777781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32</v>
      </c>
      <c r="E10" s="32">
        <f>SUM(E7:E9)</f>
        <v>160000</v>
      </c>
      <c r="F10" s="33">
        <f>'0621'!F18+'0623'!D10</f>
        <v>3494</v>
      </c>
      <c r="G10" s="31">
        <f>'0621'!G18+'0623'!E10</f>
        <v>17475500</v>
      </c>
      <c r="H10" s="31">
        <f>'0621'!H18+'0623'!D8</f>
        <v>250</v>
      </c>
      <c r="I10" s="34">
        <f>'0621'!I18+'0623'!D7</f>
        <v>2661</v>
      </c>
    </row>
    <row r="11" spans="1:9" ht="81.75" customHeight="1" thickBot="1">
      <c r="A11" s="66"/>
      <c r="B11" s="15" t="s">
        <v>17</v>
      </c>
      <c r="C11" s="75" t="s">
        <v>97</v>
      </c>
      <c r="D11" s="76"/>
      <c r="E11" s="77"/>
      <c r="F11" s="52"/>
      <c r="G11" s="53"/>
      <c r="H11" s="53"/>
      <c r="I11" s="54"/>
    </row>
  </sheetData>
  <mergeCells count="11"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  <mergeCell ref="F11:I11"/>
  </mergeCells>
  <phoneticPr fontId="3" type="noConversion"/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8D73-7C67-4FEA-82F8-058AC6C11F38}">
  <dimension ref="A1:I11"/>
  <sheetViews>
    <sheetView zoomScale="85" zoomScaleNormal="85" workbookViewId="0">
      <selection activeCell="P23" sqref="P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46197</v>
      </c>
      <c r="I3" s="63"/>
    </row>
    <row r="4" spans="1:9">
      <c r="A4" s="64">
        <v>1</v>
      </c>
      <c r="B4" s="3" t="s">
        <v>2</v>
      </c>
      <c r="C4" s="67" t="s">
        <v>24</v>
      </c>
      <c r="D4" s="67"/>
      <c r="E4" s="67"/>
      <c r="F4" s="4" t="s">
        <v>3</v>
      </c>
      <c r="G4" s="68" t="s">
        <v>25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31500000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136</v>
      </c>
      <c r="E7" s="38">
        <v>784500</v>
      </c>
      <c r="F7" s="39">
        <f>G10/I5</f>
        <v>0.57968253968253969</v>
      </c>
      <c r="G7" s="24"/>
      <c r="H7" s="24"/>
      <c r="I7" s="25"/>
    </row>
    <row r="8" spans="1:9">
      <c r="A8" s="65"/>
      <c r="B8" s="73"/>
      <c r="C8" s="36" t="s">
        <v>11</v>
      </c>
      <c r="D8" s="37">
        <v>10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146</v>
      </c>
      <c r="E10" s="32">
        <f>SUM(E7:E9)</f>
        <v>784500</v>
      </c>
      <c r="F10" s="33">
        <f>'0623'!F10+'0624'!D10</f>
        <v>3640</v>
      </c>
      <c r="G10" s="31">
        <f>'0623'!G10+'0624'!E10</f>
        <v>18260000</v>
      </c>
      <c r="H10" s="31">
        <f>'0623'!H10+'0624'!D8</f>
        <v>260</v>
      </c>
      <c r="I10" s="34">
        <f>'0623'!I10+'0624'!D7</f>
        <v>2797</v>
      </c>
    </row>
    <row r="11" spans="1:9" ht="81.75" customHeight="1" thickBot="1">
      <c r="A11" s="66"/>
      <c r="B11" s="15" t="s">
        <v>17</v>
      </c>
      <c r="C11" s="75" t="s">
        <v>98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C33A-6BA7-410D-8391-7380CA7E4B62}">
  <dimension ref="A1:I11"/>
  <sheetViews>
    <sheetView zoomScale="85" zoomScaleNormal="85" workbookViewId="0">
      <selection activeCell="G21" sqref="G2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46198</v>
      </c>
      <c r="I3" s="63"/>
    </row>
    <row r="4" spans="1:9">
      <c r="A4" s="64">
        <v>1</v>
      </c>
      <c r="B4" s="3" t="s">
        <v>2</v>
      </c>
      <c r="C4" s="67" t="s">
        <v>24</v>
      </c>
      <c r="D4" s="67"/>
      <c r="E4" s="67"/>
      <c r="F4" s="4" t="s">
        <v>3</v>
      </c>
      <c r="G4" s="68" t="s">
        <v>25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31500000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39</v>
      </c>
      <c r="E7" s="38">
        <v>176500</v>
      </c>
      <c r="F7" s="39">
        <f>G10/I5</f>
        <v>0.5852857142857143</v>
      </c>
      <c r="G7" s="24"/>
      <c r="H7" s="24"/>
      <c r="I7" s="25"/>
    </row>
    <row r="8" spans="1:9">
      <c r="A8" s="65"/>
      <c r="B8" s="73"/>
      <c r="C8" s="36" t="s">
        <v>11</v>
      </c>
      <c r="D8" s="37">
        <v>10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49</v>
      </c>
      <c r="E10" s="32">
        <f>SUM(E7:E9)</f>
        <v>176500</v>
      </c>
      <c r="F10" s="33">
        <f>'0624'!F10+'0625'!D10</f>
        <v>3689</v>
      </c>
      <c r="G10" s="31">
        <f>'0624'!G10+'0625'!E10</f>
        <v>18436500</v>
      </c>
      <c r="H10" s="31">
        <f>'0624'!H10+'0625'!D8</f>
        <v>270</v>
      </c>
      <c r="I10" s="34">
        <f>'0624'!I10+'0625'!D7</f>
        <v>2836</v>
      </c>
    </row>
    <row r="11" spans="1:9" ht="81.75" customHeight="1" thickBot="1">
      <c r="A11" s="66"/>
      <c r="B11" s="15" t="s">
        <v>17</v>
      </c>
      <c r="C11" s="75" t="s">
        <v>99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F1B7-29B5-4469-AD18-857B806DD937}">
  <dimension ref="A1:I11"/>
  <sheetViews>
    <sheetView zoomScale="85" zoomScaleNormal="85" workbookViewId="0">
      <selection activeCell="D9" sqref="D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46199</v>
      </c>
      <c r="I3" s="63"/>
    </row>
    <row r="4" spans="1:9">
      <c r="A4" s="64">
        <v>1</v>
      </c>
      <c r="B4" s="3" t="s">
        <v>2</v>
      </c>
      <c r="C4" s="67" t="s">
        <v>24</v>
      </c>
      <c r="D4" s="67"/>
      <c r="E4" s="67"/>
      <c r="F4" s="4" t="s">
        <v>3</v>
      </c>
      <c r="G4" s="68" t="s">
        <v>25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31500000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64</v>
      </c>
      <c r="E7" s="38">
        <v>320000</v>
      </c>
      <c r="F7" s="39">
        <f>G10/I5</f>
        <v>0.59544444444444444</v>
      </c>
      <c r="G7" s="24"/>
      <c r="H7" s="24"/>
      <c r="I7" s="25"/>
    </row>
    <row r="8" spans="1:9">
      <c r="A8" s="65"/>
      <c r="B8" s="73"/>
      <c r="C8" s="36" t="s">
        <v>11</v>
      </c>
      <c r="D8" s="37">
        <v>6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70</v>
      </c>
      <c r="E10" s="32">
        <f>SUM(E7:E9)</f>
        <v>320000</v>
      </c>
      <c r="F10" s="33">
        <f>'0625'!F10+'0626'!D10</f>
        <v>3759</v>
      </c>
      <c r="G10" s="31">
        <f>'0625'!G10+'0626'!E10</f>
        <v>18756500</v>
      </c>
      <c r="H10" s="31">
        <f>'0625'!H10+'0626'!D8</f>
        <v>276</v>
      </c>
      <c r="I10" s="34">
        <f>'0625'!I10+'0626'!D7</f>
        <v>2900</v>
      </c>
    </row>
    <row r="11" spans="1:9" ht="81.75" customHeight="1" thickBot="1">
      <c r="A11" s="66"/>
      <c r="B11" s="15" t="s">
        <v>17</v>
      </c>
      <c r="C11" s="75" t="s">
        <v>100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1228-4AB6-4484-BB6D-1CBE7F74B6C4}">
  <dimension ref="A1:I11"/>
  <sheetViews>
    <sheetView zoomScale="85" zoomScaleNormal="85" workbookViewId="0">
      <selection activeCell="I21" sqref="I21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46200</v>
      </c>
      <c r="I3" s="63"/>
    </row>
    <row r="4" spans="1:9">
      <c r="A4" s="64">
        <v>1</v>
      </c>
      <c r="B4" s="3" t="s">
        <v>2</v>
      </c>
      <c r="C4" s="67" t="s">
        <v>24</v>
      </c>
      <c r="D4" s="67"/>
      <c r="E4" s="67"/>
      <c r="F4" s="4" t="s">
        <v>3</v>
      </c>
      <c r="G4" s="68" t="s">
        <v>25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31500000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19</v>
      </c>
      <c r="E7" s="38">
        <v>99000</v>
      </c>
      <c r="F7" s="39">
        <f>G10/I5</f>
        <v>0.59858730158730156</v>
      </c>
      <c r="G7" s="24"/>
      <c r="H7" s="24"/>
      <c r="I7" s="25"/>
    </row>
    <row r="8" spans="1:9">
      <c r="A8" s="65"/>
      <c r="B8" s="73"/>
      <c r="C8" s="36" t="s">
        <v>11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19</v>
      </c>
      <c r="E10" s="32">
        <f>SUM(E7:E9)</f>
        <v>99000</v>
      </c>
      <c r="F10" s="33">
        <f>'0626'!F10+'0627'!D10</f>
        <v>3778</v>
      </c>
      <c r="G10" s="31">
        <f>'0626'!G10+'0627'!E10</f>
        <v>18855500</v>
      </c>
      <c r="H10" s="31">
        <f>'0626'!H10+'0627'!D8</f>
        <v>276</v>
      </c>
      <c r="I10" s="34">
        <f>'0626'!I10+'0627'!D7</f>
        <v>2919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4988-98CF-4EA8-9737-1047247EB4B0}">
  <dimension ref="A1:I11"/>
  <sheetViews>
    <sheetView zoomScale="85" zoomScaleNormal="85" workbookViewId="0">
      <selection activeCell="F10" sqref="F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46201</v>
      </c>
      <c r="I3" s="63"/>
    </row>
    <row r="4" spans="1:9">
      <c r="A4" s="64">
        <v>1</v>
      </c>
      <c r="B4" s="3" t="s">
        <v>2</v>
      </c>
      <c r="C4" s="67" t="s">
        <v>24</v>
      </c>
      <c r="D4" s="67"/>
      <c r="E4" s="67"/>
      <c r="F4" s="4" t="s">
        <v>3</v>
      </c>
      <c r="G4" s="68" t="s">
        <v>25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31500000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</v>
      </c>
      <c r="D7" s="37">
        <v>46</v>
      </c>
      <c r="E7" s="38">
        <v>232000</v>
      </c>
      <c r="F7" s="39">
        <f>G10/I5</f>
        <v>0.60595238095238091</v>
      </c>
      <c r="G7" s="24"/>
      <c r="H7" s="24"/>
      <c r="I7" s="25"/>
    </row>
    <row r="8" spans="1:9">
      <c r="A8" s="65"/>
      <c r="B8" s="73"/>
      <c r="C8" s="36" t="s">
        <v>11</v>
      </c>
      <c r="D8" s="37">
        <v>3</v>
      </c>
      <c r="E8" s="38"/>
      <c r="F8" s="40"/>
      <c r="G8" s="27"/>
      <c r="H8" s="27"/>
      <c r="I8" s="28"/>
    </row>
    <row r="9" spans="1:9">
      <c r="A9" s="65"/>
      <c r="B9" s="73"/>
      <c r="C9" s="41"/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49</v>
      </c>
      <c r="E10" s="32">
        <f>SUM(E7:E9)</f>
        <v>232000</v>
      </c>
      <c r="F10" s="33">
        <f>'0627'!F10+'0628'!D10</f>
        <v>3827</v>
      </c>
      <c r="G10" s="31">
        <f>'0627'!G10+'0628'!E10</f>
        <v>19087500</v>
      </c>
      <c r="H10" s="31">
        <f>'0627'!H10+'0628'!D8</f>
        <v>279</v>
      </c>
      <c r="I10" s="34">
        <f>'0627'!I10+'0628'!D7</f>
        <v>2965</v>
      </c>
    </row>
    <row r="11" spans="1:9" ht="81.75" customHeight="1" thickBot="1">
      <c r="A11" s="66"/>
      <c r="B11" s="15" t="s">
        <v>17</v>
      </c>
      <c r="C11" s="75" t="s">
        <v>21</v>
      </c>
      <c r="D11" s="76"/>
      <c r="E11" s="77"/>
      <c r="F11" s="52" t="s">
        <v>101</v>
      </c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ADB9-BA9F-4FCA-9A77-F1759C895402}">
  <dimension ref="A1:AI35"/>
  <sheetViews>
    <sheetView zoomScale="85" zoomScaleNormal="85" workbookViewId="0">
      <selection activeCell="H23" sqref="H23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46224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24</v>
      </c>
      <c r="E7" s="38">
        <v>120000</v>
      </c>
      <c r="F7" s="39">
        <f>G10/I5</f>
        <v>5.9910134797803291E-3</v>
      </c>
      <c r="G7" s="24"/>
      <c r="H7" s="24"/>
      <c r="I7" s="25"/>
    </row>
    <row r="8" spans="1:9">
      <c r="A8" s="65"/>
      <c r="B8" s="73"/>
      <c r="C8" s="36" t="s">
        <v>106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1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25</v>
      </c>
      <c r="E10" s="32">
        <f>SUM(E7:E9)</f>
        <v>120000</v>
      </c>
      <c r="F10" s="33">
        <f>'0721'!D10</f>
        <v>25</v>
      </c>
      <c r="G10" s="31">
        <f>'0721'!E10</f>
        <v>120000</v>
      </c>
      <c r="H10" s="31">
        <f>'0721'!D9</f>
        <v>1</v>
      </c>
      <c r="I10" s="34">
        <f>'0721'!D7+D8</f>
        <v>24</v>
      </c>
    </row>
    <row r="11" spans="1:9" ht="81.75" customHeight="1" thickBot="1">
      <c r="A11" s="66"/>
      <c r="B11" s="15" t="s">
        <v>17</v>
      </c>
      <c r="C11" s="75" t="s">
        <v>26</v>
      </c>
      <c r="D11" s="76"/>
      <c r="E11" s="77"/>
      <c r="F11" s="52"/>
      <c r="G11" s="53"/>
      <c r="H11" s="53"/>
      <c r="I11" s="54"/>
    </row>
    <row r="34" spans="21:35">
      <c r="U34" s="46"/>
      <c r="V34" s="46"/>
      <c r="W34" s="47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</row>
    <row r="35" spans="21:35">
      <c r="U35" s="49"/>
      <c r="V35" s="49"/>
      <c r="W35" s="50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0956-93AA-439D-A202-F1BF02E31C3E}">
  <dimension ref="A1:I11"/>
  <sheetViews>
    <sheetView zoomScale="85" zoomScaleNormal="85" workbookViewId="0">
      <selection activeCell="I27" sqref="I27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46225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20</v>
      </c>
      <c r="E7" s="38">
        <v>100000</v>
      </c>
      <c r="F7" s="39">
        <f>G10/I5</f>
        <v>1.0983524712930605E-2</v>
      </c>
      <c r="G7" s="24"/>
      <c r="H7" s="24"/>
      <c r="I7" s="25"/>
    </row>
    <row r="8" spans="1:9">
      <c r="A8" s="65"/>
      <c r="B8" s="73"/>
      <c r="C8" s="36" t="s">
        <v>106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0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20</v>
      </c>
      <c r="E10" s="32">
        <f>SUM(E7:E9)</f>
        <v>100000</v>
      </c>
      <c r="F10" s="33">
        <f>'0721'!F10+'0722'!D10</f>
        <v>45</v>
      </c>
      <c r="G10" s="31">
        <f>'0721'!G10+'0722'!E10</f>
        <v>220000</v>
      </c>
      <c r="H10" s="31">
        <f>'0721'!H10+'0722'!D9</f>
        <v>1</v>
      </c>
      <c r="I10" s="34">
        <f>'0721'!I10+'0722'!D7+D8</f>
        <v>44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7110-BB53-4A5C-A7F6-24D392BC3799}">
  <dimension ref="A1:I11"/>
  <sheetViews>
    <sheetView zoomScale="85" zoomScaleNormal="85" workbookViewId="0">
      <selection activeCell="E10" sqref="E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46226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21</v>
      </c>
      <c r="E7" s="38">
        <v>105000</v>
      </c>
      <c r="F7" s="39">
        <f>G10/I5</f>
        <v>1.6225661507738392E-2</v>
      </c>
      <c r="G7" s="24"/>
      <c r="H7" s="24"/>
      <c r="I7" s="25"/>
    </row>
    <row r="8" spans="1:9">
      <c r="A8" s="65"/>
      <c r="B8" s="73"/>
      <c r="C8" s="36" t="s">
        <v>106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0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21</v>
      </c>
      <c r="E10" s="32">
        <f>SUM(E7:E9)</f>
        <v>105000</v>
      </c>
      <c r="F10" s="33">
        <f>'0722'!F10+'0723'!D10</f>
        <v>66</v>
      </c>
      <c r="G10" s="31">
        <f>'0722'!G10+'0723'!E10</f>
        <v>325000</v>
      </c>
      <c r="H10" s="31">
        <f>'0722'!H10+'0723'!D9</f>
        <v>1</v>
      </c>
      <c r="I10" s="34">
        <f>'0722'!I10+'0723'!D7+D8</f>
        <v>65</v>
      </c>
    </row>
    <row r="11" spans="1:9" ht="81.75" customHeight="1" thickBot="1">
      <c r="A11" s="66"/>
      <c r="B11" s="15" t="s">
        <v>17</v>
      </c>
      <c r="C11" s="75" t="s">
        <v>107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7587-88A7-4B16-92D7-ABFC25872845}">
  <dimension ref="A1:I11"/>
  <sheetViews>
    <sheetView zoomScale="85" zoomScaleNormal="85" workbookViewId="0">
      <selection activeCell="I29" sqref="I2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46227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3</v>
      </c>
      <c r="E7" s="38">
        <v>15000</v>
      </c>
      <c r="F7" s="39">
        <f>G10/I5</f>
        <v>1.6974538192710935E-2</v>
      </c>
      <c r="G7" s="24"/>
      <c r="H7" s="24"/>
      <c r="I7" s="25"/>
    </row>
    <row r="8" spans="1:9">
      <c r="A8" s="65"/>
      <c r="B8" s="73"/>
      <c r="C8" s="36" t="s">
        <v>106</v>
      </c>
      <c r="D8" s="37">
        <v>0</v>
      </c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0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</v>
      </c>
      <c r="E10" s="31">
        <f>SUM(E7:E9)</f>
        <v>15000</v>
      </c>
      <c r="F10" s="33">
        <f>'0723'!F10+'0724'!D10</f>
        <v>69</v>
      </c>
      <c r="G10" s="31">
        <f>'0723'!G10+'0724'!E10</f>
        <v>340000</v>
      </c>
      <c r="H10" s="31">
        <f>'0723'!H10+'0724'!D9</f>
        <v>1</v>
      </c>
      <c r="I10" s="34">
        <f>'0723'!I10+'0724'!D7+D8</f>
        <v>68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F632-6AD7-43AF-B340-54F49E5FAE77}">
  <dimension ref="A1:I11"/>
  <sheetViews>
    <sheetView topLeftCell="C1" zoomScale="85" zoomScaleNormal="85" workbookViewId="0">
      <selection activeCell="H10" sqref="H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46228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24</v>
      </c>
      <c r="E7" s="38">
        <v>120000</v>
      </c>
      <c r="F7" s="39">
        <f>G10/I5</f>
        <v>2.2965551672491265E-2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24</v>
      </c>
      <c r="E10" s="31">
        <f>SUM(E7:E9)</f>
        <v>120000</v>
      </c>
      <c r="F10" s="33">
        <f>'0724'!F10+'0725'!D10</f>
        <v>93</v>
      </c>
      <c r="G10" s="31">
        <f>'0724'!G10+'0725'!E10</f>
        <v>460000</v>
      </c>
      <c r="H10" s="31">
        <f>'0724'!H10+'0725'!D9</f>
        <v>1</v>
      </c>
      <c r="I10" s="34">
        <f>'0724'!I10+'0725'!D7+D8</f>
        <v>92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C7E5-AAD1-4AAB-B357-FF6A1F51A28D}">
  <dimension ref="A1:I11"/>
  <sheetViews>
    <sheetView zoomScale="85" zoomScaleNormal="85" workbookViewId="0">
      <selection activeCell="M26" sqref="M2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46229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5</v>
      </c>
      <c r="E7" s="38">
        <v>25000</v>
      </c>
      <c r="F7" s="39">
        <f>G10/I5</f>
        <v>2.4213679480778832E-2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5</v>
      </c>
      <c r="E10" s="31">
        <f>SUM(E7:E9)</f>
        <v>25000</v>
      </c>
      <c r="F10" s="33">
        <f>'0725'!F10+'0726'!D10</f>
        <v>98</v>
      </c>
      <c r="G10" s="31">
        <f>'0725'!G10+'0726'!E10</f>
        <v>485000</v>
      </c>
      <c r="H10" s="31">
        <f>'0725'!H10+'0726'!D9</f>
        <v>1</v>
      </c>
      <c r="I10" s="34">
        <f>'0725'!I10+'0726'!D7+D8</f>
        <v>97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23E3-320B-44B4-A62A-8B90DB62E027}">
  <dimension ref="A1:I11"/>
  <sheetViews>
    <sheetView zoomScale="85" zoomScaleNormal="85" workbookViewId="0">
      <selection activeCell="I10" sqref="I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46231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13</v>
      </c>
      <c r="E7" s="38">
        <v>65000</v>
      </c>
      <c r="F7" s="39">
        <f>G10/I5</f>
        <v>2.7458811782326509E-2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2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15</v>
      </c>
      <c r="E10" s="31">
        <f>SUM(E7:E9)</f>
        <v>65000</v>
      </c>
      <c r="F10" s="33">
        <f>'0726'!F10+'0728'!D10</f>
        <v>113</v>
      </c>
      <c r="G10" s="31">
        <f>'0726'!G10+'0728'!E10</f>
        <v>550000</v>
      </c>
      <c r="H10" s="31">
        <f>'0726'!H10+'0728'!D9</f>
        <v>3</v>
      </c>
      <c r="I10" s="34">
        <f>'0726'!I10+'0728'!D7+D8</f>
        <v>110</v>
      </c>
    </row>
    <row r="11" spans="1:9" ht="81.75" customHeight="1" thickBot="1">
      <c r="A11" s="66"/>
      <c r="B11" s="15" t="s">
        <v>17</v>
      </c>
      <c r="C11" s="75" t="s">
        <v>27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3278-3D01-48ED-930B-A235520A383A}">
  <dimension ref="A1:I11"/>
  <sheetViews>
    <sheetView zoomScale="85" zoomScaleNormal="85" workbookViewId="0">
      <selection activeCell="P22" sqref="P22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46232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14</v>
      </c>
      <c r="E7" s="38">
        <v>70000</v>
      </c>
      <c r="F7" s="39">
        <f>G10/I5</f>
        <v>3.0953569645531701E-2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6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20</v>
      </c>
      <c r="E10" s="31">
        <f>SUM(E7:E9)</f>
        <v>70000</v>
      </c>
      <c r="F10" s="33">
        <f>'0728'!F10+'0729'!D10</f>
        <v>133</v>
      </c>
      <c r="G10" s="31">
        <f>'0728'!G10+'0729'!E10</f>
        <v>620000</v>
      </c>
      <c r="H10" s="31">
        <f>'0728'!H10+'0729'!D9</f>
        <v>9</v>
      </c>
      <c r="I10" s="34">
        <f>'0728'!I10+'0729'!D7+D8</f>
        <v>124</v>
      </c>
    </row>
    <row r="11" spans="1:9" ht="81.75" customHeight="1" thickBot="1">
      <c r="A11" s="66"/>
      <c r="B11" s="15" t="s">
        <v>17</v>
      </c>
      <c r="C11" s="75" t="s">
        <v>62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D99D-6103-4375-9EB7-EE5197F0B784}">
  <dimension ref="A1:I11"/>
  <sheetViews>
    <sheetView zoomScale="85" zoomScaleNormal="85" workbookViewId="0">
      <selection activeCell="G19" sqref="G19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46233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30</v>
      </c>
      <c r="E7" s="38">
        <v>150000</v>
      </c>
      <c r="F7" s="39">
        <f>G10/I5</f>
        <v>3.8442336495257114E-2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0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30</v>
      </c>
      <c r="E10" s="31">
        <f>SUM(E7:E9)</f>
        <v>150000</v>
      </c>
      <c r="F10" s="33">
        <f>'0729'!F10+'0730'!D10</f>
        <v>163</v>
      </c>
      <c r="G10" s="31">
        <f>'0729'!G10+'0730'!E10</f>
        <v>770000</v>
      </c>
      <c r="H10" s="31">
        <f>'0729'!H10+'0730'!D9</f>
        <v>9</v>
      </c>
      <c r="I10" s="34">
        <f>'0729'!I10+'0730'!D7+D8</f>
        <v>154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D3C2-EB8E-4B77-8952-E688471541BB}">
  <dimension ref="A1:I11"/>
  <sheetViews>
    <sheetView zoomScale="85" zoomScaleNormal="85" workbookViewId="0">
      <selection activeCell="I10" sqref="I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46234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17</v>
      </c>
      <c r="E7" s="38">
        <v>85000</v>
      </c>
      <c r="F7" s="39">
        <f>G10/I5</f>
        <v>4.2685971043434849E-2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0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17</v>
      </c>
      <c r="E10" s="31">
        <f>SUM(E7:E9)</f>
        <v>85000</v>
      </c>
      <c r="F10" s="33">
        <f>'0730'!F10+'0731'!D10</f>
        <v>180</v>
      </c>
      <c r="G10" s="31">
        <f>'0730'!G10+'0731'!E10</f>
        <v>855000</v>
      </c>
      <c r="H10" s="31">
        <f>'0730'!H10+'0731'!D9</f>
        <v>9</v>
      </c>
      <c r="I10" s="34">
        <f>'0730'!I10+'0731'!D7+D8</f>
        <v>171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7DD1-D58E-47DA-80EC-0DAE14CA921C}">
  <dimension ref="A1:I11"/>
  <sheetViews>
    <sheetView zoomScale="85" zoomScaleNormal="85" workbookViewId="0">
      <selection activeCell="I10" sqref="I1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46235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25</v>
      </c>
      <c r="E7" s="38">
        <v>125000</v>
      </c>
      <c r="F7" s="39">
        <f>G10/I5</f>
        <v>4.8926610084872688E-2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3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28</v>
      </c>
      <c r="E10" s="31">
        <f>SUM(E7:E9)</f>
        <v>125000</v>
      </c>
      <c r="F10" s="33">
        <f>'0731'!F10+'0801'!D10</f>
        <v>208</v>
      </c>
      <c r="G10" s="31">
        <f>'0731'!G10+'0801'!E10</f>
        <v>980000</v>
      </c>
      <c r="H10" s="31">
        <f>'0731'!H10+'0801'!D9</f>
        <v>12</v>
      </c>
      <c r="I10" s="34">
        <f>'0731'!I10+'0801'!D7+D8</f>
        <v>196</v>
      </c>
    </row>
    <row r="11" spans="1:9" ht="81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08DE-91A5-4A79-8322-72450AD53F6E}">
  <dimension ref="A1:I11"/>
  <sheetViews>
    <sheetView zoomScale="85" zoomScaleNormal="85" workbookViewId="0">
      <selection activeCell="R27" sqref="R27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46236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29</v>
      </c>
      <c r="E7" s="38">
        <v>145000</v>
      </c>
      <c r="F7" s="39">
        <f>G10/I5</f>
        <v>5.6165751372940588E-2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3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32</v>
      </c>
      <c r="E10" s="31">
        <f>SUM(E7:E9)</f>
        <v>145000</v>
      </c>
      <c r="F10" s="33">
        <f>'0801'!F10+'0802'!D10</f>
        <v>240</v>
      </c>
      <c r="G10" s="31">
        <f>'0801'!G10+'0802'!E10</f>
        <v>1125000</v>
      </c>
      <c r="H10" s="31">
        <f>'0801'!H10+'0802'!D9</f>
        <v>15</v>
      </c>
      <c r="I10" s="34">
        <f>'0801'!I10+'0802'!D7+D8</f>
        <v>225</v>
      </c>
    </row>
    <row r="11" spans="1:9" ht="81.75" customHeight="1" thickBot="1">
      <c r="A11" s="66"/>
      <c r="B11" s="15" t="s">
        <v>17</v>
      </c>
      <c r="C11" s="75" t="s">
        <v>21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1B1F-5D11-486A-A4EC-D48D8E6F1ABF}">
  <dimension ref="A1:I11"/>
  <sheetViews>
    <sheetView zoomScale="85" zoomScaleNormal="85" workbookViewId="0">
      <selection activeCell="Q20" sqref="Q20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46238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>
        <v>12</v>
      </c>
      <c r="E7" s="38">
        <v>60000</v>
      </c>
      <c r="F7" s="39">
        <f>G10/I5</f>
        <v>5.9161258112830753E-2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>
        <v>0</v>
      </c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12</v>
      </c>
      <c r="E10" s="31">
        <f>SUM(E7:E9)</f>
        <v>60000</v>
      </c>
      <c r="F10" s="33">
        <f>'0802'!F10+'0804'!D10</f>
        <v>252</v>
      </c>
      <c r="G10" s="31">
        <f>'0802'!G10+'0804'!E10</f>
        <v>1185000</v>
      </c>
      <c r="H10" s="31">
        <f>'0802'!H10+'0804'!D9</f>
        <v>15</v>
      </c>
      <c r="I10" s="34">
        <f>'0802'!I10+'0804'!D7+D8</f>
        <v>237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1DF9-4862-4AC2-A6E5-3545A0FF934E}">
  <dimension ref="A1:I11"/>
  <sheetViews>
    <sheetView tabSelected="1" zoomScale="85" zoomScaleNormal="85" workbookViewId="0">
      <selection activeCell="I16" sqref="I16"/>
    </sheetView>
  </sheetViews>
  <sheetFormatPr defaultRowHeight="16.5"/>
  <cols>
    <col min="1" max="1" width="2.875" bestFit="1" customWidth="1"/>
    <col min="2" max="2" width="9.25" bestFit="1" customWidth="1"/>
    <col min="3" max="3" width="9.75" customWidth="1"/>
    <col min="4" max="4" width="12.875" customWidth="1"/>
    <col min="5" max="5" width="15.875" customWidth="1"/>
    <col min="6" max="6" width="13.75" customWidth="1"/>
    <col min="7" max="7" width="14.25" bestFit="1" customWidth="1"/>
    <col min="8" max="9" width="15.625" bestFit="1" customWidth="1"/>
  </cols>
  <sheetData>
    <row r="1" spans="1:9">
      <c r="A1" s="55" t="s">
        <v>0</v>
      </c>
      <c r="B1" s="55"/>
      <c r="C1" s="55"/>
      <c r="D1" s="55"/>
      <c r="E1" s="55"/>
      <c r="F1" s="55"/>
      <c r="G1" s="56"/>
      <c r="H1" s="59" t="s">
        <v>1</v>
      </c>
      <c r="I1" s="59"/>
    </row>
    <row r="2" spans="1:9" ht="31.5">
      <c r="A2" s="57"/>
      <c r="B2" s="57"/>
      <c r="C2" s="57"/>
      <c r="D2" s="57"/>
      <c r="E2" s="57"/>
      <c r="F2" s="57"/>
      <c r="G2" s="58"/>
      <c r="H2" s="60"/>
      <c r="I2" s="61"/>
    </row>
    <row r="3" spans="1:9" ht="18" thickBot="1">
      <c r="F3" s="1"/>
      <c r="G3" s="2"/>
      <c r="H3" s="62">
        <v>46239</v>
      </c>
      <c r="I3" s="63"/>
    </row>
    <row r="4" spans="1:9">
      <c r="A4" s="64">
        <v>1</v>
      </c>
      <c r="B4" s="3" t="s">
        <v>2</v>
      </c>
      <c r="C4" s="67" t="s">
        <v>103</v>
      </c>
      <c r="D4" s="67"/>
      <c r="E4" s="67"/>
      <c r="F4" s="4" t="s">
        <v>3</v>
      </c>
      <c r="G4" s="68" t="s">
        <v>104</v>
      </c>
      <c r="H4" s="68"/>
      <c r="I4" s="5"/>
    </row>
    <row r="5" spans="1:9">
      <c r="A5" s="65"/>
      <c r="B5" s="6"/>
      <c r="C5" s="69"/>
      <c r="D5" s="70"/>
      <c r="E5" s="70"/>
      <c r="F5" s="70"/>
      <c r="G5" s="71"/>
      <c r="H5" s="7" t="s">
        <v>4</v>
      </c>
      <c r="I5" s="8">
        <v>20030000</v>
      </c>
    </row>
    <row r="6" spans="1:9">
      <c r="A6" s="65"/>
      <c r="B6" s="72" t="s">
        <v>5</v>
      </c>
      <c r="C6" s="9" t="s">
        <v>6</v>
      </c>
      <c r="D6" s="10" t="s">
        <v>7</v>
      </c>
      <c r="E6" s="11" t="s">
        <v>8</v>
      </c>
      <c r="F6" s="10" t="s">
        <v>9</v>
      </c>
      <c r="G6" s="12"/>
      <c r="H6" s="12"/>
      <c r="I6" s="13"/>
    </row>
    <row r="7" spans="1:9">
      <c r="A7" s="65"/>
      <c r="B7" s="73"/>
      <c r="C7" s="36" t="s">
        <v>105</v>
      </c>
      <c r="D7" s="37"/>
      <c r="E7" s="38"/>
      <c r="F7" s="39">
        <f>G10/I5</f>
        <v>5.9161258112830753E-2</v>
      </c>
      <c r="G7" s="24"/>
      <c r="H7" s="24"/>
      <c r="I7" s="25"/>
    </row>
    <row r="8" spans="1:9">
      <c r="A8" s="65"/>
      <c r="B8" s="73"/>
      <c r="C8" s="36" t="s">
        <v>106</v>
      </c>
      <c r="D8" s="37"/>
      <c r="E8" s="38"/>
      <c r="F8" s="40"/>
      <c r="G8" s="27"/>
      <c r="H8" s="27"/>
      <c r="I8" s="28"/>
    </row>
    <row r="9" spans="1:9">
      <c r="A9" s="65"/>
      <c r="B9" s="73"/>
      <c r="C9" s="41" t="s">
        <v>11</v>
      </c>
      <c r="D9" s="42"/>
      <c r="E9" s="43"/>
      <c r="F9" s="18" t="s">
        <v>12</v>
      </c>
      <c r="G9" s="19" t="s">
        <v>13</v>
      </c>
      <c r="H9" s="19" t="s">
        <v>14</v>
      </c>
      <c r="I9" s="20" t="s">
        <v>15</v>
      </c>
    </row>
    <row r="10" spans="1:9">
      <c r="A10" s="65"/>
      <c r="B10" s="74"/>
      <c r="C10" s="14" t="s">
        <v>16</v>
      </c>
      <c r="D10" s="31">
        <f>SUM(D7:D9)</f>
        <v>0</v>
      </c>
      <c r="E10" s="31">
        <f>SUM(E7:E9)</f>
        <v>0</v>
      </c>
      <c r="F10" s="33">
        <f>'0804'!F10+'0805'!D10</f>
        <v>252</v>
      </c>
      <c r="G10" s="31">
        <f>'0804'!G10+'0805'!E10</f>
        <v>1185000</v>
      </c>
      <c r="H10" s="31">
        <f>'0804'!H10+'0805'!D9</f>
        <v>15</v>
      </c>
      <c r="I10" s="34">
        <f>'0804'!I10+'0805'!D7+D8</f>
        <v>237</v>
      </c>
    </row>
    <row r="11" spans="1:9" ht="81.75" customHeight="1" thickBot="1">
      <c r="A11" s="66"/>
      <c r="B11" s="15" t="s">
        <v>17</v>
      </c>
      <c r="C11" s="75" t="s">
        <v>18</v>
      </c>
      <c r="D11" s="76"/>
      <c r="E11" s="77"/>
      <c r="F11" s="52"/>
      <c r="G11" s="53"/>
      <c r="H11" s="53"/>
      <c r="I11" s="54"/>
    </row>
  </sheetData>
  <mergeCells count="11">
    <mergeCell ref="F11:I11"/>
    <mergeCell ref="A1:G2"/>
    <mergeCell ref="H1:I1"/>
    <mergeCell ref="H2:I2"/>
    <mergeCell ref="H3:I3"/>
    <mergeCell ref="A4:A11"/>
    <mergeCell ref="C4:E4"/>
    <mergeCell ref="G4:H4"/>
    <mergeCell ref="C5:G5"/>
    <mergeCell ref="B6:B10"/>
    <mergeCell ref="C11:E11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CACF5B748BE7D4694FF277D73DFA9F9" ma:contentTypeVersion="13" ma:contentTypeDescription="새 문서를 만듭니다." ma:contentTypeScope="" ma:versionID="956cf1ffb9f789244df4b0fa8ce09418">
  <xsd:schema xmlns:xsd="http://www.w3.org/2001/XMLSchema" xmlns:xs="http://www.w3.org/2001/XMLSchema" xmlns:p="http://schemas.microsoft.com/office/2006/metadata/properties" xmlns:ns2="cef58463-a470-48e0-b9e8-f47b9610e506" xmlns:ns3="56a9194c-e9a0-44d3-bbd3-5f89eaa9d191" targetNamespace="http://schemas.microsoft.com/office/2006/metadata/properties" ma:root="true" ma:fieldsID="50ce78191d7ecbb2322f08ca2173d315" ns2:_="" ns3:_="">
    <xsd:import namespace="cef58463-a470-48e0-b9e8-f47b9610e506"/>
    <xsd:import namespace="56a9194c-e9a0-44d3-bbd3-5f89eaa9d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58463-a470-48e0-b9e8-f47b9610e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20ec99ea-01b1-40d5-b6d4-9c3a40c91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9194c-e9a0-44d3-bbd3-5f89eaa9d19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aa07ed3-8a3a-4cae-97f3-46c4e31dbffd}" ma:internalName="TaxCatchAll" ma:showField="CatchAllData" ma:web="56a9194c-e9a0-44d3-bbd3-5f89eaa9d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f58463-a470-48e0-b9e8-f47b9610e506">
      <Terms xmlns="http://schemas.microsoft.com/office/infopath/2007/PartnerControls"/>
    </lcf76f155ced4ddcb4097134ff3c332f>
    <TaxCatchAll xmlns="56a9194c-e9a0-44d3-bbd3-5f89eaa9d1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59A932-8F91-4158-8FDC-7BCDF1E2E0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58463-a470-48e0-b9e8-f47b9610e506"/>
    <ds:schemaRef ds:uri="56a9194c-e9a0-44d3-bbd3-5f89eaa9d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8604F-5718-4D84-B936-AF88041396D9}">
  <ds:schemaRefs>
    <ds:schemaRef ds:uri="http://schemas.microsoft.com/office/2006/metadata/properties"/>
    <ds:schemaRef ds:uri="http://schemas.microsoft.com/office/infopath/2007/PartnerControls"/>
    <ds:schemaRef ds:uri="cef58463-a470-48e0-b9e8-f47b9610e506"/>
    <ds:schemaRef ds:uri="56a9194c-e9a0-44d3-bbd3-5f89eaa9d191"/>
  </ds:schemaRefs>
</ds:datastoreItem>
</file>

<file path=customXml/itemProps3.xml><?xml version="1.0" encoding="utf-8"?>
<ds:datastoreItem xmlns:ds="http://schemas.openxmlformats.org/officeDocument/2006/customXml" ds:itemID="{250DF1AC-6DBE-4472-AE67-D9A9881E9D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131</vt:i4>
      </vt:variant>
    </vt:vector>
  </HeadingPairs>
  <TitlesOfParts>
    <vt:vector size="131" baseType="lpstr">
      <vt:lpstr>0213</vt:lpstr>
      <vt:lpstr>0214</vt:lpstr>
      <vt:lpstr>0215</vt:lpstr>
      <vt:lpstr>0218</vt:lpstr>
      <vt:lpstr>0219</vt:lpstr>
      <vt:lpstr>0220</vt:lpstr>
      <vt:lpstr>0221</vt:lpstr>
      <vt:lpstr>0222</vt:lpstr>
      <vt:lpstr>0224</vt:lpstr>
      <vt:lpstr>0225</vt:lpstr>
      <vt:lpstr>0226</vt:lpstr>
      <vt:lpstr>0227</vt:lpstr>
      <vt:lpstr>0228</vt:lpstr>
      <vt:lpstr>0301</vt:lpstr>
      <vt:lpstr>0303</vt:lpstr>
      <vt:lpstr>0304</vt:lpstr>
      <vt:lpstr>0305</vt:lpstr>
      <vt:lpstr>0306</vt:lpstr>
      <vt:lpstr>0307</vt:lpstr>
      <vt:lpstr>0308</vt:lpstr>
      <vt:lpstr>0310</vt:lpstr>
      <vt:lpstr>0311</vt:lpstr>
      <vt:lpstr>0312</vt:lpstr>
      <vt:lpstr>0313</vt:lpstr>
      <vt:lpstr>0314</vt:lpstr>
      <vt:lpstr>0315</vt:lpstr>
      <vt:lpstr>0317</vt:lpstr>
      <vt:lpstr>0318</vt:lpstr>
      <vt:lpstr>0319</vt:lpstr>
      <vt:lpstr>0320</vt:lpstr>
      <vt:lpstr>0321</vt:lpstr>
      <vt:lpstr>0322</vt:lpstr>
      <vt:lpstr>0324</vt:lpstr>
      <vt:lpstr>0325</vt:lpstr>
      <vt:lpstr>0326</vt:lpstr>
      <vt:lpstr>0327</vt:lpstr>
      <vt:lpstr>0328</vt:lpstr>
      <vt:lpstr>0329</vt:lpstr>
      <vt:lpstr>0331</vt:lpstr>
      <vt:lpstr>0401</vt:lpstr>
      <vt:lpstr>0402</vt:lpstr>
      <vt:lpstr>0403</vt:lpstr>
      <vt:lpstr>0404</vt:lpstr>
      <vt:lpstr>0405</vt:lpstr>
      <vt:lpstr>0407</vt:lpstr>
      <vt:lpstr>0408</vt:lpstr>
      <vt:lpstr>0409</vt:lpstr>
      <vt:lpstr>0410</vt:lpstr>
      <vt:lpstr>0411</vt:lpstr>
      <vt:lpstr>0412</vt:lpstr>
      <vt:lpstr>0414</vt:lpstr>
      <vt:lpstr>0415</vt:lpstr>
      <vt:lpstr>0416</vt:lpstr>
      <vt:lpstr>0417</vt:lpstr>
      <vt:lpstr>0418</vt:lpstr>
      <vt:lpstr>0419</vt:lpstr>
      <vt:lpstr>0421</vt:lpstr>
      <vt:lpstr>0422</vt:lpstr>
      <vt:lpstr>0423</vt:lpstr>
      <vt:lpstr>0424</vt:lpstr>
      <vt:lpstr>0425</vt:lpstr>
      <vt:lpstr>0426</vt:lpstr>
      <vt:lpstr>0428</vt:lpstr>
      <vt:lpstr>0429</vt:lpstr>
      <vt:lpstr>0430</vt:lpstr>
      <vt:lpstr>0501</vt:lpstr>
      <vt:lpstr>0502</vt:lpstr>
      <vt:lpstr>0503</vt:lpstr>
      <vt:lpstr>0504</vt:lpstr>
      <vt:lpstr>0505</vt:lpstr>
      <vt:lpstr>0506</vt:lpstr>
      <vt:lpstr>0507</vt:lpstr>
      <vt:lpstr>0508</vt:lpstr>
      <vt:lpstr>0509</vt:lpstr>
      <vt:lpstr>0510</vt:lpstr>
      <vt:lpstr>0512</vt:lpstr>
      <vt:lpstr>0513</vt:lpstr>
      <vt:lpstr>0514</vt:lpstr>
      <vt:lpstr>0515</vt:lpstr>
      <vt:lpstr>0516</vt:lpstr>
      <vt:lpstr>0517</vt:lpstr>
      <vt:lpstr>0519</vt:lpstr>
      <vt:lpstr>0520</vt:lpstr>
      <vt:lpstr>0521</vt:lpstr>
      <vt:lpstr>0522</vt:lpstr>
      <vt:lpstr>0523</vt:lpstr>
      <vt:lpstr>0524</vt:lpstr>
      <vt:lpstr>0526</vt:lpstr>
      <vt:lpstr>0527</vt:lpstr>
      <vt:lpstr>0528</vt:lpstr>
      <vt:lpstr>0529</vt:lpstr>
      <vt:lpstr>0530</vt:lpstr>
      <vt:lpstr>0531</vt:lpstr>
      <vt:lpstr>0602</vt:lpstr>
      <vt:lpstr>0603</vt:lpstr>
      <vt:lpstr>0604</vt:lpstr>
      <vt:lpstr>0605</vt:lpstr>
      <vt:lpstr>0606</vt:lpstr>
      <vt:lpstr>0607</vt:lpstr>
      <vt:lpstr>0609</vt:lpstr>
      <vt:lpstr>0610</vt:lpstr>
      <vt:lpstr>0611</vt:lpstr>
      <vt:lpstr>0612</vt:lpstr>
      <vt:lpstr>0613</vt:lpstr>
      <vt:lpstr>0614</vt:lpstr>
      <vt:lpstr>0616</vt:lpstr>
      <vt:lpstr>0617</vt:lpstr>
      <vt:lpstr>0618</vt:lpstr>
      <vt:lpstr>0619</vt:lpstr>
      <vt:lpstr>0620</vt:lpstr>
      <vt:lpstr>0621</vt:lpstr>
      <vt:lpstr>0623</vt:lpstr>
      <vt:lpstr>0624</vt:lpstr>
      <vt:lpstr>0625</vt:lpstr>
      <vt:lpstr>0626</vt:lpstr>
      <vt:lpstr>0627</vt:lpstr>
      <vt:lpstr>0628</vt:lpstr>
      <vt:lpstr>0721</vt:lpstr>
      <vt:lpstr>0722</vt:lpstr>
      <vt:lpstr>0723</vt:lpstr>
      <vt:lpstr>0724</vt:lpstr>
      <vt:lpstr>0725</vt:lpstr>
      <vt:lpstr>0726</vt:lpstr>
      <vt:lpstr>0728</vt:lpstr>
      <vt:lpstr>0729</vt:lpstr>
      <vt:lpstr>0730</vt:lpstr>
      <vt:lpstr>0731</vt:lpstr>
      <vt:lpstr>0801</vt:lpstr>
      <vt:lpstr>0802</vt:lpstr>
      <vt:lpstr>0804</vt:lpstr>
      <vt:lpstr>0805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고아라</dc:creator>
  <cp:lastModifiedBy>고아라</cp:lastModifiedBy>
  <dcterms:created xsi:type="dcterms:W3CDTF">2026-02-13T08:20:39Z</dcterms:created>
  <dcterms:modified xsi:type="dcterms:W3CDTF">2026-08-04T08:41:18Z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0x010100CCACF5B748BE7D4694FF277D73DFA9F9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