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08_04_2024" sheetId="2" r:id="rId2"/>
    <sheet name="20_10_2024" sheetId="3" r:id="rId3"/>
    <sheet name="20_09_2024" sheetId="4" r:id="rId4"/>
    <sheet name="18_09_2024" sheetId="5" r:id="rId5"/>
    <sheet name="consolidated" sheetId="6" r:id="rId6"/>
    <sheet name="18_09_Conc" sheetId="10" r:id="rId7"/>
    <sheet name="20_09_Conc" sheetId="11" r:id="rId8"/>
    <sheet name="20_10_Conc" sheetId="12" r:id="rId9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2" i="3"/>
  <c r="F3" i="4"/>
  <c r="F4" i="4"/>
  <c r="F5" i="4"/>
  <c r="F6" i="4"/>
  <c r="F7" i="4"/>
  <c r="F8" i="4"/>
  <c r="F9" i="4"/>
  <c r="F10" i="4"/>
  <c r="F11" i="4"/>
  <c r="F12" i="4"/>
  <c r="F2" i="4"/>
  <c r="F3" i="5"/>
  <c r="F4" i="5"/>
  <c r="F5" i="5"/>
  <c r="F6" i="5"/>
  <c r="F7" i="5"/>
  <c r="F8" i="5"/>
  <c r="F9" i="5"/>
  <c r="F10" i="5"/>
  <c r="F11" i="5"/>
  <c r="F12" i="5"/>
  <c r="F2" i="5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B11" i="5" l="1"/>
  <c r="C11" i="5" s="1"/>
  <c r="D11" i="5" s="1"/>
  <c r="B10" i="5"/>
  <c r="C10" i="5" s="1"/>
  <c r="D10" i="5" s="1"/>
  <c r="C9" i="5"/>
  <c r="D9" i="5" s="1"/>
  <c r="B9" i="5"/>
  <c r="B8" i="5"/>
  <c r="C8" i="5" s="1"/>
  <c r="D8" i="5" s="1"/>
  <c r="B7" i="5"/>
  <c r="C7" i="5" s="1"/>
  <c r="D7" i="5" s="1"/>
  <c r="B6" i="5"/>
  <c r="C6" i="5" s="1"/>
  <c r="D6" i="5" s="1"/>
  <c r="C5" i="5"/>
  <c r="D5" i="5" s="1"/>
  <c r="B5" i="5"/>
  <c r="B4" i="5"/>
  <c r="C4" i="5" s="1"/>
  <c r="D4" i="5" s="1"/>
  <c r="B3" i="5"/>
  <c r="C3" i="5" s="1"/>
  <c r="D3" i="5" s="1"/>
  <c r="B2" i="5"/>
  <c r="C2" i="5" s="1"/>
  <c r="D2" i="5" s="1"/>
  <c r="B11" i="4"/>
  <c r="C11" i="4" s="1"/>
  <c r="D11" i="4" s="1"/>
  <c r="B10" i="4"/>
  <c r="C10" i="4" s="1"/>
  <c r="D10" i="4" s="1"/>
  <c r="C9" i="4"/>
  <c r="D9" i="4" s="1"/>
  <c r="B9" i="4"/>
  <c r="B8" i="4"/>
  <c r="C8" i="4" s="1"/>
  <c r="D8" i="4" s="1"/>
  <c r="B7" i="4"/>
  <c r="C7" i="4" s="1"/>
  <c r="D7" i="4" s="1"/>
  <c r="B6" i="4"/>
  <c r="C6" i="4" s="1"/>
  <c r="D6" i="4" s="1"/>
  <c r="C5" i="4"/>
  <c r="D5" i="4" s="1"/>
  <c r="B5" i="4"/>
  <c r="B4" i="4"/>
  <c r="C4" i="4" s="1"/>
  <c r="D4" i="4" s="1"/>
  <c r="B3" i="4"/>
  <c r="C3" i="4" s="1"/>
  <c r="D3" i="4" s="1"/>
  <c r="B2" i="4"/>
  <c r="C2" i="4" s="1"/>
  <c r="D2" i="4" s="1"/>
  <c r="B11" i="3"/>
  <c r="C11" i="3" s="1"/>
  <c r="D11" i="3" s="1"/>
  <c r="B10" i="3"/>
  <c r="C10" i="3" s="1"/>
  <c r="D10" i="3" s="1"/>
  <c r="B9" i="3"/>
  <c r="C9" i="3" s="1"/>
  <c r="D9" i="3" s="1"/>
  <c r="C8" i="3"/>
  <c r="D8" i="3" s="1"/>
  <c r="B8" i="3"/>
  <c r="B7" i="3"/>
  <c r="C7" i="3" s="1"/>
  <c r="D7" i="3" s="1"/>
  <c r="B6" i="3"/>
  <c r="C6" i="3" s="1"/>
  <c r="D6" i="3" s="1"/>
  <c r="B5" i="3"/>
  <c r="C5" i="3" s="1"/>
  <c r="D5" i="3" s="1"/>
  <c r="C4" i="3"/>
  <c r="D4" i="3" s="1"/>
  <c r="B4" i="3"/>
  <c r="B3" i="3"/>
  <c r="C3" i="3" s="1"/>
  <c r="D3" i="3" s="1"/>
  <c r="B2" i="3"/>
  <c r="C2" i="3" s="1"/>
  <c r="D2" i="3" s="1"/>
</calcChain>
</file>

<file path=xl/sharedStrings.xml><?xml version="1.0" encoding="utf-8"?>
<sst xmlns="http://schemas.openxmlformats.org/spreadsheetml/2006/main" count="101" uniqueCount="45">
  <si>
    <t>Date</t>
  </si>
  <si>
    <t>Samples</t>
  </si>
  <si>
    <t>Time</t>
  </si>
  <si>
    <t>Mean Signal Strength</t>
  </si>
  <si>
    <t>Std Signal Strength</t>
  </si>
  <si>
    <t>ppm of Na+</t>
  </si>
  <si>
    <t>IC Values</t>
  </si>
  <si>
    <t>IC Value *0.01</t>
  </si>
  <si>
    <t xml:space="preserve">IC Value*0.01/15 </t>
  </si>
  <si>
    <t>Sample</t>
  </si>
  <si>
    <t>mg/m3</t>
  </si>
  <si>
    <t>Conversion to dm3</t>
  </si>
  <si>
    <t>Concentration in 15L</t>
  </si>
  <si>
    <t>Sodium</t>
  </si>
  <si>
    <t>2g</t>
  </si>
  <si>
    <t>0.1g</t>
  </si>
  <si>
    <t>Status</t>
  </si>
  <si>
    <t>Include</t>
  </si>
  <si>
    <t>Exp 1</t>
  </si>
  <si>
    <t>Exp 4</t>
  </si>
  <si>
    <t>Exp 2</t>
  </si>
  <si>
    <t>Exp 3</t>
  </si>
  <si>
    <t>18_09</t>
  </si>
  <si>
    <t>20_09</t>
  </si>
  <si>
    <t>20_10</t>
  </si>
  <si>
    <t>08_04</t>
  </si>
  <si>
    <t>Sl. No.</t>
  </si>
  <si>
    <t>Ref Time</t>
  </si>
  <si>
    <t>Actual Time</t>
  </si>
  <si>
    <t>Log Ref Time</t>
  </si>
  <si>
    <t>Log Ref Time (s)</t>
  </si>
  <si>
    <t>Flow</t>
  </si>
  <si>
    <t>15LPM</t>
  </si>
  <si>
    <t>Sample Dur</t>
  </si>
  <si>
    <t>1 min</t>
  </si>
  <si>
    <t>LogFileCreated</t>
  </si>
  <si>
    <t>File Created</t>
  </si>
  <si>
    <t>Temperature</t>
  </si>
  <si>
    <t>Sample Duration</t>
  </si>
  <si>
    <t>Sensor</t>
  </si>
  <si>
    <t>OS-1-32-122147000654</t>
  </si>
  <si>
    <t>Angle</t>
  </si>
  <si>
    <t>140 to 220</t>
  </si>
  <si>
    <t>Heating</t>
  </si>
  <si>
    <t>Sodium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</si>
</sst>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7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medium">
        <color theme="7"/>
      </top>
      <bottom style="thin">
        <color indexed="64"/>
      </bottom>
      <diagonal/>
    </border>
    <border>
      <left style="medium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 style="medium">
        <color theme="7"/>
      </right>
      <top/>
      <bottom style="thin">
        <color indexed="64"/>
      </bottom>
      <diagonal/>
    </border>
    <border>
      <left style="medium">
        <color theme="7"/>
      </left>
      <right style="thin">
        <color indexed="64"/>
      </right>
      <top style="thin">
        <color indexed="64"/>
      </top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7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medium">
        <color theme="7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" fontId="0" fillId="0" borderId="16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" fontId="0" fillId="0" borderId="19" xfId="0" applyNumberFormat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1" fontId="0" fillId="0" borderId="0" xfId="0" applyNumberFormat="1"/>
    <xf numFmtId="0" fontId="0" fillId="4" borderId="6" xfId="0" applyFill="1" applyBorder="1" applyAlignment="1">
      <alignment horizontal="center"/>
    </xf>
    <xf numFmtId="21" fontId="0" fillId="0" borderId="6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'20_10_2024'!$E$2:$E$11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'20_10_2024'!$D$2:$D$11</c:f>
              <c:numCache>
                <c:formatCode>General</c:formatCode>
                <c:ptCount val="10"/>
                <c:pt idx="0">
                  <c:v>1803.12</c:v>
                </c:pt>
                <c:pt idx="1">
                  <c:v>1254.6999999999998</c:v>
                </c:pt>
                <c:pt idx="2">
                  <c:v>940.73333333333335</c:v>
                </c:pt>
                <c:pt idx="3">
                  <c:v>460.24666666666667</c:v>
                </c:pt>
                <c:pt idx="4">
                  <c:v>226.65333333333334</c:v>
                </c:pt>
                <c:pt idx="5">
                  <c:v>144.26</c:v>
                </c:pt>
                <c:pt idx="6">
                  <c:v>107.25333333333334</c:v>
                </c:pt>
                <c:pt idx="7">
                  <c:v>66.346666666666664</c:v>
                </c:pt>
                <c:pt idx="8">
                  <c:v>50.733333333333334</c:v>
                </c:pt>
                <c:pt idx="9">
                  <c:v>66.63333333333334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'20_10_2024'!$D$2:$D$11</c:f>
              <c:strCache>
                <c:ptCount val="10"/>
                <c:pt idx="0">
                  <c:v>1803.12</c:v>
                </c:pt>
                <c:pt idx="1">
                  <c:v>1254.7</c:v>
                </c:pt>
                <c:pt idx="2">
                  <c:v>940.7333333</c:v>
                </c:pt>
                <c:pt idx="3">
                  <c:v>460.2466667</c:v>
                </c:pt>
                <c:pt idx="4">
                  <c:v>226.6533333</c:v>
                </c:pt>
                <c:pt idx="5">
                  <c:v>144.26</c:v>
                </c:pt>
                <c:pt idx="6">
                  <c:v>107.2533333</c:v>
                </c:pt>
                <c:pt idx="7">
                  <c:v>66.34666667</c:v>
                </c:pt>
                <c:pt idx="8">
                  <c:v>50.73333333</c:v>
                </c:pt>
                <c:pt idx="9">
                  <c:v>66.63333333</c:v>
                </c:pt>
              </c:strCache>
            </c:strRef>
          </c:tx>
          <c:cat>
            <c:numRef>
              <c:f>'20_10_2024'!$E$2:$E$11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378256"/>
        <c:axId val="959383152"/>
      </c:lineChart>
      <c:catAx>
        <c:axId val="95937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383152"/>
        <c:crosses val="autoZero"/>
        <c:auto val="1"/>
        <c:lblAlgn val="ctr"/>
        <c:lblOffset val="100"/>
        <c:noMultiLvlLbl val="0"/>
      </c:catAx>
      <c:valAx>
        <c:axId val="95938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7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'20_09_2024'!$D$2:$D$11</c:f>
              <c:numCache>
                <c:formatCode>General</c:formatCode>
                <c:ptCount val="10"/>
                <c:pt idx="0">
                  <c:v>1704.3913333333335</c:v>
                </c:pt>
                <c:pt idx="1">
                  <c:v>1476.4246666666668</c:v>
                </c:pt>
                <c:pt idx="2">
                  <c:v>1292.7566666666667</c:v>
                </c:pt>
                <c:pt idx="3">
                  <c:v>1067.2166666666667</c:v>
                </c:pt>
                <c:pt idx="4">
                  <c:v>767.64400000000001</c:v>
                </c:pt>
                <c:pt idx="5">
                  <c:v>209.29173333333335</c:v>
                </c:pt>
                <c:pt idx="6">
                  <c:v>174.56560000000005</c:v>
                </c:pt>
                <c:pt idx="7">
                  <c:v>221.29173333333333</c:v>
                </c:pt>
                <c:pt idx="8">
                  <c:v>137.34653333333335</c:v>
                </c:pt>
                <c:pt idx="9">
                  <c:v>107.61173333333333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'20_09_2024'!$D$2:$D$11</c:f>
              <c:strCache>
                <c:ptCount val="10"/>
                <c:pt idx="0">
                  <c:v>1704.391333</c:v>
                </c:pt>
                <c:pt idx="1">
                  <c:v>1476.424667</c:v>
                </c:pt>
                <c:pt idx="2">
                  <c:v>1292.756667</c:v>
                </c:pt>
                <c:pt idx="3">
                  <c:v>1067.216667</c:v>
                </c:pt>
                <c:pt idx="4">
                  <c:v>767.644</c:v>
                </c:pt>
                <c:pt idx="5">
                  <c:v>209.2917333</c:v>
                </c:pt>
                <c:pt idx="6">
                  <c:v>174.5656</c:v>
                </c:pt>
                <c:pt idx="7">
                  <c:v>221.2917333</c:v>
                </c:pt>
                <c:pt idx="8">
                  <c:v>137.3465333</c:v>
                </c:pt>
                <c:pt idx="9">
                  <c:v>107.6117333</c:v>
                </c:pt>
              </c:strCache>
            </c:strRef>
          </c:tx>
          <c:cat>
            <c:numRef>
              <c:f>'20_09_2024'!$E$2:$E$11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373360"/>
        <c:axId val="959374448"/>
      </c:lineChart>
      <c:catAx>
        <c:axId val="95937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374448"/>
        <c:crosses val="autoZero"/>
        <c:auto val="1"/>
        <c:lblAlgn val="ctr"/>
        <c:lblOffset val="100"/>
        <c:noMultiLvlLbl val="0"/>
      </c:catAx>
      <c:valAx>
        <c:axId val="95937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7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cat>
            <c:numRef>
              <c:f>'18_09_2024'!$E$2:$E$11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'18_09_2024'!$D$2:$D$11</c:f>
              <c:numCache>
                <c:formatCode>General</c:formatCode>
                <c:ptCount val="10"/>
                <c:pt idx="0">
                  <c:v>2030.1066666666668</c:v>
                </c:pt>
                <c:pt idx="1">
                  <c:v>1495.7066666666667</c:v>
                </c:pt>
                <c:pt idx="2">
                  <c:v>1155.1333333333334</c:v>
                </c:pt>
                <c:pt idx="3">
                  <c:v>628.36</c:v>
                </c:pt>
                <c:pt idx="4">
                  <c:v>531.54</c:v>
                </c:pt>
                <c:pt idx="5">
                  <c:v>289.68666666666667</c:v>
                </c:pt>
                <c:pt idx="6">
                  <c:v>234.98666666666671</c:v>
                </c:pt>
                <c:pt idx="7">
                  <c:v>176.48000000000002</c:v>
                </c:pt>
                <c:pt idx="8">
                  <c:v>144.65333333333334</c:v>
                </c:pt>
                <c:pt idx="9">
                  <c:v>162.18666666666664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'18_09_2024'!$D$2:$D$11</c:f>
              <c:strCache>
                <c:ptCount val="10"/>
                <c:pt idx="0">
                  <c:v>2030.106667</c:v>
                </c:pt>
                <c:pt idx="1">
                  <c:v>1495.706667</c:v>
                </c:pt>
                <c:pt idx="2">
                  <c:v>1155.133333</c:v>
                </c:pt>
                <c:pt idx="3">
                  <c:v>628.36</c:v>
                </c:pt>
                <c:pt idx="4">
                  <c:v>531.54</c:v>
                </c:pt>
                <c:pt idx="5">
                  <c:v>289.6866667</c:v>
                </c:pt>
                <c:pt idx="6">
                  <c:v>234.9866667</c:v>
                </c:pt>
                <c:pt idx="7">
                  <c:v>176.48</c:v>
                </c:pt>
                <c:pt idx="8">
                  <c:v>144.6533333</c:v>
                </c:pt>
                <c:pt idx="9">
                  <c:v>162.1866667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'18_09_2024'!$E$2:$E$11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381520"/>
        <c:axId val="959382064"/>
      </c:lineChart>
      <c:catAx>
        <c:axId val="95938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382064"/>
        <c:crosses val="autoZero"/>
        <c:auto val="1"/>
        <c:lblAlgn val="ctr"/>
        <c:lblOffset val="100"/>
        <c:noMultiLvlLbl val="0"/>
      </c:catAx>
      <c:valAx>
        <c:axId val="95938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8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consolidated!$B$1</c:f>
              <c:strCache>
                <c:ptCount val="1"/>
                <c:pt idx="0">
                  <c:v>18_09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consolidated!$B$2:$B$11</c:f>
              <c:numCache>
                <c:formatCode>General</c:formatCode>
                <c:ptCount val="10"/>
                <c:pt idx="0">
                  <c:v>2030.1066666666668</c:v>
                </c:pt>
                <c:pt idx="1">
                  <c:v>1495.7066666666667</c:v>
                </c:pt>
                <c:pt idx="2">
                  <c:v>1155.1333333333334</c:v>
                </c:pt>
                <c:pt idx="3">
                  <c:v>628.36</c:v>
                </c:pt>
                <c:pt idx="4">
                  <c:v>531.54</c:v>
                </c:pt>
                <c:pt idx="5">
                  <c:v>289.68666666666667</c:v>
                </c:pt>
                <c:pt idx="6">
                  <c:v>234.98666666666671</c:v>
                </c:pt>
                <c:pt idx="7">
                  <c:v>176.48000000000002</c:v>
                </c:pt>
                <c:pt idx="8">
                  <c:v>144.65333333333334</c:v>
                </c:pt>
                <c:pt idx="9">
                  <c:v>162.18666666666664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consolidated!$C$1</c:f>
              <c:strCache>
                <c:ptCount val="1"/>
                <c:pt idx="0">
                  <c:v>20_09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consolidated!$C$2:$C$11</c:f>
              <c:numCache>
                <c:formatCode>General</c:formatCode>
                <c:ptCount val="10"/>
                <c:pt idx="0">
                  <c:v>1704.3913333333335</c:v>
                </c:pt>
                <c:pt idx="1">
                  <c:v>1476.4246666666668</c:v>
                </c:pt>
                <c:pt idx="2">
                  <c:v>1292.7566666666667</c:v>
                </c:pt>
                <c:pt idx="3">
                  <c:v>1067.2166666666667</c:v>
                </c:pt>
                <c:pt idx="4">
                  <c:v>767.64400000000001</c:v>
                </c:pt>
                <c:pt idx="5">
                  <c:v>209.29173333333335</c:v>
                </c:pt>
                <c:pt idx="6">
                  <c:v>174.56560000000005</c:v>
                </c:pt>
                <c:pt idx="7">
                  <c:v>221.29173333333333</c:v>
                </c:pt>
                <c:pt idx="8">
                  <c:v>137.34653333333335</c:v>
                </c:pt>
                <c:pt idx="9">
                  <c:v>107.61173333333333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consolidated!$D$1</c:f>
              <c:strCache>
                <c:ptCount val="1"/>
                <c:pt idx="0">
                  <c:v>20_10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consolidated!$D$2:$D$11</c:f>
              <c:numCache>
                <c:formatCode>General</c:formatCode>
                <c:ptCount val="10"/>
                <c:pt idx="0">
                  <c:v>1803.12</c:v>
                </c:pt>
                <c:pt idx="1">
                  <c:v>1254.6999999999998</c:v>
                </c:pt>
                <c:pt idx="2">
                  <c:v>940.73333333333335</c:v>
                </c:pt>
                <c:pt idx="3">
                  <c:v>460.24666666666667</c:v>
                </c:pt>
                <c:pt idx="4">
                  <c:v>226.65333333333334</c:v>
                </c:pt>
                <c:pt idx="5">
                  <c:v>144.26</c:v>
                </c:pt>
                <c:pt idx="6">
                  <c:v>107.25333333333334</c:v>
                </c:pt>
                <c:pt idx="7">
                  <c:v>66.346666666666664</c:v>
                </c:pt>
                <c:pt idx="8">
                  <c:v>50.733333333333334</c:v>
                </c:pt>
                <c:pt idx="9">
                  <c:v>66.63333333333334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consolidated!$E$1</c:f>
              <c:strCache>
                <c:ptCount val="1"/>
                <c:pt idx="0">
                  <c:v>08_04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consolidated!$E$2:$E$11</c:f>
              <c:numCache>
                <c:formatCode>General</c:formatCode>
                <c:ptCount val="10"/>
                <c:pt idx="0">
                  <c:v>58.55</c:v>
                </c:pt>
                <c:pt idx="1">
                  <c:v>28.17</c:v>
                </c:pt>
                <c:pt idx="2">
                  <c:v>24.89</c:v>
                </c:pt>
                <c:pt idx="3">
                  <c:v>22.75</c:v>
                </c:pt>
                <c:pt idx="4">
                  <c:v>23.79</c:v>
                </c:pt>
                <c:pt idx="5">
                  <c:v>23.85</c:v>
                </c:pt>
                <c:pt idx="6">
                  <c:v>20.6</c:v>
                </c:pt>
                <c:pt idx="7">
                  <c:v>21.45</c:v>
                </c:pt>
                <c:pt idx="8">
                  <c:v>20.99</c:v>
                </c:pt>
                <c:pt idx="9">
                  <c:v>19.8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83696"/>
        <c:axId val="959384240"/>
      </c:scatterChart>
      <c:valAx>
        <c:axId val="9593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84240"/>
        <c:crosses val="autoZero"/>
        <c:crossBetween val="midCat"/>
      </c:valAx>
      <c:valAx>
        <c:axId val="9593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8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171449</xdr:rowOff>
    </xdr:from>
    <xdr:to>
      <xdr:col>23</xdr:col>
      <xdr:colOff>9524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</cols>
  <sheetData>
    <row r="1" spans="1:5" x14ac:dyDescent="0.25">
      <c r="A1" s="40" t="s">
        <v>0</v>
      </c>
      <c r="B1" s="40" t="s">
        <v>1</v>
      </c>
      <c r="C1" s="40" t="s">
        <v>13</v>
      </c>
      <c r="D1" s="40" t="s">
        <v>16</v>
      </c>
    </row>
    <row r="2" spans="1:5" x14ac:dyDescent="0.25">
      <c r="A2" s="39">
        <v>45553</v>
      </c>
      <c r="B2" s="8">
        <v>10</v>
      </c>
      <c r="C2" s="8" t="s">
        <v>14</v>
      </c>
      <c r="D2" s="41" t="s">
        <v>17</v>
      </c>
      <c r="E2" t="s">
        <v>18</v>
      </c>
    </row>
    <row r="3" spans="1:5" x14ac:dyDescent="0.25">
      <c r="A3" s="39">
        <v>45555</v>
      </c>
      <c r="B3" s="8">
        <v>10</v>
      </c>
      <c r="C3" s="8" t="s">
        <v>14</v>
      </c>
      <c r="D3" s="41" t="s">
        <v>17</v>
      </c>
      <c r="E3" t="s">
        <v>20</v>
      </c>
    </row>
    <row r="4" spans="1:5" x14ac:dyDescent="0.25">
      <c r="A4" s="39">
        <v>45589</v>
      </c>
      <c r="B4" s="8">
        <v>10</v>
      </c>
      <c r="C4" s="8" t="s">
        <v>14</v>
      </c>
      <c r="D4" s="41" t="s">
        <v>17</v>
      </c>
      <c r="E4" t="s">
        <v>21</v>
      </c>
    </row>
    <row r="5" spans="1:5" x14ac:dyDescent="0.25">
      <c r="A5" s="39">
        <v>45390</v>
      </c>
      <c r="B5" s="8">
        <v>10</v>
      </c>
      <c r="C5" s="8" t="s">
        <v>14</v>
      </c>
      <c r="D5" s="41" t="s">
        <v>17</v>
      </c>
      <c r="E5" t="s">
        <v>19</v>
      </c>
    </row>
    <row r="6" spans="1:5" x14ac:dyDescent="0.25">
      <c r="A6" s="39">
        <v>45405</v>
      </c>
      <c r="B6" s="8">
        <v>1</v>
      </c>
      <c r="C6" s="8"/>
      <c r="D6" s="8"/>
    </row>
    <row r="7" spans="1:5" x14ac:dyDescent="0.25">
      <c r="A7" s="39">
        <v>45406</v>
      </c>
      <c r="B7" s="8">
        <v>1</v>
      </c>
      <c r="C7" s="8"/>
      <c r="D7" s="8"/>
    </row>
    <row r="8" spans="1:5" x14ac:dyDescent="0.25">
      <c r="A8" s="39">
        <v>45421</v>
      </c>
      <c r="B8" s="8">
        <v>4</v>
      </c>
      <c r="C8" s="8" t="s">
        <v>15</v>
      </c>
      <c r="D8" s="40" t="s">
        <v>17</v>
      </c>
    </row>
    <row r="9" spans="1:5" x14ac:dyDescent="0.25">
      <c r="A9" s="39">
        <v>45422</v>
      </c>
      <c r="B9" s="8">
        <v>1</v>
      </c>
      <c r="C9" s="8" t="s">
        <v>15</v>
      </c>
      <c r="D9" s="8"/>
    </row>
    <row r="10" spans="1:5" x14ac:dyDescent="0.25">
      <c r="A10" s="39">
        <v>45448</v>
      </c>
      <c r="B10" s="8">
        <v>1</v>
      </c>
      <c r="C10" s="8" t="s">
        <v>15</v>
      </c>
      <c r="D10" s="8"/>
    </row>
    <row r="11" spans="1:5" x14ac:dyDescent="0.25">
      <c r="A11" s="39">
        <v>45449</v>
      </c>
      <c r="B11" s="8">
        <v>1</v>
      </c>
      <c r="C11" s="8" t="s">
        <v>15</v>
      </c>
      <c r="D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16" sqref="G16"/>
    </sheetView>
  </sheetViews>
  <sheetFormatPr defaultRowHeight="15" x14ac:dyDescent="0.25"/>
  <cols>
    <col min="3" max="3" width="20" bestFit="1" customWidth="1"/>
    <col min="4" max="4" width="17.85546875" bestFit="1" customWidth="1"/>
    <col min="5" max="5" width="11.140625" bestFit="1" customWidth="1"/>
  </cols>
  <sheetData>
    <row r="1" spans="1:5" ht="15.75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2">
        <v>45390</v>
      </c>
      <c r="B2" s="3">
        <v>0.52569444444444446</v>
      </c>
      <c r="C2" s="4">
        <v>13.22</v>
      </c>
      <c r="D2" s="4">
        <v>0.51</v>
      </c>
      <c r="E2" s="5">
        <v>58.55</v>
      </c>
    </row>
    <row r="3" spans="1:5" x14ac:dyDescent="0.25">
      <c r="A3" s="6">
        <v>45390</v>
      </c>
      <c r="B3" s="7">
        <v>0.53263888888888888</v>
      </c>
      <c r="C3" s="8">
        <v>22.59</v>
      </c>
      <c r="D3" s="8">
        <v>0.71</v>
      </c>
      <c r="E3" s="9">
        <v>28.17</v>
      </c>
    </row>
    <row r="4" spans="1:5" x14ac:dyDescent="0.25">
      <c r="A4" s="6">
        <v>45390</v>
      </c>
      <c r="B4" s="7">
        <v>0.53958333333333297</v>
      </c>
      <c r="C4" s="8">
        <v>27.32</v>
      </c>
      <c r="D4" s="8">
        <v>0.8</v>
      </c>
      <c r="E4" s="9">
        <v>24.89</v>
      </c>
    </row>
    <row r="5" spans="1:5" x14ac:dyDescent="0.25">
      <c r="A5" s="6">
        <v>45390</v>
      </c>
      <c r="B5" s="7">
        <v>0.54652777777777795</v>
      </c>
      <c r="C5" s="8">
        <v>32.700000000000003</v>
      </c>
      <c r="D5" s="8">
        <v>0.97</v>
      </c>
      <c r="E5" s="9">
        <v>22.75</v>
      </c>
    </row>
    <row r="6" spans="1:5" x14ac:dyDescent="0.25">
      <c r="A6" s="6">
        <v>45390</v>
      </c>
      <c r="B6" s="7">
        <v>0.55486111111111114</v>
      </c>
      <c r="C6" s="8">
        <v>35.83</v>
      </c>
      <c r="D6" s="8">
        <v>1.06</v>
      </c>
      <c r="E6" s="9">
        <v>23.79</v>
      </c>
    </row>
    <row r="7" spans="1:5" x14ac:dyDescent="0.25">
      <c r="A7" s="6">
        <v>45390</v>
      </c>
      <c r="B7" s="7">
        <v>0.56041666666666667</v>
      </c>
      <c r="C7" s="8">
        <v>37.36</v>
      </c>
      <c r="D7" s="8">
        <v>1.1100000000000001</v>
      </c>
      <c r="E7" s="9">
        <v>23.85</v>
      </c>
    </row>
    <row r="8" spans="1:5" x14ac:dyDescent="0.25">
      <c r="A8" s="6">
        <v>45390</v>
      </c>
      <c r="B8" s="7">
        <v>0.56736111111111109</v>
      </c>
      <c r="C8" s="8">
        <v>38.78</v>
      </c>
      <c r="D8" s="8">
        <v>1.1499999999999999</v>
      </c>
      <c r="E8" s="10">
        <v>20.6</v>
      </c>
    </row>
    <row r="9" spans="1:5" x14ac:dyDescent="0.25">
      <c r="A9" s="6">
        <v>45390</v>
      </c>
      <c r="B9" s="7">
        <v>0.57430555555555596</v>
      </c>
      <c r="C9" s="8">
        <v>40.4</v>
      </c>
      <c r="D9" s="8">
        <v>1.19</v>
      </c>
      <c r="E9" s="11">
        <v>21.45</v>
      </c>
    </row>
    <row r="10" spans="1:5" x14ac:dyDescent="0.25">
      <c r="A10" s="6">
        <v>45390</v>
      </c>
      <c r="B10" s="7">
        <v>0.58125000000000004</v>
      </c>
      <c r="C10" s="8">
        <v>42.05</v>
      </c>
      <c r="D10" s="8">
        <v>1.24</v>
      </c>
      <c r="E10" s="9">
        <v>20.99</v>
      </c>
    </row>
    <row r="11" spans="1:5" ht="15.75" thickBot="1" x14ac:dyDescent="0.3">
      <c r="A11" s="12">
        <v>45390</v>
      </c>
      <c r="B11" s="13">
        <v>0.58819444444444402</v>
      </c>
      <c r="C11" s="14">
        <v>43.49</v>
      </c>
      <c r="D11" s="14">
        <v>1.28</v>
      </c>
      <c r="E11" s="15">
        <v>19.8</v>
      </c>
    </row>
    <row r="12" spans="1:5" x14ac:dyDescent="0.25">
      <c r="A12" s="16">
        <v>45405</v>
      </c>
      <c r="B12" s="17">
        <v>0.42986111111111108</v>
      </c>
      <c r="C12" s="18">
        <v>40.520000000000003</v>
      </c>
      <c r="D12" s="18">
        <v>1.19</v>
      </c>
      <c r="E12" s="19">
        <v>21.72</v>
      </c>
    </row>
    <row r="13" spans="1:5" ht="15.75" thickBot="1" x14ac:dyDescent="0.3">
      <c r="A13" s="20">
        <v>45406</v>
      </c>
      <c r="B13" s="21">
        <v>0.43611111111111112</v>
      </c>
      <c r="C13" s="22">
        <v>41.76</v>
      </c>
      <c r="D13" s="22">
        <v>1.1499999999999999</v>
      </c>
      <c r="E13" s="23">
        <v>25.7</v>
      </c>
    </row>
    <row r="14" spans="1:5" x14ac:dyDescent="0.25">
      <c r="A14" s="24">
        <v>45421</v>
      </c>
      <c r="B14" s="25">
        <v>45421.457638888889</v>
      </c>
      <c r="C14" s="26">
        <v>47.63</v>
      </c>
      <c r="D14" s="26">
        <v>1.4</v>
      </c>
      <c r="E14" s="27">
        <v>17.8</v>
      </c>
    </row>
    <row r="15" spans="1:5" x14ac:dyDescent="0.25">
      <c r="A15" s="28">
        <v>45421</v>
      </c>
      <c r="B15" s="7">
        <v>45421.560416666667</v>
      </c>
      <c r="C15" s="8">
        <v>47.73</v>
      </c>
      <c r="D15" s="8">
        <v>1.4</v>
      </c>
      <c r="E15" s="29">
        <v>16.600000000000001</v>
      </c>
    </row>
    <row r="16" spans="1:5" x14ac:dyDescent="0.25">
      <c r="A16" s="28">
        <v>45421</v>
      </c>
      <c r="B16" s="7">
        <v>45421.640277777777</v>
      </c>
      <c r="C16" s="8">
        <v>47.71</v>
      </c>
      <c r="D16" s="8">
        <v>1.41</v>
      </c>
      <c r="E16" s="29">
        <v>17.080000000000002</v>
      </c>
    </row>
    <row r="17" spans="1:5" x14ac:dyDescent="0.25">
      <c r="A17" s="28">
        <v>45421</v>
      </c>
      <c r="B17" s="7">
        <v>45421.722222222219</v>
      </c>
      <c r="C17" s="8">
        <v>48.46</v>
      </c>
      <c r="D17" s="8">
        <v>1.43</v>
      </c>
      <c r="E17" s="29">
        <v>16.55</v>
      </c>
    </row>
    <row r="18" spans="1:5" ht="15.75" thickBot="1" x14ac:dyDescent="0.3">
      <c r="A18" s="20">
        <v>45422</v>
      </c>
      <c r="B18" s="21">
        <v>45422.541666666664</v>
      </c>
      <c r="C18" s="22">
        <v>44.7</v>
      </c>
      <c r="D18" s="22">
        <v>1.44</v>
      </c>
      <c r="E18" s="23">
        <v>18.07</v>
      </c>
    </row>
    <row r="19" spans="1:5" x14ac:dyDescent="0.25">
      <c r="A19" s="24">
        <v>45448</v>
      </c>
      <c r="B19" s="25">
        <v>0.19791666666666666</v>
      </c>
      <c r="C19" s="26">
        <v>51.71</v>
      </c>
      <c r="D19" s="26">
        <v>1.53</v>
      </c>
      <c r="E19" s="30">
        <v>24.15</v>
      </c>
    </row>
    <row r="20" spans="1:5" ht="15.75" thickBot="1" x14ac:dyDescent="0.3">
      <c r="A20" s="20">
        <v>45449</v>
      </c>
      <c r="B20" s="21">
        <v>0.49652777777777773</v>
      </c>
      <c r="C20" s="22">
        <v>55.46</v>
      </c>
      <c r="D20" s="22">
        <v>1.68</v>
      </c>
      <c r="E20" s="31">
        <v>3.83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" sqref="D2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2704.68</v>
      </c>
      <c r="B2" s="8">
        <f>A2*0.01</f>
        <v>27.046799999999998</v>
      </c>
      <c r="C2" s="8">
        <f>B2/15</f>
        <v>1.8031199999999998</v>
      </c>
      <c r="D2" s="33">
        <f>C2*1000</f>
        <v>1803.12</v>
      </c>
      <c r="E2" s="8">
        <v>1</v>
      </c>
      <c r="F2">
        <f>ROUND(D2,2)</f>
        <v>1803.12</v>
      </c>
    </row>
    <row r="3" spans="1:6" x14ac:dyDescent="0.25">
      <c r="A3" s="8">
        <v>1882.05</v>
      </c>
      <c r="B3" s="8">
        <f t="shared" ref="B3:B11" si="0">A3*0.01</f>
        <v>18.820499999999999</v>
      </c>
      <c r="C3" s="8">
        <f t="shared" ref="C3:C11" si="1">B3/15</f>
        <v>1.2546999999999999</v>
      </c>
      <c r="D3" s="33">
        <f t="shared" ref="D3:D11" si="2">C3*1000</f>
        <v>1254.6999999999998</v>
      </c>
      <c r="E3" s="8">
        <v>2</v>
      </c>
      <c r="F3">
        <f t="shared" ref="F3:F12" si="3">ROUND(D3,2)</f>
        <v>1254.7</v>
      </c>
    </row>
    <row r="4" spans="1:6" x14ac:dyDescent="0.25">
      <c r="A4" s="8">
        <v>1411.1</v>
      </c>
      <c r="B4" s="8">
        <f t="shared" si="0"/>
        <v>14.110999999999999</v>
      </c>
      <c r="C4" s="8">
        <f t="shared" si="1"/>
        <v>0.94073333333333331</v>
      </c>
      <c r="D4" s="33">
        <f t="shared" si="2"/>
        <v>940.73333333333335</v>
      </c>
      <c r="E4" s="8">
        <v>3</v>
      </c>
      <c r="F4">
        <f t="shared" si="3"/>
        <v>940.73</v>
      </c>
    </row>
    <row r="5" spans="1:6" x14ac:dyDescent="0.25">
      <c r="A5" s="8">
        <v>690.37</v>
      </c>
      <c r="B5" s="8">
        <f t="shared" si="0"/>
        <v>6.9037000000000006</v>
      </c>
      <c r="C5" s="8">
        <f t="shared" si="1"/>
        <v>0.46024666666666669</v>
      </c>
      <c r="D5" s="33">
        <f t="shared" si="2"/>
        <v>460.24666666666667</v>
      </c>
      <c r="E5" s="8">
        <v>4</v>
      </c>
      <c r="F5">
        <f t="shared" si="3"/>
        <v>460.25</v>
      </c>
    </row>
    <row r="6" spans="1:6" x14ac:dyDescent="0.25">
      <c r="A6" s="8">
        <v>339.98</v>
      </c>
      <c r="B6" s="8">
        <f t="shared" si="0"/>
        <v>3.3998000000000004</v>
      </c>
      <c r="C6" s="8">
        <f t="shared" si="1"/>
        <v>0.22665333333333335</v>
      </c>
      <c r="D6" s="33">
        <f t="shared" si="2"/>
        <v>226.65333333333334</v>
      </c>
      <c r="E6" s="8">
        <v>5</v>
      </c>
      <c r="F6">
        <f t="shared" si="3"/>
        <v>226.65</v>
      </c>
    </row>
    <row r="7" spans="1:6" x14ac:dyDescent="0.25">
      <c r="A7" s="8">
        <v>216.39</v>
      </c>
      <c r="B7" s="8">
        <f t="shared" si="0"/>
        <v>2.1638999999999999</v>
      </c>
      <c r="C7" s="8">
        <f t="shared" si="1"/>
        <v>0.14426</v>
      </c>
      <c r="D7" s="33">
        <f t="shared" si="2"/>
        <v>144.26</v>
      </c>
      <c r="E7" s="8">
        <v>6</v>
      </c>
      <c r="F7">
        <f t="shared" si="3"/>
        <v>144.26</v>
      </c>
    </row>
    <row r="8" spans="1:6" x14ac:dyDescent="0.25">
      <c r="A8" s="8">
        <v>160.88</v>
      </c>
      <c r="B8" s="8">
        <f t="shared" si="0"/>
        <v>1.6088</v>
      </c>
      <c r="C8" s="8">
        <f t="shared" si="1"/>
        <v>0.10725333333333334</v>
      </c>
      <c r="D8" s="33">
        <f t="shared" si="2"/>
        <v>107.25333333333334</v>
      </c>
      <c r="E8" s="8">
        <v>7</v>
      </c>
      <c r="F8">
        <f t="shared" si="3"/>
        <v>107.25</v>
      </c>
    </row>
    <row r="9" spans="1:6" x14ac:dyDescent="0.25">
      <c r="A9" s="8">
        <v>99.52</v>
      </c>
      <c r="B9" s="8">
        <f t="shared" si="0"/>
        <v>0.99519999999999997</v>
      </c>
      <c r="C9" s="8">
        <f t="shared" si="1"/>
        <v>6.6346666666666665E-2</v>
      </c>
      <c r="D9" s="33">
        <f t="shared" si="2"/>
        <v>66.346666666666664</v>
      </c>
      <c r="E9" s="8">
        <v>8</v>
      </c>
      <c r="F9">
        <f t="shared" si="3"/>
        <v>66.349999999999994</v>
      </c>
    </row>
    <row r="10" spans="1:6" x14ac:dyDescent="0.25">
      <c r="A10" s="8">
        <v>76.099999999999994</v>
      </c>
      <c r="B10" s="8">
        <f t="shared" si="0"/>
        <v>0.76100000000000001</v>
      </c>
      <c r="C10" s="8">
        <f t="shared" si="1"/>
        <v>5.0733333333333332E-2</v>
      </c>
      <c r="D10" s="33">
        <f t="shared" si="2"/>
        <v>50.733333333333334</v>
      </c>
      <c r="E10" s="8">
        <v>9</v>
      </c>
      <c r="F10">
        <f t="shared" si="3"/>
        <v>50.73</v>
      </c>
    </row>
    <row r="11" spans="1:6" x14ac:dyDescent="0.25">
      <c r="A11" s="8">
        <v>99.95</v>
      </c>
      <c r="B11" s="8">
        <f t="shared" si="0"/>
        <v>0.99950000000000006</v>
      </c>
      <c r="C11" s="8">
        <f t="shared" si="1"/>
        <v>6.6633333333333336E-2</v>
      </c>
      <c r="D11" s="33">
        <f t="shared" si="2"/>
        <v>66.63333333333334</v>
      </c>
      <c r="E11" s="8">
        <v>10</v>
      </c>
      <c r="F11">
        <f t="shared" si="3"/>
        <v>66.63</v>
      </c>
    </row>
    <row r="12" spans="1:6" x14ac:dyDescent="0.25">
      <c r="A12" s="34" t="s">
        <v>10</v>
      </c>
      <c r="B12" s="34" t="s">
        <v>11</v>
      </c>
      <c r="C12" s="34" t="s">
        <v>12</v>
      </c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1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2556.587</v>
      </c>
      <c r="B2" s="8">
        <f>A2*0.01</f>
        <v>25.56587</v>
      </c>
      <c r="C2" s="8">
        <f>B2/15</f>
        <v>1.7043913333333334</v>
      </c>
      <c r="D2" s="33">
        <f>C2*1000</f>
        <v>1704.3913333333335</v>
      </c>
      <c r="E2" s="8">
        <v>1</v>
      </c>
      <c r="F2">
        <f>ROUND(D2,2)</f>
        <v>1704.39</v>
      </c>
    </row>
    <row r="3" spans="1:6" x14ac:dyDescent="0.25">
      <c r="A3" s="8">
        <v>2214.6370000000002</v>
      </c>
      <c r="B3" s="8">
        <f t="shared" ref="B3:B11" si="0">A3*0.01</f>
        <v>22.146370000000001</v>
      </c>
      <c r="C3" s="8">
        <f t="shared" ref="C3:C11" si="1">B3/15</f>
        <v>1.4764246666666667</v>
      </c>
      <c r="D3" s="33">
        <f t="shared" ref="D3:D11" si="2">C3*1000</f>
        <v>1476.4246666666668</v>
      </c>
      <c r="E3" s="8">
        <v>2</v>
      </c>
      <c r="F3">
        <f t="shared" ref="F3:F12" si="3">ROUND(D3,2)</f>
        <v>1476.42</v>
      </c>
    </row>
    <row r="4" spans="1:6" x14ac:dyDescent="0.25">
      <c r="A4" s="8">
        <v>1939.135</v>
      </c>
      <c r="B4" s="8">
        <f t="shared" si="0"/>
        <v>19.391349999999999</v>
      </c>
      <c r="C4" s="8">
        <f t="shared" si="1"/>
        <v>1.2927566666666666</v>
      </c>
      <c r="D4" s="33">
        <f t="shared" si="2"/>
        <v>1292.7566666666667</v>
      </c>
      <c r="E4" s="8">
        <v>3</v>
      </c>
      <c r="F4">
        <f t="shared" si="3"/>
        <v>1292.76</v>
      </c>
    </row>
    <row r="5" spans="1:6" x14ac:dyDescent="0.25">
      <c r="A5" s="8">
        <v>1600.825</v>
      </c>
      <c r="B5" s="8">
        <f t="shared" si="0"/>
        <v>16.00825</v>
      </c>
      <c r="C5" s="8">
        <f t="shared" si="1"/>
        <v>1.0672166666666667</v>
      </c>
      <c r="D5" s="33">
        <f t="shared" si="2"/>
        <v>1067.2166666666667</v>
      </c>
      <c r="E5" s="8">
        <v>4</v>
      </c>
      <c r="F5">
        <f t="shared" si="3"/>
        <v>1067.22</v>
      </c>
    </row>
    <row r="6" spans="1:6" x14ac:dyDescent="0.25">
      <c r="A6" s="8">
        <v>1151.4659999999999</v>
      </c>
      <c r="B6" s="8">
        <f t="shared" si="0"/>
        <v>11.514659999999999</v>
      </c>
      <c r="C6" s="8">
        <f t="shared" si="1"/>
        <v>0.76764399999999999</v>
      </c>
      <c r="D6" s="33">
        <f t="shared" si="2"/>
        <v>767.64400000000001</v>
      </c>
      <c r="E6" s="8">
        <v>5</v>
      </c>
      <c r="F6">
        <f t="shared" si="3"/>
        <v>767.64</v>
      </c>
    </row>
    <row r="7" spans="1:6" x14ac:dyDescent="0.25">
      <c r="A7" s="8">
        <v>313.93759999999997</v>
      </c>
      <c r="B7" s="8">
        <f t="shared" si="0"/>
        <v>3.1393759999999999</v>
      </c>
      <c r="C7" s="8">
        <f t="shared" si="1"/>
        <v>0.20929173333333334</v>
      </c>
      <c r="D7" s="33">
        <f t="shared" si="2"/>
        <v>209.29173333333335</v>
      </c>
      <c r="E7" s="8">
        <v>6</v>
      </c>
      <c r="F7">
        <f t="shared" si="3"/>
        <v>209.29</v>
      </c>
    </row>
    <row r="8" spans="1:6" x14ac:dyDescent="0.25">
      <c r="A8" s="8">
        <v>261.84840000000003</v>
      </c>
      <c r="B8" s="8">
        <f t="shared" si="0"/>
        <v>2.6184840000000005</v>
      </c>
      <c r="C8" s="8">
        <f t="shared" si="1"/>
        <v>0.17456560000000004</v>
      </c>
      <c r="D8" s="33">
        <f t="shared" si="2"/>
        <v>174.56560000000005</v>
      </c>
      <c r="E8" s="8">
        <v>7</v>
      </c>
      <c r="F8">
        <f t="shared" si="3"/>
        <v>174.57</v>
      </c>
    </row>
    <row r="9" spans="1:6" x14ac:dyDescent="0.25">
      <c r="A9" s="8">
        <v>331.93759999999997</v>
      </c>
      <c r="B9" s="8">
        <f t="shared" si="0"/>
        <v>3.3193759999999997</v>
      </c>
      <c r="C9" s="8">
        <f t="shared" si="1"/>
        <v>0.22129173333333332</v>
      </c>
      <c r="D9" s="33">
        <f t="shared" si="2"/>
        <v>221.29173333333333</v>
      </c>
      <c r="E9" s="8">
        <v>8</v>
      </c>
      <c r="F9">
        <f t="shared" si="3"/>
        <v>221.29</v>
      </c>
    </row>
    <row r="10" spans="1:6" x14ac:dyDescent="0.25">
      <c r="A10" s="8">
        <v>206.0198</v>
      </c>
      <c r="B10" s="8">
        <f t="shared" si="0"/>
        <v>2.0601980000000002</v>
      </c>
      <c r="C10" s="8">
        <f t="shared" si="1"/>
        <v>0.13734653333333335</v>
      </c>
      <c r="D10" s="33">
        <f t="shared" si="2"/>
        <v>137.34653333333335</v>
      </c>
      <c r="E10" s="8">
        <v>9</v>
      </c>
      <c r="F10">
        <f t="shared" si="3"/>
        <v>137.35</v>
      </c>
    </row>
    <row r="11" spans="1:6" x14ac:dyDescent="0.25">
      <c r="A11" s="8">
        <v>161.41759999999999</v>
      </c>
      <c r="B11" s="8">
        <f t="shared" si="0"/>
        <v>1.6141760000000001</v>
      </c>
      <c r="C11" s="8">
        <f t="shared" si="1"/>
        <v>0.10761173333333333</v>
      </c>
      <c r="D11" s="33">
        <f t="shared" si="2"/>
        <v>107.61173333333333</v>
      </c>
      <c r="E11" s="8">
        <v>10</v>
      </c>
      <c r="F11">
        <f t="shared" si="3"/>
        <v>107.61</v>
      </c>
    </row>
    <row r="12" spans="1:6" x14ac:dyDescent="0.25">
      <c r="A12" s="37" t="s">
        <v>10</v>
      </c>
      <c r="B12" s="37" t="s">
        <v>11</v>
      </c>
      <c r="C12" s="37" t="s">
        <v>12</v>
      </c>
      <c r="D12" s="38"/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1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3045.16</v>
      </c>
      <c r="B2" s="8">
        <f>A2*0.01</f>
        <v>30.451599999999999</v>
      </c>
      <c r="C2" s="8">
        <f>B2/15</f>
        <v>2.0301066666666667</v>
      </c>
      <c r="D2" s="33">
        <f>C2*1000</f>
        <v>2030.1066666666668</v>
      </c>
      <c r="E2" s="8">
        <v>1</v>
      </c>
      <c r="F2">
        <f>ROUND(D2,2)</f>
        <v>2030.11</v>
      </c>
    </row>
    <row r="3" spans="1:6" x14ac:dyDescent="0.25">
      <c r="A3" s="8">
        <v>2243.56</v>
      </c>
      <c r="B3" s="8">
        <f t="shared" ref="B3:B11" si="0">A3*0.01</f>
        <v>22.435600000000001</v>
      </c>
      <c r="C3" s="8">
        <f t="shared" ref="C3:C11" si="1">B3/15</f>
        <v>1.4957066666666667</v>
      </c>
      <c r="D3" s="33">
        <f t="shared" ref="D3:D11" si="2">C3*1000</f>
        <v>1495.7066666666667</v>
      </c>
      <c r="E3" s="8">
        <v>2</v>
      </c>
      <c r="F3">
        <f t="shared" ref="F3:F12" si="3">ROUND(D3,2)</f>
        <v>1495.71</v>
      </c>
    </row>
    <row r="4" spans="1:6" x14ac:dyDescent="0.25">
      <c r="A4" s="8">
        <v>1732.7</v>
      </c>
      <c r="B4" s="8">
        <f t="shared" si="0"/>
        <v>17.327000000000002</v>
      </c>
      <c r="C4" s="8">
        <f t="shared" si="1"/>
        <v>1.1551333333333333</v>
      </c>
      <c r="D4" s="33">
        <f t="shared" si="2"/>
        <v>1155.1333333333334</v>
      </c>
      <c r="E4" s="8">
        <v>3</v>
      </c>
      <c r="F4">
        <f t="shared" si="3"/>
        <v>1155.1300000000001</v>
      </c>
    </row>
    <row r="5" spans="1:6" x14ac:dyDescent="0.25">
      <c r="A5" s="8">
        <v>942.54</v>
      </c>
      <c r="B5" s="8">
        <f t="shared" si="0"/>
        <v>9.4253999999999998</v>
      </c>
      <c r="C5" s="8">
        <f t="shared" si="1"/>
        <v>0.62836000000000003</v>
      </c>
      <c r="D5" s="33">
        <f t="shared" si="2"/>
        <v>628.36</v>
      </c>
      <c r="E5" s="8">
        <v>4</v>
      </c>
      <c r="F5">
        <f t="shared" si="3"/>
        <v>628.36</v>
      </c>
    </row>
    <row r="6" spans="1:6" x14ac:dyDescent="0.25">
      <c r="A6" s="8">
        <v>797.31</v>
      </c>
      <c r="B6" s="8">
        <f t="shared" si="0"/>
        <v>7.9730999999999996</v>
      </c>
      <c r="C6" s="8">
        <f t="shared" si="1"/>
        <v>0.53154000000000001</v>
      </c>
      <c r="D6" s="33">
        <f t="shared" si="2"/>
        <v>531.54</v>
      </c>
      <c r="E6" s="8">
        <v>5</v>
      </c>
      <c r="F6">
        <f t="shared" si="3"/>
        <v>531.54</v>
      </c>
    </row>
    <row r="7" spans="1:6" x14ac:dyDescent="0.25">
      <c r="A7" s="8">
        <v>434.53</v>
      </c>
      <c r="B7" s="8">
        <f t="shared" si="0"/>
        <v>4.3452999999999999</v>
      </c>
      <c r="C7" s="8">
        <f t="shared" si="1"/>
        <v>0.28968666666666665</v>
      </c>
      <c r="D7" s="33">
        <f t="shared" si="2"/>
        <v>289.68666666666667</v>
      </c>
      <c r="E7" s="8">
        <v>6</v>
      </c>
      <c r="F7">
        <f t="shared" si="3"/>
        <v>289.69</v>
      </c>
    </row>
    <row r="8" spans="1:6" x14ac:dyDescent="0.25">
      <c r="A8" s="8">
        <v>352.48</v>
      </c>
      <c r="B8" s="8">
        <f t="shared" si="0"/>
        <v>3.5248000000000004</v>
      </c>
      <c r="C8" s="8">
        <f t="shared" si="1"/>
        <v>0.2349866666666667</v>
      </c>
      <c r="D8" s="33">
        <f t="shared" si="2"/>
        <v>234.98666666666671</v>
      </c>
      <c r="E8" s="8">
        <v>7</v>
      </c>
      <c r="F8">
        <f t="shared" si="3"/>
        <v>234.99</v>
      </c>
    </row>
    <row r="9" spans="1:6" x14ac:dyDescent="0.25">
      <c r="A9" s="8">
        <v>264.72000000000003</v>
      </c>
      <c r="B9" s="8">
        <f t="shared" si="0"/>
        <v>2.6472000000000002</v>
      </c>
      <c r="C9" s="8">
        <f t="shared" si="1"/>
        <v>0.17648000000000003</v>
      </c>
      <c r="D9" s="33">
        <f t="shared" si="2"/>
        <v>176.48000000000002</v>
      </c>
      <c r="E9" s="8">
        <v>8</v>
      </c>
      <c r="F9">
        <f t="shared" si="3"/>
        <v>176.48</v>
      </c>
    </row>
    <row r="10" spans="1:6" x14ac:dyDescent="0.25">
      <c r="A10" s="8">
        <v>216.98</v>
      </c>
      <c r="B10" s="8">
        <f t="shared" si="0"/>
        <v>2.1698</v>
      </c>
      <c r="C10" s="8">
        <f t="shared" si="1"/>
        <v>0.14465333333333333</v>
      </c>
      <c r="D10" s="33">
        <f t="shared" si="2"/>
        <v>144.65333333333334</v>
      </c>
      <c r="E10" s="8">
        <v>9</v>
      </c>
      <c r="F10">
        <f t="shared" si="3"/>
        <v>144.65</v>
      </c>
    </row>
    <row r="11" spans="1:6" x14ac:dyDescent="0.25">
      <c r="A11" s="8">
        <v>243.28</v>
      </c>
      <c r="B11" s="8">
        <f t="shared" si="0"/>
        <v>2.4327999999999999</v>
      </c>
      <c r="C11" s="8">
        <f t="shared" si="1"/>
        <v>0.16218666666666665</v>
      </c>
      <c r="D11" s="33">
        <f t="shared" si="2"/>
        <v>162.18666666666664</v>
      </c>
      <c r="E11" s="8">
        <v>10</v>
      </c>
      <c r="F11">
        <f t="shared" si="3"/>
        <v>162.19</v>
      </c>
    </row>
    <row r="12" spans="1:6" x14ac:dyDescent="0.25">
      <c r="A12" s="34" t="s">
        <v>10</v>
      </c>
      <c r="B12" s="34" t="s">
        <v>11</v>
      </c>
      <c r="C12" s="34" t="s">
        <v>12</v>
      </c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7" sqref="C17"/>
    </sheetView>
  </sheetViews>
  <sheetFormatPr defaultRowHeight="15" x14ac:dyDescent="0.25"/>
  <sheetData>
    <row r="1" spans="1:5" ht="15.75" thickBot="1" x14ac:dyDescent="0.3">
      <c r="A1" t="s">
        <v>9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>
        <v>1</v>
      </c>
      <c r="B2">
        <v>2030.1066666666668</v>
      </c>
      <c r="C2">
        <v>1704.3913333333335</v>
      </c>
      <c r="D2">
        <v>1803.12</v>
      </c>
      <c r="E2" s="5">
        <v>58.55</v>
      </c>
    </row>
    <row r="3" spans="1:5" x14ac:dyDescent="0.25">
      <c r="A3">
        <v>2</v>
      </c>
      <c r="B3">
        <v>1495.7066666666667</v>
      </c>
      <c r="C3">
        <v>1476.4246666666668</v>
      </c>
      <c r="D3">
        <v>1254.6999999999998</v>
      </c>
      <c r="E3" s="9">
        <v>28.17</v>
      </c>
    </row>
    <row r="4" spans="1:5" x14ac:dyDescent="0.25">
      <c r="A4">
        <v>3</v>
      </c>
      <c r="B4">
        <v>1155.1333333333334</v>
      </c>
      <c r="C4">
        <v>1292.7566666666667</v>
      </c>
      <c r="D4">
        <v>940.73333333333335</v>
      </c>
      <c r="E4" s="9">
        <v>24.89</v>
      </c>
    </row>
    <row r="5" spans="1:5" x14ac:dyDescent="0.25">
      <c r="A5">
        <v>4</v>
      </c>
      <c r="B5">
        <v>628.36</v>
      </c>
      <c r="C5">
        <v>1067.2166666666667</v>
      </c>
      <c r="D5">
        <v>460.24666666666667</v>
      </c>
      <c r="E5" s="9">
        <v>22.75</v>
      </c>
    </row>
    <row r="6" spans="1:5" x14ac:dyDescent="0.25">
      <c r="A6">
        <v>5</v>
      </c>
      <c r="B6">
        <v>531.54</v>
      </c>
      <c r="C6">
        <v>767.64400000000001</v>
      </c>
      <c r="D6">
        <v>226.65333333333334</v>
      </c>
      <c r="E6" s="9">
        <v>23.79</v>
      </c>
    </row>
    <row r="7" spans="1:5" x14ac:dyDescent="0.25">
      <c r="A7">
        <v>6</v>
      </c>
      <c r="B7">
        <v>289.68666666666667</v>
      </c>
      <c r="C7">
        <v>209.29173333333335</v>
      </c>
      <c r="D7">
        <v>144.26</v>
      </c>
      <c r="E7" s="9">
        <v>23.85</v>
      </c>
    </row>
    <row r="8" spans="1:5" x14ac:dyDescent="0.25">
      <c r="A8">
        <v>7</v>
      </c>
      <c r="B8">
        <v>234.98666666666671</v>
      </c>
      <c r="C8">
        <v>174.56560000000005</v>
      </c>
      <c r="D8">
        <v>107.25333333333334</v>
      </c>
      <c r="E8" s="10">
        <v>20.6</v>
      </c>
    </row>
    <row r="9" spans="1:5" x14ac:dyDescent="0.25">
      <c r="A9">
        <v>8</v>
      </c>
      <c r="B9">
        <v>176.48000000000002</v>
      </c>
      <c r="C9">
        <v>221.29173333333333</v>
      </c>
      <c r="D9">
        <v>66.346666666666664</v>
      </c>
      <c r="E9" s="11">
        <v>21.45</v>
      </c>
    </row>
    <row r="10" spans="1:5" x14ac:dyDescent="0.25">
      <c r="A10">
        <v>9</v>
      </c>
      <c r="B10">
        <v>144.65333333333334</v>
      </c>
      <c r="C10">
        <v>137.34653333333335</v>
      </c>
      <c r="D10">
        <v>50.733333333333334</v>
      </c>
      <c r="E10" s="9">
        <v>20.99</v>
      </c>
    </row>
    <row r="11" spans="1:5" ht="15.75" thickBot="1" x14ac:dyDescent="0.3">
      <c r="A11">
        <v>10</v>
      </c>
      <c r="B11">
        <v>162.18666666666664</v>
      </c>
      <c r="C11">
        <v>107.61173333333333</v>
      </c>
      <c r="D11">
        <v>66.63333333333334</v>
      </c>
      <c r="E11" s="15">
        <v>19.8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8" sqref="E18"/>
    </sheetView>
  </sheetViews>
  <sheetFormatPr defaultRowHeight="15" x14ac:dyDescent="0.25"/>
  <cols>
    <col min="3" max="3" width="11.42578125" bestFit="1" customWidth="1"/>
    <col min="4" max="4" width="12.28515625" bestFit="1" customWidth="1"/>
    <col min="5" max="5" width="15.140625" bestFit="1" customWidth="1"/>
    <col min="10" max="10" width="14.42578125" bestFit="1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J1" t="s">
        <v>13</v>
      </c>
      <c r="K1" t="s">
        <v>14</v>
      </c>
    </row>
    <row r="2" spans="1:11" x14ac:dyDescent="0.25">
      <c r="A2">
        <v>1</v>
      </c>
      <c r="B2">
        <v>0</v>
      </c>
      <c r="C2" s="42">
        <v>0.47042824074074074</v>
      </c>
      <c r="D2" s="42">
        <f>C2-$K$4</f>
        <v>1.4699074074073781E-3</v>
      </c>
      <c r="E2">
        <f>D2*86400</f>
        <v>126.99999999999747</v>
      </c>
      <c r="J2" t="s">
        <v>31</v>
      </c>
      <c r="K2" t="s">
        <v>32</v>
      </c>
    </row>
    <row r="3" spans="1:11" x14ac:dyDescent="0.25">
      <c r="A3">
        <v>2</v>
      </c>
      <c r="B3">
        <v>2</v>
      </c>
      <c r="C3" s="42">
        <v>0.47181712962962963</v>
      </c>
      <c r="D3" s="42">
        <f t="shared" ref="D3:D11" si="0">C3-$K$4</f>
        <v>2.8587962962962621E-3</v>
      </c>
      <c r="E3">
        <f t="shared" ref="E3:E11" si="1">D3*86400</f>
        <v>246.99999999999704</v>
      </c>
      <c r="J3" t="s">
        <v>33</v>
      </c>
      <c r="K3" t="s">
        <v>34</v>
      </c>
    </row>
    <row r="4" spans="1:11" x14ac:dyDescent="0.25">
      <c r="A4">
        <v>3</v>
      </c>
      <c r="B4">
        <v>4</v>
      </c>
      <c r="C4" s="42">
        <v>0.47320601851851901</v>
      </c>
      <c r="D4" s="42">
        <f t="shared" si="0"/>
        <v>4.2476851851856456E-3</v>
      </c>
      <c r="E4">
        <f t="shared" si="1"/>
        <v>367.00000000003979</v>
      </c>
      <c r="J4" t="s">
        <v>35</v>
      </c>
      <c r="K4" s="42">
        <v>0.46895833333333337</v>
      </c>
    </row>
    <row r="5" spans="1:11" x14ac:dyDescent="0.25">
      <c r="A5">
        <v>4</v>
      </c>
      <c r="B5">
        <v>6</v>
      </c>
      <c r="C5" s="42">
        <v>0.47459490740740701</v>
      </c>
      <c r="D5" s="42">
        <f t="shared" si="0"/>
        <v>5.6365740740736414E-3</v>
      </c>
      <c r="E5">
        <f t="shared" si="1"/>
        <v>486.9999999999626</v>
      </c>
    </row>
    <row r="6" spans="1:11" x14ac:dyDescent="0.25">
      <c r="A6">
        <v>5</v>
      </c>
      <c r="B6">
        <v>8</v>
      </c>
      <c r="C6" s="42">
        <v>0.475983796296296</v>
      </c>
      <c r="D6" s="42">
        <f t="shared" si="0"/>
        <v>7.0254629629626364E-3</v>
      </c>
      <c r="E6">
        <f t="shared" si="1"/>
        <v>606.99999999997181</v>
      </c>
    </row>
    <row r="7" spans="1:11" x14ac:dyDescent="0.25">
      <c r="A7">
        <v>6</v>
      </c>
      <c r="B7">
        <v>10</v>
      </c>
      <c r="C7" s="42">
        <v>0.47743055555555558</v>
      </c>
      <c r="D7" s="42">
        <f t="shared" si="0"/>
        <v>8.4722222222222143E-3</v>
      </c>
      <c r="E7">
        <f t="shared" si="1"/>
        <v>731.99999999999932</v>
      </c>
    </row>
    <row r="8" spans="1:11" x14ac:dyDescent="0.25">
      <c r="A8">
        <v>7</v>
      </c>
      <c r="B8">
        <v>12</v>
      </c>
      <c r="C8" s="42">
        <v>0.47881944444444446</v>
      </c>
      <c r="D8" s="42">
        <f t="shared" si="0"/>
        <v>9.8611111111110983E-3</v>
      </c>
      <c r="E8">
        <f t="shared" si="1"/>
        <v>851.99999999999886</v>
      </c>
    </row>
    <row r="9" spans="1:11" x14ac:dyDescent="0.25">
      <c r="A9">
        <v>8</v>
      </c>
      <c r="B9">
        <v>15</v>
      </c>
      <c r="C9" s="42">
        <v>0.48090277777777773</v>
      </c>
      <c r="D9" s="42">
        <f t="shared" si="0"/>
        <v>1.1944444444444369E-2</v>
      </c>
      <c r="E9">
        <f t="shared" si="1"/>
        <v>1031.9999999999934</v>
      </c>
    </row>
    <row r="10" spans="1:11" x14ac:dyDescent="0.25">
      <c r="A10">
        <v>9</v>
      </c>
      <c r="B10">
        <v>30</v>
      </c>
      <c r="C10" s="42">
        <v>0.49120370370370375</v>
      </c>
      <c r="D10" s="42">
        <f t="shared" si="0"/>
        <v>2.2245370370370388E-2</v>
      </c>
      <c r="E10">
        <f t="shared" si="1"/>
        <v>1922.0000000000016</v>
      </c>
    </row>
    <row r="11" spans="1:11" x14ac:dyDescent="0.25">
      <c r="A11">
        <v>10</v>
      </c>
      <c r="B11">
        <v>60</v>
      </c>
      <c r="C11" s="42">
        <v>0.51215277777777779</v>
      </c>
      <c r="D11" s="42">
        <f t="shared" si="0"/>
        <v>4.3194444444444424E-2</v>
      </c>
      <c r="E11">
        <f t="shared" si="1"/>
        <v>3731.9999999999982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E2" sqref="E2:E11"/>
    </sheetView>
  </sheetViews>
  <sheetFormatPr defaultRowHeight="15" x14ac:dyDescent="0.25"/>
  <cols>
    <col min="3" max="3" width="11.42578125" bestFit="1" customWidth="1"/>
    <col min="10" max="10" width="11.140625" bestFit="1" customWidth="1"/>
    <col min="11" max="11" width="10.42578125" bestFit="1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J1" t="s">
        <v>13</v>
      </c>
      <c r="K1" t="s">
        <v>14</v>
      </c>
    </row>
    <row r="2" spans="1:11" x14ac:dyDescent="0.25">
      <c r="A2">
        <v>1</v>
      </c>
      <c r="B2">
        <v>0</v>
      </c>
      <c r="C2" s="42">
        <v>0.47118055555555555</v>
      </c>
      <c r="D2" s="42">
        <f>C2-$K$5</f>
        <v>1.6203703703703831E-3</v>
      </c>
      <c r="E2">
        <f>D2*86400</f>
        <v>140.00000000000111</v>
      </c>
      <c r="J2" t="s">
        <v>31</v>
      </c>
      <c r="K2" t="s">
        <v>32</v>
      </c>
    </row>
    <row r="3" spans="1:11" x14ac:dyDescent="0.25">
      <c r="A3">
        <v>2</v>
      </c>
      <c r="B3">
        <v>2</v>
      </c>
      <c r="C3" s="42">
        <v>0.47256944444444443</v>
      </c>
      <c r="D3" s="42">
        <f t="shared" ref="D3:D11" si="0">C3-$K$5</f>
        <v>3.0092592592592671E-3</v>
      </c>
      <c r="E3">
        <f t="shared" ref="E3:E11" si="1">D3*86400</f>
        <v>260.00000000000068</v>
      </c>
      <c r="J3" t="s">
        <v>33</v>
      </c>
      <c r="K3" t="s">
        <v>34</v>
      </c>
    </row>
    <row r="4" spans="1:11" x14ac:dyDescent="0.25">
      <c r="A4">
        <v>3</v>
      </c>
      <c r="B4">
        <v>4</v>
      </c>
      <c r="C4" s="42">
        <v>0.47395833333333298</v>
      </c>
      <c r="D4" s="42">
        <f t="shared" si="0"/>
        <v>4.398148148147818E-3</v>
      </c>
      <c r="E4">
        <f t="shared" si="1"/>
        <v>379.99999999997146</v>
      </c>
      <c r="J4" t="s">
        <v>0</v>
      </c>
      <c r="K4" s="36">
        <v>45555</v>
      </c>
    </row>
    <row r="5" spans="1:11" x14ac:dyDescent="0.25">
      <c r="A5">
        <v>4</v>
      </c>
      <c r="B5">
        <v>6</v>
      </c>
      <c r="C5" s="42">
        <v>0.47534722222222198</v>
      </c>
      <c r="D5" s="42">
        <f t="shared" si="0"/>
        <v>5.7870370370368129E-3</v>
      </c>
      <c r="E5">
        <f t="shared" si="1"/>
        <v>499.99999999998062</v>
      </c>
      <c r="J5" t="s">
        <v>36</v>
      </c>
      <c r="K5" s="42">
        <v>0.46956018518518516</v>
      </c>
    </row>
    <row r="6" spans="1:11" x14ac:dyDescent="0.25">
      <c r="A6">
        <v>5</v>
      </c>
      <c r="B6">
        <v>8</v>
      </c>
      <c r="C6" s="42">
        <v>0.47673611111111103</v>
      </c>
      <c r="D6" s="42">
        <f t="shared" si="0"/>
        <v>7.1759259259258634E-3</v>
      </c>
      <c r="E6">
        <f t="shared" si="1"/>
        <v>619.99999999999454</v>
      </c>
    </row>
    <row r="7" spans="1:11" x14ac:dyDescent="0.25">
      <c r="A7">
        <v>6</v>
      </c>
      <c r="B7">
        <v>10</v>
      </c>
      <c r="C7" s="42">
        <v>0.47812500000000002</v>
      </c>
      <c r="D7" s="42">
        <f t="shared" si="0"/>
        <v>8.5648148148148584E-3</v>
      </c>
      <c r="E7">
        <f t="shared" si="1"/>
        <v>740.00000000000375</v>
      </c>
    </row>
    <row r="8" spans="1:11" x14ac:dyDescent="0.25">
      <c r="A8">
        <v>7</v>
      </c>
      <c r="B8">
        <v>12</v>
      </c>
      <c r="C8" s="42">
        <v>0.47962962962962963</v>
      </c>
      <c r="D8" s="42">
        <f t="shared" si="0"/>
        <v>1.0069444444444464E-2</v>
      </c>
      <c r="E8">
        <f t="shared" si="1"/>
        <v>870.00000000000171</v>
      </c>
    </row>
    <row r="9" spans="1:11" x14ac:dyDescent="0.25">
      <c r="A9">
        <v>8</v>
      </c>
      <c r="B9">
        <v>15</v>
      </c>
      <c r="C9" s="42">
        <v>0.48171296296296301</v>
      </c>
      <c r="D9" s="42">
        <f t="shared" si="0"/>
        <v>1.2152777777777846E-2</v>
      </c>
      <c r="E9">
        <f t="shared" si="1"/>
        <v>1050.0000000000059</v>
      </c>
    </row>
    <row r="10" spans="1:11" x14ac:dyDescent="0.25">
      <c r="A10">
        <v>9</v>
      </c>
      <c r="B10">
        <v>30</v>
      </c>
      <c r="C10" s="42">
        <v>0.49212962962962964</v>
      </c>
      <c r="D10" s="42">
        <f t="shared" si="0"/>
        <v>2.2569444444444475E-2</v>
      </c>
      <c r="E10">
        <f t="shared" si="1"/>
        <v>1950.0000000000027</v>
      </c>
    </row>
    <row r="11" spans="1:11" x14ac:dyDescent="0.25">
      <c r="A11">
        <v>10</v>
      </c>
      <c r="B11">
        <v>60</v>
      </c>
      <c r="C11" s="42">
        <v>0.51296296296296295</v>
      </c>
      <c r="D11" s="42">
        <f t="shared" si="0"/>
        <v>4.340277777777779E-2</v>
      </c>
      <c r="E11">
        <f t="shared" si="1"/>
        <v>3750.0000000000009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C1" workbookViewId="0">
      <selection activeCell="G15" sqref="G15"/>
    </sheetView>
  </sheetViews>
  <sheetFormatPr defaultRowHeight="15" x14ac:dyDescent="0.25"/>
  <cols>
    <col min="3" max="3" width="11.42578125" bestFit="1" customWidth="1"/>
    <col min="4" max="4" width="12.28515625" bestFit="1" customWidth="1"/>
    <col min="5" max="5" width="11.42578125" customWidth="1"/>
    <col min="6" max="6" width="12.5703125" bestFit="1" customWidth="1"/>
    <col min="7" max="7" width="15.85546875" bestFit="1" customWidth="1"/>
    <col min="12" max="12" width="14.85546875" bestFit="1" customWidth="1"/>
    <col min="13" max="13" width="20.85546875" bestFit="1" customWidth="1"/>
  </cols>
  <sheetData>
    <row r="1" spans="1:13" x14ac:dyDescent="0.25">
      <c r="A1" s="43" t="s">
        <v>26</v>
      </c>
      <c r="B1" s="43" t="s">
        <v>27</v>
      </c>
      <c r="C1" s="43" t="s">
        <v>28</v>
      </c>
      <c r="D1" s="43" t="s">
        <v>29</v>
      </c>
      <c r="E1" s="43" t="s">
        <v>30</v>
      </c>
      <c r="F1" s="43" t="s">
        <v>37</v>
      </c>
      <c r="G1" s="43" t="s">
        <v>38</v>
      </c>
      <c r="L1" s="43" t="s">
        <v>13</v>
      </c>
      <c r="M1" s="8" t="s">
        <v>14</v>
      </c>
    </row>
    <row r="2" spans="1:13" x14ac:dyDescent="0.25">
      <c r="A2" s="8">
        <v>1</v>
      </c>
      <c r="B2" s="47">
        <v>0</v>
      </c>
      <c r="C2" s="44">
        <v>0.47748842592592594</v>
      </c>
      <c r="D2" s="44">
        <f>C2-$M$10</f>
        <v>1.4467592592592449E-3</v>
      </c>
      <c r="E2" s="8">
        <f>D2*86400</f>
        <v>124.99999999999875</v>
      </c>
      <c r="F2" s="8">
        <v>434</v>
      </c>
      <c r="G2" s="8">
        <v>1</v>
      </c>
      <c r="L2" s="43" t="s">
        <v>31</v>
      </c>
      <c r="M2" s="8" t="s">
        <v>32</v>
      </c>
    </row>
    <row r="3" spans="1:13" x14ac:dyDescent="0.25">
      <c r="A3" s="8">
        <v>2</v>
      </c>
      <c r="B3" s="47">
        <v>2</v>
      </c>
      <c r="C3" s="44">
        <v>0.47893518518518513</v>
      </c>
      <c r="D3" s="44">
        <f t="shared" ref="D3:D11" si="0">C3-$M$10</f>
        <v>2.8935185185184342E-3</v>
      </c>
      <c r="E3" s="8">
        <f t="shared" ref="E3:E11" si="1">D3*86400</f>
        <v>249.99999999999272</v>
      </c>
      <c r="F3" s="8">
        <v>418</v>
      </c>
      <c r="G3" s="8">
        <v>1</v>
      </c>
      <c r="L3" s="43" t="s">
        <v>33</v>
      </c>
      <c r="M3" s="8" t="s">
        <v>34</v>
      </c>
    </row>
    <row r="4" spans="1:13" x14ac:dyDescent="0.25">
      <c r="A4" s="8">
        <v>3</v>
      </c>
      <c r="B4" s="47">
        <v>4</v>
      </c>
      <c r="C4" s="44">
        <v>0.48032407407407413</v>
      </c>
      <c r="D4" s="44">
        <f t="shared" si="0"/>
        <v>4.2824074074074292E-3</v>
      </c>
      <c r="E4" s="8">
        <f t="shared" si="1"/>
        <v>370.00000000000188</v>
      </c>
      <c r="F4" s="8">
        <v>372</v>
      </c>
      <c r="G4" s="8">
        <v>1</v>
      </c>
      <c r="L4" s="43" t="s">
        <v>0</v>
      </c>
      <c r="M4" s="45">
        <v>45589</v>
      </c>
    </row>
    <row r="5" spans="1:13" x14ac:dyDescent="0.25">
      <c r="A5" s="8">
        <v>4</v>
      </c>
      <c r="B5" s="47">
        <v>6</v>
      </c>
      <c r="C5" s="44">
        <v>0.48175925925925928</v>
      </c>
      <c r="D5" s="44">
        <f t="shared" si="0"/>
        <v>5.7175925925925797E-3</v>
      </c>
      <c r="E5" s="8">
        <f t="shared" si="1"/>
        <v>493.99999999999886</v>
      </c>
      <c r="F5" s="8">
        <v>327</v>
      </c>
      <c r="G5" s="8">
        <v>1</v>
      </c>
      <c r="L5" s="43" t="s">
        <v>39</v>
      </c>
      <c r="M5" s="8" t="s">
        <v>40</v>
      </c>
    </row>
    <row r="6" spans="1:13" x14ac:dyDescent="0.25">
      <c r="A6" s="8">
        <v>5</v>
      </c>
      <c r="B6" s="47">
        <v>8</v>
      </c>
      <c r="C6" s="44">
        <v>0.48322916666666665</v>
      </c>
      <c r="D6" s="44">
        <f t="shared" si="0"/>
        <v>7.1874999999999578E-3</v>
      </c>
      <c r="E6" s="8">
        <f t="shared" si="1"/>
        <v>620.99999999999636</v>
      </c>
      <c r="F6" s="8">
        <v>295</v>
      </c>
      <c r="G6" s="8">
        <v>1</v>
      </c>
      <c r="L6" s="43" t="s">
        <v>41</v>
      </c>
      <c r="M6" s="8" t="s">
        <v>42</v>
      </c>
    </row>
    <row r="7" spans="1:13" x14ac:dyDescent="0.25">
      <c r="A7" s="8">
        <v>6</v>
      </c>
      <c r="B7" s="47">
        <v>10</v>
      </c>
      <c r="C7" s="44">
        <v>0.48461805555555554</v>
      </c>
      <c r="D7" s="44">
        <f t="shared" si="0"/>
        <v>8.5763888888888418E-3</v>
      </c>
      <c r="E7" s="8">
        <f t="shared" si="1"/>
        <v>740.99999999999591</v>
      </c>
      <c r="F7" s="8">
        <v>261</v>
      </c>
      <c r="G7" s="8">
        <v>1</v>
      </c>
      <c r="L7" s="43" t="s">
        <v>43</v>
      </c>
      <c r="M7" s="7">
        <v>0.46388888888888885</v>
      </c>
    </row>
    <row r="8" spans="1:13" x14ac:dyDescent="0.25">
      <c r="A8" s="8">
        <v>7</v>
      </c>
      <c r="B8" s="47">
        <v>12</v>
      </c>
      <c r="C8" s="44">
        <v>0.48608796296296292</v>
      </c>
      <c r="D8" s="44">
        <f t="shared" si="0"/>
        <v>1.004629629629622E-2</v>
      </c>
      <c r="E8" s="8">
        <f t="shared" si="1"/>
        <v>867.99999999999341</v>
      </c>
      <c r="F8" s="8">
        <v>237</v>
      </c>
      <c r="G8" s="8">
        <v>1</v>
      </c>
      <c r="L8" s="43" t="s">
        <v>44</v>
      </c>
      <c r="M8" s="7">
        <v>0.47569444444444442</v>
      </c>
    </row>
    <row r="9" spans="1:13" x14ac:dyDescent="0.25">
      <c r="A9" s="8">
        <v>8</v>
      </c>
      <c r="B9" s="47">
        <v>15</v>
      </c>
      <c r="C9" s="44">
        <v>0.48824074074074075</v>
      </c>
      <c r="D9" s="44">
        <f t="shared" si="0"/>
        <v>1.2199074074074057E-2</v>
      </c>
      <c r="E9" s="8">
        <f t="shared" si="1"/>
        <v>1053.9999999999984</v>
      </c>
      <c r="F9" s="8">
        <v>207</v>
      </c>
      <c r="G9" s="8">
        <v>1.5</v>
      </c>
      <c r="M9" s="42">
        <v>0.4786111111111111</v>
      </c>
    </row>
    <row r="10" spans="1:13" x14ac:dyDescent="0.25">
      <c r="A10" s="8">
        <v>9</v>
      </c>
      <c r="B10" s="47">
        <v>30</v>
      </c>
      <c r="C10" s="44">
        <v>0.49875000000000003</v>
      </c>
      <c r="D10" s="44">
        <f t="shared" si="0"/>
        <v>2.270833333333333E-2</v>
      </c>
      <c r="E10" s="8">
        <f t="shared" si="1"/>
        <v>1961.9999999999998</v>
      </c>
      <c r="F10" s="8">
        <v>122</v>
      </c>
      <c r="G10" s="8">
        <v>1</v>
      </c>
      <c r="L10" s="46" t="s">
        <v>36</v>
      </c>
      <c r="M10" s="44">
        <v>0.4760416666666667</v>
      </c>
    </row>
    <row r="11" spans="1:13" x14ac:dyDescent="0.25">
      <c r="A11" s="8">
        <v>10</v>
      </c>
      <c r="B11" s="47">
        <v>60</v>
      </c>
      <c r="C11" s="44">
        <v>0.5195833333333334</v>
      </c>
      <c r="D11" s="44">
        <f t="shared" si="0"/>
        <v>4.3541666666666701E-2</v>
      </c>
      <c r="E11" s="8">
        <f t="shared" si="1"/>
        <v>3762.0000000000027</v>
      </c>
      <c r="F11" s="8">
        <v>66</v>
      </c>
      <c r="G11" s="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08_04_2024</vt:lpstr>
      <vt:lpstr>20_10_2024</vt:lpstr>
      <vt:lpstr>20_09_2024</vt:lpstr>
      <vt:lpstr>18_09_2024</vt:lpstr>
      <vt:lpstr>consolidated</vt:lpstr>
      <vt:lpstr>18_09_Conc</vt:lpstr>
      <vt:lpstr>20_09_Conc</vt:lpstr>
      <vt:lpstr>20_10_Conc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2025-02-12T08:38:56Z</dcterms:modified>
</cp:coreProperties>
</file>