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F1186F5F-C34F-41E1-90CB-A86553119EBB}" xr6:coauthVersionLast="47" xr6:coauthVersionMax="47" xr10:uidLastSave="{00000000-0000-0000-0000-000000000000}"/>
  <bookViews>
    <workbookView xWindow="-105" yWindow="0" windowWidth="14610" windowHeight="15585" firstSheet="3" activeTab="5" xr2:uid="{BD9B9CF1-AA0B-4A51-A661-5A0FDB3345C2}"/>
  </bookViews>
  <sheets>
    <sheet name="1) Text Formula" sheetId="1" r:id="rId1"/>
    <sheet name="2) Formula" sheetId="2" r:id="rId2"/>
    <sheet name="3)Conditional" sheetId="3" r:id="rId3"/>
    <sheet name="4) Lookup" sheetId="4" r:id="rId4"/>
    <sheet name="5) Date &amp; Time" sheetId="5" r:id="rId5"/>
    <sheet name="6) Data-analysi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6" l="1" a="1"/>
  <c r="E28" i="6" s="1"/>
  <c r="E27" i="6"/>
  <c r="E26" i="6"/>
  <c r="E25" i="6"/>
  <c r="F24" i="6"/>
  <c r="E24" i="6"/>
  <c r="E23" i="6"/>
  <c r="H9" i="5"/>
  <c r="H8" i="5"/>
  <c r="H7" i="5"/>
  <c r="H6" i="5"/>
  <c r="H5" i="5"/>
  <c r="H29" i="4"/>
  <c r="H30" i="4"/>
  <c r="H31" i="4"/>
  <c r="H28" i="4"/>
  <c r="H26" i="4"/>
  <c r="H21" i="4"/>
  <c r="H18" i="4"/>
  <c r="H17" i="4"/>
  <c r="F17" i="4"/>
  <c r="F18" i="4"/>
  <c r="L5" i="3"/>
  <c r="L6" i="3"/>
  <c r="L7" i="3"/>
  <c r="L8" i="3"/>
  <c r="L9" i="3"/>
  <c r="L10" i="3"/>
  <c r="L11" i="3"/>
  <c r="L12" i="3"/>
  <c r="L13" i="3"/>
  <c r="L4" i="3"/>
  <c r="K5" i="3"/>
  <c r="K6" i="3"/>
  <c r="K7" i="3"/>
  <c r="K8" i="3"/>
  <c r="K9" i="3"/>
  <c r="K10" i="3"/>
  <c r="K11" i="3"/>
  <c r="K12" i="3"/>
  <c r="K13" i="3"/>
  <c r="K4" i="3"/>
  <c r="J4" i="3" a="1"/>
  <c r="J4" i="3" s="1"/>
  <c r="J5" i="3" a="1"/>
  <c r="J5" i="3" s="1"/>
  <c r="J6" i="3" a="1"/>
  <c r="J6" i="3"/>
  <c r="J7" i="3" a="1"/>
  <c r="J7" i="3"/>
  <c r="J8" i="3" a="1"/>
  <c r="J8" i="3" s="1"/>
  <c r="J9" i="3" a="1"/>
  <c r="J9" i="3"/>
  <c r="J10" i="3" a="1"/>
  <c r="J10" i="3"/>
  <c r="J11" i="3" a="1"/>
  <c r="J11" i="3"/>
  <c r="J12" i="3" a="1"/>
  <c r="J12" i="3" s="1"/>
  <c r="J13" i="3" a="1"/>
  <c r="J13" i="3"/>
  <c r="I4" i="3"/>
  <c r="I5" i="3"/>
  <c r="I6" i="3"/>
  <c r="I7" i="3"/>
  <c r="I8" i="3"/>
  <c r="I9" i="3"/>
  <c r="I10" i="3"/>
  <c r="I11" i="3"/>
  <c r="I12" i="3"/>
  <c r="I13" i="3"/>
  <c r="D25" i="2"/>
  <c r="D24" i="2"/>
  <c r="D23" i="2"/>
  <c r="E21" i="2"/>
  <c r="D22" i="2"/>
  <c r="D21" i="2"/>
  <c r="D20" i="2"/>
  <c r="D19" i="2"/>
  <c r="D18" i="2"/>
  <c r="D17" i="2"/>
  <c r="D16" i="2"/>
  <c r="D15" i="2"/>
  <c r="D17" i="1"/>
  <c r="D16" i="1"/>
  <c r="D13" i="1"/>
  <c r="D12" i="1"/>
  <c r="D11" i="1"/>
  <c r="D10" i="1"/>
  <c r="D9" i="1"/>
  <c r="D8" i="1"/>
  <c r="D7" i="1"/>
  <c r="D6" i="1"/>
  <c r="D5" i="1"/>
  <c r="D4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<sst xmlns="http://schemas.openxmlformats.org/spreadsheetml/2006/main" count="247" uniqueCount="171">
  <si>
    <t>" Hello World "</t>
  </si>
  <si>
    <t>"John Doe"</t>
  </si>
  <si>
    <t>"openAI123"</t>
  </si>
  <si>
    <t>" MUTHU "</t>
  </si>
  <si>
    <t>"info@example.com"</t>
  </si>
  <si>
    <t>"12345"</t>
  </si>
  <si>
    <t>"01/01/2025"</t>
  </si>
  <si>
    <t>"Welcome to Excel"</t>
  </si>
  <si>
    <t>"Hello@Gmail.Com"</t>
  </si>
  <si>
    <t>"The old system"</t>
  </si>
  <si>
    <t>A (Item)</t>
  </si>
  <si>
    <t>B (Sales Amount)</t>
  </si>
  <si>
    <t>C (Units Sold)</t>
  </si>
  <si>
    <t>D (Remarks)</t>
  </si>
  <si>
    <t>Product A</t>
  </si>
  <si>
    <t>Product B</t>
  </si>
  <si>
    <t>High demand</t>
  </si>
  <si>
    <t>Product C</t>
  </si>
  <si>
    <t>Product D</t>
  </si>
  <si>
    <t>Low stock</t>
  </si>
  <si>
    <t>Product E</t>
  </si>
  <si>
    <t>Product F</t>
  </si>
  <si>
    <t>Product G</t>
  </si>
  <si>
    <t>Discontinued</t>
  </si>
  <si>
    <t>Product H</t>
  </si>
  <si>
    <t>Product I</t>
  </si>
  <si>
    <t>Product J</t>
  </si>
  <si>
    <t>Missing sales data</t>
  </si>
  <si>
    <t>SUM</t>
  </si>
  <si>
    <t>AVERAGE</t>
  </si>
  <si>
    <t>Median</t>
  </si>
  <si>
    <t>Min</t>
  </si>
  <si>
    <t>Max</t>
  </si>
  <si>
    <t>Round</t>
  </si>
  <si>
    <t>Count</t>
  </si>
  <si>
    <t>CountA</t>
  </si>
  <si>
    <t>CountBlank</t>
  </si>
  <si>
    <t>Rand</t>
  </si>
  <si>
    <t>RandBetween</t>
  </si>
  <si>
    <t>Student ID</t>
  </si>
  <si>
    <t>Name</t>
  </si>
  <si>
    <t>Subject</t>
  </si>
  <si>
    <t>Marks</t>
  </si>
  <si>
    <t>Attendance (%)</t>
  </si>
  <si>
    <t>Homework Done</t>
  </si>
  <si>
    <t>Final Grade</t>
  </si>
  <si>
    <t>S001</t>
  </si>
  <si>
    <t>Riya Shah</t>
  </si>
  <si>
    <t>Math</t>
  </si>
  <si>
    <t>Yes</t>
  </si>
  <si>
    <t>S002</t>
  </si>
  <si>
    <t>Aarav Patel</t>
  </si>
  <si>
    <t>English</t>
  </si>
  <si>
    <t>S003</t>
  </si>
  <si>
    <t>Neha Joshi</t>
  </si>
  <si>
    <t>Science</t>
  </si>
  <si>
    <t>No</t>
  </si>
  <si>
    <t>S004</t>
  </si>
  <si>
    <t>Rahul Mehta</t>
  </si>
  <si>
    <t>History</t>
  </si>
  <si>
    <t>S005</t>
  </si>
  <si>
    <t>Priya Desai</t>
  </si>
  <si>
    <t>S006</t>
  </si>
  <si>
    <t>Karan Verma</t>
  </si>
  <si>
    <t>S007</t>
  </si>
  <si>
    <t>Sneha Nair</t>
  </si>
  <si>
    <t>S008</t>
  </si>
  <si>
    <t>Manav Singh</t>
  </si>
  <si>
    <t>S009</t>
  </si>
  <si>
    <t>Ishita Rao</t>
  </si>
  <si>
    <t>S010</t>
  </si>
  <si>
    <t>Aditya Jain</t>
  </si>
  <si>
    <t>Grades</t>
  </si>
  <si>
    <t>Check</t>
  </si>
  <si>
    <t>Find</t>
  </si>
  <si>
    <t>Employee ID</t>
  </si>
  <si>
    <t>Department</t>
  </si>
  <si>
    <t>Designation</t>
  </si>
  <si>
    <t>Salary</t>
  </si>
  <si>
    <t>Joining Year</t>
  </si>
  <si>
    <t>Bonus %</t>
  </si>
  <si>
    <t>E001</t>
  </si>
  <si>
    <t>HR</t>
  </si>
  <si>
    <t>HR Manager</t>
  </si>
  <si>
    <t>E002</t>
  </si>
  <si>
    <t>IT</t>
  </si>
  <si>
    <t>Software Engineer</t>
  </si>
  <si>
    <t>E003</t>
  </si>
  <si>
    <t>Finance</t>
  </si>
  <si>
    <t>Accountant</t>
  </si>
  <si>
    <t>E004</t>
  </si>
  <si>
    <t>Marketing</t>
  </si>
  <si>
    <t>Marketing Lead</t>
  </si>
  <si>
    <t>E005</t>
  </si>
  <si>
    <t>Data Analyst</t>
  </si>
  <si>
    <t>E006</t>
  </si>
  <si>
    <t>Recruiter</t>
  </si>
  <si>
    <t>E007</t>
  </si>
  <si>
    <t>Financial Analyst</t>
  </si>
  <si>
    <t>E008</t>
  </si>
  <si>
    <t>Brand Strategist</t>
  </si>
  <si>
    <t>E009</t>
  </si>
  <si>
    <t>System Admin</t>
  </si>
  <si>
    <t>E010</t>
  </si>
  <si>
    <t>HR Assistant</t>
  </si>
  <si>
    <t>Vlookup</t>
  </si>
  <si>
    <t>Hlookup</t>
  </si>
  <si>
    <t>Xlookup</t>
  </si>
  <si>
    <t>Index</t>
  </si>
  <si>
    <t>Indwx</t>
  </si>
  <si>
    <t>Choose</t>
  </si>
  <si>
    <t>Employee</t>
  </si>
  <si>
    <t>Start Date</t>
  </si>
  <si>
    <t>End Date</t>
  </si>
  <si>
    <t>Joining Month</t>
  </si>
  <si>
    <t>Contract (Months)</t>
  </si>
  <si>
    <t>Remarks</t>
  </si>
  <si>
    <t>Asha Patel</t>
  </si>
  <si>
    <t>Jan</t>
  </si>
  <si>
    <t>Raj Singh</t>
  </si>
  <si>
    <t>Feb</t>
  </si>
  <si>
    <t>Neha Sharma</t>
  </si>
  <si>
    <t>Mar</t>
  </si>
  <si>
    <t>Anil Kumar</t>
  </si>
  <si>
    <t>Apr</t>
  </si>
  <si>
    <t>Priya Mehta</t>
  </si>
  <si>
    <t>May</t>
  </si>
  <si>
    <t>Rohan Das</t>
  </si>
  <si>
    <t>Jun</t>
  </si>
  <si>
    <t>Kavita Rao</t>
  </si>
  <si>
    <t>Jul</t>
  </si>
  <si>
    <t>Suresh Iyer</t>
  </si>
  <si>
    <t>Aug</t>
  </si>
  <si>
    <t>Meena Joshi</t>
  </si>
  <si>
    <t>Sep</t>
  </si>
  <si>
    <t>Aditya Verma</t>
  </si>
  <si>
    <t>Oct</t>
  </si>
  <si>
    <t>Region</t>
  </si>
  <si>
    <t>Salesperson</t>
  </si>
  <si>
    <t>Sales Amount</t>
  </si>
  <si>
    <t>Product</t>
  </si>
  <si>
    <t>Month</t>
  </si>
  <si>
    <t>Units Sold</t>
  </si>
  <si>
    <t>East</t>
  </si>
  <si>
    <t>Rahul</t>
  </si>
  <si>
    <t>Laptops</t>
  </si>
  <si>
    <t>West</t>
  </si>
  <si>
    <t>Priya</t>
  </si>
  <si>
    <t>Mobiles</t>
  </si>
  <si>
    <t>North</t>
  </si>
  <si>
    <t>Asha</t>
  </si>
  <si>
    <t>South</t>
  </si>
  <si>
    <t>Neha</t>
  </si>
  <si>
    <t>Tablets</t>
  </si>
  <si>
    <t>Rohan</t>
  </si>
  <si>
    <t>Anil</t>
  </si>
  <si>
    <t>Raj</t>
  </si>
  <si>
    <t>Kavita</t>
  </si>
  <si>
    <t>Suresh</t>
  </si>
  <si>
    <t>Meena</t>
  </si>
  <si>
    <t>Aditya</t>
  </si>
  <si>
    <t>Divya</t>
  </si>
  <si>
    <t>Amit</t>
  </si>
  <si>
    <t>Nisha</t>
  </si>
  <si>
    <t>Varun</t>
  </si>
  <si>
    <t>SumIF()</t>
  </si>
  <si>
    <t>Sumifs()</t>
  </si>
  <si>
    <t>Countif()</t>
  </si>
  <si>
    <t>Countifs()</t>
  </si>
  <si>
    <t>Averageif()</t>
  </si>
  <si>
    <t>Averageifs()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</si>
</sst>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d\-mmm\-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170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Gmail.Com" TargetMode="External"/><Relationship Id="rId1" Type="http://schemas.openxmlformats.org/officeDocument/2006/relationships/hyperlink" Target="mailto:inf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F1AE-9526-43CE-BB16-F7F5396777BF}">
  <dimension ref="B3:D17"/>
  <sheetViews>
    <sheetView workbookViewId="0">
      <selection activeCell="F3" sqref="F3"/>
    </sheetView>
  </sheetViews>
  <sheetFormatPr defaultRowHeight="15" x14ac:dyDescent="0.25"/>
  <cols>
    <col min="2" max="2" width="19.7109375" bestFit="1" customWidth="1"/>
    <col min="4" max="4" width="19.85546875" bestFit="1" customWidth="1"/>
    <col min="6" max="6" width="9.140625" customWidth="1"/>
  </cols>
  <sheetData>
    <row r="3" spans="2:4" x14ac:dyDescent="0.25">
      <c r="B3" t="s">
        <v>0</v>
      </c>
      <c r="D3" t="str">
        <f>TRIM(B3)</f>
        <v>" Hello World "</v>
      </c>
    </row>
    <row r="4" spans="2:4" x14ac:dyDescent="0.25">
      <c r="B4" t="s">
        <v>1</v>
      </c>
      <c r="D4" t="str">
        <f>CLEAN(B4)</f>
        <v>"John Doe"</v>
      </c>
    </row>
    <row r="5" spans="2:4" x14ac:dyDescent="0.25">
      <c r="B5" t="s">
        <v>2</v>
      </c>
      <c r="D5" t="str">
        <f>LOWER(B5)</f>
        <v>"openai123"</v>
      </c>
    </row>
    <row r="6" spans="2:4" x14ac:dyDescent="0.25">
      <c r="B6" t="s">
        <v>3</v>
      </c>
      <c r="D6" t="str">
        <f>UPPER(B5)</f>
        <v>"OPENAI123"</v>
      </c>
    </row>
    <row r="7" spans="2:4" x14ac:dyDescent="0.25">
      <c r="B7" t="s">
        <v>4</v>
      </c>
      <c r="D7" t="str">
        <f>PROPER(B7)</f>
        <v>"Info@Example.Com"</v>
      </c>
    </row>
    <row r="8" spans="2:4" x14ac:dyDescent="0.25">
      <c r="B8" t="s">
        <v>5</v>
      </c>
      <c r="D8" t="str">
        <f>LEFT(B8,3)</f>
        <v>"12</v>
      </c>
    </row>
    <row r="9" spans="2:4" x14ac:dyDescent="0.25">
      <c r="B9" t="s">
        <v>6</v>
      </c>
      <c r="D9" t="str">
        <f>RIGHT(B9,6)</f>
        <v>/2025"</v>
      </c>
    </row>
    <row r="10" spans="2:4" x14ac:dyDescent="0.25">
      <c r="B10" t="s">
        <v>7</v>
      </c>
      <c r="D10" t="str">
        <f>MID(B10,4,9)</f>
        <v xml:space="preserve">lcome to </v>
      </c>
    </row>
    <row r="11" spans="2:4" x14ac:dyDescent="0.25">
      <c r="B11" t="s">
        <v>8</v>
      </c>
      <c r="D11">
        <f>LEN(B7)</f>
        <v>18</v>
      </c>
    </row>
    <row r="12" spans="2:4" x14ac:dyDescent="0.25">
      <c r="B12" t="s">
        <v>9</v>
      </c>
      <c r="D12">
        <f>FIND("@",B7)</f>
        <v>6</v>
      </c>
    </row>
    <row r="13" spans="2:4" x14ac:dyDescent="0.25">
      <c r="D13">
        <f>SEARCH("world",B3)</f>
        <v>9</v>
      </c>
    </row>
    <row r="16" spans="2:4" x14ac:dyDescent="0.25">
      <c r="D16" t="str">
        <f>SUBSTITUTE(B12,"old","gold")</f>
        <v>"The gold system"</v>
      </c>
    </row>
    <row r="17" spans="4:4" x14ac:dyDescent="0.25">
      <c r="D17" t="str">
        <f>TEXT(B11,"dd-mm-yy")</f>
        <v>"Hello@Gmail.Com"</v>
      </c>
    </row>
  </sheetData>
  <hyperlinks>
    <hyperlink ref="B7" r:id="rId1" display="mailto:info@example.com" xr:uid="{F6657177-7C96-4494-B92A-0F74C9238568}"/>
    <hyperlink ref="B11" r:id="rId2" display="mailto:Hello@Gmail.Com" xr:uid="{2CB22E51-EB46-49D9-9094-F1C7884817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0AC0-B43D-4F28-94A1-7803803BE91C}">
  <dimension ref="C2:F25"/>
  <sheetViews>
    <sheetView topLeftCell="A7" workbookViewId="0">
      <selection activeCell="C26" sqref="C26"/>
    </sheetView>
  </sheetViews>
  <sheetFormatPr defaultRowHeight="15" x14ac:dyDescent="0.25"/>
  <cols>
    <col min="3" max="3" width="14.5703125" customWidth="1"/>
    <col min="4" max="4" width="16.28515625" customWidth="1"/>
    <col min="5" max="5" width="18.28515625" customWidth="1"/>
    <col min="6" max="6" width="17.7109375" customWidth="1"/>
  </cols>
  <sheetData>
    <row r="2" spans="3:6" ht="12.75" customHeight="1" x14ac:dyDescent="0.25"/>
    <row r="3" spans="3:6" ht="16.5" customHeight="1" x14ac:dyDescent="0.25">
      <c r="C3" s="1" t="s">
        <v>10</v>
      </c>
      <c r="D3" s="1" t="s">
        <v>11</v>
      </c>
      <c r="E3" s="1" t="s">
        <v>12</v>
      </c>
      <c r="F3" s="1" t="s">
        <v>13</v>
      </c>
    </row>
    <row r="4" spans="3:6" ht="30" x14ac:dyDescent="0.25">
      <c r="C4" s="2" t="s">
        <v>14</v>
      </c>
      <c r="D4" s="2">
        <v>1200</v>
      </c>
      <c r="E4" s="2">
        <v>15</v>
      </c>
      <c r="F4" s="2"/>
    </row>
    <row r="5" spans="3:6" ht="30" x14ac:dyDescent="0.25">
      <c r="C5" s="2" t="s">
        <v>15</v>
      </c>
      <c r="D5" s="2">
        <v>2500</v>
      </c>
      <c r="E5" s="2">
        <v>30</v>
      </c>
      <c r="F5" s="2" t="s">
        <v>16</v>
      </c>
    </row>
    <row r="6" spans="3:6" ht="30" x14ac:dyDescent="0.25">
      <c r="C6" s="2" t="s">
        <v>17</v>
      </c>
      <c r="D6" s="2">
        <v>1800</v>
      </c>
      <c r="E6" s="2">
        <v>22</v>
      </c>
      <c r="F6" s="2"/>
    </row>
    <row r="7" spans="3:6" ht="30" x14ac:dyDescent="0.25">
      <c r="C7" s="2" t="s">
        <v>18</v>
      </c>
      <c r="D7" s="2">
        <v>900</v>
      </c>
      <c r="E7" s="2">
        <v>10</v>
      </c>
      <c r="F7" s="2" t="s">
        <v>19</v>
      </c>
    </row>
    <row r="8" spans="3:6" ht="30" x14ac:dyDescent="0.25">
      <c r="C8" s="2" t="s">
        <v>20</v>
      </c>
      <c r="D8" s="2">
        <v>3000</v>
      </c>
      <c r="E8" s="2">
        <v>35</v>
      </c>
      <c r="F8" s="2"/>
    </row>
    <row r="9" spans="3:6" ht="30" x14ac:dyDescent="0.25">
      <c r="C9" s="2" t="s">
        <v>21</v>
      </c>
      <c r="D9" s="2">
        <v>1500</v>
      </c>
      <c r="E9" s="2">
        <v>18</v>
      </c>
      <c r="F9" s="2"/>
    </row>
    <row r="10" spans="3:6" ht="30" x14ac:dyDescent="0.25">
      <c r="C10" s="2" t="s">
        <v>22</v>
      </c>
      <c r="D10" s="2">
        <v>0</v>
      </c>
      <c r="E10" s="2">
        <v>0</v>
      </c>
      <c r="F10" s="2" t="s">
        <v>23</v>
      </c>
    </row>
    <row r="11" spans="3:6" ht="30" x14ac:dyDescent="0.25">
      <c r="C11" s="2" t="s">
        <v>24</v>
      </c>
      <c r="D11" s="2">
        <v>2700</v>
      </c>
      <c r="E11" s="2">
        <v>28</v>
      </c>
      <c r="F11" s="2"/>
    </row>
    <row r="12" spans="3:6" x14ac:dyDescent="0.25">
      <c r="C12" s="2" t="s">
        <v>25</v>
      </c>
      <c r="D12" s="2">
        <v>3200</v>
      </c>
      <c r="E12" s="2">
        <v>40</v>
      </c>
      <c r="F12" s="2"/>
    </row>
    <row r="13" spans="3:6" ht="45" x14ac:dyDescent="0.25">
      <c r="C13" s="2" t="s">
        <v>26</v>
      </c>
      <c r="D13" s="2"/>
      <c r="E13" s="2">
        <v>12</v>
      </c>
      <c r="F13" s="2" t="s">
        <v>27</v>
      </c>
    </row>
    <row r="15" spans="3:6" x14ac:dyDescent="0.25">
      <c r="C15" s="2" t="s">
        <v>28</v>
      </c>
      <c r="D15">
        <f>SUM(D4:D12)</f>
        <v>16800</v>
      </c>
    </row>
    <row r="16" spans="3:6" x14ac:dyDescent="0.25">
      <c r="C16" s="2" t="s">
        <v>29</v>
      </c>
      <c r="D16">
        <f>AVERAGE(D4:D12)</f>
        <v>1866.6666666666667</v>
      </c>
    </row>
    <row r="17" spans="3:5" x14ac:dyDescent="0.25">
      <c r="C17" s="2" t="s">
        <v>30</v>
      </c>
      <c r="D17">
        <f>MEDIAN(D4:D12)</f>
        <v>1800</v>
      </c>
    </row>
    <row r="18" spans="3:5" x14ac:dyDescent="0.25">
      <c r="C18" s="2" t="s">
        <v>31</v>
      </c>
      <c r="D18">
        <f>MIN(D4:D12)</f>
        <v>0</v>
      </c>
    </row>
    <row r="19" spans="3:5" x14ac:dyDescent="0.25">
      <c r="C19" s="2" t="s">
        <v>32</v>
      </c>
      <c r="D19">
        <f>MAX(D4:D12)</f>
        <v>3200</v>
      </c>
    </row>
    <row r="20" spans="3:5" x14ac:dyDescent="0.25">
      <c r="C20" s="2" t="s">
        <v>33</v>
      </c>
      <c r="D20">
        <f>ROUND(D5,0)</f>
        <v>2500</v>
      </c>
    </row>
    <row r="21" spans="3:5" x14ac:dyDescent="0.25">
      <c r="C21" s="2" t="s">
        <v>34</v>
      </c>
      <c r="D21">
        <f>COUNT(D4:D12)</f>
        <v>9</v>
      </c>
      <c r="E21">
        <f>COUNTA(F4:F14)</f>
        <v>4</v>
      </c>
    </row>
    <row r="22" spans="3:5" x14ac:dyDescent="0.25">
      <c r="C22" s="2" t="s">
        <v>35</v>
      </c>
      <c r="D22">
        <f>COUNTA(D4:D13)</f>
        <v>9</v>
      </c>
    </row>
    <row r="23" spans="3:5" x14ac:dyDescent="0.25">
      <c r="C23" s="2" t="s">
        <v>36</v>
      </c>
      <c r="D23">
        <f>COUNTBLANK(F4:F25)</f>
        <v>18</v>
      </c>
    </row>
    <row r="24" spans="3:5" x14ac:dyDescent="0.25">
      <c r="C24" s="2" t="s">
        <v>37</v>
      </c>
      <c r="D24">
        <f ca="1">RAND()</f>
        <v>0.951208012035479</v>
      </c>
    </row>
    <row r="25" spans="3:5" x14ac:dyDescent="0.25">
      <c r="C25" s="2" t="s">
        <v>38</v>
      </c>
      <c r="D25">
        <f ca="1">RANDBETWEEN(1,100)</f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8C43-2C9F-436D-90CE-ACFDE34DEF9C}">
  <dimension ref="C3:L13"/>
  <sheetViews>
    <sheetView topLeftCell="D1" workbookViewId="0">
      <selection activeCell="M11" sqref="M11"/>
    </sheetView>
  </sheetViews>
  <sheetFormatPr defaultRowHeight="15" x14ac:dyDescent="0.25"/>
  <cols>
    <col min="3" max="3" width="14.7109375" customWidth="1"/>
    <col min="7" max="7" width="25.85546875" customWidth="1"/>
    <col min="8" max="8" width="19.5703125" customWidth="1"/>
    <col min="9" max="9" width="16.85546875" customWidth="1"/>
  </cols>
  <sheetData>
    <row r="3" spans="3:12" ht="15.75" customHeight="1" x14ac:dyDescent="0.25"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72</v>
      </c>
      <c r="K3" s="1" t="s">
        <v>73</v>
      </c>
      <c r="L3" s="1" t="s">
        <v>74</v>
      </c>
    </row>
    <row r="4" spans="3:12" ht="30" x14ac:dyDescent="0.25">
      <c r="C4" s="2" t="s">
        <v>46</v>
      </c>
      <c r="D4" s="2" t="s">
        <v>47</v>
      </c>
      <c r="E4" s="2" t="s">
        <v>48</v>
      </c>
      <c r="F4" s="2">
        <v>92</v>
      </c>
      <c r="G4" s="2">
        <v>95</v>
      </c>
      <c r="H4" s="2" t="s">
        <v>49</v>
      </c>
      <c r="I4" s="2" t="str">
        <f>IF(F4&gt;=40,"Pass","Fail")</f>
        <v>Pass</v>
      </c>
      <c r="J4" t="str" cm="1">
        <f t="array" ref="J4">_xlfn.IFS(F4&gt;=85,"A",F4&gt;=70,"B",F4&gt;=50,"C ",TRUE,"D")</f>
        <v>A</v>
      </c>
      <c r="K4" t="b">
        <f>AND(F4&gt;=60,G4&gt;=80,H4="Yes")</f>
        <v>1</v>
      </c>
      <c r="L4" t="b">
        <f>OR(F4&lt;70,H4="NO")</f>
        <v>0</v>
      </c>
    </row>
    <row r="5" spans="3:12" ht="30" x14ac:dyDescent="0.25">
      <c r="C5" s="2" t="s">
        <v>50</v>
      </c>
      <c r="D5" s="2" t="s">
        <v>51</v>
      </c>
      <c r="E5" s="2" t="s">
        <v>52</v>
      </c>
      <c r="F5" s="2">
        <v>67</v>
      </c>
      <c r="G5" s="2">
        <v>88</v>
      </c>
      <c r="H5" s="2" t="s">
        <v>49</v>
      </c>
      <c r="I5" s="2" t="str">
        <f t="shared" ref="I5:I13" si="0">IF(F5&gt;=40,"Pass","Fail")</f>
        <v>Pass</v>
      </c>
      <c r="J5" t="str" cm="1">
        <f t="array" ref="J5">_xlfn.IFS(F5&gt;=85,"A",F5&gt;=70,"B",F5&gt;=50,"C ",TRUE,"D")</f>
        <v xml:space="preserve">C </v>
      </c>
      <c r="K5" t="b">
        <f t="shared" ref="K5:K13" si="1">AND(F5&gt;=60,G5&gt;=80,H5="Yes")</f>
        <v>1</v>
      </c>
      <c r="L5" t="b">
        <f t="shared" ref="L5:L13" si="2">OR(F5&lt;70,H5="NO")</f>
        <v>1</v>
      </c>
    </row>
    <row r="6" spans="3:12" ht="30" x14ac:dyDescent="0.25">
      <c r="C6" s="2" t="s">
        <v>53</v>
      </c>
      <c r="D6" s="2" t="s">
        <v>54</v>
      </c>
      <c r="E6" s="2" t="s">
        <v>55</v>
      </c>
      <c r="F6" s="2">
        <v>48</v>
      </c>
      <c r="G6" s="2">
        <v>60</v>
      </c>
      <c r="H6" s="2" t="s">
        <v>56</v>
      </c>
      <c r="I6" s="2" t="str">
        <f t="shared" si="0"/>
        <v>Pass</v>
      </c>
      <c r="J6" t="str" cm="1">
        <f t="array" ref="J6">_xlfn.IFS(F6&gt;=85,"A",F6&gt;=70,"B",F6&gt;=50,"C ",TRUE,"D")</f>
        <v>D</v>
      </c>
      <c r="K6" t="b">
        <f t="shared" si="1"/>
        <v>0</v>
      </c>
      <c r="L6" t="b">
        <f t="shared" si="2"/>
        <v>1</v>
      </c>
    </row>
    <row r="7" spans="3:12" ht="30" x14ac:dyDescent="0.25">
      <c r="C7" s="2" t="s">
        <v>57</v>
      </c>
      <c r="D7" s="2" t="s">
        <v>58</v>
      </c>
      <c r="E7" s="2" t="s">
        <v>59</v>
      </c>
      <c r="F7" s="2">
        <v>75</v>
      </c>
      <c r="G7" s="2">
        <v>70</v>
      </c>
      <c r="H7" s="2" t="s">
        <v>49</v>
      </c>
      <c r="I7" s="2" t="str">
        <f t="shared" si="0"/>
        <v>Pass</v>
      </c>
      <c r="J7" t="str" cm="1">
        <f t="array" ref="J7">_xlfn.IFS(F7&gt;=85,"A",F7&gt;=70,"B",F7&gt;=50,"C ",TRUE,"D")</f>
        <v>B</v>
      </c>
      <c r="K7" t="b">
        <f t="shared" si="1"/>
        <v>0</v>
      </c>
      <c r="L7" t="b">
        <f t="shared" si="2"/>
        <v>0</v>
      </c>
    </row>
    <row r="8" spans="3:12" ht="30" x14ac:dyDescent="0.25">
      <c r="C8" s="2" t="s">
        <v>60</v>
      </c>
      <c r="D8" s="2" t="s">
        <v>61</v>
      </c>
      <c r="E8" s="2" t="s">
        <v>48</v>
      </c>
      <c r="F8" s="2">
        <v>83</v>
      </c>
      <c r="G8" s="2">
        <v>90</v>
      </c>
      <c r="H8" s="2" t="s">
        <v>56</v>
      </c>
      <c r="I8" s="2" t="str">
        <f t="shared" si="0"/>
        <v>Pass</v>
      </c>
      <c r="J8" t="str" cm="1">
        <f t="array" ref="J8">_xlfn.IFS(F8&gt;=85,"A",F8&gt;=70,"B",F8&gt;=50,"C ",TRUE,"D")</f>
        <v>B</v>
      </c>
      <c r="K8" t="b">
        <f t="shared" si="1"/>
        <v>0</v>
      </c>
      <c r="L8" t="b">
        <f t="shared" si="2"/>
        <v>1</v>
      </c>
    </row>
    <row r="9" spans="3:12" ht="30" x14ac:dyDescent="0.25">
      <c r="C9" s="2" t="s">
        <v>62</v>
      </c>
      <c r="D9" s="2" t="s">
        <v>63</v>
      </c>
      <c r="E9" s="2" t="s">
        <v>52</v>
      </c>
      <c r="F9" s="2">
        <v>59</v>
      </c>
      <c r="G9" s="2">
        <v>82</v>
      </c>
      <c r="H9" s="2" t="s">
        <v>49</v>
      </c>
      <c r="I9" s="2" t="str">
        <f t="shared" si="0"/>
        <v>Pass</v>
      </c>
      <c r="J9" t="str" cm="1">
        <f t="array" ref="J9">_xlfn.IFS(F9&gt;=85,"A",F9&gt;=70,"B",F9&gt;=50,"C ",TRUE,"D")</f>
        <v xml:space="preserve">C </v>
      </c>
      <c r="K9" t="b">
        <f t="shared" si="1"/>
        <v>0</v>
      </c>
      <c r="L9" t="b">
        <f t="shared" si="2"/>
        <v>1</v>
      </c>
    </row>
    <row r="10" spans="3:12" ht="30" x14ac:dyDescent="0.25">
      <c r="C10" s="2" t="s">
        <v>64</v>
      </c>
      <c r="D10" s="2" t="s">
        <v>65</v>
      </c>
      <c r="E10" s="2" t="s">
        <v>55</v>
      </c>
      <c r="F10" s="2">
        <v>38</v>
      </c>
      <c r="G10" s="2">
        <v>55</v>
      </c>
      <c r="H10" s="2" t="s">
        <v>56</v>
      </c>
      <c r="I10" s="2" t="str">
        <f t="shared" si="0"/>
        <v>Fail</v>
      </c>
      <c r="J10" t="str" cm="1">
        <f t="array" ref="J10">_xlfn.IFS(F10&gt;=85,"A",F10&gt;=70,"B",F10&gt;=50,"C ",TRUE,"D")</f>
        <v>D</v>
      </c>
      <c r="K10" t="b">
        <f t="shared" si="1"/>
        <v>0</v>
      </c>
      <c r="L10" t="b">
        <f t="shared" si="2"/>
        <v>1</v>
      </c>
    </row>
    <row r="11" spans="3:12" ht="30" x14ac:dyDescent="0.25">
      <c r="C11" s="2" t="s">
        <v>66</v>
      </c>
      <c r="D11" s="2" t="s">
        <v>67</v>
      </c>
      <c r="E11" s="2" t="s">
        <v>59</v>
      </c>
      <c r="F11" s="2">
        <v>95</v>
      </c>
      <c r="G11" s="2">
        <v>92</v>
      </c>
      <c r="H11" s="2" t="s">
        <v>49</v>
      </c>
      <c r="I11" s="2" t="str">
        <f t="shared" si="0"/>
        <v>Pass</v>
      </c>
      <c r="J11" t="str" cm="1">
        <f t="array" ref="J11">_xlfn.IFS(F11&gt;=85,"A",F11&gt;=70,"B",F11&gt;=50,"C ",TRUE,"D")</f>
        <v>A</v>
      </c>
      <c r="K11" t="b">
        <f t="shared" si="1"/>
        <v>1</v>
      </c>
      <c r="L11" t="b">
        <f t="shared" si="2"/>
        <v>0</v>
      </c>
    </row>
    <row r="12" spans="3:12" ht="30" x14ac:dyDescent="0.25">
      <c r="C12" s="2" t="s">
        <v>68</v>
      </c>
      <c r="D12" s="2" t="s">
        <v>69</v>
      </c>
      <c r="E12" s="2" t="s">
        <v>48</v>
      </c>
      <c r="F12" s="2">
        <v>72</v>
      </c>
      <c r="G12" s="2">
        <v>85</v>
      </c>
      <c r="H12" s="2" t="s">
        <v>49</v>
      </c>
      <c r="I12" s="2" t="str">
        <f t="shared" si="0"/>
        <v>Pass</v>
      </c>
      <c r="J12" t="str" cm="1">
        <f t="array" ref="J12">_xlfn.IFS(F12&gt;=85,"A",F12&gt;=70,"B",F12&gt;=50,"C ",TRUE,"D")</f>
        <v>B</v>
      </c>
      <c r="K12" t="b">
        <f t="shared" si="1"/>
        <v>1</v>
      </c>
      <c r="L12" t="b">
        <f t="shared" si="2"/>
        <v>0</v>
      </c>
    </row>
    <row r="13" spans="3:12" ht="30" x14ac:dyDescent="0.25">
      <c r="C13" s="2" t="s">
        <v>70</v>
      </c>
      <c r="D13" s="2" t="s">
        <v>71</v>
      </c>
      <c r="E13" s="2" t="s">
        <v>52</v>
      </c>
      <c r="F13" s="2">
        <v>64</v>
      </c>
      <c r="G13" s="2">
        <v>75</v>
      </c>
      <c r="H13" s="2" t="s">
        <v>56</v>
      </c>
      <c r="I13" s="2" t="str">
        <f t="shared" si="0"/>
        <v>Pass</v>
      </c>
      <c r="J13" t="str" cm="1">
        <f t="array" ref="J13">_xlfn.IFS(F13&gt;=85,"A",F13&gt;=70,"B",F13&gt;=50,"C ",TRUE,"D")</f>
        <v xml:space="preserve">C </v>
      </c>
      <c r="K13" t="b">
        <f t="shared" si="1"/>
        <v>0</v>
      </c>
      <c r="L13" t="b">
        <f t="shared" si="2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2F67-E692-4716-8817-56713AA2F449}">
  <dimension ref="C2:I31"/>
  <sheetViews>
    <sheetView topLeftCell="A6" zoomScale="85" zoomScaleNormal="85" workbookViewId="0">
      <selection activeCell="H29" sqref="H29"/>
    </sheetView>
  </sheetViews>
  <sheetFormatPr defaultColWidth="17.5703125" defaultRowHeight="15" x14ac:dyDescent="0.25"/>
  <sheetData>
    <row r="2" spans="3:9" ht="33" customHeight="1" x14ac:dyDescent="0.25"/>
    <row r="3" spans="3:9" ht="18" customHeight="1" x14ac:dyDescent="0.25">
      <c r="C3" s="1" t="s">
        <v>75</v>
      </c>
      <c r="D3" s="1" t="s">
        <v>40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</row>
    <row r="4" spans="3:9" ht="30" x14ac:dyDescent="0.25">
      <c r="C4" s="2" t="s">
        <v>81</v>
      </c>
      <c r="D4" s="2" t="s">
        <v>47</v>
      </c>
      <c r="E4" s="2" t="s">
        <v>82</v>
      </c>
      <c r="F4" s="2" t="s">
        <v>83</v>
      </c>
      <c r="G4" s="2">
        <v>85000</v>
      </c>
      <c r="H4" s="2">
        <v>2018</v>
      </c>
      <c r="I4" s="3">
        <v>0.1</v>
      </c>
    </row>
    <row r="5" spans="3:9" ht="30" x14ac:dyDescent="0.25">
      <c r="C5" s="2" t="s">
        <v>84</v>
      </c>
      <c r="D5" s="2" t="s">
        <v>51</v>
      </c>
      <c r="E5" s="2" t="s">
        <v>85</v>
      </c>
      <c r="F5" s="2" t="s">
        <v>86</v>
      </c>
      <c r="G5" s="2">
        <v>75000</v>
      </c>
      <c r="H5" s="2">
        <v>2019</v>
      </c>
      <c r="I5" s="3">
        <v>0.08</v>
      </c>
    </row>
    <row r="6" spans="3:9" ht="30" x14ac:dyDescent="0.25">
      <c r="C6" s="2" t="s">
        <v>87</v>
      </c>
      <c r="D6" s="2" t="s">
        <v>54</v>
      </c>
      <c r="E6" s="2" t="s">
        <v>88</v>
      </c>
      <c r="F6" s="2" t="s">
        <v>89</v>
      </c>
      <c r="G6" s="2">
        <v>60000</v>
      </c>
      <c r="H6" s="2">
        <v>2020</v>
      </c>
      <c r="I6" s="3">
        <v>7.0000000000000007E-2</v>
      </c>
    </row>
    <row r="7" spans="3:9" ht="30" x14ac:dyDescent="0.25">
      <c r="C7" s="2" t="s">
        <v>90</v>
      </c>
      <c r="D7" s="2" t="s">
        <v>58</v>
      </c>
      <c r="E7" s="2" t="s">
        <v>91</v>
      </c>
      <c r="F7" s="2" t="s">
        <v>92</v>
      </c>
      <c r="G7" s="2">
        <v>72000</v>
      </c>
      <c r="H7" s="2">
        <v>2017</v>
      </c>
      <c r="I7" s="3">
        <v>0.09</v>
      </c>
    </row>
    <row r="8" spans="3:9" x14ac:dyDescent="0.25">
      <c r="C8" s="2" t="s">
        <v>93</v>
      </c>
      <c r="D8" s="2" t="s">
        <v>61</v>
      </c>
      <c r="E8" s="2" t="s">
        <v>85</v>
      </c>
      <c r="F8" s="2" t="s">
        <v>94</v>
      </c>
      <c r="G8" s="2">
        <v>68000</v>
      </c>
      <c r="H8" s="2">
        <v>2021</v>
      </c>
      <c r="I8" s="3">
        <v>0.06</v>
      </c>
    </row>
    <row r="9" spans="3:9" x14ac:dyDescent="0.25">
      <c r="C9" s="2" t="s">
        <v>95</v>
      </c>
      <c r="D9" s="2" t="s">
        <v>63</v>
      </c>
      <c r="E9" s="2" t="s">
        <v>82</v>
      </c>
      <c r="F9" s="2" t="s">
        <v>96</v>
      </c>
      <c r="G9" s="2">
        <v>50000</v>
      </c>
      <c r="H9" s="2">
        <v>2022</v>
      </c>
      <c r="I9" s="3">
        <v>0.05</v>
      </c>
    </row>
    <row r="10" spans="3:9" ht="30" x14ac:dyDescent="0.25">
      <c r="C10" s="2" t="s">
        <v>97</v>
      </c>
      <c r="D10" s="2" t="s">
        <v>65</v>
      </c>
      <c r="E10" s="2" t="s">
        <v>88</v>
      </c>
      <c r="F10" s="2" t="s">
        <v>98</v>
      </c>
      <c r="G10" s="2">
        <v>65000</v>
      </c>
      <c r="H10" s="2">
        <v>2019</v>
      </c>
      <c r="I10" s="3">
        <v>7.0000000000000007E-2</v>
      </c>
    </row>
    <row r="11" spans="3:9" ht="30" x14ac:dyDescent="0.25">
      <c r="C11" s="2" t="s">
        <v>99</v>
      </c>
      <c r="D11" s="2" t="s">
        <v>67</v>
      </c>
      <c r="E11" s="2" t="s">
        <v>91</v>
      </c>
      <c r="F11" s="2" t="s">
        <v>100</v>
      </c>
      <c r="G11" s="2">
        <v>78000</v>
      </c>
      <c r="H11" s="2">
        <v>2020</v>
      </c>
      <c r="I11" s="3">
        <v>0.08</v>
      </c>
    </row>
    <row r="12" spans="3:9" ht="30" x14ac:dyDescent="0.25">
      <c r="C12" s="2" t="s">
        <v>101</v>
      </c>
      <c r="D12" s="2" t="s">
        <v>69</v>
      </c>
      <c r="E12" s="2" t="s">
        <v>85</v>
      </c>
      <c r="F12" s="2" t="s">
        <v>102</v>
      </c>
      <c r="G12" s="2">
        <v>64000</v>
      </c>
      <c r="H12" s="2">
        <v>2018</v>
      </c>
      <c r="I12" s="3">
        <v>0.06</v>
      </c>
    </row>
    <row r="13" spans="3:9" ht="30" x14ac:dyDescent="0.25">
      <c r="C13" s="2" t="s">
        <v>103</v>
      </c>
      <c r="D13" s="2" t="s">
        <v>71</v>
      </c>
      <c r="E13" s="2" t="s">
        <v>82</v>
      </c>
      <c r="F13" s="2" t="s">
        <v>104</v>
      </c>
      <c r="G13" s="2">
        <v>48000</v>
      </c>
      <c r="H13" s="2">
        <v>2023</v>
      </c>
      <c r="I13" s="3">
        <v>0.05</v>
      </c>
    </row>
    <row r="17" spans="3:8" x14ac:dyDescent="0.25">
      <c r="C17" t="s">
        <v>105</v>
      </c>
      <c r="E17" t="s">
        <v>97</v>
      </c>
      <c r="F17" t="str">
        <f>VLOOKUP(E17,C3:I13,3,FALSE)</f>
        <v>Finance</v>
      </c>
      <c r="G17" t="s">
        <v>103</v>
      </c>
      <c r="H17">
        <f>VLOOKUP(G17,C3:I13,5,FALSE)</f>
        <v>48000</v>
      </c>
    </row>
    <row r="18" spans="3:8" x14ac:dyDescent="0.25">
      <c r="C18" t="s">
        <v>106</v>
      </c>
      <c r="E18" t="s">
        <v>78</v>
      </c>
      <c r="F18">
        <f>HLOOKUP(E18,C3:I13,4,)</f>
        <v>60000</v>
      </c>
      <c r="G18" t="s">
        <v>79</v>
      </c>
      <c r="H18">
        <f>HLOOKUP(G18,C3:I13,5,FALSE)</f>
        <v>2017</v>
      </c>
    </row>
    <row r="19" spans="3:8" x14ac:dyDescent="0.25">
      <c r="F19" t="s">
        <v>87</v>
      </c>
      <c r="G19" t="s">
        <v>107</v>
      </c>
    </row>
    <row r="21" spans="3:8" x14ac:dyDescent="0.25">
      <c r="G21" t="s">
        <v>108</v>
      </c>
      <c r="H21" t="str">
        <f>INDEX(C3:$I$13,3,4)</f>
        <v>Software Engineer</v>
      </c>
    </row>
    <row r="23" spans="3:8" x14ac:dyDescent="0.25">
      <c r="G23" t="s">
        <v>109</v>
      </c>
    </row>
    <row r="26" spans="3:8" x14ac:dyDescent="0.25">
      <c r="G26" t="s">
        <v>63</v>
      </c>
      <c r="H26">
        <f>INDEX(G3:G13,MATCH(G26,D3:D13,0))</f>
        <v>50000</v>
      </c>
    </row>
    <row r="28" spans="3:8" x14ac:dyDescent="0.25">
      <c r="G28" t="s">
        <v>88</v>
      </c>
      <c r="H28">
        <f>INDEX(G3:G13,MATCH(G28,E3:E13,0))</f>
        <v>60000</v>
      </c>
    </row>
    <row r="29" spans="3:8" x14ac:dyDescent="0.25">
      <c r="G29" t="s">
        <v>110</v>
      </c>
      <c r="H29" t="str">
        <f>CHOOSE(1,"IT","Finance","Marketing")</f>
        <v>IT</v>
      </c>
    </row>
    <row r="30" spans="3:8" x14ac:dyDescent="0.25">
      <c r="H30" t="str">
        <f t="shared" ref="H30:H31" si="0">CHOOSE(1,"IT","Finance","Marketing")</f>
        <v>IT</v>
      </c>
    </row>
    <row r="31" spans="3:8" x14ac:dyDescent="0.25">
      <c r="H31" t="str">
        <f t="shared" si="0"/>
        <v>IT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BA27-3BA5-49DB-B088-4D747CBE35B1}">
  <dimension ref="C4:H14"/>
  <sheetViews>
    <sheetView workbookViewId="0">
      <selection activeCell="H10" sqref="H10"/>
    </sheetView>
  </sheetViews>
  <sheetFormatPr defaultRowHeight="15" x14ac:dyDescent="0.25"/>
  <cols>
    <col min="3" max="3" width="14.28515625" customWidth="1"/>
    <col min="4" max="4" width="18.85546875" customWidth="1"/>
    <col min="5" max="5" width="14.7109375" customWidth="1"/>
    <col min="6" max="6" width="17" customWidth="1"/>
    <col min="7" max="7" width="18.5703125" customWidth="1"/>
    <col min="8" max="8" width="15.5703125" bestFit="1" customWidth="1"/>
  </cols>
  <sheetData>
    <row r="4" spans="3:8" ht="30" x14ac:dyDescent="0.25">
      <c r="C4" s="1" t="s">
        <v>111</v>
      </c>
      <c r="D4" s="1" t="s">
        <v>112</v>
      </c>
      <c r="E4" s="1" t="s">
        <v>113</v>
      </c>
      <c r="F4" s="1" t="s">
        <v>114</v>
      </c>
      <c r="G4" s="1" t="s">
        <v>115</v>
      </c>
      <c r="H4" s="1" t="s">
        <v>116</v>
      </c>
    </row>
    <row r="5" spans="3:8" ht="30" x14ac:dyDescent="0.25">
      <c r="C5" s="2" t="s">
        <v>117</v>
      </c>
      <c r="D5" s="4">
        <v>44197</v>
      </c>
      <c r="E5" s="4">
        <v>45291</v>
      </c>
      <c r="F5" s="2" t="s">
        <v>118</v>
      </c>
      <c r="G5" s="2">
        <v>24</v>
      </c>
      <c r="H5" s="5">
        <f ca="1">TODAY()</f>
        <v>45942</v>
      </c>
    </row>
    <row r="6" spans="3:8" x14ac:dyDescent="0.25">
      <c r="C6" s="2" t="s">
        <v>119</v>
      </c>
      <c r="D6" s="4">
        <v>44607</v>
      </c>
      <c r="E6" s="4">
        <v>45703</v>
      </c>
      <c r="F6" s="2" t="s">
        <v>120</v>
      </c>
      <c r="G6" s="2">
        <v>36</v>
      </c>
      <c r="H6" s="6">
        <f ca="1">NOW()</f>
        <v>45942.945246759256</v>
      </c>
    </row>
    <row r="7" spans="3:8" ht="30" x14ac:dyDescent="0.25">
      <c r="C7" s="2" t="s">
        <v>121</v>
      </c>
      <c r="D7" s="4">
        <v>43910</v>
      </c>
      <c r="E7" s="4">
        <v>45004</v>
      </c>
      <c r="F7" s="2" t="s">
        <v>122</v>
      </c>
      <c r="G7" s="2">
        <v>24</v>
      </c>
      <c r="H7" s="2">
        <f>DAY(D7)</f>
        <v>20</v>
      </c>
    </row>
    <row r="8" spans="3:8" x14ac:dyDescent="0.25">
      <c r="C8" s="2" t="s">
        <v>123</v>
      </c>
      <c r="D8" s="4">
        <v>45026</v>
      </c>
      <c r="E8" s="4">
        <v>45940</v>
      </c>
      <c r="F8" s="2" t="s">
        <v>124</v>
      </c>
      <c r="G8" s="2">
        <v>30</v>
      </c>
      <c r="H8" s="7">
        <f>EDATE(D8,2)</f>
        <v>45087</v>
      </c>
    </row>
    <row r="9" spans="3:8" ht="30" x14ac:dyDescent="0.25">
      <c r="C9" s="2" t="s">
        <v>125</v>
      </c>
      <c r="D9" s="4">
        <v>44321</v>
      </c>
      <c r="E9" s="4">
        <v>45417</v>
      </c>
      <c r="F9" s="2" t="s">
        <v>126</v>
      </c>
      <c r="G9" s="2">
        <v>36</v>
      </c>
      <c r="H9" s="2">
        <f>NETWORKDAYS(D9,D10)</f>
        <v>298</v>
      </c>
    </row>
    <row r="10" spans="3:8" ht="30" x14ac:dyDescent="0.25">
      <c r="C10" s="2" t="s">
        <v>127</v>
      </c>
      <c r="D10" s="4">
        <v>44737</v>
      </c>
      <c r="E10" s="4">
        <v>46198</v>
      </c>
      <c r="F10" s="2" t="s">
        <v>128</v>
      </c>
      <c r="G10" s="2">
        <v>48</v>
      </c>
      <c r="H10" s="2"/>
    </row>
    <row r="11" spans="3:8" ht="30" x14ac:dyDescent="0.25">
      <c r="C11" s="2" t="s">
        <v>129</v>
      </c>
      <c r="D11" s="4">
        <v>44042</v>
      </c>
      <c r="E11" s="4">
        <v>45137</v>
      </c>
      <c r="F11" s="2" t="s">
        <v>130</v>
      </c>
      <c r="G11" s="2">
        <v>36</v>
      </c>
      <c r="H11" s="2"/>
    </row>
    <row r="12" spans="3:8" ht="30" x14ac:dyDescent="0.25">
      <c r="C12" s="2" t="s">
        <v>131</v>
      </c>
      <c r="D12" s="4">
        <v>44420</v>
      </c>
      <c r="E12" s="4">
        <v>45334</v>
      </c>
      <c r="F12" s="2" t="s">
        <v>132</v>
      </c>
      <c r="G12" s="2">
        <v>30</v>
      </c>
      <c r="H12" s="2"/>
    </row>
    <row r="13" spans="3:8" ht="30" x14ac:dyDescent="0.25">
      <c r="C13" s="2" t="s">
        <v>133</v>
      </c>
      <c r="D13" s="4">
        <v>45170</v>
      </c>
      <c r="E13" s="4">
        <v>46082</v>
      </c>
      <c r="F13" s="2" t="s">
        <v>134</v>
      </c>
      <c r="G13" s="2">
        <v>30</v>
      </c>
      <c r="H13" s="2"/>
    </row>
    <row r="14" spans="3:8" ht="30" x14ac:dyDescent="0.25">
      <c r="C14" s="2" t="s">
        <v>135</v>
      </c>
      <c r="D14" s="4">
        <v>44119</v>
      </c>
      <c r="E14" s="4">
        <v>45945</v>
      </c>
      <c r="F14" s="2" t="s">
        <v>136</v>
      </c>
      <c r="G14" s="2">
        <v>60</v>
      </c>
      <c r="H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5B18-8E0F-4507-A824-2865BE3D0E59}">
  <dimension ref="C6:H28"/>
  <sheetViews>
    <sheetView tabSelected="1" workbookViewId="0">
      <selection activeCell="E28" sqref="E28"/>
    </sheetView>
  </sheetViews>
  <sheetFormatPr defaultRowHeight="15" x14ac:dyDescent="0.25"/>
  <cols>
    <col min="4" max="4" width="14" customWidth="1"/>
    <col min="5" max="5" width="14.85546875" customWidth="1"/>
    <col min="8" max="8" width="14.140625" customWidth="1"/>
  </cols>
  <sheetData>
    <row r="6" spans="3:8" ht="12" customHeight="1" x14ac:dyDescent="0.25">
      <c r="C6" s="9" t="s">
        <v>137</v>
      </c>
      <c r="D6" s="9" t="s">
        <v>138</v>
      </c>
      <c r="E6" s="11" t="s">
        <v>139</v>
      </c>
      <c r="F6" s="9" t="s">
        <v>140</v>
      </c>
      <c r="G6" s="9" t="s">
        <v>141</v>
      </c>
      <c r="H6" s="11" t="s">
        <v>142</v>
      </c>
    </row>
    <row r="7" spans="3:8" x14ac:dyDescent="0.25">
      <c r="C7" s="8" t="s">
        <v>143</v>
      </c>
      <c r="D7" s="8" t="s">
        <v>144</v>
      </c>
      <c r="E7" s="10">
        <v>120</v>
      </c>
      <c r="F7" s="8" t="s">
        <v>145</v>
      </c>
      <c r="G7" s="8" t="s">
        <v>118</v>
      </c>
      <c r="H7" s="10">
        <v>5</v>
      </c>
    </row>
    <row r="8" spans="3:8" x14ac:dyDescent="0.25">
      <c r="C8" s="8" t="s">
        <v>146</v>
      </c>
      <c r="D8" s="8" t="s">
        <v>147</v>
      </c>
      <c r="E8" s="10">
        <v>90</v>
      </c>
      <c r="F8" s="8" t="s">
        <v>148</v>
      </c>
      <c r="G8" s="8" t="s">
        <v>118</v>
      </c>
      <c r="H8" s="10">
        <v>8</v>
      </c>
    </row>
    <row r="9" spans="3:8" x14ac:dyDescent="0.25">
      <c r="C9" s="8" t="s">
        <v>149</v>
      </c>
      <c r="D9" s="8" t="s">
        <v>150</v>
      </c>
      <c r="E9" s="10">
        <v>150</v>
      </c>
      <c r="F9" s="8" t="s">
        <v>145</v>
      </c>
      <c r="G9" s="8" t="s">
        <v>120</v>
      </c>
      <c r="H9" s="10">
        <v>6</v>
      </c>
    </row>
    <row r="10" spans="3:8" x14ac:dyDescent="0.25">
      <c r="C10" s="8" t="s">
        <v>151</v>
      </c>
      <c r="D10" s="8" t="s">
        <v>152</v>
      </c>
      <c r="E10" s="10">
        <v>200</v>
      </c>
      <c r="F10" s="8" t="s">
        <v>153</v>
      </c>
      <c r="G10" s="8" t="s">
        <v>120</v>
      </c>
      <c r="H10" s="10">
        <v>10</v>
      </c>
    </row>
    <row r="11" spans="3:8" x14ac:dyDescent="0.25">
      <c r="C11" s="8" t="s">
        <v>143</v>
      </c>
      <c r="D11" s="8" t="s">
        <v>154</v>
      </c>
      <c r="E11" s="10">
        <v>80</v>
      </c>
      <c r="F11" s="8" t="s">
        <v>148</v>
      </c>
      <c r="G11" s="8" t="s">
        <v>122</v>
      </c>
      <c r="H11" s="10">
        <v>4</v>
      </c>
    </row>
    <row r="12" spans="3:8" x14ac:dyDescent="0.25">
      <c r="C12" s="8" t="s">
        <v>146</v>
      </c>
      <c r="D12" s="8" t="s">
        <v>155</v>
      </c>
      <c r="E12" s="10">
        <v>300</v>
      </c>
      <c r="F12" s="8" t="s">
        <v>145</v>
      </c>
      <c r="G12" s="8" t="s">
        <v>122</v>
      </c>
      <c r="H12" s="10">
        <v>12</v>
      </c>
    </row>
    <row r="13" spans="3:8" x14ac:dyDescent="0.25">
      <c r="C13" s="8" t="s">
        <v>151</v>
      </c>
      <c r="D13" s="8" t="s">
        <v>156</v>
      </c>
      <c r="E13" s="10">
        <v>250</v>
      </c>
      <c r="F13" s="8" t="s">
        <v>145</v>
      </c>
      <c r="G13" s="8" t="s">
        <v>124</v>
      </c>
      <c r="H13" s="10">
        <v>11</v>
      </c>
    </row>
    <row r="14" spans="3:8" x14ac:dyDescent="0.25">
      <c r="C14" s="8" t="s">
        <v>143</v>
      </c>
      <c r="D14" s="8" t="s">
        <v>157</v>
      </c>
      <c r="E14" s="10">
        <v>170</v>
      </c>
      <c r="F14" s="8" t="s">
        <v>153</v>
      </c>
      <c r="G14" s="8" t="s">
        <v>124</v>
      </c>
      <c r="H14" s="10">
        <v>9</v>
      </c>
    </row>
    <row r="15" spans="3:8" x14ac:dyDescent="0.25">
      <c r="C15" s="8" t="s">
        <v>149</v>
      </c>
      <c r="D15" s="8" t="s">
        <v>158</v>
      </c>
      <c r="E15" s="10">
        <v>130</v>
      </c>
      <c r="F15" s="8" t="s">
        <v>148</v>
      </c>
      <c r="G15" s="8" t="s">
        <v>126</v>
      </c>
      <c r="H15" s="10">
        <v>6</v>
      </c>
    </row>
    <row r="16" spans="3:8" x14ac:dyDescent="0.25">
      <c r="C16" s="8" t="s">
        <v>146</v>
      </c>
      <c r="D16" s="8" t="s">
        <v>159</v>
      </c>
      <c r="E16" s="10">
        <v>220</v>
      </c>
      <c r="F16" s="8" t="s">
        <v>153</v>
      </c>
      <c r="G16" s="8" t="s">
        <v>126</v>
      </c>
      <c r="H16" s="10">
        <v>10</v>
      </c>
    </row>
    <row r="17" spans="3:8" x14ac:dyDescent="0.25">
      <c r="C17" s="8" t="s">
        <v>143</v>
      </c>
      <c r="D17" s="8" t="s">
        <v>160</v>
      </c>
      <c r="E17" s="10">
        <v>190</v>
      </c>
      <c r="F17" s="8" t="s">
        <v>145</v>
      </c>
      <c r="G17" s="8" t="s">
        <v>128</v>
      </c>
      <c r="H17" s="10">
        <v>8</v>
      </c>
    </row>
    <row r="18" spans="3:8" x14ac:dyDescent="0.25">
      <c r="C18" s="8" t="s">
        <v>151</v>
      </c>
      <c r="D18" s="8" t="s">
        <v>161</v>
      </c>
      <c r="E18" s="10">
        <v>160</v>
      </c>
      <c r="F18" s="8" t="s">
        <v>148</v>
      </c>
      <c r="G18" s="8" t="s">
        <v>128</v>
      </c>
      <c r="H18" s="10">
        <v>7</v>
      </c>
    </row>
    <row r="19" spans="3:8" x14ac:dyDescent="0.25">
      <c r="C19" s="8" t="s">
        <v>149</v>
      </c>
      <c r="D19" s="8" t="s">
        <v>162</v>
      </c>
      <c r="E19" s="10">
        <v>100</v>
      </c>
      <c r="F19" s="8" t="s">
        <v>153</v>
      </c>
      <c r="G19" s="8" t="s">
        <v>130</v>
      </c>
      <c r="H19" s="10">
        <v>5</v>
      </c>
    </row>
    <row r="20" spans="3:8" x14ac:dyDescent="0.25">
      <c r="C20" s="8" t="s">
        <v>146</v>
      </c>
      <c r="D20" s="8" t="s">
        <v>163</v>
      </c>
      <c r="E20" s="10">
        <v>140</v>
      </c>
      <c r="F20" s="8" t="s">
        <v>145</v>
      </c>
      <c r="G20" s="8" t="s">
        <v>130</v>
      </c>
      <c r="H20" s="10">
        <v>6</v>
      </c>
    </row>
    <row r="21" spans="3:8" x14ac:dyDescent="0.25">
      <c r="C21" s="8" t="s">
        <v>143</v>
      </c>
      <c r="D21" s="8" t="s">
        <v>164</v>
      </c>
      <c r="E21" s="10">
        <v>230</v>
      </c>
      <c r="F21" s="8" t="s">
        <v>153</v>
      </c>
      <c r="G21" s="8" t="s">
        <v>132</v>
      </c>
      <c r="H21" s="10">
        <v>9</v>
      </c>
    </row>
    <row r="23" spans="3:8" x14ac:dyDescent="0.25">
      <c r="D23" s="8" t="s">
        <v>165</v>
      </c>
      <c r="E23">
        <f>SUMIF(C6:C21,"West",E6:E21)</f>
        <v>750</v>
      </c>
    </row>
    <row r="24" spans="3:8" x14ac:dyDescent="0.25">
      <c r="D24" s="8" t="s">
        <v>166</v>
      </c>
      <c r="E24">
        <f>SUMIFS(E6:E21,C6:C21,"EAST",F6:F21,"Mobiles")</f>
        <v>80</v>
      </c>
      <c r="F24">
        <f>SUMIFS(E6:E21,C6:C21,"East",F6:F21,"Laptops")</f>
        <v>310</v>
      </c>
    </row>
    <row r="25" spans="3:8" x14ac:dyDescent="0.25">
      <c r="D25" s="8" t="s">
        <v>167</v>
      </c>
      <c r="E25">
        <f>COUNTIF(C6:C21,"East")</f>
        <v>5</v>
      </c>
    </row>
    <row r="26" spans="3:8" x14ac:dyDescent="0.25">
      <c r="D26" s="8" t="s">
        <v>168</v>
      </c>
      <c r="E26">
        <f>COUNTIFS(C6:C21,"East",G6:G21,"Jan")</f>
        <v>1</v>
      </c>
    </row>
    <row r="27" spans="3:8" x14ac:dyDescent="0.25">
      <c r="D27" s="8" t="s">
        <v>169</v>
      </c>
      <c r="E27">
        <f>AVERAGEIF(C6:C21,"East",E6:E21)</f>
        <v>158</v>
      </c>
    </row>
    <row r="28" spans="3:8" x14ac:dyDescent="0.25">
      <c r="D28" s="8" t="s">
        <v>170</v>
      </c>
      <c r="E28" t="e" cm="1">
        <f t="array" ref="E28">Avera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1) Text Formula</vt:lpstr>
      <vt:lpstr>2) Formula</vt:lpstr>
      <vt:lpstr>3)Conditional</vt:lpstr>
      <vt:lpstr>4) Lookup</vt:lpstr>
      <vt:lpstr>5) Date &amp; Time</vt:lpstr>
      <vt:lpstr>6) Data-analysis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 Nadar</dc:creator>
  <cp:lastModifiedBy>Swamy Nadar</cp:lastModifiedBy>
  <dcterms:created xsi:type="dcterms:W3CDTF">2025-10-10T01:45:28Z</dcterms:created>
  <dcterms:modified xsi:type="dcterms:W3CDTF">2025-10-12T17:31:03Z</dcterms:modified>
</cp:coreProperties>
</file>