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18.xml" ContentType="application/vnd.ms-office.chartcolor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240" windowHeight="13050" activeTab="1"/>
  </bookViews>
  <sheets>
    <sheet name="输入" sheetId="3" r:id="rId1"/>
    <sheet name="Sheet1" sheetId="14" r:id="rId2"/>
    <sheet name="数据输出（中文）" sheetId="9" r:id="rId3"/>
    <sheet name="数据输出（英文）" sheetId="13" r:id="rId4"/>
    <sheet name="各局折线图" sheetId="12" r:id="rId5"/>
    <sheet name="数据A" sheetId="4" r:id="rId6"/>
    <sheet name="数据B" sheetId="10" r:id="rId7"/>
    <sheet name="后台计算1" sheetId="11" r:id="rId8"/>
  </sheets>
  <calcPr calcId="125725"/>
</workbook>
</file>

<file path=xl/calcChain.xml><?xml version="1.0" encoding="utf-8"?>
<calcChain xmlns="http://schemas.openxmlformats.org/spreadsheetml/2006/main">
  <c r="N200" i="11"/>
  <c r="M200"/>
  <c r="L200"/>
  <c r="K200"/>
  <c r="J200"/>
  <c r="I200"/>
  <c r="H200"/>
  <c r="G200"/>
  <c r="F200"/>
  <c r="E200"/>
  <c r="D200"/>
  <c r="C200"/>
  <c r="B200"/>
  <c r="A200"/>
  <c r="Y199"/>
  <c r="N199"/>
  <c r="M199"/>
  <c r="L199"/>
  <c r="K199"/>
  <c r="J199"/>
  <c r="I199"/>
  <c r="H199"/>
  <c r="G199"/>
  <c r="F199"/>
  <c r="E199"/>
  <c r="D199"/>
  <c r="C199"/>
  <c r="B199"/>
  <c r="A199"/>
  <c r="N198"/>
  <c r="M198"/>
  <c r="L198"/>
  <c r="K198"/>
  <c r="J198"/>
  <c r="I198"/>
  <c r="H198"/>
  <c r="G198"/>
  <c r="F198"/>
  <c r="E198"/>
  <c r="D198"/>
  <c r="C198"/>
  <c r="B198"/>
  <c r="A198"/>
  <c r="N197"/>
  <c r="M197"/>
  <c r="L197"/>
  <c r="K197"/>
  <c r="J197"/>
  <c r="I197"/>
  <c r="H197"/>
  <c r="G197"/>
  <c r="F197"/>
  <c r="E197"/>
  <c r="D197"/>
  <c r="C197"/>
  <c r="B197"/>
  <c r="A197"/>
  <c r="N196"/>
  <c r="M196"/>
  <c r="L196"/>
  <c r="K196"/>
  <c r="J196"/>
  <c r="I196"/>
  <c r="H196"/>
  <c r="G196"/>
  <c r="F196"/>
  <c r="E196"/>
  <c r="D196"/>
  <c r="C196"/>
  <c r="B196"/>
  <c r="A196"/>
  <c r="N195"/>
  <c r="M195"/>
  <c r="L195"/>
  <c r="K195"/>
  <c r="J195"/>
  <c r="I195"/>
  <c r="H195"/>
  <c r="G195"/>
  <c r="F195"/>
  <c r="E195"/>
  <c r="D195"/>
  <c r="C195"/>
  <c r="B195"/>
  <c r="A195"/>
  <c r="N194"/>
  <c r="M194"/>
  <c r="L194"/>
  <c r="K194"/>
  <c r="J194"/>
  <c r="I194"/>
  <c r="H194"/>
  <c r="G194"/>
  <c r="F194"/>
  <c r="E194"/>
  <c r="D194"/>
  <c r="C194"/>
  <c r="B194"/>
  <c r="A194"/>
  <c r="N193"/>
  <c r="M193"/>
  <c r="L193"/>
  <c r="K193"/>
  <c r="J193"/>
  <c r="I193"/>
  <c r="H193"/>
  <c r="G193"/>
  <c r="F193"/>
  <c r="E193"/>
  <c r="D193"/>
  <c r="C193"/>
  <c r="B193"/>
  <c r="A193"/>
  <c r="N192"/>
  <c r="M192"/>
  <c r="L192"/>
  <c r="K192"/>
  <c r="J192"/>
  <c r="I192"/>
  <c r="H192"/>
  <c r="G192"/>
  <c r="F192"/>
  <c r="E192"/>
  <c r="D192"/>
  <c r="C192"/>
  <c r="B192"/>
  <c r="A192"/>
  <c r="N191"/>
  <c r="M191"/>
  <c r="L191"/>
  <c r="K191"/>
  <c r="J191"/>
  <c r="I191"/>
  <c r="H191"/>
  <c r="G191"/>
  <c r="F191"/>
  <c r="E191"/>
  <c r="D191"/>
  <c r="C191"/>
  <c r="B191"/>
  <c r="A191"/>
  <c r="N190"/>
  <c r="M190"/>
  <c r="L190"/>
  <c r="K190"/>
  <c r="J190"/>
  <c r="I190"/>
  <c r="H190"/>
  <c r="G190"/>
  <c r="F190"/>
  <c r="E190"/>
  <c r="D190"/>
  <c r="C190"/>
  <c r="B190"/>
  <c r="A190"/>
  <c r="N189"/>
  <c r="M189"/>
  <c r="L189"/>
  <c r="K189"/>
  <c r="J189"/>
  <c r="I189"/>
  <c r="H189"/>
  <c r="G189"/>
  <c r="F189"/>
  <c r="E189"/>
  <c r="D189"/>
  <c r="C189"/>
  <c r="B189"/>
  <c r="A189"/>
  <c r="N188"/>
  <c r="M188"/>
  <c r="L188"/>
  <c r="K188"/>
  <c r="J188"/>
  <c r="I188"/>
  <c r="H188"/>
  <c r="G188"/>
  <c r="F188"/>
  <c r="E188"/>
  <c r="D188"/>
  <c r="C188"/>
  <c r="B188"/>
  <c r="A188"/>
  <c r="N187"/>
  <c r="M187"/>
  <c r="L187"/>
  <c r="K187"/>
  <c r="J187"/>
  <c r="I187"/>
  <c r="H187"/>
  <c r="G187"/>
  <c r="F187"/>
  <c r="E187"/>
  <c r="D187"/>
  <c r="C187"/>
  <c r="B187"/>
  <c r="A187"/>
  <c r="N186"/>
  <c r="M186"/>
  <c r="L186"/>
  <c r="K186"/>
  <c r="J186"/>
  <c r="I186"/>
  <c r="H186"/>
  <c r="G186"/>
  <c r="F186"/>
  <c r="E186"/>
  <c r="D186"/>
  <c r="C186"/>
  <c r="B186"/>
  <c r="A186"/>
  <c r="N185"/>
  <c r="M185"/>
  <c r="L185"/>
  <c r="K185"/>
  <c r="J185"/>
  <c r="I185"/>
  <c r="H185"/>
  <c r="G185"/>
  <c r="F185"/>
  <c r="E185"/>
  <c r="D185"/>
  <c r="C185"/>
  <c r="B185"/>
  <c r="A185"/>
  <c r="N184"/>
  <c r="M184"/>
  <c r="L184"/>
  <c r="K184"/>
  <c r="J184"/>
  <c r="I184"/>
  <c r="H184"/>
  <c r="G184"/>
  <c r="F184"/>
  <c r="E184"/>
  <c r="D184"/>
  <c r="C184"/>
  <c r="B184"/>
  <c r="A184"/>
  <c r="N183"/>
  <c r="M183"/>
  <c r="L183"/>
  <c r="K183"/>
  <c r="J183"/>
  <c r="I183"/>
  <c r="H183"/>
  <c r="G183"/>
  <c r="F183"/>
  <c r="E183"/>
  <c r="D183"/>
  <c r="C183"/>
  <c r="B183"/>
  <c r="A183"/>
  <c r="N182"/>
  <c r="M182"/>
  <c r="L182"/>
  <c r="K182"/>
  <c r="J182"/>
  <c r="I182"/>
  <c r="H182"/>
  <c r="G182"/>
  <c r="F182"/>
  <c r="E182"/>
  <c r="D182"/>
  <c r="C182"/>
  <c r="B182"/>
  <c r="A182"/>
  <c r="N181"/>
  <c r="M181"/>
  <c r="L181"/>
  <c r="K181"/>
  <c r="J181"/>
  <c r="I181"/>
  <c r="H181"/>
  <c r="G181"/>
  <c r="F181"/>
  <c r="E181"/>
  <c r="D181"/>
  <c r="C181"/>
  <c r="B181"/>
  <c r="A181"/>
  <c r="N180"/>
  <c r="M180"/>
  <c r="L180"/>
  <c r="K180"/>
  <c r="J180"/>
  <c r="I180"/>
  <c r="H180"/>
  <c r="G180"/>
  <c r="F180"/>
  <c r="E180"/>
  <c r="D180"/>
  <c r="C180"/>
  <c r="B180"/>
  <c r="A180"/>
  <c r="N179"/>
  <c r="M179"/>
  <c r="L179"/>
  <c r="K179"/>
  <c r="J179"/>
  <c r="I179"/>
  <c r="H179"/>
  <c r="G179"/>
  <c r="F179"/>
  <c r="E179"/>
  <c r="D179"/>
  <c r="C179"/>
  <c r="B179"/>
  <c r="A179"/>
  <c r="N178"/>
  <c r="M178"/>
  <c r="L178"/>
  <c r="K178"/>
  <c r="J178"/>
  <c r="I178"/>
  <c r="H178"/>
  <c r="G178"/>
  <c r="F178"/>
  <c r="E178"/>
  <c r="D178"/>
  <c r="C178"/>
  <c r="B178"/>
  <c r="A178"/>
  <c r="N177"/>
  <c r="M177"/>
  <c r="L177"/>
  <c r="K177"/>
  <c r="J177"/>
  <c r="I177"/>
  <c r="H177"/>
  <c r="G177"/>
  <c r="F177"/>
  <c r="E177"/>
  <c r="D177"/>
  <c r="C177"/>
  <c r="B177"/>
  <c r="A177"/>
  <c r="N176"/>
  <c r="M176"/>
  <c r="L176"/>
  <c r="K176"/>
  <c r="J176"/>
  <c r="I176"/>
  <c r="H176"/>
  <c r="G176"/>
  <c r="F176"/>
  <c r="E176"/>
  <c r="D176"/>
  <c r="C176"/>
  <c r="B176"/>
  <c r="A176"/>
  <c r="N175"/>
  <c r="M175"/>
  <c r="L175"/>
  <c r="K175"/>
  <c r="J175"/>
  <c r="I175"/>
  <c r="H175"/>
  <c r="G175"/>
  <c r="F175"/>
  <c r="E175"/>
  <c r="D175"/>
  <c r="C175"/>
  <c r="B175"/>
  <c r="A175"/>
  <c r="N174"/>
  <c r="M174"/>
  <c r="L174"/>
  <c r="K174"/>
  <c r="J174"/>
  <c r="I174"/>
  <c r="H174"/>
  <c r="G174"/>
  <c r="F174"/>
  <c r="E174"/>
  <c r="D174"/>
  <c r="C174"/>
  <c r="B174"/>
  <c r="A174"/>
  <c r="N173"/>
  <c r="M173"/>
  <c r="L173"/>
  <c r="K173"/>
  <c r="J173"/>
  <c r="I173"/>
  <c r="H173"/>
  <c r="G173"/>
  <c r="F173"/>
  <c r="E173"/>
  <c r="D173"/>
  <c r="C173"/>
  <c r="B173"/>
  <c r="A173"/>
  <c r="N172"/>
  <c r="M172"/>
  <c r="L172"/>
  <c r="K172"/>
  <c r="J172"/>
  <c r="I172"/>
  <c r="H172"/>
  <c r="G172"/>
  <c r="F172"/>
  <c r="E172"/>
  <c r="D172"/>
  <c r="C172"/>
  <c r="B172"/>
  <c r="A172"/>
  <c r="N171"/>
  <c r="M171"/>
  <c r="L171"/>
  <c r="K171"/>
  <c r="J171"/>
  <c r="I171"/>
  <c r="H171"/>
  <c r="G171"/>
  <c r="F171"/>
  <c r="E171"/>
  <c r="D171"/>
  <c r="C171"/>
  <c r="B171"/>
  <c r="A171"/>
  <c r="N170"/>
  <c r="M170"/>
  <c r="L170"/>
  <c r="K170"/>
  <c r="J170"/>
  <c r="I170"/>
  <c r="H170"/>
  <c r="G170"/>
  <c r="F170"/>
  <c r="E170"/>
  <c r="D170"/>
  <c r="C170"/>
  <c r="B170"/>
  <c r="A170"/>
  <c r="N169"/>
  <c r="M169"/>
  <c r="L169"/>
  <c r="K169"/>
  <c r="J169"/>
  <c r="I169"/>
  <c r="H169"/>
  <c r="G169"/>
  <c r="F169"/>
  <c r="E169"/>
  <c r="D169"/>
  <c r="C169"/>
  <c r="B169"/>
  <c r="A169"/>
  <c r="N168"/>
  <c r="M168"/>
  <c r="L168"/>
  <c r="K168"/>
  <c r="J168"/>
  <c r="I168"/>
  <c r="H168"/>
  <c r="G168"/>
  <c r="F168"/>
  <c r="E168"/>
  <c r="D168"/>
  <c r="C168"/>
  <c r="B168"/>
  <c r="A168"/>
  <c r="AH167"/>
  <c r="N167"/>
  <c r="M167"/>
  <c r="L167"/>
  <c r="K167"/>
  <c r="J167"/>
  <c r="I167"/>
  <c r="H167"/>
  <c r="G167"/>
  <c r="F167"/>
  <c r="E167"/>
  <c r="D167"/>
  <c r="C167"/>
  <c r="B167"/>
  <c r="A167"/>
  <c r="N166"/>
  <c r="M166"/>
  <c r="L166"/>
  <c r="K166"/>
  <c r="J166"/>
  <c r="I166"/>
  <c r="H166"/>
  <c r="G166"/>
  <c r="F166"/>
  <c r="E166"/>
  <c r="D166"/>
  <c r="C166"/>
  <c r="B166"/>
  <c r="A166"/>
  <c r="Y165"/>
  <c r="Q165"/>
  <c r="N165"/>
  <c r="M165"/>
  <c r="L165"/>
  <c r="K165"/>
  <c r="J165"/>
  <c r="I165"/>
  <c r="H165"/>
  <c r="G165"/>
  <c r="F165"/>
  <c r="E165"/>
  <c r="D165"/>
  <c r="C165"/>
  <c r="B165"/>
  <c r="A165"/>
  <c r="N164"/>
  <c r="M164"/>
  <c r="L164"/>
  <c r="K164"/>
  <c r="J164"/>
  <c r="I164"/>
  <c r="H164"/>
  <c r="G164"/>
  <c r="F164"/>
  <c r="E164"/>
  <c r="D164"/>
  <c r="C164"/>
  <c r="B164"/>
  <c r="A164"/>
  <c r="N163"/>
  <c r="M163"/>
  <c r="L163"/>
  <c r="K163"/>
  <c r="J163"/>
  <c r="I163"/>
  <c r="H163"/>
  <c r="G163"/>
  <c r="F163"/>
  <c r="E163"/>
  <c r="D163"/>
  <c r="C163"/>
  <c r="B163"/>
  <c r="A163"/>
  <c r="N162"/>
  <c r="M162"/>
  <c r="L162"/>
  <c r="K162"/>
  <c r="J162"/>
  <c r="I162"/>
  <c r="H162"/>
  <c r="G162"/>
  <c r="F162"/>
  <c r="E162"/>
  <c r="D162"/>
  <c r="C162"/>
  <c r="B162"/>
  <c r="A162"/>
  <c r="N161"/>
  <c r="M161"/>
  <c r="L161"/>
  <c r="K161"/>
  <c r="J161"/>
  <c r="I161"/>
  <c r="H161"/>
  <c r="G161"/>
  <c r="F161"/>
  <c r="E161"/>
  <c r="D161"/>
  <c r="C161"/>
  <c r="B161"/>
  <c r="A161"/>
  <c r="N160"/>
  <c r="M160"/>
  <c r="L160"/>
  <c r="K160"/>
  <c r="J160"/>
  <c r="I160"/>
  <c r="H160"/>
  <c r="G160"/>
  <c r="F160"/>
  <c r="E160"/>
  <c r="D160"/>
  <c r="C160"/>
  <c r="B160"/>
  <c r="A160"/>
  <c r="N159"/>
  <c r="M159"/>
  <c r="L159"/>
  <c r="K159"/>
  <c r="J159"/>
  <c r="I159"/>
  <c r="H159"/>
  <c r="G159"/>
  <c r="F159"/>
  <c r="E159"/>
  <c r="D159"/>
  <c r="C159"/>
  <c r="B159"/>
  <c r="A159"/>
  <c r="N158"/>
  <c r="M158"/>
  <c r="L158"/>
  <c r="K158"/>
  <c r="J158"/>
  <c r="I158"/>
  <c r="H158"/>
  <c r="G158"/>
  <c r="F158"/>
  <c r="E158"/>
  <c r="D158"/>
  <c r="C158"/>
  <c r="B158"/>
  <c r="A158"/>
  <c r="N157"/>
  <c r="M157"/>
  <c r="L157"/>
  <c r="K157"/>
  <c r="J157"/>
  <c r="I157"/>
  <c r="H157"/>
  <c r="G157"/>
  <c r="F157"/>
  <c r="E157"/>
  <c r="D157"/>
  <c r="C157"/>
  <c r="B157"/>
  <c r="A157"/>
  <c r="N156"/>
  <c r="M156"/>
  <c r="L156"/>
  <c r="K156"/>
  <c r="J156"/>
  <c r="I156"/>
  <c r="H156"/>
  <c r="G156"/>
  <c r="F156"/>
  <c r="E156"/>
  <c r="D156"/>
  <c r="C156"/>
  <c r="B156"/>
  <c r="A156"/>
  <c r="N155"/>
  <c r="M155"/>
  <c r="L155"/>
  <c r="K155"/>
  <c r="J155"/>
  <c r="I155"/>
  <c r="H155"/>
  <c r="G155"/>
  <c r="F155"/>
  <c r="E155"/>
  <c r="D155"/>
  <c r="C155"/>
  <c r="B155"/>
  <c r="A155"/>
  <c r="N154"/>
  <c r="M154"/>
  <c r="L154"/>
  <c r="K154"/>
  <c r="J154"/>
  <c r="I154"/>
  <c r="H154"/>
  <c r="G154"/>
  <c r="F154"/>
  <c r="E154"/>
  <c r="D154"/>
  <c r="C154"/>
  <c r="B154"/>
  <c r="A154"/>
  <c r="AD153"/>
  <c r="W153"/>
  <c r="N153"/>
  <c r="M153"/>
  <c r="L153"/>
  <c r="K153"/>
  <c r="J153"/>
  <c r="I153"/>
  <c r="H153"/>
  <c r="G153"/>
  <c r="F153"/>
  <c r="E153"/>
  <c r="D153"/>
  <c r="C153"/>
  <c r="B153"/>
  <c r="A153"/>
  <c r="N152"/>
  <c r="M152"/>
  <c r="L152"/>
  <c r="K152"/>
  <c r="J152"/>
  <c r="I152"/>
  <c r="H152"/>
  <c r="G152"/>
  <c r="F152"/>
  <c r="E152"/>
  <c r="D152"/>
  <c r="C152"/>
  <c r="B152"/>
  <c r="A152"/>
  <c r="AK151"/>
  <c r="N151"/>
  <c r="M151"/>
  <c r="L151"/>
  <c r="K151"/>
  <c r="J151"/>
  <c r="I151"/>
  <c r="H151"/>
  <c r="G151"/>
  <c r="F151"/>
  <c r="E151"/>
  <c r="D151"/>
  <c r="C151"/>
  <c r="B151"/>
  <c r="A151"/>
  <c r="N150"/>
  <c r="M150"/>
  <c r="L150"/>
  <c r="K150"/>
  <c r="J150"/>
  <c r="I150"/>
  <c r="H150"/>
  <c r="G150"/>
  <c r="F150"/>
  <c r="E150"/>
  <c r="D150"/>
  <c r="C150"/>
  <c r="B150"/>
  <c r="A150"/>
  <c r="N149"/>
  <c r="M149"/>
  <c r="L149"/>
  <c r="K149"/>
  <c r="J149"/>
  <c r="I149"/>
  <c r="H149"/>
  <c r="G149"/>
  <c r="F149"/>
  <c r="E149"/>
  <c r="D149"/>
  <c r="C149"/>
  <c r="B149"/>
  <c r="A149"/>
  <c r="N148"/>
  <c r="M148"/>
  <c r="L148"/>
  <c r="K148"/>
  <c r="J148"/>
  <c r="I148"/>
  <c r="H148"/>
  <c r="G148"/>
  <c r="F148"/>
  <c r="E148"/>
  <c r="D148"/>
  <c r="C148"/>
  <c r="B148"/>
  <c r="A148"/>
  <c r="N147"/>
  <c r="M147"/>
  <c r="L147"/>
  <c r="K147"/>
  <c r="J147"/>
  <c r="I147"/>
  <c r="H147"/>
  <c r="G147"/>
  <c r="F147"/>
  <c r="E147"/>
  <c r="D147"/>
  <c r="C147"/>
  <c r="B147"/>
  <c r="A147"/>
  <c r="N146"/>
  <c r="M146"/>
  <c r="L146"/>
  <c r="K146"/>
  <c r="J146"/>
  <c r="I146"/>
  <c r="H146"/>
  <c r="G146"/>
  <c r="F146"/>
  <c r="E146"/>
  <c r="D146"/>
  <c r="C146"/>
  <c r="B146"/>
  <c r="A146"/>
  <c r="AI145"/>
  <c r="N145"/>
  <c r="M145"/>
  <c r="L145"/>
  <c r="K145"/>
  <c r="J145"/>
  <c r="I145"/>
  <c r="H145"/>
  <c r="G145"/>
  <c r="F145"/>
  <c r="E145"/>
  <c r="D145"/>
  <c r="C145"/>
  <c r="B145"/>
  <c r="A145"/>
  <c r="N144"/>
  <c r="M144"/>
  <c r="L144"/>
  <c r="K144"/>
  <c r="J144"/>
  <c r="I144"/>
  <c r="H144"/>
  <c r="G144"/>
  <c r="F144"/>
  <c r="E144"/>
  <c r="D144"/>
  <c r="C144"/>
  <c r="B144"/>
  <c r="A144"/>
  <c r="N143"/>
  <c r="M143"/>
  <c r="L143"/>
  <c r="K143"/>
  <c r="J143"/>
  <c r="I143"/>
  <c r="H143"/>
  <c r="G143"/>
  <c r="F143"/>
  <c r="E143"/>
  <c r="D143"/>
  <c r="C143"/>
  <c r="B143"/>
  <c r="A143"/>
  <c r="N142"/>
  <c r="M142"/>
  <c r="L142"/>
  <c r="K142"/>
  <c r="J142"/>
  <c r="I142"/>
  <c r="H142"/>
  <c r="G142"/>
  <c r="F142"/>
  <c r="E142"/>
  <c r="D142"/>
  <c r="C142"/>
  <c r="B142"/>
  <c r="A142"/>
  <c r="N141"/>
  <c r="M141"/>
  <c r="L141"/>
  <c r="K141"/>
  <c r="J141"/>
  <c r="I141"/>
  <c r="H141"/>
  <c r="G141"/>
  <c r="F141"/>
  <c r="E141"/>
  <c r="D141"/>
  <c r="C141"/>
  <c r="B141"/>
  <c r="A141"/>
  <c r="N140"/>
  <c r="M140"/>
  <c r="L140"/>
  <c r="K140"/>
  <c r="J140"/>
  <c r="I140"/>
  <c r="H140"/>
  <c r="G140"/>
  <c r="F140"/>
  <c r="E140"/>
  <c r="D140"/>
  <c r="C140"/>
  <c r="B140"/>
  <c r="A140"/>
  <c r="N139"/>
  <c r="M139"/>
  <c r="L139"/>
  <c r="K139"/>
  <c r="J139"/>
  <c r="I139"/>
  <c r="H139"/>
  <c r="G139"/>
  <c r="F139"/>
  <c r="E139"/>
  <c r="D139"/>
  <c r="C139"/>
  <c r="B139"/>
  <c r="A139"/>
  <c r="N138"/>
  <c r="M138"/>
  <c r="L138"/>
  <c r="K138"/>
  <c r="J138"/>
  <c r="I138"/>
  <c r="H138"/>
  <c r="G138"/>
  <c r="F138"/>
  <c r="E138"/>
  <c r="D138"/>
  <c r="C138"/>
  <c r="B138"/>
  <c r="A138"/>
  <c r="N137"/>
  <c r="M137"/>
  <c r="L137"/>
  <c r="K137"/>
  <c r="J137"/>
  <c r="I137"/>
  <c r="H137"/>
  <c r="G137"/>
  <c r="F137"/>
  <c r="E137"/>
  <c r="D137"/>
  <c r="C137"/>
  <c r="B137"/>
  <c r="A137"/>
  <c r="N136"/>
  <c r="M136"/>
  <c r="L136"/>
  <c r="K136"/>
  <c r="J136"/>
  <c r="I136"/>
  <c r="H136"/>
  <c r="G136"/>
  <c r="F136"/>
  <c r="E136"/>
  <c r="D136"/>
  <c r="C136"/>
  <c r="B136"/>
  <c r="A136"/>
  <c r="N135"/>
  <c r="M135"/>
  <c r="L135"/>
  <c r="K135"/>
  <c r="J135"/>
  <c r="I135"/>
  <c r="H135"/>
  <c r="G135"/>
  <c r="F135"/>
  <c r="E135"/>
  <c r="D135"/>
  <c r="C135"/>
  <c r="B135"/>
  <c r="A135"/>
  <c r="N134"/>
  <c r="M134"/>
  <c r="L134"/>
  <c r="K134"/>
  <c r="J134"/>
  <c r="I134"/>
  <c r="H134"/>
  <c r="G134"/>
  <c r="F134"/>
  <c r="E134"/>
  <c r="D134"/>
  <c r="C134"/>
  <c r="B134"/>
  <c r="A134"/>
  <c r="N133"/>
  <c r="M133"/>
  <c r="L133"/>
  <c r="K133"/>
  <c r="J133"/>
  <c r="I133"/>
  <c r="H133"/>
  <c r="G133"/>
  <c r="F133"/>
  <c r="E133"/>
  <c r="D133"/>
  <c r="C133"/>
  <c r="B133"/>
  <c r="A133"/>
  <c r="N132"/>
  <c r="M132"/>
  <c r="L132"/>
  <c r="K132"/>
  <c r="J132"/>
  <c r="I132"/>
  <c r="H132"/>
  <c r="G132"/>
  <c r="F132"/>
  <c r="E132"/>
  <c r="D132"/>
  <c r="C132"/>
  <c r="B132"/>
  <c r="A132"/>
  <c r="N131"/>
  <c r="M131"/>
  <c r="L131"/>
  <c r="K131"/>
  <c r="J131"/>
  <c r="I131"/>
  <c r="H131"/>
  <c r="G131"/>
  <c r="F131"/>
  <c r="E131"/>
  <c r="D131"/>
  <c r="C131"/>
  <c r="B131"/>
  <c r="A131"/>
  <c r="N130"/>
  <c r="M130"/>
  <c r="L130"/>
  <c r="K130"/>
  <c r="J130"/>
  <c r="I130"/>
  <c r="H130"/>
  <c r="G130"/>
  <c r="F130"/>
  <c r="E130"/>
  <c r="D130"/>
  <c r="C130"/>
  <c r="B130"/>
  <c r="A130"/>
  <c r="AA129"/>
  <c r="N129"/>
  <c r="M129"/>
  <c r="L129"/>
  <c r="K129"/>
  <c r="J129"/>
  <c r="I129"/>
  <c r="H129"/>
  <c r="G129"/>
  <c r="F129"/>
  <c r="E129"/>
  <c r="D129"/>
  <c r="C129"/>
  <c r="B129"/>
  <c r="A129"/>
  <c r="AN128"/>
  <c r="N128"/>
  <c r="M128"/>
  <c r="L128"/>
  <c r="K128"/>
  <c r="J128"/>
  <c r="I128"/>
  <c r="H128"/>
  <c r="G128"/>
  <c r="F128"/>
  <c r="E128"/>
  <c r="D128"/>
  <c r="C128"/>
  <c r="B128"/>
  <c r="A128"/>
  <c r="N127"/>
  <c r="M127"/>
  <c r="L127"/>
  <c r="K127"/>
  <c r="J127"/>
  <c r="I127"/>
  <c r="H127"/>
  <c r="G127"/>
  <c r="F127"/>
  <c r="E127"/>
  <c r="D127"/>
  <c r="C127"/>
  <c r="B127"/>
  <c r="A127"/>
  <c r="N126"/>
  <c r="M126"/>
  <c r="L126"/>
  <c r="K126"/>
  <c r="J126"/>
  <c r="I126"/>
  <c r="H126"/>
  <c r="G126"/>
  <c r="F126"/>
  <c r="E126"/>
  <c r="D126"/>
  <c r="C126"/>
  <c r="B126"/>
  <c r="A126"/>
  <c r="N125"/>
  <c r="M125"/>
  <c r="L125"/>
  <c r="K125"/>
  <c r="J125"/>
  <c r="I125"/>
  <c r="H125"/>
  <c r="G125"/>
  <c r="F125"/>
  <c r="E125"/>
  <c r="D125"/>
  <c r="C125"/>
  <c r="B125"/>
  <c r="A125"/>
  <c r="N124"/>
  <c r="M124"/>
  <c r="L124"/>
  <c r="K124"/>
  <c r="J124"/>
  <c r="I124"/>
  <c r="H124"/>
  <c r="G124"/>
  <c r="F124"/>
  <c r="E124"/>
  <c r="D124"/>
  <c r="C124"/>
  <c r="B124"/>
  <c r="A124"/>
  <c r="N123"/>
  <c r="M123"/>
  <c r="L123"/>
  <c r="K123"/>
  <c r="J123"/>
  <c r="I123"/>
  <c r="H123"/>
  <c r="G123"/>
  <c r="F123"/>
  <c r="E123"/>
  <c r="D123"/>
  <c r="C123"/>
  <c r="B123"/>
  <c r="A123"/>
  <c r="N122"/>
  <c r="M122"/>
  <c r="L122"/>
  <c r="K122"/>
  <c r="J122"/>
  <c r="I122"/>
  <c r="H122"/>
  <c r="G122"/>
  <c r="F122"/>
  <c r="E122"/>
  <c r="D122"/>
  <c r="C122"/>
  <c r="B122"/>
  <c r="A122"/>
  <c r="AC121"/>
  <c r="N121"/>
  <c r="M121"/>
  <c r="L121"/>
  <c r="K121"/>
  <c r="J121"/>
  <c r="I121"/>
  <c r="H121"/>
  <c r="G121"/>
  <c r="F121"/>
  <c r="E121"/>
  <c r="D121"/>
  <c r="C121"/>
  <c r="B121"/>
  <c r="A121"/>
  <c r="N120"/>
  <c r="M120"/>
  <c r="L120"/>
  <c r="K120"/>
  <c r="J120"/>
  <c r="I120"/>
  <c r="H120"/>
  <c r="G120"/>
  <c r="F120"/>
  <c r="E120"/>
  <c r="D120"/>
  <c r="C120"/>
  <c r="B120"/>
  <c r="A120"/>
  <c r="AD119"/>
  <c r="N119"/>
  <c r="M119"/>
  <c r="L119"/>
  <c r="K119"/>
  <c r="J119"/>
  <c r="I119"/>
  <c r="H119"/>
  <c r="G119"/>
  <c r="F119"/>
  <c r="E119"/>
  <c r="D119"/>
  <c r="C119"/>
  <c r="B119"/>
  <c r="A119"/>
  <c r="N118"/>
  <c r="M118"/>
  <c r="L118"/>
  <c r="K118"/>
  <c r="J118"/>
  <c r="I118"/>
  <c r="H118"/>
  <c r="G118"/>
  <c r="F118"/>
  <c r="E118"/>
  <c r="D118"/>
  <c r="C118"/>
  <c r="B118"/>
  <c r="A118"/>
  <c r="V117"/>
  <c r="N117"/>
  <c r="M117"/>
  <c r="L117"/>
  <c r="K117"/>
  <c r="J117"/>
  <c r="I117"/>
  <c r="H117"/>
  <c r="G117"/>
  <c r="F117"/>
  <c r="E117"/>
  <c r="D117"/>
  <c r="C117"/>
  <c r="B117"/>
  <c r="A117"/>
  <c r="N116"/>
  <c r="M116"/>
  <c r="L116"/>
  <c r="K116"/>
  <c r="J116"/>
  <c r="I116"/>
  <c r="H116"/>
  <c r="G116"/>
  <c r="F116"/>
  <c r="E116"/>
  <c r="D116"/>
  <c r="C116"/>
  <c r="B116"/>
  <c r="A116"/>
  <c r="N115"/>
  <c r="M115"/>
  <c r="L115"/>
  <c r="K115"/>
  <c r="J115"/>
  <c r="I115"/>
  <c r="H115"/>
  <c r="G115"/>
  <c r="F115"/>
  <c r="E115"/>
  <c r="D115"/>
  <c r="C115"/>
  <c r="B115"/>
  <c r="A115"/>
  <c r="N114"/>
  <c r="M114"/>
  <c r="L114"/>
  <c r="K114"/>
  <c r="J114"/>
  <c r="I114"/>
  <c r="H114"/>
  <c r="G114"/>
  <c r="F114"/>
  <c r="E114"/>
  <c r="D114"/>
  <c r="C114"/>
  <c r="B114"/>
  <c r="A114"/>
  <c r="N113"/>
  <c r="M113"/>
  <c r="L113"/>
  <c r="K113"/>
  <c r="J113"/>
  <c r="I113"/>
  <c r="H113"/>
  <c r="G113"/>
  <c r="F113"/>
  <c r="E113"/>
  <c r="D113"/>
  <c r="C113"/>
  <c r="B113"/>
  <c r="A113"/>
  <c r="N112"/>
  <c r="M112"/>
  <c r="L112"/>
  <c r="K112"/>
  <c r="J112"/>
  <c r="I112"/>
  <c r="H112"/>
  <c r="G112"/>
  <c r="F112"/>
  <c r="E112"/>
  <c r="D112"/>
  <c r="C112"/>
  <c r="B112"/>
  <c r="A112"/>
  <c r="AD111"/>
  <c r="N111"/>
  <c r="M111"/>
  <c r="L111"/>
  <c r="K111"/>
  <c r="J111"/>
  <c r="I111"/>
  <c r="H111"/>
  <c r="G111"/>
  <c r="F111"/>
  <c r="E111"/>
  <c r="D111"/>
  <c r="C111"/>
  <c r="B111"/>
  <c r="A111"/>
  <c r="O110"/>
  <c r="N110"/>
  <c r="M110"/>
  <c r="L110"/>
  <c r="K110"/>
  <c r="J110"/>
  <c r="I110"/>
  <c r="H110"/>
  <c r="G110"/>
  <c r="F110"/>
  <c r="E110"/>
  <c r="D110"/>
  <c r="C110"/>
  <c r="B110"/>
  <c r="A110"/>
  <c r="Y109"/>
  <c r="N109"/>
  <c r="M109"/>
  <c r="L109"/>
  <c r="K109"/>
  <c r="J109"/>
  <c r="I109"/>
  <c r="H109"/>
  <c r="G109"/>
  <c r="F109"/>
  <c r="E109"/>
  <c r="D109"/>
  <c r="C109"/>
  <c r="B109"/>
  <c r="A109"/>
  <c r="N108"/>
  <c r="M108"/>
  <c r="L108"/>
  <c r="K108"/>
  <c r="J108"/>
  <c r="I108"/>
  <c r="H108"/>
  <c r="G108"/>
  <c r="F108"/>
  <c r="E108"/>
  <c r="D108"/>
  <c r="C108"/>
  <c r="B108"/>
  <c r="A108"/>
  <c r="N107"/>
  <c r="M107"/>
  <c r="L107"/>
  <c r="K107"/>
  <c r="J107"/>
  <c r="I107"/>
  <c r="H107"/>
  <c r="G107"/>
  <c r="F107"/>
  <c r="E107"/>
  <c r="D107"/>
  <c r="C107"/>
  <c r="B107"/>
  <c r="A107"/>
  <c r="U106"/>
  <c r="N106"/>
  <c r="M106"/>
  <c r="L106"/>
  <c r="K106"/>
  <c r="J106"/>
  <c r="I106"/>
  <c r="H106"/>
  <c r="G106"/>
  <c r="F106"/>
  <c r="E106"/>
  <c r="D106"/>
  <c r="C106"/>
  <c r="B106"/>
  <c r="A106"/>
  <c r="N105"/>
  <c r="M105"/>
  <c r="L105"/>
  <c r="K105"/>
  <c r="J105"/>
  <c r="I105"/>
  <c r="H105"/>
  <c r="G105"/>
  <c r="F105"/>
  <c r="E105"/>
  <c r="D105"/>
  <c r="C105"/>
  <c r="B105"/>
  <c r="A105"/>
  <c r="AG104"/>
  <c r="N104"/>
  <c r="M104"/>
  <c r="L104"/>
  <c r="K104"/>
  <c r="J104"/>
  <c r="I104"/>
  <c r="H104"/>
  <c r="G104"/>
  <c r="F104"/>
  <c r="E104"/>
  <c r="D104"/>
  <c r="C104"/>
  <c r="B104"/>
  <c r="A104"/>
  <c r="AJ103"/>
  <c r="AG103"/>
  <c r="AC103"/>
  <c r="N103"/>
  <c r="M103"/>
  <c r="L103"/>
  <c r="K103"/>
  <c r="J103"/>
  <c r="I103"/>
  <c r="H103"/>
  <c r="G103"/>
  <c r="F103"/>
  <c r="E103"/>
  <c r="D103"/>
  <c r="C103"/>
  <c r="B103"/>
  <c r="A103"/>
  <c r="AG102"/>
  <c r="N102"/>
  <c r="M102"/>
  <c r="L102"/>
  <c r="K102"/>
  <c r="J102"/>
  <c r="I102"/>
  <c r="H102"/>
  <c r="G102"/>
  <c r="F102"/>
  <c r="E102"/>
  <c r="D102"/>
  <c r="C102"/>
  <c r="B102"/>
  <c r="A102"/>
  <c r="N101"/>
  <c r="M101"/>
  <c r="L101"/>
  <c r="K101"/>
  <c r="J101"/>
  <c r="I101"/>
  <c r="H101"/>
  <c r="G101"/>
  <c r="F101"/>
  <c r="E101"/>
  <c r="D101"/>
  <c r="C101"/>
  <c r="B101"/>
  <c r="A101"/>
  <c r="N100"/>
  <c r="M100"/>
  <c r="L100"/>
  <c r="K100"/>
  <c r="J100"/>
  <c r="I100"/>
  <c r="H100"/>
  <c r="G100"/>
  <c r="F100"/>
  <c r="E100"/>
  <c r="D100"/>
  <c r="C100"/>
  <c r="B100"/>
  <c r="A100"/>
  <c r="AH99"/>
  <c r="N99"/>
  <c r="M99"/>
  <c r="L99"/>
  <c r="K99"/>
  <c r="J99"/>
  <c r="I99"/>
  <c r="H99"/>
  <c r="G99"/>
  <c r="F99"/>
  <c r="E99"/>
  <c r="D99"/>
  <c r="C99"/>
  <c r="B99"/>
  <c r="A99"/>
  <c r="N98"/>
  <c r="M98"/>
  <c r="L98"/>
  <c r="K98"/>
  <c r="J98"/>
  <c r="I98"/>
  <c r="H98"/>
  <c r="G98"/>
  <c r="F98"/>
  <c r="E98"/>
  <c r="D98"/>
  <c r="C98"/>
  <c r="B98"/>
  <c r="A98"/>
  <c r="N97"/>
  <c r="M97"/>
  <c r="L97"/>
  <c r="K97"/>
  <c r="J97"/>
  <c r="I97"/>
  <c r="H97"/>
  <c r="G97"/>
  <c r="F97"/>
  <c r="E97"/>
  <c r="D97"/>
  <c r="C97"/>
  <c r="B97"/>
  <c r="A97"/>
  <c r="N96"/>
  <c r="M96"/>
  <c r="L96"/>
  <c r="K96"/>
  <c r="J96"/>
  <c r="I96"/>
  <c r="H96"/>
  <c r="G96"/>
  <c r="F96"/>
  <c r="E96"/>
  <c r="D96"/>
  <c r="C96"/>
  <c r="B96"/>
  <c r="A96"/>
  <c r="AX95"/>
  <c r="AR95"/>
  <c r="AQ95"/>
  <c r="N95"/>
  <c r="M95"/>
  <c r="L95"/>
  <c r="K95"/>
  <c r="J95"/>
  <c r="I95"/>
  <c r="H95"/>
  <c r="G95"/>
  <c r="F95"/>
  <c r="E95"/>
  <c r="D95"/>
  <c r="C95"/>
  <c r="B95"/>
  <c r="A95"/>
  <c r="AF94"/>
  <c r="N94"/>
  <c r="M94"/>
  <c r="L94"/>
  <c r="K94"/>
  <c r="J94"/>
  <c r="I94"/>
  <c r="H94"/>
  <c r="G94"/>
  <c r="F94"/>
  <c r="E94"/>
  <c r="D94"/>
  <c r="C94"/>
  <c r="B94"/>
  <c r="A94"/>
  <c r="AT93"/>
  <c r="N93"/>
  <c r="M93"/>
  <c r="L93"/>
  <c r="K93"/>
  <c r="J93"/>
  <c r="I93"/>
  <c r="H93"/>
  <c r="G93"/>
  <c r="F93"/>
  <c r="E93"/>
  <c r="D93"/>
  <c r="C93"/>
  <c r="B93"/>
  <c r="A93"/>
  <c r="N92"/>
  <c r="M92"/>
  <c r="L92"/>
  <c r="K92"/>
  <c r="J92"/>
  <c r="I92"/>
  <c r="H92"/>
  <c r="G92"/>
  <c r="F92"/>
  <c r="E92"/>
  <c r="D92"/>
  <c r="C92"/>
  <c r="B92"/>
  <c r="A92"/>
  <c r="AP91"/>
  <c r="AH91"/>
  <c r="R91"/>
  <c r="N91"/>
  <c r="M91"/>
  <c r="L91"/>
  <c r="K91"/>
  <c r="J91"/>
  <c r="I91"/>
  <c r="H91"/>
  <c r="G91"/>
  <c r="F91"/>
  <c r="E91"/>
  <c r="D91"/>
  <c r="C91"/>
  <c r="B91"/>
  <c r="A91"/>
  <c r="AN90"/>
  <c r="N90"/>
  <c r="M90"/>
  <c r="L90"/>
  <c r="K90"/>
  <c r="J90"/>
  <c r="I90"/>
  <c r="H90"/>
  <c r="G90"/>
  <c r="F90"/>
  <c r="E90"/>
  <c r="D90"/>
  <c r="C90"/>
  <c r="B90"/>
  <c r="A90"/>
  <c r="AP89"/>
  <c r="N89"/>
  <c r="M89"/>
  <c r="L89"/>
  <c r="K89"/>
  <c r="J89"/>
  <c r="T8" i="9" s="1"/>
  <c r="AC8" s="1"/>
  <c r="I89" i="11"/>
  <c r="H89"/>
  <c r="G89"/>
  <c r="F89"/>
  <c r="E89"/>
  <c r="D89"/>
  <c r="C89"/>
  <c r="B89"/>
  <c r="A89"/>
  <c r="N88"/>
  <c r="M88"/>
  <c r="L88"/>
  <c r="K88"/>
  <c r="J88"/>
  <c r="I88"/>
  <c r="H88"/>
  <c r="G88"/>
  <c r="F88"/>
  <c r="E88"/>
  <c r="D88"/>
  <c r="C88"/>
  <c r="B88"/>
  <c r="A88"/>
  <c r="N87"/>
  <c r="M87"/>
  <c r="L87"/>
  <c r="K87"/>
  <c r="J87"/>
  <c r="I87"/>
  <c r="H87"/>
  <c r="G87"/>
  <c r="F87"/>
  <c r="E87"/>
  <c r="D87"/>
  <c r="C87"/>
  <c r="B87"/>
  <c r="A87"/>
  <c r="N86"/>
  <c r="M86"/>
  <c r="L86"/>
  <c r="K86"/>
  <c r="J86"/>
  <c r="I86"/>
  <c r="H86"/>
  <c r="G86"/>
  <c r="F86"/>
  <c r="E86"/>
  <c r="D86"/>
  <c r="C86"/>
  <c r="B86"/>
  <c r="A86"/>
  <c r="AB85"/>
  <c r="T85"/>
  <c r="R85"/>
  <c r="N85"/>
  <c r="M85"/>
  <c r="L85"/>
  <c r="K85"/>
  <c r="J85"/>
  <c r="I85"/>
  <c r="H85"/>
  <c r="G85"/>
  <c r="F85"/>
  <c r="E85"/>
  <c r="D85"/>
  <c r="C85"/>
  <c r="B85"/>
  <c r="A85"/>
  <c r="AX84"/>
  <c r="AV84"/>
  <c r="AU84"/>
  <c r="AB84"/>
  <c r="N84"/>
  <c r="M84"/>
  <c r="L84"/>
  <c r="K84"/>
  <c r="J84"/>
  <c r="I84"/>
  <c r="H84"/>
  <c r="G84"/>
  <c r="F84"/>
  <c r="E84"/>
  <c r="D84"/>
  <c r="C84"/>
  <c r="B84"/>
  <c r="A84"/>
  <c r="AY83"/>
  <c r="AT83"/>
  <c r="AQ83"/>
  <c r="AP83"/>
  <c r="T83"/>
  <c r="N83"/>
  <c r="M83"/>
  <c r="L83"/>
  <c r="K83"/>
  <c r="J83"/>
  <c r="I83"/>
  <c r="H83"/>
  <c r="G83"/>
  <c r="F83"/>
  <c r="E83"/>
  <c r="D83"/>
  <c r="C83"/>
  <c r="B83"/>
  <c r="A83"/>
  <c r="N82"/>
  <c r="M82"/>
  <c r="L82"/>
  <c r="K82"/>
  <c r="J82"/>
  <c r="I82"/>
  <c r="H82"/>
  <c r="G82"/>
  <c r="F82"/>
  <c r="E82"/>
  <c r="D82"/>
  <c r="C82"/>
  <c r="B82"/>
  <c r="A82"/>
  <c r="N81"/>
  <c r="M81"/>
  <c r="L81"/>
  <c r="K81"/>
  <c r="J81"/>
  <c r="I81"/>
  <c r="H81"/>
  <c r="G81"/>
  <c r="F81"/>
  <c r="E81"/>
  <c r="D81"/>
  <c r="C81"/>
  <c r="B81"/>
  <c r="A81"/>
  <c r="N80"/>
  <c r="M80"/>
  <c r="L80"/>
  <c r="K80"/>
  <c r="J80"/>
  <c r="I80"/>
  <c r="H80"/>
  <c r="G80"/>
  <c r="F80"/>
  <c r="E80"/>
  <c r="D80"/>
  <c r="C80"/>
  <c r="B80"/>
  <c r="A80"/>
  <c r="AS79"/>
  <c r="AJ79"/>
  <c r="AI79"/>
  <c r="N79"/>
  <c r="M79"/>
  <c r="L79"/>
  <c r="K79"/>
  <c r="J79"/>
  <c r="I79"/>
  <c r="H79"/>
  <c r="G79"/>
  <c r="F79"/>
  <c r="E79"/>
  <c r="D79"/>
  <c r="C79"/>
  <c r="B79"/>
  <c r="A79"/>
  <c r="N78"/>
  <c r="M78"/>
  <c r="L78"/>
  <c r="K78"/>
  <c r="J78"/>
  <c r="I78"/>
  <c r="H78"/>
  <c r="G78"/>
  <c r="F78"/>
  <c r="E78"/>
  <c r="D78"/>
  <c r="C78"/>
  <c r="B78"/>
  <c r="A78"/>
  <c r="AZ77"/>
  <c r="AY77"/>
  <c r="N77"/>
  <c r="M77"/>
  <c r="L77"/>
  <c r="K77"/>
  <c r="J77"/>
  <c r="I77"/>
  <c r="H77"/>
  <c r="G77"/>
  <c r="F77"/>
  <c r="E77"/>
  <c r="D77"/>
  <c r="C77"/>
  <c r="B77"/>
  <c r="A77"/>
  <c r="AR76"/>
  <c r="AO76"/>
  <c r="N76"/>
  <c r="M76"/>
  <c r="L76"/>
  <c r="K76"/>
  <c r="J76"/>
  <c r="I76"/>
  <c r="H76"/>
  <c r="G76"/>
  <c r="F76"/>
  <c r="E76"/>
  <c r="D76"/>
  <c r="C76"/>
  <c r="B76"/>
  <c r="A76"/>
  <c r="AV75"/>
  <c r="AR75"/>
  <c r="AP75"/>
  <c r="AO75"/>
  <c r="N75"/>
  <c r="M75"/>
  <c r="L75"/>
  <c r="K75"/>
  <c r="J75"/>
  <c r="I75"/>
  <c r="H75"/>
  <c r="G75"/>
  <c r="F75"/>
  <c r="E75"/>
  <c r="D75"/>
  <c r="C75"/>
  <c r="B75"/>
  <c r="A75"/>
  <c r="AV74"/>
  <c r="N74"/>
  <c r="M74"/>
  <c r="L74"/>
  <c r="K74"/>
  <c r="J74"/>
  <c r="I74"/>
  <c r="H74"/>
  <c r="G74"/>
  <c r="F74"/>
  <c r="E74"/>
  <c r="D74"/>
  <c r="C74"/>
  <c r="B74"/>
  <c r="A74"/>
  <c r="Z73"/>
  <c r="N73"/>
  <c r="M73"/>
  <c r="L73"/>
  <c r="K73"/>
  <c r="J73"/>
  <c r="I73"/>
  <c r="H73"/>
  <c r="G73"/>
  <c r="F73"/>
  <c r="E73"/>
  <c r="D73"/>
  <c r="C73"/>
  <c r="B73"/>
  <c r="A73"/>
  <c r="AS72"/>
  <c r="AJ72"/>
  <c r="N72"/>
  <c r="M72"/>
  <c r="L72"/>
  <c r="K72"/>
  <c r="J72"/>
  <c r="I72"/>
  <c r="H72"/>
  <c r="G72"/>
  <c r="F72"/>
  <c r="E72"/>
  <c r="D72"/>
  <c r="C72"/>
  <c r="B72"/>
  <c r="A72"/>
  <c r="AN71"/>
  <c r="AF71"/>
  <c r="X71"/>
  <c r="T71"/>
  <c r="R71"/>
  <c r="N71"/>
  <c r="M71"/>
  <c r="L71"/>
  <c r="K71"/>
  <c r="J71"/>
  <c r="I71"/>
  <c r="H71"/>
  <c r="S8" i="13" s="1"/>
  <c r="AB8" s="1"/>
  <c r="G71" i="11"/>
  <c r="F71"/>
  <c r="E71"/>
  <c r="D71"/>
  <c r="C71"/>
  <c r="B71"/>
  <c r="A71"/>
  <c r="AZ70"/>
  <c r="V70"/>
  <c r="N70"/>
  <c r="M70"/>
  <c r="L70"/>
  <c r="K70"/>
  <c r="J70"/>
  <c r="I70"/>
  <c r="H70"/>
  <c r="G70"/>
  <c r="F70"/>
  <c r="E70"/>
  <c r="D70"/>
  <c r="C70"/>
  <c r="B70"/>
  <c r="A70"/>
  <c r="AN69"/>
  <c r="N69"/>
  <c r="M69"/>
  <c r="L69"/>
  <c r="K69"/>
  <c r="J69"/>
  <c r="I69"/>
  <c r="H69"/>
  <c r="G69"/>
  <c r="F69"/>
  <c r="E69"/>
  <c r="D69"/>
  <c r="C69"/>
  <c r="B69"/>
  <c r="A69"/>
  <c r="N68"/>
  <c r="M68"/>
  <c r="L68"/>
  <c r="K68"/>
  <c r="J68"/>
  <c r="I68"/>
  <c r="H68"/>
  <c r="G68"/>
  <c r="F68"/>
  <c r="E68"/>
  <c r="D68"/>
  <c r="C68"/>
  <c r="B68"/>
  <c r="A68"/>
  <c r="AV67"/>
  <c r="AR67"/>
  <c r="AP67"/>
  <c r="AO67"/>
  <c r="X67"/>
  <c r="P67"/>
  <c r="N67"/>
  <c r="M67"/>
  <c r="L67"/>
  <c r="K67"/>
  <c r="J67"/>
  <c r="I67"/>
  <c r="H67"/>
  <c r="G67"/>
  <c r="F67"/>
  <c r="E67"/>
  <c r="D67"/>
  <c r="C67"/>
  <c r="B67"/>
  <c r="A67"/>
  <c r="AT66"/>
  <c r="N66"/>
  <c r="M66"/>
  <c r="L66"/>
  <c r="K66"/>
  <c r="J66"/>
  <c r="I66"/>
  <c r="H66"/>
  <c r="G66"/>
  <c r="F66"/>
  <c r="E66"/>
  <c r="D66"/>
  <c r="C66"/>
  <c r="B66"/>
  <c r="A66"/>
  <c r="AV65"/>
  <c r="N65"/>
  <c r="M65"/>
  <c r="L65"/>
  <c r="K65"/>
  <c r="J65"/>
  <c r="I65"/>
  <c r="H65"/>
  <c r="G65"/>
  <c r="F65"/>
  <c r="E65"/>
  <c r="D65"/>
  <c r="C65"/>
  <c r="B65"/>
  <c r="A65"/>
  <c r="AS64"/>
  <c r="P64"/>
  <c r="N64"/>
  <c r="M64"/>
  <c r="L64"/>
  <c r="K64"/>
  <c r="J64"/>
  <c r="I64"/>
  <c r="H64"/>
  <c r="G64"/>
  <c r="F64"/>
  <c r="E64"/>
  <c r="D64"/>
  <c r="C64"/>
  <c r="B64"/>
  <c r="A64"/>
  <c r="AX63"/>
  <c r="AW63"/>
  <c r="AV63"/>
  <c r="AN63"/>
  <c r="AJ63"/>
  <c r="Q63"/>
  <c r="P63"/>
  <c r="N63"/>
  <c r="M63"/>
  <c r="L63"/>
  <c r="K63"/>
  <c r="J63"/>
  <c r="I63"/>
  <c r="H63"/>
  <c r="G63"/>
  <c r="F63"/>
  <c r="E63"/>
  <c r="D63"/>
  <c r="C63"/>
  <c r="B63"/>
  <c r="A63"/>
  <c r="AZ62"/>
  <c r="AV62"/>
  <c r="AK62"/>
  <c r="N62"/>
  <c r="M62"/>
  <c r="L62"/>
  <c r="K62"/>
  <c r="J62"/>
  <c r="I62"/>
  <c r="H62"/>
  <c r="G62"/>
  <c r="F62"/>
  <c r="E62"/>
  <c r="D62"/>
  <c r="C62"/>
  <c r="B62"/>
  <c r="A62"/>
  <c r="Y61"/>
  <c r="N61"/>
  <c r="M61"/>
  <c r="L61"/>
  <c r="K61"/>
  <c r="J61"/>
  <c r="I61"/>
  <c r="H61"/>
  <c r="G61"/>
  <c r="F61"/>
  <c r="E61"/>
  <c r="D61"/>
  <c r="C61"/>
  <c r="B61"/>
  <c r="A61"/>
  <c r="AB60"/>
  <c r="P60"/>
  <c r="N60"/>
  <c r="M60"/>
  <c r="L60"/>
  <c r="K60"/>
  <c r="J60"/>
  <c r="I60"/>
  <c r="H60"/>
  <c r="G60"/>
  <c r="F60"/>
  <c r="E60"/>
  <c r="D60"/>
  <c r="C60"/>
  <c r="B60"/>
  <c r="A60"/>
  <c r="AX59"/>
  <c r="AW59"/>
  <c r="AR59"/>
  <c r="AP59"/>
  <c r="AO59"/>
  <c r="AF59"/>
  <c r="AE59"/>
  <c r="AD59"/>
  <c r="N59"/>
  <c r="M59"/>
  <c r="L59"/>
  <c r="K59"/>
  <c r="J59"/>
  <c r="I59"/>
  <c r="H59"/>
  <c r="G59"/>
  <c r="F59"/>
  <c r="E59"/>
  <c r="D59"/>
  <c r="C59"/>
  <c r="B59"/>
  <c r="A59"/>
  <c r="N58"/>
  <c r="M58"/>
  <c r="L58"/>
  <c r="K58"/>
  <c r="J58"/>
  <c r="I58"/>
  <c r="H58"/>
  <c r="G58"/>
  <c r="F58"/>
  <c r="E58"/>
  <c r="D58"/>
  <c r="C58"/>
  <c r="B58"/>
  <c r="A58"/>
  <c r="AU57"/>
  <c r="Y57"/>
  <c r="X57"/>
  <c r="N57"/>
  <c r="M57"/>
  <c r="L57"/>
  <c r="K57"/>
  <c r="J57"/>
  <c r="I57"/>
  <c r="H57"/>
  <c r="G57"/>
  <c r="F57"/>
  <c r="E57"/>
  <c r="D57"/>
  <c r="C57"/>
  <c r="B57"/>
  <c r="A57"/>
  <c r="AX56"/>
  <c r="AN56"/>
  <c r="AC56"/>
  <c r="AB56"/>
  <c r="N56"/>
  <c r="M56"/>
  <c r="L56"/>
  <c r="K56"/>
  <c r="J56"/>
  <c r="I56"/>
  <c r="H56"/>
  <c r="G56"/>
  <c r="F56"/>
  <c r="E56"/>
  <c r="D56"/>
  <c r="C56"/>
  <c r="B56"/>
  <c r="A56"/>
  <c r="AT55"/>
  <c r="AR55"/>
  <c r="AQ55"/>
  <c r="AP55"/>
  <c r="AL55"/>
  <c r="AG55"/>
  <c r="AB55"/>
  <c r="AA55"/>
  <c r="Z55"/>
  <c r="O55"/>
  <c r="N55"/>
  <c r="M55"/>
  <c r="L55"/>
  <c r="K55"/>
  <c r="J55"/>
  <c r="I55"/>
  <c r="H55"/>
  <c r="G55"/>
  <c r="F55"/>
  <c r="E55"/>
  <c r="D55"/>
  <c r="C55"/>
  <c r="B55"/>
  <c r="A55"/>
  <c r="AY54"/>
  <c r="AL54"/>
  <c r="N54"/>
  <c r="M54"/>
  <c r="L54"/>
  <c r="K54"/>
  <c r="J54"/>
  <c r="I54"/>
  <c r="H54"/>
  <c r="G54"/>
  <c r="F54"/>
  <c r="E54"/>
  <c r="D54"/>
  <c r="C54"/>
  <c r="B54"/>
  <c r="A54"/>
  <c r="AF53"/>
  <c r="R53"/>
  <c r="Q53"/>
  <c r="N53"/>
  <c r="M53"/>
  <c r="L53"/>
  <c r="K53"/>
  <c r="J53"/>
  <c r="I53"/>
  <c r="H53"/>
  <c r="G53"/>
  <c r="F53"/>
  <c r="E53"/>
  <c r="D53"/>
  <c r="C53"/>
  <c r="B53"/>
  <c r="A53"/>
  <c r="AT52"/>
  <c r="AS52"/>
  <c r="AR52"/>
  <c r="AQ52"/>
  <c r="S52"/>
  <c r="N52"/>
  <c r="M52"/>
  <c r="L52"/>
  <c r="K52"/>
  <c r="J52"/>
  <c r="I52"/>
  <c r="H52"/>
  <c r="G52"/>
  <c r="F52"/>
  <c r="E52"/>
  <c r="D52"/>
  <c r="C52"/>
  <c r="B52"/>
  <c r="A52"/>
  <c r="AY51"/>
  <c r="AX51"/>
  <c r="AW51"/>
  <c r="AP51"/>
  <c r="AO51"/>
  <c r="AN51"/>
  <c r="AM51"/>
  <c r="AI51"/>
  <c r="AE51"/>
  <c r="X51"/>
  <c r="Q51"/>
  <c r="N51"/>
  <c r="M51"/>
  <c r="L51"/>
  <c r="K51"/>
  <c r="J51"/>
  <c r="I51"/>
  <c r="H51"/>
  <c r="G51"/>
  <c r="F51"/>
  <c r="E51"/>
  <c r="D51"/>
  <c r="C51"/>
  <c r="B51"/>
  <c r="A51"/>
  <c r="AU50"/>
  <c r="AK50"/>
  <c r="AI50"/>
  <c r="N50"/>
  <c r="M50"/>
  <c r="L50"/>
  <c r="K50"/>
  <c r="J50"/>
  <c r="I50"/>
  <c r="H50"/>
  <c r="G50"/>
  <c r="F50"/>
  <c r="E50"/>
  <c r="D50"/>
  <c r="C50"/>
  <c r="B50"/>
  <c r="A50"/>
  <c r="X49"/>
  <c r="W49"/>
  <c r="S49"/>
  <c r="R49"/>
  <c r="Q49"/>
  <c r="N49"/>
  <c r="M49"/>
  <c r="L49"/>
  <c r="K49"/>
  <c r="J49"/>
  <c r="I49"/>
  <c r="H49"/>
  <c r="G49"/>
  <c r="F49"/>
  <c r="E49"/>
  <c r="D49"/>
  <c r="C49"/>
  <c r="B49"/>
  <c r="A49"/>
  <c r="N48"/>
  <c r="M48"/>
  <c r="L48"/>
  <c r="K48"/>
  <c r="J48"/>
  <c r="I48"/>
  <c r="H48"/>
  <c r="G48"/>
  <c r="F48"/>
  <c r="E48"/>
  <c r="D48"/>
  <c r="C48"/>
  <c r="B48"/>
  <c r="A48"/>
  <c r="AX47"/>
  <c r="AW47"/>
  <c r="AP47"/>
  <c r="AO47"/>
  <c r="AN47"/>
  <c r="Z47"/>
  <c r="Y47"/>
  <c r="Q47"/>
  <c r="N47"/>
  <c r="M47"/>
  <c r="L47"/>
  <c r="K47"/>
  <c r="J47"/>
  <c r="I47"/>
  <c r="H47"/>
  <c r="G47"/>
  <c r="F47"/>
  <c r="E47"/>
  <c r="D47"/>
  <c r="C47"/>
  <c r="B47"/>
  <c r="A47"/>
  <c r="AL46"/>
  <c r="N46"/>
  <c r="M46"/>
  <c r="L46"/>
  <c r="K46"/>
  <c r="J46"/>
  <c r="I46"/>
  <c r="H46"/>
  <c r="G46"/>
  <c r="F46"/>
  <c r="E46"/>
  <c r="D46"/>
  <c r="C46"/>
  <c r="B46"/>
  <c r="A46"/>
  <c r="N45"/>
  <c r="M45"/>
  <c r="L45"/>
  <c r="K45"/>
  <c r="J45"/>
  <c r="I45"/>
  <c r="H45"/>
  <c r="G45"/>
  <c r="F45"/>
  <c r="E45"/>
  <c r="D45"/>
  <c r="C45"/>
  <c r="B45"/>
  <c r="A45"/>
  <c r="AR44"/>
  <c r="AQ44"/>
  <c r="AM44"/>
  <c r="U44"/>
  <c r="T44"/>
  <c r="N44"/>
  <c r="M44"/>
  <c r="L44"/>
  <c r="K44"/>
  <c r="J44"/>
  <c r="I44"/>
  <c r="H44"/>
  <c r="G44"/>
  <c r="F44"/>
  <c r="E44"/>
  <c r="D44"/>
  <c r="C44"/>
  <c r="B44"/>
  <c r="A44"/>
  <c r="AM43"/>
  <c r="AI43"/>
  <c r="AE43"/>
  <c r="N43"/>
  <c r="M43"/>
  <c r="L43"/>
  <c r="K43"/>
  <c r="J43"/>
  <c r="I43"/>
  <c r="H43"/>
  <c r="G43"/>
  <c r="F43"/>
  <c r="E43"/>
  <c r="D43"/>
  <c r="C43"/>
  <c r="B43"/>
  <c r="A43"/>
  <c r="N42"/>
  <c r="M42"/>
  <c r="L42"/>
  <c r="K42"/>
  <c r="J42"/>
  <c r="I42"/>
  <c r="H42"/>
  <c r="G42"/>
  <c r="F42"/>
  <c r="E42"/>
  <c r="D42"/>
  <c r="C42"/>
  <c r="B42"/>
  <c r="A42"/>
  <c r="AW41"/>
  <c r="AP41"/>
  <c r="AI41"/>
  <c r="AH41"/>
  <c r="AF41"/>
  <c r="S41"/>
  <c r="R41"/>
  <c r="Q41"/>
  <c r="N41"/>
  <c r="M41"/>
  <c r="L41"/>
  <c r="K41"/>
  <c r="J41"/>
  <c r="I41"/>
  <c r="H41"/>
  <c r="G41"/>
  <c r="F41"/>
  <c r="E41"/>
  <c r="D41"/>
  <c r="C41"/>
  <c r="B41"/>
  <c r="A41"/>
  <c r="AT40"/>
  <c r="AQ40"/>
  <c r="N40"/>
  <c r="M40"/>
  <c r="L40"/>
  <c r="K40"/>
  <c r="J40"/>
  <c r="I40"/>
  <c r="H40"/>
  <c r="G40"/>
  <c r="F40"/>
  <c r="E40"/>
  <c r="D40"/>
  <c r="C40"/>
  <c r="B40"/>
  <c r="A40"/>
  <c r="AN39"/>
  <c r="AM39"/>
  <c r="AI39"/>
  <c r="P39"/>
  <c r="N39"/>
  <c r="M39"/>
  <c r="L39"/>
  <c r="K39"/>
  <c r="J39"/>
  <c r="I39"/>
  <c r="H39"/>
  <c r="G39"/>
  <c r="F39"/>
  <c r="E39"/>
  <c r="D39"/>
  <c r="C39"/>
  <c r="B39"/>
  <c r="A39"/>
  <c r="AZ38"/>
  <c r="AY38"/>
  <c r="AJ38"/>
  <c r="AI38"/>
  <c r="U38"/>
  <c r="N38"/>
  <c r="M38"/>
  <c r="L38"/>
  <c r="K38"/>
  <c r="J38"/>
  <c r="I38"/>
  <c r="H38"/>
  <c r="G38"/>
  <c r="F38"/>
  <c r="E38"/>
  <c r="D38"/>
  <c r="C38"/>
  <c r="B38"/>
  <c r="A38"/>
  <c r="AQ37"/>
  <c r="N37"/>
  <c r="M37"/>
  <c r="L37"/>
  <c r="K37"/>
  <c r="J37"/>
  <c r="I37"/>
  <c r="H37"/>
  <c r="G37"/>
  <c r="F37"/>
  <c r="E37"/>
  <c r="D37"/>
  <c r="C37"/>
  <c r="B37"/>
  <c r="A37"/>
  <c r="AI36"/>
  <c r="N36"/>
  <c r="M36"/>
  <c r="L36"/>
  <c r="K36"/>
  <c r="J36"/>
  <c r="I36"/>
  <c r="H36"/>
  <c r="G36"/>
  <c r="F36"/>
  <c r="E36"/>
  <c r="D36"/>
  <c r="C36"/>
  <c r="B36"/>
  <c r="A36"/>
  <c r="AY35"/>
  <c r="AX35"/>
  <c r="AW35"/>
  <c r="AP35"/>
  <c r="AO35"/>
  <c r="AE35"/>
  <c r="Y35"/>
  <c r="X35"/>
  <c r="N35"/>
  <c r="M35"/>
  <c r="L35"/>
  <c r="K35"/>
  <c r="J35"/>
  <c r="I35"/>
  <c r="H35"/>
  <c r="G35"/>
  <c r="F35"/>
  <c r="E35"/>
  <c r="D35"/>
  <c r="C35"/>
  <c r="B35"/>
  <c r="A35"/>
  <c r="AT34"/>
  <c r="AK34"/>
  <c r="N34"/>
  <c r="M34"/>
  <c r="L34"/>
  <c r="K34"/>
  <c r="J34"/>
  <c r="I34"/>
  <c r="H34"/>
  <c r="G34"/>
  <c r="F34"/>
  <c r="X7" i="13" s="1"/>
  <c r="AG7" s="1"/>
  <c r="E34" i="11"/>
  <c r="D34"/>
  <c r="C34"/>
  <c r="B34"/>
  <c r="A34"/>
  <c r="AU33"/>
  <c r="AF33"/>
  <c r="X33"/>
  <c r="Q33"/>
  <c r="N33"/>
  <c r="M33"/>
  <c r="L33"/>
  <c r="K33"/>
  <c r="J33"/>
  <c r="I33"/>
  <c r="H33"/>
  <c r="G33"/>
  <c r="F33"/>
  <c r="E33"/>
  <c r="D33"/>
  <c r="C33"/>
  <c r="B33"/>
  <c r="A33"/>
  <c r="AS32"/>
  <c r="AR32"/>
  <c r="AQ32"/>
  <c r="AB32"/>
  <c r="U32"/>
  <c r="T32"/>
  <c r="N32"/>
  <c r="M32"/>
  <c r="L32"/>
  <c r="K32"/>
  <c r="J32"/>
  <c r="I32"/>
  <c r="H32"/>
  <c r="G32"/>
  <c r="F32"/>
  <c r="E32"/>
  <c r="D32"/>
  <c r="C32"/>
  <c r="B32"/>
  <c r="A32"/>
  <c r="AN31"/>
  <c r="AM31"/>
  <c r="AI31"/>
  <c r="AE31"/>
  <c r="AA31"/>
  <c r="Q31"/>
  <c r="N31"/>
  <c r="M31"/>
  <c r="L31"/>
  <c r="K31"/>
  <c r="J31"/>
  <c r="I31"/>
  <c r="H31"/>
  <c r="G31"/>
  <c r="F31"/>
  <c r="E31"/>
  <c r="D31"/>
  <c r="C31"/>
  <c r="B31"/>
  <c r="A31"/>
  <c r="N30"/>
  <c r="M30"/>
  <c r="L30"/>
  <c r="K30"/>
  <c r="J30"/>
  <c r="I30"/>
  <c r="H30"/>
  <c r="G30"/>
  <c r="F30"/>
  <c r="E30"/>
  <c r="D30"/>
  <c r="C30"/>
  <c r="B30"/>
  <c r="A30"/>
  <c r="N29"/>
  <c r="M29"/>
  <c r="L29"/>
  <c r="K29"/>
  <c r="J29"/>
  <c r="I29"/>
  <c r="H29"/>
  <c r="G29"/>
  <c r="F29"/>
  <c r="E29"/>
  <c r="D29"/>
  <c r="C29"/>
  <c r="B29"/>
  <c r="A29"/>
  <c r="AT28"/>
  <c r="AS28"/>
  <c r="AR28"/>
  <c r="AC28"/>
  <c r="N28"/>
  <c r="M28"/>
  <c r="L28"/>
  <c r="K28"/>
  <c r="J28"/>
  <c r="I28"/>
  <c r="H28"/>
  <c r="G28"/>
  <c r="F28"/>
  <c r="E28"/>
  <c r="D28"/>
  <c r="C28"/>
  <c r="B28"/>
  <c r="A28"/>
  <c r="AO27"/>
  <c r="AN27"/>
  <c r="AM27"/>
  <c r="Y27"/>
  <c r="X27"/>
  <c r="P27"/>
  <c r="N27"/>
  <c r="M27"/>
  <c r="L27"/>
  <c r="K27"/>
  <c r="J27"/>
  <c r="I27"/>
  <c r="H27"/>
  <c r="G27"/>
  <c r="F27"/>
  <c r="E27"/>
  <c r="D27"/>
  <c r="C27"/>
  <c r="B27"/>
  <c r="A27"/>
  <c r="AL26"/>
  <c r="U26"/>
  <c r="N26"/>
  <c r="M26"/>
  <c r="L26"/>
  <c r="K26"/>
  <c r="J26"/>
  <c r="I26"/>
  <c r="H26"/>
  <c r="G26"/>
  <c r="F26"/>
  <c r="E26"/>
  <c r="D26"/>
  <c r="C26"/>
  <c r="B26"/>
  <c r="A26"/>
  <c r="AV25"/>
  <c r="AP25"/>
  <c r="N25"/>
  <c r="M25"/>
  <c r="L25"/>
  <c r="K25"/>
  <c r="J25"/>
  <c r="I25"/>
  <c r="H25"/>
  <c r="G25"/>
  <c r="F25"/>
  <c r="E25"/>
  <c r="D25"/>
  <c r="C25"/>
  <c r="B25"/>
  <c r="A25"/>
  <c r="AR24"/>
  <c r="AL24"/>
  <c r="AK24"/>
  <c r="AC24"/>
  <c r="Z24"/>
  <c r="U24"/>
  <c r="N24"/>
  <c r="M24"/>
  <c r="L24"/>
  <c r="K24"/>
  <c r="J24"/>
  <c r="I24"/>
  <c r="H24"/>
  <c r="G24"/>
  <c r="F24"/>
  <c r="E24"/>
  <c r="D24"/>
  <c r="C24"/>
  <c r="B24"/>
  <c r="A24"/>
  <c r="AH23"/>
  <c r="AG23"/>
  <c r="AC23"/>
  <c r="AA23"/>
  <c r="R23"/>
  <c r="Q23"/>
  <c r="P23"/>
  <c r="N23"/>
  <c r="M23"/>
  <c r="L23"/>
  <c r="K23"/>
  <c r="J23"/>
  <c r="I23"/>
  <c r="H23"/>
  <c r="G23"/>
  <c r="F23"/>
  <c r="E23"/>
  <c r="D23"/>
  <c r="C23"/>
  <c r="B23"/>
  <c r="A23"/>
  <c r="AK22"/>
  <c r="AI22"/>
  <c r="AH22"/>
  <c r="R22"/>
  <c r="N22"/>
  <c r="M22"/>
  <c r="L22"/>
  <c r="K22"/>
  <c r="J22"/>
  <c r="I22"/>
  <c r="H22"/>
  <c r="G22"/>
  <c r="F22"/>
  <c r="E22"/>
  <c r="D22"/>
  <c r="C22"/>
  <c r="B22"/>
  <c r="A22"/>
  <c r="AN21"/>
  <c r="Y21"/>
  <c r="X21"/>
  <c r="O21"/>
  <c r="N21"/>
  <c r="M21"/>
  <c r="L21"/>
  <c r="K21"/>
  <c r="J21"/>
  <c r="I21"/>
  <c r="H21"/>
  <c r="G21"/>
  <c r="F21"/>
  <c r="E21"/>
  <c r="D21"/>
  <c r="C21"/>
  <c r="B21"/>
  <c r="A21"/>
  <c r="N20"/>
  <c r="M20"/>
  <c r="L20"/>
  <c r="K20"/>
  <c r="J20"/>
  <c r="I20"/>
  <c r="H20"/>
  <c r="G20"/>
  <c r="F20"/>
  <c r="E20"/>
  <c r="D20"/>
  <c r="C20"/>
  <c r="B20"/>
  <c r="A20"/>
  <c r="AY19"/>
  <c r="AX19"/>
  <c r="AP19"/>
  <c r="AO19"/>
  <c r="AN19"/>
  <c r="AM19"/>
  <c r="AL19"/>
  <c r="AD19"/>
  <c r="AC19"/>
  <c r="N19"/>
  <c r="M19"/>
  <c r="L19"/>
  <c r="K19"/>
  <c r="J19"/>
  <c r="I19"/>
  <c r="H19"/>
  <c r="G19"/>
  <c r="F19"/>
  <c r="E19"/>
  <c r="D19"/>
  <c r="C19"/>
  <c r="B19"/>
  <c r="A19"/>
  <c r="AW18"/>
  <c r="AP18"/>
  <c r="AD18"/>
  <c r="AC18"/>
  <c r="T18"/>
  <c r="S18"/>
  <c r="N18"/>
  <c r="M18"/>
  <c r="L18"/>
  <c r="K18"/>
  <c r="J18"/>
  <c r="I18"/>
  <c r="H18"/>
  <c r="G18"/>
  <c r="F18"/>
  <c r="E18"/>
  <c r="D18"/>
  <c r="C18"/>
  <c r="B18"/>
  <c r="A18"/>
  <c r="AV17"/>
  <c r="AU17"/>
  <c r="U17"/>
  <c r="Q17"/>
  <c r="N17"/>
  <c r="M17"/>
  <c r="L17"/>
  <c r="K17"/>
  <c r="J17"/>
  <c r="I17"/>
  <c r="H17"/>
  <c r="G17"/>
  <c r="F17"/>
  <c r="E17"/>
  <c r="D17"/>
  <c r="C17"/>
  <c r="B17"/>
  <c r="A17"/>
  <c r="AW16"/>
  <c r="AU16"/>
  <c r="AT16"/>
  <c r="AJ16"/>
  <c r="N16"/>
  <c r="M16"/>
  <c r="L16"/>
  <c r="K16"/>
  <c r="J16"/>
  <c r="I16"/>
  <c r="H16"/>
  <c r="G16"/>
  <c r="F16"/>
  <c r="E16"/>
  <c r="D16"/>
  <c r="C16"/>
  <c r="B16"/>
  <c r="A16"/>
  <c r="AQ15"/>
  <c r="AP15"/>
  <c r="AL15"/>
  <c r="AK15"/>
  <c r="AI15"/>
  <c r="N15"/>
  <c r="M15"/>
  <c r="L15"/>
  <c r="K15"/>
  <c r="J15"/>
  <c r="I15"/>
  <c r="H15"/>
  <c r="G15"/>
  <c r="F15"/>
  <c r="E15"/>
  <c r="D15"/>
  <c r="C15"/>
  <c r="B15"/>
  <c r="A15"/>
  <c r="N14"/>
  <c r="M14"/>
  <c r="L14"/>
  <c r="K14"/>
  <c r="J14"/>
  <c r="I14"/>
  <c r="H14"/>
  <c r="G14"/>
  <c r="F14"/>
  <c r="E14"/>
  <c r="D14"/>
  <c r="C14"/>
  <c r="B14"/>
  <c r="A14"/>
  <c r="AY13"/>
  <c r="AX13"/>
  <c r="AW13"/>
  <c r="AO13"/>
  <c r="AN13"/>
  <c r="Y13"/>
  <c r="X13"/>
  <c r="V13"/>
  <c r="Q13"/>
  <c r="N13"/>
  <c r="M13"/>
  <c r="L13"/>
  <c r="K13"/>
  <c r="J13"/>
  <c r="I13"/>
  <c r="H13"/>
  <c r="G13"/>
  <c r="F13"/>
  <c r="E13"/>
  <c r="D13"/>
  <c r="C13"/>
  <c r="B13"/>
  <c r="A13"/>
  <c r="AW12"/>
  <c r="AR12"/>
  <c r="AQ12"/>
  <c r="AP12"/>
  <c r="AO12"/>
  <c r="Y12"/>
  <c r="N12"/>
  <c r="M12"/>
  <c r="L12"/>
  <c r="K12"/>
  <c r="J12"/>
  <c r="I12"/>
  <c r="H12"/>
  <c r="G12"/>
  <c r="F12"/>
  <c r="E12"/>
  <c r="D12"/>
  <c r="C12"/>
  <c r="B12"/>
  <c r="A12"/>
  <c r="AM11"/>
  <c r="AL11"/>
  <c r="AG11"/>
  <c r="AF11"/>
  <c r="AE11"/>
  <c r="N11"/>
  <c r="M11"/>
  <c r="L11"/>
  <c r="K11"/>
  <c r="J11"/>
  <c r="I11"/>
  <c r="H11"/>
  <c r="G11"/>
  <c r="F11"/>
  <c r="E11"/>
  <c r="D11"/>
  <c r="C11"/>
  <c r="B11"/>
  <c r="A11"/>
  <c r="W10"/>
  <c r="V10"/>
  <c r="U10"/>
  <c r="N10"/>
  <c r="M10"/>
  <c r="L10"/>
  <c r="K10"/>
  <c r="J10"/>
  <c r="I10"/>
  <c r="H10"/>
  <c r="G10"/>
  <c r="F10"/>
  <c r="E10"/>
  <c r="D10"/>
  <c r="C10"/>
  <c r="B10"/>
  <c r="A10"/>
  <c r="AM9"/>
  <c r="AF9"/>
  <c r="AD9"/>
  <c r="AC9"/>
  <c r="Y9"/>
  <c r="P9"/>
  <c r="O9"/>
  <c r="N9"/>
  <c r="M9"/>
  <c r="L9"/>
  <c r="K9"/>
  <c r="J9"/>
  <c r="I9"/>
  <c r="H9"/>
  <c r="G9"/>
  <c r="F9"/>
  <c r="E9"/>
  <c r="D9"/>
  <c r="C9"/>
  <c r="B9"/>
  <c r="A9"/>
  <c r="AZ8"/>
  <c r="AY8"/>
  <c r="AQ8"/>
  <c r="AP8"/>
  <c r="AO8"/>
  <c r="N8"/>
  <c r="M8"/>
  <c r="L8"/>
  <c r="K8"/>
  <c r="J8"/>
  <c r="I8"/>
  <c r="H8"/>
  <c r="G8"/>
  <c r="F8"/>
  <c r="E8"/>
  <c r="D8"/>
  <c r="U7" i="9" s="1"/>
  <c r="C8" i="11"/>
  <c r="B8"/>
  <c r="A8"/>
  <c r="AL7"/>
  <c r="AK7"/>
  <c r="AG7"/>
  <c r="AF7"/>
  <c r="AE7"/>
  <c r="V7"/>
  <c r="N7"/>
  <c r="M7"/>
  <c r="L7"/>
  <c r="K7"/>
  <c r="J7"/>
  <c r="I7"/>
  <c r="H7"/>
  <c r="G7"/>
  <c r="F7"/>
  <c r="E7"/>
  <c r="D7"/>
  <c r="C7"/>
  <c r="B7"/>
  <c r="A7"/>
  <c r="AW6"/>
  <c r="AS6"/>
  <c r="AR6"/>
  <c r="AQ6"/>
  <c r="AP6"/>
  <c r="AH6"/>
  <c r="AG6"/>
  <c r="U6"/>
  <c r="N6"/>
  <c r="M6"/>
  <c r="L6"/>
  <c r="K6"/>
  <c r="J6"/>
  <c r="I6"/>
  <c r="H6"/>
  <c r="G6"/>
  <c r="F6"/>
  <c r="E6"/>
  <c r="D6"/>
  <c r="C6"/>
  <c r="B6"/>
  <c r="A6"/>
  <c r="AO5"/>
  <c r="AL5"/>
  <c r="Y5"/>
  <c r="X5"/>
  <c r="P5"/>
  <c r="O5"/>
  <c r="N5"/>
  <c r="M5"/>
  <c r="L5"/>
  <c r="K5"/>
  <c r="J5"/>
  <c r="I5"/>
  <c r="H5"/>
  <c r="G5"/>
  <c r="F5"/>
  <c r="E5"/>
  <c r="D5"/>
  <c r="C5"/>
  <c r="B5"/>
  <c r="A5"/>
  <c r="AZ4"/>
  <c r="AY4"/>
  <c r="AX4"/>
  <c r="AO4"/>
  <c r="N4"/>
  <c r="M4"/>
  <c r="L4"/>
  <c r="K4"/>
  <c r="J4"/>
  <c r="I4"/>
  <c r="H4"/>
  <c r="G4"/>
  <c r="F4"/>
  <c r="E4"/>
  <c r="D4"/>
  <c r="C4"/>
  <c r="B4"/>
  <c r="A4"/>
  <c r="AU3"/>
  <c r="AT3"/>
  <c r="AS3"/>
  <c r="AO3"/>
  <c r="AN3"/>
  <c r="AG3"/>
  <c r="AF3"/>
  <c r="AE3"/>
  <c r="AD3"/>
  <c r="AC3"/>
  <c r="Q3"/>
  <c r="N3"/>
  <c r="M3"/>
  <c r="L3"/>
  <c r="K3"/>
  <c r="J3"/>
  <c r="I3"/>
  <c r="T8" i="13" s="1"/>
  <c r="AC8" s="1"/>
  <c r="H3" i="11"/>
  <c r="G3"/>
  <c r="F3"/>
  <c r="E3"/>
  <c r="D3"/>
  <c r="C3"/>
  <c r="B3"/>
  <c r="A3"/>
  <c r="F200" i="10"/>
  <c r="A200"/>
  <c r="F199"/>
  <c r="B199"/>
  <c r="A199"/>
  <c r="F198"/>
  <c r="A198"/>
  <c r="F197"/>
  <c r="A197"/>
  <c r="F196"/>
  <c r="A196"/>
  <c r="F195"/>
  <c r="A195"/>
  <c r="F194"/>
  <c r="C194"/>
  <c r="A194"/>
  <c r="F193"/>
  <c r="A193"/>
  <c r="F192"/>
  <c r="D192"/>
  <c r="A192"/>
  <c r="F191"/>
  <c r="B191"/>
  <c r="A191"/>
  <c r="F190"/>
  <c r="A190"/>
  <c r="F189"/>
  <c r="A189"/>
  <c r="F188"/>
  <c r="E188"/>
  <c r="D188"/>
  <c r="A188"/>
  <c r="F187"/>
  <c r="A187"/>
  <c r="F186"/>
  <c r="A186"/>
  <c r="F185"/>
  <c r="E185"/>
  <c r="A185"/>
  <c r="F184"/>
  <c r="A184"/>
  <c r="F183"/>
  <c r="C183"/>
  <c r="B183"/>
  <c r="A183"/>
  <c r="F182"/>
  <c r="A182"/>
  <c r="F181"/>
  <c r="E181"/>
  <c r="A181"/>
  <c r="F180"/>
  <c r="A180"/>
  <c r="F179"/>
  <c r="E179"/>
  <c r="A179"/>
  <c r="F178"/>
  <c r="C178"/>
  <c r="A178"/>
  <c r="F177"/>
  <c r="A177"/>
  <c r="F176"/>
  <c r="E176"/>
  <c r="D176"/>
  <c r="A176"/>
  <c r="F175"/>
  <c r="B175"/>
  <c r="A175"/>
  <c r="F174"/>
  <c r="C174"/>
  <c r="B174"/>
  <c r="A174"/>
  <c r="F173"/>
  <c r="A173"/>
  <c r="F172"/>
  <c r="E172"/>
  <c r="D172"/>
  <c r="A172"/>
  <c r="F171"/>
  <c r="B171"/>
  <c r="A171"/>
  <c r="F170"/>
  <c r="A170"/>
  <c r="F169"/>
  <c r="A169"/>
  <c r="F168"/>
  <c r="E168"/>
  <c r="A168"/>
  <c r="F167"/>
  <c r="B167"/>
  <c r="A167"/>
  <c r="F166"/>
  <c r="A166"/>
  <c r="F165"/>
  <c r="E165"/>
  <c r="A165"/>
  <c r="F164"/>
  <c r="A164"/>
  <c r="F163"/>
  <c r="A163"/>
  <c r="F162"/>
  <c r="C162"/>
  <c r="A162"/>
  <c r="F161"/>
  <c r="A161"/>
  <c r="F160"/>
  <c r="E160"/>
  <c r="D160"/>
  <c r="A160"/>
  <c r="F159"/>
  <c r="B159"/>
  <c r="A159"/>
  <c r="F158"/>
  <c r="C158"/>
  <c r="A158"/>
  <c r="F157"/>
  <c r="A157"/>
  <c r="F156"/>
  <c r="E156"/>
  <c r="D156"/>
  <c r="A156"/>
  <c r="F155"/>
  <c r="C155"/>
  <c r="B155"/>
  <c r="A155"/>
  <c r="F154"/>
  <c r="A154"/>
  <c r="F153"/>
  <c r="A153"/>
  <c r="F152"/>
  <c r="E152"/>
  <c r="A152"/>
  <c r="F151"/>
  <c r="B151"/>
  <c r="A151"/>
  <c r="F150"/>
  <c r="A150"/>
  <c r="F149"/>
  <c r="AY150" i="11" s="1"/>
  <c r="E149" i="10"/>
  <c r="A149"/>
  <c r="F148"/>
  <c r="A148"/>
  <c r="F147"/>
  <c r="A147"/>
  <c r="F146"/>
  <c r="C146"/>
  <c r="A146"/>
  <c r="F145"/>
  <c r="A145"/>
  <c r="F144"/>
  <c r="E144"/>
  <c r="A144"/>
  <c r="F143"/>
  <c r="B143"/>
  <c r="A143"/>
  <c r="F142"/>
  <c r="C142"/>
  <c r="A142"/>
  <c r="F141"/>
  <c r="A141"/>
  <c r="F140"/>
  <c r="E140"/>
  <c r="D140"/>
  <c r="A140"/>
  <c r="F139"/>
  <c r="C139"/>
  <c r="A139"/>
  <c r="F138"/>
  <c r="A138"/>
  <c r="F137"/>
  <c r="A137"/>
  <c r="F136"/>
  <c r="A136"/>
  <c r="F135"/>
  <c r="B135"/>
  <c r="A135"/>
  <c r="F134"/>
  <c r="A134"/>
  <c r="F133"/>
  <c r="A133"/>
  <c r="F132"/>
  <c r="A132"/>
  <c r="F131"/>
  <c r="A131"/>
  <c r="F130"/>
  <c r="C130"/>
  <c r="A130"/>
  <c r="F129"/>
  <c r="A129"/>
  <c r="F128"/>
  <c r="A128"/>
  <c r="F127"/>
  <c r="B127"/>
  <c r="A127"/>
  <c r="F126"/>
  <c r="A126"/>
  <c r="F125"/>
  <c r="A125"/>
  <c r="F124"/>
  <c r="E124"/>
  <c r="D124"/>
  <c r="A124"/>
  <c r="F123"/>
  <c r="B123"/>
  <c r="A123"/>
  <c r="F122"/>
  <c r="A122"/>
  <c r="F121"/>
  <c r="A121"/>
  <c r="F120"/>
  <c r="E120"/>
  <c r="A120"/>
  <c r="F119"/>
  <c r="B119"/>
  <c r="A119"/>
  <c r="F118"/>
  <c r="A118"/>
  <c r="F117"/>
  <c r="A117"/>
  <c r="F116"/>
  <c r="A116"/>
  <c r="F115"/>
  <c r="A115"/>
  <c r="F114"/>
  <c r="C114"/>
  <c r="A114"/>
  <c r="F113"/>
  <c r="A113"/>
  <c r="F112"/>
  <c r="D112"/>
  <c r="A112"/>
  <c r="F111"/>
  <c r="B111"/>
  <c r="A111"/>
  <c r="F110"/>
  <c r="A110"/>
  <c r="F109"/>
  <c r="A109"/>
  <c r="F108"/>
  <c r="E108"/>
  <c r="D108"/>
  <c r="A108"/>
  <c r="F107"/>
  <c r="C107"/>
  <c r="B107"/>
  <c r="A107"/>
  <c r="F106"/>
  <c r="A106"/>
  <c r="F105"/>
  <c r="A105"/>
  <c r="F104"/>
  <c r="E104"/>
  <c r="AU105" i="11" s="1"/>
  <c r="A104" i="10"/>
  <c r="F103"/>
  <c r="B103"/>
  <c r="A103"/>
  <c r="F102"/>
  <c r="A102"/>
  <c r="F101"/>
  <c r="E101"/>
  <c r="A101"/>
  <c r="F100"/>
  <c r="A100"/>
  <c r="F99"/>
  <c r="A99"/>
  <c r="F98"/>
  <c r="C98"/>
  <c r="A98"/>
  <c r="F97"/>
  <c r="A97"/>
  <c r="F96"/>
  <c r="E96"/>
  <c r="D96"/>
  <c r="A96"/>
  <c r="F95"/>
  <c r="E95"/>
  <c r="A95"/>
  <c r="F94"/>
  <c r="E94"/>
  <c r="A94"/>
  <c r="F93"/>
  <c r="E93"/>
  <c r="A93"/>
  <c r="F92"/>
  <c r="E92"/>
  <c r="AR93" i="11" s="1"/>
  <c r="D92" i="10"/>
  <c r="A92"/>
  <c r="F91"/>
  <c r="E91"/>
  <c r="A91"/>
  <c r="F90"/>
  <c r="E90"/>
  <c r="AX91" i="11" s="1"/>
  <c r="A90" i="10"/>
  <c r="F89"/>
  <c r="A89"/>
  <c r="F88"/>
  <c r="E88"/>
  <c r="A88"/>
  <c r="F87"/>
  <c r="E87"/>
  <c r="A87"/>
  <c r="F86"/>
  <c r="E86"/>
  <c r="A86"/>
  <c r="F85"/>
  <c r="E85"/>
  <c r="A85"/>
  <c r="F84"/>
  <c r="E84"/>
  <c r="D84"/>
  <c r="A84"/>
  <c r="F83"/>
  <c r="E83"/>
  <c r="A83"/>
  <c r="F82"/>
  <c r="E82"/>
  <c r="A82"/>
  <c r="F81"/>
  <c r="AT82" i="11" s="1"/>
  <c r="E81" i="10"/>
  <c r="A81"/>
  <c r="F80"/>
  <c r="E80"/>
  <c r="A80"/>
  <c r="F79"/>
  <c r="D79"/>
  <c r="B79"/>
  <c r="A79"/>
  <c r="F78"/>
  <c r="E78"/>
  <c r="AV79" i="11" s="1"/>
  <c r="C78" i="10"/>
  <c r="B78"/>
  <c r="A78"/>
  <c r="F77"/>
  <c r="A77"/>
  <c r="F76"/>
  <c r="E76"/>
  <c r="A76"/>
  <c r="F75"/>
  <c r="E75"/>
  <c r="A75"/>
  <c r="F74"/>
  <c r="E74"/>
  <c r="A74"/>
  <c r="F73"/>
  <c r="E73"/>
  <c r="A73"/>
  <c r="F72"/>
  <c r="AX73" i="11" s="1"/>
  <c r="E72" i="10"/>
  <c r="D72"/>
  <c r="A72"/>
  <c r="F71"/>
  <c r="E71"/>
  <c r="A71"/>
  <c r="F70"/>
  <c r="A70"/>
  <c r="F69"/>
  <c r="E69"/>
  <c r="A69"/>
  <c r="F68"/>
  <c r="AO69" i="11" s="1"/>
  <c r="E68" i="10"/>
  <c r="A68"/>
  <c r="F67"/>
  <c r="E67"/>
  <c r="A67"/>
  <c r="F66"/>
  <c r="E66"/>
  <c r="A66"/>
  <c r="F65"/>
  <c r="E65"/>
  <c r="AV66" i="11" s="1"/>
  <c r="A65" i="10"/>
  <c r="F64"/>
  <c r="E64"/>
  <c r="A64"/>
  <c r="F63"/>
  <c r="E63"/>
  <c r="A63"/>
  <c r="F62"/>
  <c r="E62"/>
  <c r="AZ63" i="11" s="1"/>
  <c r="A62" i="10"/>
  <c r="F61"/>
  <c r="E61"/>
  <c r="A61"/>
  <c r="F60"/>
  <c r="A60"/>
  <c r="F59"/>
  <c r="E59"/>
  <c r="D59"/>
  <c r="A59"/>
  <c r="F58"/>
  <c r="E58"/>
  <c r="AZ59" i="11" s="1"/>
  <c r="A58" i="10"/>
  <c r="F57"/>
  <c r="E57"/>
  <c r="A57"/>
  <c r="F56"/>
  <c r="E56"/>
  <c r="A56"/>
  <c r="F55"/>
  <c r="E55"/>
  <c r="A55"/>
  <c r="F54"/>
  <c r="E54"/>
  <c r="AU55" i="11" s="1"/>
  <c r="A54" i="10"/>
  <c r="F53"/>
  <c r="AT54" i="11" s="1"/>
  <c r="E53" i="10"/>
  <c r="AZ54" i="11" s="1"/>
  <c r="A53" i="10"/>
  <c r="F52"/>
  <c r="E52"/>
  <c r="D52"/>
  <c r="C52"/>
  <c r="A52"/>
  <c r="F51"/>
  <c r="E51"/>
  <c r="C51"/>
  <c r="B51"/>
  <c r="A51"/>
  <c r="F50"/>
  <c r="E50"/>
  <c r="AQ51" i="11" s="1"/>
  <c r="A50" i="10"/>
  <c r="F49"/>
  <c r="E49"/>
  <c r="A49"/>
  <c r="F48"/>
  <c r="AQ49" i="11" s="1"/>
  <c r="E48" i="10"/>
  <c r="A48"/>
  <c r="F47"/>
  <c r="E47"/>
  <c r="A47"/>
  <c r="F46"/>
  <c r="AY47" i="11" s="1"/>
  <c r="E46" i="10"/>
  <c r="AQ47" i="11" s="1"/>
  <c r="A46" i="10"/>
  <c r="F45"/>
  <c r="AT46" i="11" s="1"/>
  <c r="E45" i="10"/>
  <c r="AY46" i="11" s="1"/>
  <c r="A45" i="10"/>
  <c r="F44"/>
  <c r="E44"/>
  <c r="A44"/>
  <c r="F43"/>
  <c r="E43"/>
  <c r="D43"/>
  <c r="A43"/>
  <c r="F42"/>
  <c r="E42"/>
  <c r="A42"/>
  <c r="F41"/>
  <c r="E41"/>
  <c r="A41"/>
  <c r="F40"/>
  <c r="E40"/>
  <c r="AQ41" i="11" s="1"/>
  <c r="A40" i="10"/>
  <c r="F39"/>
  <c r="E39"/>
  <c r="AR40" i="11" s="1"/>
  <c r="A39" i="10"/>
  <c r="F38"/>
  <c r="A38"/>
  <c r="F37"/>
  <c r="E37"/>
  <c r="A37"/>
  <c r="F36"/>
  <c r="E36"/>
  <c r="A36"/>
  <c r="F35"/>
  <c r="E35"/>
  <c r="A35"/>
  <c r="F34"/>
  <c r="E34"/>
  <c r="A34"/>
  <c r="F33"/>
  <c r="E33"/>
  <c r="AU34" i="11" s="1"/>
  <c r="A33" i="10"/>
  <c r="F32"/>
  <c r="E32"/>
  <c r="D32"/>
  <c r="A32"/>
  <c r="F31"/>
  <c r="E31"/>
  <c r="A31"/>
  <c r="F30"/>
  <c r="AY31" i="11" s="1"/>
  <c r="E30" i="10"/>
  <c r="A30"/>
  <c r="F29"/>
  <c r="AU30" i="11" s="1"/>
  <c r="E29" i="10"/>
  <c r="A29"/>
  <c r="F28"/>
  <c r="A28"/>
  <c r="F27"/>
  <c r="E27"/>
  <c r="A27"/>
  <c r="F26"/>
  <c r="E26"/>
  <c r="AW27" i="11" s="1"/>
  <c r="A26" i="10"/>
  <c r="F25"/>
  <c r="E25"/>
  <c r="A25"/>
  <c r="F24"/>
  <c r="AW25" i="11" s="1"/>
  <c r="E24" i="10"/>
  <c r="A24"/>
  <c r="F23"/>
  <c r="E23"/>
  <c r="A23"/>
  <c r="F22"/>
  <c r="E22"/>
  <c r="C22"/>
  <c r="B22"/>
  <c r="A22"/>
  <c r="F21"/>
  <c r="A21"/>
  <c r="F20"/>
  <c r="E20"/>
  <c r="A20"/>
  <c r="F19"/>
  <c r="E19"/>
  <c r="A19"/>
  <c r="F18"/>
  <c r="E18"/>
  <c r="A18"/>
  <c r="F17"/>
  <c r="E17"/>
  <c r="AU18" i="11" s="1"/>
  <c r="A17" i="10"/>
  <c r="F16"/>
  <c r="E16"/>
  <c r="D16"/>
  <c r="A16"/>
  <c r="F15"/>
  <c r="E15"/>
  <c r="A15"/>
  <c r="F14"/>
  <c r="AY15" i="11" s="1"/>
  <c r="E14" i="10"/>
  <c r="A14"/>
  <c r="F13"/>
  <c r="E13"/>
  <c r="A13"/>
  <c r="F12"/>
  <c r="E12"/>
  <c r="D12"/>
  <c r="A12"/>
  <c r="F11"/>
  <c r="E11"/>
  <c r="AY12" i="11" s="1"/>
  <c r="A11" i="10"/>
  <c r="F10"/>
  <c r="A10"/>
  <c r="F9"/>
  <c r="E9"/>
  <c r="A9"/>
  <c r="F8"/>
  <c r="AT9" i="11" s="1"/>
  <c r="E8" i="10"/>
  <c r="A8"/>
  <c r="F7"/>
  <c r="E7"/>
  <c r="AX8" i="11" s="1"/>
  <c r="A7" i="10"/>
  <c r="F6"/>
  <c r="E6"/>
  <c r="A6"/>
  <c r="F5"/>
  <c r="E5"/>
  <c r="AX6" i="11" s="1"/>
  <c r="A5" i="10"/>
  <c r="F4"/>
  <c r="E4"/>
  <c r="D4"/>
  <c r="A4"/>
  <c r="F3"/>
  <c r="E3"/>
  <c r="A3"/>
  <c r="F2"/>
  <c r="E2"/>
  <c r="C2"/>
  <c r="B2"/>
  <c r="A2"/>
  <c r="F1"/>
  <c r="E1"/>
  <c r="D1"/>
  <c r="C1"/>
  <c r="B1"/>
  <c r="A1"/>
  <c r="F200" i="4"/>
  <c r="E200"/>
  <c r="D200"/>
  <c r="A200"/>
  <c r="F199"/>
  <c r="E199"/>
  <c r="D199"/>
  <c r="C199"/>
  <c r="A199"/>
  <c r="F198"/>
  <c r="E198"/>
  <c r="D198"/>
  <c r="A198"/>
  <c r="F197"/>
  <c r="E197"/>
  <c r="AN198" i="11" s="1"/>
  <c r="D197" i="4"/>
  <c r="A197"/>
  <c r="F196"/>
  <c r="E196"/>
  <c r="D196"/>
  <c r="A196"/>
  <c r="F195"/>
  <c r="E195"/>
  <c r="D195"/>
  <c r="C195"/>
  <c r="A195"/>
  <c r="F194"/>
  <c r="E194"/>
  <c r="D194"/>
  <c r="B194"/>
  <c r="A194"/>
  <c r="F193"/>
  <c r="E193"/>
  <c r="D193"/>
  <c r="A193"/>
  <c r="F192"/>
  <c r="E192"/>
  <c r="D192"/>
  <c r="C192"/>
  <c r="B192"/>
  <c r="A192"/>
  <c r="F191"/>
  <c r="E191"/>
  <c r="D191"/>
  <c r="C191"/>
  <c r="A191"/>
  <c r="F190"/>
  <c r="E190"/>
  <c r="D190"/>
  <c r="A190"/>
  <c r="F189"/>
  <c r="E189"/>
  <c r="D189"/>
  <c r="A189"/>
  <c r="F188"/>
  <c r="E188"/>
  <c r="D188"/>
  <c r="A188"/>
  <c r="F187"/>
  <c r="E187"/>
  <c r="D187"/>
  <c r="A187"/>
  <c r="F186"/>
  <c r="E186"/>
  <c r="D186"/>
  <c r="A186"/>
  <c r="F185"/>
  <c r="E185"/>
  <c r="D185"/>
  <c r="A185"/>
  <c r="F184"/>
  <c r="E184"/>
  <c r="D184"/>
  <c r="C184"/>
  <c r="A184"/>
  <c r="F183"/>
  <c r="E183"/>
  <c r="D183"/>
  <c r="A183"/>
  <c r="F182"/>
  <c r="E182"/>
  <c r="D182"/>
  <c r="A182"/>
  <c r="F181"/>
  <c r="E181"/>
  <c r="D181"/>
  <c r="A181"/>
  <c r="F180"/>
  <c r="E180"/>
  <c r="D180"/>
  <c r="B180"/>
  <c r="A180"/>
  <c r="F179"/>
  <c r="E179"/>
  <c r="D179"/>
  <c r="A179"/>
  <c r="F178"/>
  <c r="E178"/>
  <c r="D178"/>
  <c r="B178"/>
  <c r="A178"/>
  <c r="F177"/>
  <c r="E177"/>
  <c r="D177"/>
  <c r="A177"/>
  <c r="F176"/>
  <c r="E176"/>
  <c r="D176"/>
  <c r="A176"/>
  <c r="F175"/>
  <c r="E175"/>
  <c r="D175"/>
  <c r="C175"/>
  <c r="A175"/>
  <c r="F174"/>
  <c r="E174"/>
  <c r="D174"/>
  <c r="A174"/>
  <c r="F173"/>
  <c r="E173"/>
  <c r="D173"/>
  <c r="A173"/>
  <c r="F172"/>
  <c r="E172"/>
  <c r="D172"/>
  <c r="A172"/>
  <c r="F171"/>
  <c r="E171"/>
  <c r="D171"/>
  <c r="C171"/>
  <c r="A171"/>
  <c r="F170"/>
  <c r="E170"/>
  <c r="D170"/>
  <c r="B170"/>
  <c r="A170"/>
  <c r="F169"/>
  <c r="E169"/>
  <c r="D169"/>
  <c r="A169"/>
  <c r="F168"/>
  <c r="E168"/>
  <c r="D168"/>
  <c r="C168"/>
  <c r="A168"/>
  <c r="F167"/>
  <c r="E167"/>
  <c r="D167"/>
  <c r="C167"/>
  <c r="A167"/>
  <c r="F166"/>
  <c r="E166"/>
  <c r="D166"/>
  <c r="B166"/>
  <c r="A166"/>
  <c r="F165"/>
  <c r="E165"/>
  <c r="D165"/>
  <c r="A165"/>
  <c r="F164"/>
  <c r="E164"/>
  <c r="D164"/>
  <c r="A164"/>
  <c r="F163"/>
  <c r="E163"/>
  <c r="D163"/>
  <c r="C163"/>
  <c r="B163"/>
  <c r="A163"/>
  <c r="F162"/>
  <c r="E162"/>
  <c r="D162"/>
  <c r="B162"/>
  <c r="A162"/>
  <c r="F161"/>
  <c r="E161"/>
  <c r="D161"/>
  <c r="A161"/>
  <c r="F160"/>
  <c r="E160"/>
  <c r="D160"/>
  <c r="A160"/>
  <c r="F159"/>
  <c r="E159"/>
  <c r="D159"/>
  <c r="C159"/>
  <c r="A159"/>
  <c r="F158"/>
  <c r="E158"/>
  <c r="D158"/>
  <c r="A158"/>
  <c r="F157"/>
  <c r="E157"/>
  <c r="D157"/>
  <c r="A157"/>
  <c r="F156"/>
  <c r="E156"/>
  <c r="D156"/>
  <c r="B156"/>
  <c r="A156"/>
  <c r="F155"/>
  <c r="E155"/>
  <c r="D155"/>
  <c r="A155"/>
  <c r="F154"/>
  <c r="E154"/>
  <c r="D154"/>
  <c r="A154"/>
  <c r="F153"/>
  <c r="E153"/>
  <c r="D153"/>
  <c r="A153"/>
  <c r="F152"/>
  <c r="E152"/>
  <c r="D152"/>
  <c r="C152"/>
  <c r="A152"/>
  <c r="F151"/>
  <c r="E151"/>
  <c r="D151"/>
  <c r="A151"/>
  <c r="F150"/>
  <c r="E150"/>
  <c r="AC151" i="11" s="1"/>
  <c r="D150" i="4"/>
  <c r="A150"/>
  <c r="F149"/>
  <c r="E149"/>
  <c r="D149"/>
  <c r="A149"/>
  <c r="F148"/>
  <c r="E148"/>
  <c r="D148"/>
  <c r="B148"/>
  <c r="A148"/>
  <c r="F147"/>
  <c r="E147"/>
  <c r="D147"/>
  <c r="A147"/>
  <c r="F146"/>
  <c r="E146"/>
  <c r="D146"/>
  <c r="B146"/>
  <c r="A146"/>
  <c r="F145"/>
  <c r="E145"/>
  <c r="D145"/>
  <c r="A145"/>
  <c r="F144"/>
  <c r="E144"/>
  <c r="D144"/>
  <c r="A144"/>
  <c r="F143"/>
  <c r="E143"/>
  <c r="D143"/>
  <c r="C143"/>
  <c r="A143"/>
  <c r="F142"/>
  <c r="E142"/>
  <c r="D142"/>
  <c r="A142"/>
  <c r="F141"/>
  <c r="E141"/>
  <c r="D141"/>
  <c r="A141"/>
  <c r="F140"/>
  <c r="E140"/>
  <c r="D140"/>
  <c r="A140"/>
  <c r="F139"/>
  <c r="E139"/>
  <c r="D139"/>
  <c r="C139"/>
  <c r="B139"/>
  <c r="A139"/>
  <c r="F138"/>
  <c r="E138"/>
  <c r="D138"/>
  <c r="B138"/>
  <c r="A138"/>
  <c r="F137"/>
  <c r="E137"/>
  <c r="D137"/>
  <c r="A137"/>
  <c r="F136"/>
  <c r="E136"/>
  <c r="D136"/>
  <c r="A136"/>
  <c r="F135"/>
  <c r="E135"/>
  <c r="D135"/>
  <c r="C135"/>
  <c r="A135"/>
  <c r="F134"/>
  <c r="E134"/>
  <c r="D134"/>
  <c r="B134"/>
  <c r="A134"/>
  <c r="F133"/>
  <c r="AE134" i="11" s="1"/>
  <c r="E133" i="4"/>
  <c r="D133"/>
  <c r="A133"/>
  <c r="F132"/>
  <c r="E132"/>
  <c r="D132"/>
  <c r="A132"/>
  <c r="F131"/>
  <c r="E131"/>
  <c r="D131"/>
  <c r="B131"/>
  <c r="A131"/>
  <c r="F130"/>
  <c r="E130"/>
  <c r="D130"/>
  <c r="B130"/>
  <c r="A130"/>
  <c r="F129"/>
  <c r="E129"/>
  <c r="D129"/>
  <c r="A129"/>
  <c r="F128"/>
  <c r="E128"/>
  <c r="D128"/>
  <c r="A128"/>
  <c r="F127"/>
  <c r="E127"/>
  <c r="D127"/>
  <c r="C127"/>
  <c r="A127"/>
  <c r="F126"/>
  <c r="E126"/>
  <c r="D126"/>
  <c r="A126"/>
  <c r="F125"/>
  <c r="E125"/>
  <c r="D125"/>
  <c r="A125"/>
  <c r="F124"/>
  <c r="E124"/>
  <c r="D124"/>
  <c r="A124"/>
  <c r="F123"/>
  <c r="E123"/>
  <c r="D123"/>
  <c r="C123"/>
  <c r="B123"/>
  <c r="A123"/>
  <c r="F122"/>
  <c r="E122"/>
  <c r="D122"/>
  <c r="B122"/>
  <c r="A122"/>
  <c r="F121"/>
  <c r="E121"/>
  <c r="D121"/>
  <c r="A121"/>
  <c r="F120"/>
  <c r="E120"/>
  <c r="D120"/>
  <c r="A120"/>
  <c r="F119"/>
  <c r="E119"/>
  <c r="D119"/>
  <c r="C119"/>
  <c r="A119"/>
  <c r="F118"/>
  <c r="E118"/>
  <c r="D118"/>
  <c r="B118"/>
  <c r="A118"/>
  <c r="F117"/>
  <c r="E117"/>
  <c r="D117"/>
  <c r="A117"/>
  <c r="F116"/>
  <c r="E116"/>
  <c r="D116"/>
  <c r="A116"/>
  <c r="F115"/>
  <c r="E115"/>
  <c r="D115"/>
  <c r="A115"/>
  <c r="F114"/>
  <c r="E114"/>
  <c r="D114"/>
  <c r="B114"/>
  <c r="A114"/>
  <c r="F113"/>
  <c r="E113"/>
  <c r="D113"/>
  <c r="A113"/>
  <c r="F112"/>
  <c r="E112"/>
  <c r="D112"/>
  <c r="A112"/>
  <c r="F111"/>
  <c r="E111"/>
  <c r="D111"/>
  <c r="C111"/>
  <c r="B111"/>
  <c r="A111"/>
  <c r="F110"/>
  <c r="E110"/>
  <c r="D110"/>
  <c r="A110"/>
  <c r="F109"/>
  <c r="E109"/>
  <c r="D109"/>
  <c r="A109"/>
  <c r="F108"/>
  <c r="AM109" i="11" s="1"/>
  <c r="E108" i="4"/>
  <c r="D108"/>
  <c r="A108"/>
  <c r="F107"/>
  <c r="E107"/>
  <c r="D107"/>
  <c r="C107"/>
  <c r="B107"/>
  <c r="A107"/>
  <c r="F106"/>
  <c r="E106"/>
  <c r="D106"/>
  <c r="B106"/>
  <c r="A106"/>
  <c r="F105"/>
  <c r="E105"/>
  <c r="D105"/>
  <c r="A105"/>
  <c r="F104"/>
  <c r="E104"/>
  <c r="D104"/>
  <c r="A104"/>
  <c r="F103"/>
  <c r="E103"/>
  <c r="D103"/>
  <c r="C103"/>
  <c r="A103"/>
  <c r="F102"/>
  <c r="E102"/>
  <c r="D102"/>
  <c r="B102"/>
  <c r="A102"/>
  <c r="F101"/>
  <c r="E101"/>
  <c r="D101"/>
  <c r="A101"/>
  <c r="F100"/>
  <c r="E100"/>
  <c r="D100"/>
  <c r="A100"/>
  <c r="F99"/>
  <c r="E99"/>
  <c r="D99"/>
  <c r="B99"/>
  <c r="A99"/>
  <c r="F98"/>
  <c r="E98"/>
  <c r="D98"/>
  <c r="B98"/>
  <c r="A98"/>
  <c r="F97"/>
  <c r="AF98" i="11" s="1"/>
  <c r="E97" i="4"/>
  <c r="D97"/>
  <c r="A97"/>
  <c r="F96"/>
  <c r="E96"/>
  <c r="D96"/>
  <c r="A96"/>
  <c r="F95"/>
  <c r="E95"/>
  <c r="D95"/>
  <c r="A95"/>
  <c r="F94"/>
  <c r="E94"/>
  <c r="D94"/>
  <c r="A94"/>
  <c r="F93"/>
  <c r="AN94" i="11" s="1"/>
  <c r="E93" i="4"/>
  <c r="D93"/>
  <c r="A93"/>
  <c r="F92"/>
  <c r="E92"/>
  <c r="D92"/>
  <c r="A92"/>
  <c r="F91"/>
  <c r="E91"/>
  <c r="D91"/>
  <c r="A91"/>
  <c r="F90"/>
  <c r="E90"/>
  <c r="D90"/>
  <c r="A90"/>
  <c r="F89"/>
  <c r="E89"/>
  <c r="D89"/>
  <c r="A89"/>
  <c r="F88"/>
  <c r="E88"/>
  <c r="AL89" i="11" s="1"/>
  <c r="D88" i="4"/>
  <c r="A88"/>
  <c r="F87"/>
  <c r="E87"/>
  <c r="D87"/>
  <c r="A87"/>
  <c r="F86"/>
  <c r="E86"/>
  <c r="D86"/>
  <c r="A86"/>
  <c r="F85"/>
  <c r="E85"/>
  <c r="AD86" i="11" s="1"/>
  <c r="D85" i="4"/>
  <c r="A85"/>
  <c r="F84"/>
  <c r="E84"/>
  <c r="D84"/>
  <c r="A84"/>
  <c r="F83"/>
  <c r="E83"/>
  <c r="D83"/>
  <c r="A83"/>
  <c r="F82"/>
  <c r="E82"/>
  <c r="D82"/>
  <c r="A82"/>
  <c r="F81"/>
  <c r="AJ82" i="11" s="1"/>
  <c r="E81" i="4"/>
  <c r="D81"/>
  <c r="A81"/>
  <c r="F80"/>
  <c r="E80"/>
  <c r="D80"/>
  <c r="A80"/>
  <c r="F79"/>
  <c r="E79"/>
  <c r="D79"/>
  <c r="C79"/>
  <c r="B79"/>
  <c r="A79"/>
  <c r="F78"/>
  <c r="E78"/>
  <c r="D78"/>
  <c r="C78"/>
  <c r="B78"/>
  <c r="A78"/>
  <c r="F77"/>
  <c r="AG78" i="11" s="1"/>
  <c r="E77" i="4"/>
  <c r="D77"/>
  <c r="A77"/>
  <c r="F76"/>
  <c r="E76"/>
  <c r="D76"/>
  <c r="A76"/>
  <c r="F75"/>
  <c r="E75"/>
  <c r="D75"/>
  <c r="A75"/>
  <c r="F74"/>
  <c r="E74"/>
  <c r="D74"/>
  <c r="A74"/>
  <c r="F73"/>
  <c r="AC74" i="11" s="1"/>
  <c r="E73" i="4"/>
  <c r="D73"/>
  <c r="A73"/>
  <c r="F72"/>
  <c r="E72"/>
  <c r="AH73" i="11" s="1"/>
  <c r="D72" i="4"/>
  <c r="A72"/>
  <c r="F71"/>
  <c r="E71"/>
  <c r="AF72" i="11" s="1"/>
  <c r="D71" i="4"/>
  <c r="A71"/>
  <c r="F70"/>
  <c r="E70"/>
  <c r="D70"/>
  <c r="A70"/>
  <c r="F69"/>
  <c r="E69"/>
  <c r="D69"/>
  <c r="A69"/>
  <c r="F68"/>
  <c r="E68"/>
  <c r="D68"/>
  <c r="A68"/>
  <c r="F67"/>
  <c r="E67"/>
  <c r="AL68" i="11" s="1"/>
  <c r="D67" i="4"/>
  <c r="A67"/>
  <c r="F66"/>
  <c r="E66"/>
  <c r="D66"/>
  <c r="A66"/>
  <c r="F65"/>
  <c r="AC66" i="11" s="1"/>
  <c r="E65" i="4"/>
  <c r="D65"/>
  <c r="A65"/>
  <c r="F64"/>
  <c r="E64"/>
  <c r="D64"/>
  <c r="A64"/>
  <c r="F63"/>
  <c r="E63"/>
  <c r="D63"/>
  <c r="A63"/>
  <c r="F62"/>
  <c r="E62"/>
  <c r="D62"/>
  <c r="A62"/>
  <c r="F61"/>
  <c r="AJ62" i="11" s="1"/>
  <c r="E61" i="4"/>
  <c r="D61"/>
  <c r="A61"/>
  <c r="F60"/>
  <c r="AJ61" i="11" s="1"/>
  <c r="E60" i="4"/>
  <c r="AL61" i="11" s="1"/>
  <c r="D60" i="4"/>
  <c r="A60"/>
  <c r="F59"/>
  <c r="AF60" i="11" s="1"/>
  <c r="E59" i="4"/>
  <c r="D59"/>
  <c r="A59"/>
  <c r="F58"/>
  <c r="E58"/>
  <c r="D58"/>
  <c r="A58"/>
  <c r="F57"/>
  <c r="AF58" i="11" s="1"/>
  <c r="E57" i="4"/>
  <c r="D57"/>
  <c r="A57"/>
  <c r="F56"/>
  <c r="E56"/>
  <c r="AL57" i="11" s="1"/>
  <c r="D56" i="4"/>
  <c r="A56"/>
  <c r="F55"/>
  <c r="E55"/>
  <c r="AD56" i="11" s="1"/>
  <c r="D55" i="4"/>
  <c r="A55"/>
  <c r="F54"/>
  <c r="E54"/>
  <c r="D54"/>
  <c r="A54"/>
  <c r="F53"/>
  <c r="AM54" i="11" s="1"/>
  <c r="E53" i="4"/>
  <c r="AJ54" i="11" s="1"/>
  <c r="D53" i="4"/>
  <c r="B53"/>
  <c r="A53"/>
  <c r="F52"/>
  <c r="E52"/>
  <c r="AE53" i="11" s="1"/>
  <c r="D52" i="4"/>
  <c r="A52"/>
  <c r="F51"/>
  <c r="E51"/>
  <c r="D51"/>
  <c r="C51"/>
  <c r="B51"/>
  <c r="A51"/>
  <c r="F50"/>
  <c r="E50"/>
  <c r="D50"/>
  <c r="A50"/>
  <c r="F49"/>
  <c r="AJ50" i="11" s="1"/>
  <c r="E49" i="4"/>
  <c r="AM50" i="11" s="1"/>
  <c r="D49" i="4"/>
  <c r="A49"/>
  <c r="F48"/>
  <c r="E48"/>
  <c r="D48"/>
  <c r="A48"/>
  <c r="F47"/>
  <c r="E47"/>
  <c r="AC48" i="11" s="1"/>
  <c r="D47" i="4"/>
  <c r="A47"/>
  <c r="F46"/>
  <c r="E46"/>
  <c r="D46"/>
  <c r="A46"/>
  <c r="F45"/>
  <c r="E45"/>
  <c r="D45"/>
  <c r="A45"/>
  <c r="F44"/>
  <c r="AF45" i="11" s="1"/>
  <c r="E44" i="4"/>
  <c r="D44"/>
  <c r="A44"/>
  <c r="F43"/>
  <c r="AE44" i="11" s="1"/>
  <c r="E43" i="4"/>
  <c r="AI44" i="11" s="1"/>
  <c r="D43" i="4"/>
  <c r="A43"/>
  <c r="F42"/>
  <c r="E42"/>
  <c r="D42"/>
  <c r="A42"/>
  <c r="F41"/>
  <c r="E41"/>
  <c r="D41"/>
  <c r="A41"/>
  <c r="F40"/>
  <c r="E40"/>
  <c r="AG41" i="11" s="1"/>
  <c r="D40" i="4"/>
  <c r="A40"/>
  <c r="F39"/>
  <c r="E39"/>
  <c r="D39"/>
  <c r="A39"/>
  <c r="F38"/>
  <c r="E38"/>
  <c r="D38"/>
  <c r="A38"/>
  <c r="F37"/>
  <c r="AL38" i="11" s="1"/>
  <c r="E37" i="4"/>
  <c r="D37"/>
  <c r="A37"/>
  <c r="F36"/>
  <c r="E36"/>
  <c r="D36"/>
  <c r="A36"/>
  <c r="F35"/>
  <c r="E35"/>
  <c r="AC36" i="11" s="1"/>
  <c r="D35" i="4"/>
  <c r="A35"/>
  <c r="F34"/>
  <c r="E34"/>
  <c r="D34"/>
  <c r="A34"/>
  <c r="F33"/>
  <c r="E33"/>
  <c r="AI34" i="11" s="1"/>
  <c r="D33" i="4"/>
  <c r="A33"/>
  <c r="F32"/>
  <c r="E32"/>
  <c r="D32"/>
  <c r="A32"/>
  <c r="F31"/>
  <c r="E31"/>
  <c r="AM32" i="11" s="1"/>
  <c r="D31" i="4"/>
  <c r="A31"/>
  <c r="F30"/>
  <c r="E30"/>
  <c r="D30"/>
  <c r="A30"/>
  <c r="F29"/>
  <c r="AJ30" i="11" s="1"/>
  <c r="E29" i="4"/>
  <c r="AL30" i="11" s="1"/>
  <c r="D29" i="4"/>
  <c r="A29"/>
  <c r="F28"/>
  <c r="AH29" i="11" s="1"/>
  <c r="E28" i="4"/>
  <c r="AI29" i="11" s="1"/>
  <c r="D28" i="4"/>
  <c r="A28"/>
  <c r="F27"/>
  <c r="AD28" i="11" s="1"/>
  <c r="E27" i="4"/>
  <c r="D27"/>
  <c r="A27"/>
  <c r="F26"/>
  <c r="E26"/>
  <c r="D26"/>
  <c r="A26"/>
  <c r="F25"/>
  <c r="E25"/>
  <c r="D25"/>
  <c r="A25"/>
  <c r="F24"/>
  <c r="E24"/>
  <c r="D24"/>
  <c r="A24"/>
  <c r="F23"/>
  <c r="E23"/>
  <c r="AM24" i="11" s="1"/>
  <c r="D23" i="4"/>
  <c r="A23"/>
  <c r="F22"/>
  <c r="E22"/>
  <c r="D22"/>
  <c r="C22"/>
  <c r="B22"/>
  <c r="A22"/>
  <c r="F21"/>
  <c r="AJ22" i="11" s="1"/>
  <c r="E21" i="4"/>
  <c r="D21"/>
  <c r="A21"/>
  <c r="F20"/>
  <c r="E20"/>
  <c r="AF21" i="11" s="1"/>
  <c r="D20" i="4"/>
  <c r="A20"/>
  <c r="F19"/>
  <c r="E19"/>
  <c r="D19"/>
  <c r="A19"/>
  <c r="F18"/>
  <c r="E18"/>
  <c r="D18"/>
  <c r="A18"/>
  <c r="F17"/>
  <c r="AG18" i="11" s="1"/>
  <c r="E17" i="4"/>
  <c r="AL18" i="11" s="1"/>
  <c r="D17" i="4"/>
  <c r="A17"/>
  <c r="F16"/>
  <c r="AC17" i="11" s="1"/>
  <c r="E16" i="4"/>
  <c r="D16"/>
  <c r="A16"/>
  <c r="F15"/>
  <c r="E15"/>
  <c r="D15"/>
  <c r="A15"/>
  <c r="F14"/>
  <c r="E14"/>
  <c r="D14"/>
  <c r="A14"/>
  <c r="F13"/>
  <c r="E13"/>
  <c r="AK14" i="11" s="1"/>
  <c r="D13" i="4"/>
  <c r="A13"/>
  <c r="F12"/>
  <c r="AI13" i="11" s="1"/>
  <c r="E12" i="4"/>
  <c r="D12"/>
  <c r="A12"/>
  <c r="F11"/>
  <c r="AG12" i="11" s="1"/>
  <c r="E11" i="4"/>
  <c r="AD12" i="11" s="1"/>
  <c r="D11" i="4"/>
  <c r="A11"/>
  <c r="F10"/>
  <c r="E10"/>
  <c r="D10"/>
  <c r="A10"/>
  <c r="F9"/>
  <c r="AC10" i="11" s="1"/>
  <c r="E9" i="4"/>
  <c r="D9"/>
  <c r="A9"/>
  <c r="F8"/>
  <c r="E8"/>
  <c r="AE9" i="11" s="1"/>
  <c r="D8" i="4"/>
  <c r="A8"/>
  <c r="F7"/>
  <c r="E7"/>
  <c r="D7"/>
  <c r="A7"/>
  <c r="F6"/>
  <c r="E6"/>
  <c r="D6"/>
  <c r="A6"/>
  <c r="F5"/>
  <c r="AI6" i="11" s="1"/>
  <c r="E5" i="4"/>
  <c r="D5"/>
  <c r="A5"/>
  <c r="F4"/>
  <c r="E4"/>
  <c r="D4"/>
  <c r="A4"/>
  <c r="F3"/>
  <c r="E3"/>
  <c r="AK4" i="11" s="1"/>
  <c r="D3" i="4"/>
  <c r="A3"/>
  <c r="F2"/>
  <c r="E2"/>
  <c r="D2"/>
  <c r="C2"/>
  <c r="B2"/>
  <c r="A2"/>
  <c r="F1"/>
  <c r="E1"/>
  <c r="D1"/>
  <c r="C1"/>
  <c r="B1"/>
  <c r="A1"/>
  <c r="B36" i="12"/>
  <c r="B17"/>
  <c r="N3"/>
  <c r="M3"/>
  <c r="N2"/>
  <c r="M2"/>
  <c r="H33" i="13"/>
  <c r="B33"/>
  <c r="AH23"/>
  <c r="AG23"/>
  <c r="AD23"/>
  <c r="AC23"/>
  <c r="U8"/>
  <c r="AD8" s="1"/>
  <c r="W7"/>
  <c r="AF7" s="1"/>
  <c r="T7"/>
  <c r="AC7" s="1"/>
  <c r="AC9" s="1"/>
  <c r="H33" i="9"/>
  <c r="C33"/>
  <c r="AF23"/>
  <c r="AC23"/>
  <c r="AG23" s="1"/>
  <c r="AB23"/>
  <c r="W8"/>
  <c r="A17" i="14" s="1"/>
  <c r="U8" i="9"/>
  <c r="AD8" s="1"/>
  <c r="V7"/>
  <c r="H203" i="3"/>
  <c r="H202"/>
  <c r="H201"/>
  <c r="H200"/>
  <c r="D200" i="10" s="1"/>
  <c r="C200" i="3"/>
  <c r="B200" i="10" s="1"/>
  <c r="B200" i="3"/>
  <c r="H199"/>
  <c r="E199" i="10" s="1"/>
  <c r="C199" i="3"/>
  <c r="B199"/>
  <c r="H198"/>
  <c r="C198"/>
  <c r="B198" i="10" s="1"/>
  <c r="B198" i="3"/>
  <c r="C198" i="10" s="1"/>
  <c r="H197" i="3"/>
  <c r="E197" i="10" s="1"/>
  <c r="C197" i="3"/>
  <c r="B197"/>
  <c r="H196"/>
  <c r="C196"/>
  <c r="B196"/>
  <c r="H195"/>
  <c r="C195"/>
  <c r="B195" i="10" s="1"/>
  <c r="B195" i="3"/>
  <c r="C195" i="10" s="1"/>
  <c r="H194" i="3"/>
  <c r="C194"/>
  <c r="B194"/>
  <c r="H193"/>
  <c r="C193"/>
  <c r="B193"/>
  <c r="H192"/>
  <c r="E192" i="10" s="1"/>
  <c r="C192" i="3"/>
  <c r="B192" i="10" s="1"/>
  <c r="B192" i="3"/>
  <c r="C192" i="10" s="1"/>
  <c r="H191" i="3"/>
  <c r="C191"/>
  <c r="B191"/>
  <c r="H190"/>
  <c r="C190"/>
  <c r="B190"/>
  <c r="B190" i="4" s="1"/>
  <c r="H189" i="3"/>
  <c r="C189"/>
  <c r="B189" i="10" s="1"/>
  <c r="B189" i="3"/>
  <c r="H188"/>
  <c r="C188"/>
  <c r="B188" i="10" s="1"/>
  <c r="B188" i="3"/>
  <c r="H187"/>
  <c r="C187"/>
  <c r="C187" i="4" s="1"/>
  <c r="B187" i="3"/>
  <c r="C187" i="10" s="1"/>
  <c r="H186" i="3"/>
  <c r="C186"/>
  <c r="B186"/>
  <c r="C186" i="10" s="1"/>
  <c r="H185" i="3"/>
  <c r="C185"/>
  <c r="B185"/>
  <c r="H184"/>
  <c r="E184" i="10" s="1"/>
  <c r="C184" i="3"/>
  <c r="B184" i="10" s="1"/>
  <c r="B184" i="3"/>
  <c r="H183"/>
  <c r="C183"/>
  <c r="C183" i="4" s="1"/>
  <c r="B183" i="3"/>
  <c r="B183" i="4" s="1"/>
  <c r="H182" i="3"/>
  <c r="C182"/>
  <c r="B182"/>
  <c r="H181"/>
  <c r="C181"/>
  <c r="B181" i="10" s="1"/>
  <c r="B181" i="3"/>
  <c r="H180"/>
  <c r="C180"/>
  <c r="B180"/>
  <c r="C180" i="10" s="1"/>
  <c r="H179" i="3"/>
  <c r="C179"/>
  <c r="B179"/>
  <c r="H178"/>
  <c r="C178"/>
  <c r="B178"/>
  <c r="H177"/>
  <c r="C177"/>
  <c r="B177"/>
  <c r="H176"/>
  <c r="C176"/>
  <c r="B176"/>
  <c r="H175"/>
  <c r="C175"/>
  <c r="B175"/>
  <c r="H174"/>
  <c r="C174"/>
  <c r="C174" i="4" s="1"/>
  <c r="B174" i="3"/>
  <c r="B174" i="4" s="1"/>
  <c r="H173" i="3"/>
  <c r="C173"/>
  <c r="B173" i="10" s="1"/>
  <c r="B173" i="3"/>
  <c r="H172"/>
  <c r="C172"/>
  <c r="B172"/>
  <c r="H171"/>
  <c r="Y172" i="11" s="1"/>
  <c r="C171" i="3"/>
  <c r="B171"/>
  <c r="B171" i="4" s="1"/>
  <c r="H170" i="3"/>
  <c r="C170"/>
  <c r="B170"/>
  <c r="C170" i="10" s="1"/>
  <c r="H169" i="3"/>
  <c r="C169"/>
  <c r="B169"/>
  <c r="H168"/>
  <c r="C168"/>
  <c r="B168" i="10" s="1"/>
  <c r="B168" i="3"/>
  <c r="H167"/>
  <c r="C167"/>
  <c r="B167"/>
  <c r="H166"/>
  <c r="C166"/>
  <c r="C166" i="4" s="1"/>
  <c r="B166" i="3"/>
  <c r="C166" i="10" s="1"/>
  <c r="H165" i="3"/>
  <c r="C165"/>
  <c r="B165"/>
  <c r="H164"/>
  <c r="C164"/>
  <c r="B164"/>
  <c r="H163"/>
  <c r="C163"/>
  <c r="B163" i="10" s="1"/>
  <c r="B163" i="3"/>
  <c r="C163" i="10" s="1"/>
  <c r="H162" i="3"/>
  <c r="C162"/>
  <c r="B162"/>
  <c r="H161"/>
  <c r="C161"/>
  <c r="B161"/>
  <c r="H160"/>
  <c r="C160"/>
  <c r="B160" i="10" s="1"/>
  <c r="B160" i="3"/>
  <c r="H159"/>
  <c r="C159"/>
  <c r="B159"/>
  <c r="H158"/>
  <c r="C158"/>
  <c r="B158"/>
  <c r="B158" i="4" s="1"/>
  <c r="H157" i="3"/>
  <c r="C157"/>
  <c r="B157"/>
  <c r="H156"/>
  <c r="C156"/>
  <c r="B156" i="10" s="1"/>
  <c r="B156" i="3"/>
  <c r="C156" i="10" s="1"/>
  <c r="H155" i="3"/>
  <c r="C155"/>
  <c r="C155" i="4" s="1"/>
  <c r="B155" i="3"/>
  <c r="B155" i="4" s="1"/>
  <c r="H154" i="3"/>
  <c r="C154"/>
  <c r="B154"/>
  <c r="C154" i="10" s="1"/>
  <c r="H153" i="3"/>
  <c r="C153"/>
  <c r="B153"/>
  <c r="H152"/>
  <c r="C152"/>
  <c r="B152" i="10" s="1"/>
  <c r="B152" i="3"/>
  <c r="C152" i="10" s="1"/>
  <c r="H151" i="3"/>
  <c r="C151"/>
  <c r="C151" i="4" s="1"/>
  <c r="B151" i="3"/>
  <c r="H150"/>
  <c r="C150"/>
  <c r="B150"/>
  <c r="H149"/>
  <c r="C149"/>
  <c r="B149"/>
  <c r="H148"/>
  <c r="C148"/>
  <c r="B148"/>
  <c r="C148" i="10" s="1"/>
  <c r="H147" i="3"/>
  <c r="D147" i="10" s="1"/>
  <c r="C147" i="3"/>
  <c r="B147"/>
  <c r="H146"/>
  <c r="C146"/>
  <c r="B146" i="10" s="1"/>
  <c r="B146" i="3"/>
  <c r="H145"/>
  <c r="C145"/>
  <c r="B145"/>
  <c r="H144"/>
  <c r="C144"/>
  <c r="B144"/>
  <c r="H143"/>
  <c r="C143"/>
  <c r="B143"/>
  <c r="H142"/>
  <c r="C142"/>
  <c r="B142" i="10" s="1"/>
  <c r="B142" i="3"/>
  <c r="B142" i="4" s="1"/>
  <c r="H141" i="3"/>
  <c r="C141"/>
  <c r="B141"/>
  <c r="H140"/>
  <c r="C140"/>
  <c r="B140"/>
  <c r="H139"/>
  <c r="C139"/>
  <c r="B139" i="10" s="1"/>
  <c r="B139" i="3"/>
  <c r="H138"/>
  <c r="C138"/>
  <c r="B138"/>
  <c r="C138" i="10" s="1"/>
  <c r="H137" i="3"/>
  <c r="C137"/>
  <c r="B137"/>
  <c r="C137" i="10" s="1"/>
  <c r="H136" i="3"/>
  <c r="E136" i="10" s="1"/>
  <c r="C136" i="3"/>
  <c r="B136"/>
  <c r="H135"/>
  <c r="C135"/>
  <c r="B135"/>
  <c r="H134"/>
  <c r="C134"/>
  <c r="B134"/>
  <c r="C134" i="10" s="1"/>
  <c r="H133" i="3"/>
  <c r="C133"/>
  <c r="B133"/>
  <c r="C133" i="10" s="1"/>
  <c r="H132" i="3"/>
  <c r="C132"/>
  <c r="B132"/>
  <c r="B132" i="4" s="1"/>
  <c r="H131" i="3"/>
  <c r="E131" i="10" s="1"/>
  <c r="C131" i="3"/>
  <c r="B131" i="10" s="1"/>
  <c r="B131" i="3"/>
  <c r="C131" i="10" s="1"/>
  <c r="H130" i="3"/>
  <c r="C130"/>
  <c r="C130" i="4" s="1"/>
  <c r="B130" i="3"/>
  <c r="H129"/>
  <c r="C129"/>
  <c r="B129"/>
  <c r="H128"/>
  <c r="D128" i="10" s="1"/>
  <c r="C128" i="3"/>
  <c r="B128"/>
  <c r="H127"/>
  <c r="C127"/>
  <c r="B127"/>
  <c r="H126"/>
  <c r="C126"/>
  <c r="B126" i="10" s="1"/>
  <c r="B126" i="3"/>
  <c r="C126" i="10" s="1"/>
  <c r="H125" i="3"/>
  <c r="O126" i="11" s="1"/>
  <c r="C125" i="3"/>
  <c r="B125"/>
  <c r="H124"/>
  <c r="C124"/>
  <c r="B124"/>
  <c r="H123"/>
  <c r="C123"/>
  <c r="B123"/>
  <c r="C123" i="10" s="1"/>
  <c r="H122" i="3"/>
  <c r="C122"/>
  <c r="B122"/>
  <c r="C122" i="10" s="1"/>
  <c r="H121" i="3"/>
  <c r="C121"/>
  <c r="B121"/>
  <c r="H120"/>
  <c r="T121" i="11" s="1"/>
  <c r="C120" i="3"/>
  <c r="B120"/>
  <c r="H119"/>
  <c r="C119"/>
  <c r="B119"/>
  <c r="H118"/>
  <c r="C118"/>
  <c r="C118" i="4" s="1"/>
  <c r="B118" i="3"/>
  <c r="C118" i="10" s="1"/>
  <c r="H117" i="3"/>
  <c r="C117"/>
  <c r="B117"/>
  <c r="C117" i="10" s="1"/>
  <c r="H116" i="3"/>
  <c r="C116"/>
  <c r="B116"/>
  <c r="H115"/>
  <c r="C115"/>
  <c r="B115" i="10" s="1"/>
  <c r="B115" i="3"/>
  <c r="C115" i="10" s="1"/>
  <c r="H114" i="3"/>
  <c r="C114"/>
  <c r="B114" i="10" s="1"/>
  <c r="B114" i="3"/>
  <c r="H113"/>
  <c r="C113"/>
  <c r="B113"/>
  <c r="H112"/>
  <c r="E112" i="10" s="1"/>
  <c r="C112" i="3"/>
  <c r="B112"/>
  <c r="B112" i="4" s="1"/>
  <c r="H111" i="3"/>
  <c r="C111"/>
  <c r="B111"/>
  <c r="C111" i="10" s="1"/>
  <c r="H110" i="3"/>
  <c r="C110"/>
  <c r="B110" i="10" s="1"/>
  <c r="B110" i="3"/>
  <c r="C110" i="10" s="1"/>
  <c r="H109" i="3"/>
  <c r="C109"/>
  <c r="B109"/>
  <c r="H108"/>
  <c r="C108"/>
  <c r="B108"/>
  <c r="H107"/>
  <c r="C107"/>
  <c r="B107"/>
  <c r="H106"/>
  <c r="C106"/>
  <c r="B106"/>
  <c r="C106" i="10" s="1"/>
  <c r="H105" i="3"/>
  <c r="E105" i="10" s="1"/>
  <c r="C105" i="3"/>
  <c r="B105"/>
  <c r="C105" i="10" s="1"/>
  <c r="H104" i="3"/>
  <c r="C104"/>
  <c r="B104"/>
  <c r="H103"/>
  <c r="C103"/>
  <c r="B103"/>
  <c r="B103" i="4" s="1"/>
  <c r="H102" i="3"/>
  <c r="C102"/>
  <c r="B102"/>
  <c r="C102" i="10" s="1"/>
  <c r="H101" i="3"/>
  <c r="C101"/>
  <c r="B101"/>
  <c r="C101" i="10" s="1"/>
  <c r="H100" i="3"/>
  <c r="C100"/>
  <c r="B100"/>
  <c r="H99"/>
  <c r="C99"/>
  <c r="B99" i="10" s="1"/>
  <c r="B99" i="3"/>
  <c r="C99" i="10" s="1"/>
  <c r="H98" i="3"/>
  <c r="C98"/>
  <c r="B98"/>
  <c r="H97"/>
  <c r="H96"/>
  <c r="T97" i="11" s="1"/>
  <c r="H95" i="3"/>
  <c r="H94"/>
  <c r="H93"/>
  <c r="H92"/>
  <c r="H91"/>
  <c r="H90"/>
  <c r="H89"/>
  <c r="H88"/>
  <c r="H87"/>
  <c r="H86"/>
  <c r="H85"/>
  <c r="H84"/>
  <c r="H83"/>
  <c r="H82"/>
  <c r="H81"/>
  <c r="B81"/>
  <c r="H80"/>
  <c r="C80"/>
  <c r="C81" s="1"/>
  <c r="B80"/>
  <c r="H79"/>
  <c r="E79" i="10" s="1"/>
  <c r="C79" i="3"/>
  <c r="B79"/>
  <c r="C79" i="10" s="1"/>
  <c r="H78" i="3"/>
  <c r="H77"/>
  <c r="H76"/>
  <c r="H75"/>
  <c r="H74"/>
  <c r="Z75" i="11" s="1"/>
  <c r="H73" i="3"/>
  <c r="P74" i="11" s="1"/>
  <c r="H72" i="3"/>
  <c r="H71"/>
  <c r="H70"/>
  <c r="H69"/>
  <c r="X70" i="11" s="1"/>
  <c r="H68" i="3"/>
  <c r="H67"/>
  <c r="H66"/>
  <c r="H65"/>
  <c r="H64"/>
  <c r="D64" i="10" s="1"/>
  <c r="H63" i="3"/>
  <c r="H62"/>
  <c r="H61"/>
  <c r="H60"/>
  <c r="H59"/>
  <c r="H58"/>
  <c r="W59" i="11" s="1"/>
  <c r="H57" i="3"/>
  <c r="Z58" i="11" s="1"/>
  <c r="H56" i="3"/>
  <c r="H55"/>
  <c r="H54"/>
  <c r="C54"/>
  <c r="H53"/>
  <c r="V54" i="11" s="1"/>
  <c r="C53" i="3"/>
  <c r="B53"/>
  <c r="H52"/>
  <c r="C52"/>
  <c r="B52"/>
  <c r="B52" i="4" s="1"/>
  <c r="H51" i="3"/>
  <c r="H50"/>
  <c r="H49"/>
  <c r="AB50" i="11" s="1"/>
  <c r="H48" i="3"/>
  <c r="H47"/>
  <c r="H46"/>
  <c r="AA47" i="11" s="1"/>
  <c r="H45" i="3"/>
  <c r="U46" i="11" s="1"/>
  <c r="H44" i="3"/>
  <c r="H43"/>
  <c r="O44" i="11" s="1"/>
  <c r="H42" i="3"/>
  <c r="H41"/>
  <c r="AB42" i="11" s="1"/>
  <c r="H40" i="3"/>
  <c r="H39"/>
  <c r="U40" i="11" s="1"/>
  <c r="H38" i="3"/>
  <c r="Y39" i="11" s="1"/>
  <c r="H37" i="3"/>
  <c r="AB38" i="11" s="1"/>
  <c r="H36" i="3"/>
  <c r="H35"/>
  <c r="H34"/>
  <c r="Z35" i="11" s="1"/>
  <c r="H33" i="3"/>
  <c r="H32"/>
  <c r="H31"/>
  <c r="O32" i="11" s="1"/>
  <c r="H30" i="3"/>
  <c r="H29"/>
  <c r="H28"/>
  <c r="H27"/>
  <c r="H26"/>
  <c r="Z27" i="11" s="1"/>
  <c r="H25" i="3"/>
  <c r="H24"/>
  <c r="C24"/>
  <c r="H23"/>
  <c r="Q24" i="11" s="1"/>
  <c r="C23" i="3"/>
  <c r="B23" i="10" s="1"/>
  <c r="B23" i="3"/>
  <c r="H22"/>
  <c r="H21"/>
  <c r="H20"/>
  <c r="Z21" i="11" s="1"/>
  <c r="H19" i="3"/>
  <c r="H18"/>
  <c r="W19" i="11" s="1"/>
  <c r="H17" i="3"/>
  <c r="AB18" i="11" s="1"/>
  <c r="H16" i="3"/>
  <c r="H15"/>
  <c r="T16" i="11" s="1"/>
  <c r="H14" i="3"/>
  <c r="H13"/>
  <c r="H12"/>
  <c r="W13" i="11" s="1"/>
  <c r="H11" i="3"/>
  <c r="H10"/>
  <c r="H9"/>
  <c r="AB10" i="11" s="1"/>
  <c r="H8" i="3"/>
  <c r="H7"/>
  <c r="H6"/>
  <c r="C6"/>
  <c r="C7" s="1"/>
  <c r="B7" i="10" s="1"/>
  <c r="H5" i="3"/>
  <c r="C5"/>
  <c r="H4"/>
  <c r="W5" i="11" s="1"/>
  <c r="C4" i="3"/>
  <c r="B4"/>
  <c r="B5" s="1"/>
  <c r="H3"/>
  <c r="C3"/>
  <c r="B3" i="10" s="1"/>
  <c r="B3" i="3"/>
  <c r="B3" i="4" s="1"/>
  <c r="H2" i="3"/>
  <c r="AD7" i="9" l="1"/>
  <c r="AD9" s="1"/>
  <c r="B15" i="14"/>
  <c r="AY132" i="11"/>
  <c r="AQ132"/>
  <c r="AX132"/>
  <c r="AP132"/>
  <c r="AU132"/>
  <c r="AS132"/>
  <c r="AR132"/>
  <c r="AO132"/>
  <c r="AW132"/>
  <c r="AV132"/>
  <c r="AT132"/>
  <c r="AZ132"/>
  <c r="AY80"/>
  <c r="AQ80"/>
  <c r="AZ80"/>
  <c r="AP80"/>
  <c r="AX80"/>
  <c r="AO80"/>
  <c r="AW80"/>
  <c r="AU80"/>
  <c r="AT80"/>
  <c r="AS80"/>
  <c r="AR80"/>
  <c r="AV80"/>
  <c r="AU106"/>
  <c r="AT106"/>
  <c r="AY106"/>
  <c r="AO106"/>
  <c r="AX106"/>
  <c r="AW106"/>
  <c r="AS106"/>
  <c r="AZ106"/>
  <c r="AV106"/>
  <c r="AR106"/>
  <c r="AP106"/>
  <c r="AQ106"/>
  <c r="B81" i="10"/>
  <c r="C81" i="4"/>
  <c r="C82" i="3"/>
  <c r="C5" i="10"/>
  <c r="B6" i="3"/>
  <c r="B5" i="4"/>
  <c r="AZ200" i="11"/>
  <c r="AR200"/>
  <c r="AY200"/>
  <c r="AQ200"/>
  <c r="AX200"/>
  <c r="AP200"/>
  <c r="AW200"/>
  <c r="AO200"/>
  <c r="AV200"/>
  <c r="AU200"/>
  <c r="AT200"/>
  <c r="AS200"/>
  <c r="B54" i="10"/>
  <c r="C55" i="3"/>
  <c r="C54" i="4"/>
  <c r="W77" i="11"/>
  <c r="O77"/>
  <c r="U77"/>
  <c r="T77"/>
  <c r="AB77"/>
  <c r="S77"/>
  <c r="Z77"/>
  <c r="Q77"/>
  <c r="X77"/>
  <c r="V77"/>
  <c r="R77"/>
  <c r="Y77"/>
  <c r="P77"/>
  <c r="D76" i="10"/>
  <c r="AA77" i="11"/>
  <c r="W104"/>
  <c r="O104"/>
  <c r="V104"/>
  <c r="Z104"/>
  <c r="P104"/>
  <c r="Y104"/>
  <c r="X104"/>
  <c r="T104"/>
  <c r="AB104"/>
  <c r="AA104"/>
  <c r="S104"/>
  <c r="R104"/>
  <c r="Q104"/>
  <c r="D103" i="10"/>
  <c r="E103"/>
  <c r="U104" i="11"/>
  <c r="X144"/>
  <c r="P144"/>
  <c r="V144"/>
  <c r="U144"/>
  <c r="AB144"/>
  <c r="Q144"/>
  <c r="Z144"/>
  <c r="Y144"/>
  <c r="W144"/>
  <c r="AA144"/>
  <c r="T144"/>
  <c r="S144"/>
  <c r="R144"/>
  <c r="O144"/>
  <c r="E143" i="10"/>
  <c r="D143"/>
  <c r="C154" i="4"/>
  <c r="B154" i="10"/>
  <c r="C165"/>
  <c r="B165" i="4"/>
  <c r="B170" i="10"/>
  <c r="C170" i="4"/>
  <c r="B178" i="10"/>
  <c r="C178" i="4"/>
  <c r="C186"/>
  <c r="B186" i="10"/>
  <c r="C194" i="4"/>
  <c r="B194" i="10"/>
  <c r="AX48" i="11"/>
  <c r="AP48"/>
  <c r="AW48"/>
  <c r="AO48"/>
  <c r="AV48"/>
  <c r="AZ48"/>
  <c r="AY48"/>
  <c r="AU48"/>
  <c r="AR48"/>
  <c r="AQ48"/>
  <c r="AS48"/>
  <c r="AU125"/>
  <c r="AT125"/>
  <c r="AX125"/>
  <c r="AV125"/>
  <c r="AS125"/>
  <c r="AR125"/>
  <c r="AQ125"/>
  <c r="AP125"/>
  <c r="AO125"/>
  <c r="AW125"/>
  <c r="AZ125"/>
  <c r="AY125"/>
  <c r="X4"/>
  <c r="P4"/>
  <c r="W4"/>
  <c r="O4"/>
  <c r="V4"/>
  <c r="S4"/>
  <c r="R4"/>
  <c r="AB4"/>
  <c r="Q4"/>
  <c r="Z4"/>
  <c r="D3" i="10"/>
  <c r="Y4" i="11"/>
  <c r="U4"/>
  <c r="AA4"/>
  <c r="V25"/>
  <c r="U25"/>
  <c r="AB25"/>
  <c r="T25"/>
  <c r="AA25"/>
  <c r="P25"/>
  <c r="Z25"/>
  <c r="O25"/>
  <c r="Y25"/>
  <c r="R25"/>
  <c r="Q25"/>
  <c r="D24" i="10"/>
  <c r="W25" i="11"/>
  <c r="X25"/>
  <c r="C104" i="10"/>
  <c r="B104" i="4"/>
  <c r="AA115" i="11"/>
  <c r="S115"/>
  <c r="Y115"/>
  <c r="Q115"/>
  <c r="X115"/>
  <c r="P115"/>
  <c r="W115"/>
  <c r="V115"/>
  <c r="U115"/>
  <c r="T115"/>
  <c r="Z115"/>
  <c r="R115"/>
  <c r="O115"/>
  <c r="AB115"/>
  <c r="E114" i="10"/>
  <c r="D114"/>
  <c r="B125"/>
  <c r="C125" i="4"/>
  <c r="C136" i="10"/>
  <c r="B136" i="4"/>
  <c r="B144"/>
  <c r="C144" i="10"/>
  <c r="AB155" i="11"/>
  <c r="T155"/>
  <c r="Z155"/>
  <c r="R155"/>
  <c r="Y155"/>
  <c r="Q155"/>
  <c r="X155"/>
  <c r="V155"/>
  <c r="U155"/>
  <c r="S155"/>
  <c r="W155"/>
  <c r="P155"/>
  <c r="O155"/>
  <c r="AA155"/>
  <c r="E154" i="10"/>
  <c r="D154"/>
  <c r="B165"/>
  <c r="C165" i="4"/>
  <c r="B168"/>
  <c r="C168" i="10"/>
  <c r="X187" i="11"/>
  <c r="P187"/>
  <c r="W187"/>
  <c r="O187"/>
  <c r="V187"/>
  <c r="U187"/>
  <c r="AB187"/>
  <c r="AA187"/>
  <c r="Z187"/>
  <c r="T187"/>
  <c r="R187"/>
  <c r="Q187"/>
  <c r="Y187"/>
  <c r="S187"/>
  <c r="E186" i="10"/>
  <c r="D186"/>
  <c r="X195" i="11"/>
  <c r="P195"/>
  <c r="W195"/>
  <c r="O195"/>
  <c r="V195"/>
  <c r="U195"/>
  <c r="AB195"/>
  <c r="AA195"/>
  <c r="Z195"/>
  <c r="T195"/>
  <c r="Y195"/>
  <c r="R195"/>
  <c r="Q195"/>
  <c r="S195"/>
  <c r="E194" i="10"/>
  <c r="D194"/>
  <c r="B200" i="4"/>
  <c r="C200" i="10"/>
  <c r="AN154" i="11"/>
  <c r="AF154"/>
  <c r="AL154"/>
  <c r="AD154"/>
  <c r="AK154"/>
  <c r="AC154"/>
  <c r="AI154"/>
  <c r="AG154"/>
  <c r="AE154"/>
  <c r="AM154"/>
  <c r="AH154"/>
  <c r="AJ154"/>
  <c r="AB11"/>
  <c r="T11"/>
  <c r="AA11"/>
  <c r="R11"/>
  <c r="Z11"/>
  <c r="Q11"/>
  <c r="Y11"/>
  <c r="P11"/>
  <c r="D10" i="10"/>
  <c r="X11" i="11"/>
  <c r="V11"/>
  <c r="W11"/>
  <c r="S11"/>
  <c r="O11"/>
  <c r="V29"/>
  <c r="U29"/>
  <c r="AB29"/>
  <c r="T29"/>
  <c r="AA29"/>
  <c r="P29"/>
  <c r="Z29"/>
  <c r="O29"/>
  <c r="Y29"/>
  <c r="X29"/>
  <c r="E28" i="10"/>
  <c r="D28"/>
  <c r="W29" i="11"/>
  <c r="S29"/>
  <c r="Q29"/>
  <c r="C81" i="10"/>
  <c r="B82" i="3"/>
  <c r="B81" i="4"/>
  <c r="AZ198" i="11"/>
  <c r="AR198"/>
  <c r="AY198"/>
  <c r="AQ198"/>
  <c r="AX198"/>
  <c r="AP198"/>
  <c r="AW198"/>
  <c r="AO198"/>
  <c r="AV198"/>
  <c r="AT198"/>
  <c r="AS198"/>
  <c r="AU198"/>
  <c r="AJ26"/>
  <c r="AI26"/>
  <c r="AM26"/>
  <c r="AK26"/>
  <c r="AL33"/>
  <c r="AD33"/>
  <c r="AK33"/>
  <c r="AC33"/>
  <c r="AJ33"/>
  <c r="AN33"/>
  <c r="AM33"/>
  <c r="AI33"/>
  <c r="AH33"/>
  <c r="AG33"/>
  <c r="AE33"/>
  <c r="AI64"/>
  <c r="AH64"/>
  <c r="AG64"/>
  <c r="AM64"/>
  <c r="AE64"/>
  <c r="AN64"/>
  <c r="AL64"/>
  <c r="AC64"/>
  <c r="AK64"/>
  <c r="AJ64"/>
  <c r="AF64"/>
  <c r="AD64"/>
  <c r="C126" i="4"/>
  <c r="B133"/>
  <c r="B152"/>
  <c r="C189"/>
  <c r="AT7" i="11"/>
  <c r="AW7"/>
  <c r="AV10"/>
  <c r="AS10"/>
  <c r="AR10"/>
  <c r="AZ10"/>
  <c r="AQ10"/>
  <c r="AW10"/>
  <c r="AU10"/>
  <c r="AT10"/>
  <c r="AY10"/>
  <c r="AX10"/>
  <c r="AO10"/>
  <c r="AQ14"/>
  <c r="AT14"/>
  <c r="AZ23"/>
  <c r="AR23"/>
  <c r="AX23"/>
  <c r="AO23"/>
  <c r="AW23"/>
  <c r="AV23"/>
  <c r="AY23"/>
  <c r="AT23"/>
  <c r="AS23"/>
  <c r="AP23"/>
  <c r="AX36"/>
  <c r="AP36"/>
  <c r="AW36"/>
  <c r="AO36"/>
  <c r="AV36"/>
  <c r="AZ36"/>
  <c r="AY36"/>
  <c r="AU36"/>
  <c r="AS36"/>
  <c r="AR36"/>
  <c r="AQ36"/>
  <c r="AT36"/>
  <c r="AY68"/>
  <c r="AQ68"/>
  <c r="AX68"/>
  <c r="AP68"/>
  <c r="AW68"/>
  <c r="AO68"/>
  <c r="AU68"/>
  <c r="AZ68"/>
  <c r="AV68"/>
  <c r="AT68"/>
  <c r="AS68"/>
  <c r="AR68"/>
  <c r="AS92"/>
  <c r="AZ92"/>
  <c r="AR92"/>
  <c r="AY92"/>
  <c r="AQ92"/>
  <c r="AW92"/>
  <c r="AO92"/>
  <c r="AP92"/>
  <c r="AX92"/>
  <c r="AV92"/>
  <c r="AU92"/>
  <c r="AT92"/>
  <c r="AZ153"/>
  <c r="AR153"/>
  <c r="AX153"/>
  <c r="AP153"/>
  <c r="AW153"/>
  <c r="AO153"/>
  <c r="AS153"/>
  <c r="AY153"/>
  <c r="AT153"/>
  <c r="AV153"/>
  <c r="AU153"/>
  <c r="AQ153"/>
  <c r="B166" i="10"/>
  <c r="S7" i="13"/>
  <c r="AB7" s="1"/>
  <c r="AB9" s="1"/>
  <c r="R7" i="9"/>
  <c r="AH4" i="11"/>
  <c r="AT48"/>
  <c r="AV82"/>
  <c r="AB15"/>
  <c r="T15"/>
  <c r="W15"/>
  <c r="V15"/>
  <c r="U15"/>
  <c r="D14" i="10"/>
  <c r="R15" i="11"/>
  <c r="Q15"/>
  <c r="P15"/>
  <c r="AA15"/>
  <c r="Y15"/>
  <c r="X15"/>
  <c r="O15"/>
  <c r="X22"/>
  <c r="P22"/>
  <c r="V22"/>
  <c r="U22"/>
  <c r="T22"/>
  <c r="Q22"/>
  <c r="AB22"/>
  <c r="O22"/>
  <c r="E21" i="10"/>
  <c r="AA22" i="11"/>
  <c r="D21" i="10"/>
  <c r="Y22" i="11"/>
  <c r="S22"/>
  <c r="W22"/>
  <c r="Z22"/>
  <c r="Z26"/>
  <c r="R26"/>
  <c r="Y26"/>
  <c r="Q26"/>
  <c r="X26"/>
  <c r="P26"/>
  <c r="T26"/>
  <c r="S26"/>
  <c r="O26"/>
  <c r="AB26"/>
  <c r="AA26"/>
  <c r="W26"/>
  <c r="V26"/>
  <c r="Z30"/>
  <c r="R30"/>
  <c r="Y30"/>
  <c r="Q30"/>
  <c r="X30"/>
  <c r="P30"/>
  <c r="T30"/>
  <c r="S30"/>
  <c r="O30"/>
  <c r="V30"/>
  <c r="U30"/>
  <c r="W30"/>
  <c r="D29" i="10"/>
  <c r="AA30" i="11"/>
  <c r="V37"/>
  <c r="U37"/>
  <c r="AB37"/>
  <c r="T37"/>
  <c r="AA37"/>
  <c r="P37"/>
  <c r="Z37"/>
  <c r="O37"/>
  <c r="Y37"/>
  <c r="Q37"/>
  <c r="X37"/>
  <c r="S37"/>
  <c r="D36" i="10"/>
  <c r="R37" i="11"/>
  <c r="W79"/>
  <c r="O79"/>
  <c r="X79"/>
  <c r="V79"/>
  <c r="U79"/>
  <c r="AB79"/>
  <c r="S79"/>
  <c r="Z79"/>
  <c r="Y79"/>
  <c r="T79"/>
  <c r="AA79"/>
  <c r="R79"/>
  <c r="Q79"/>
  <c r="D78" i="10"/>
  <c r="P79" i="11"/>
  <c r="Y89"/>
  <c r="Q89"/>
  <c r="X89"/>
  <c r="P89"/>
  <c r="W89"/>
  <c r="O89"/>
  <c r="U89"/>
  <c r="S89"/>
  <c r="R89"/>
  <c r="AA89"/>
  <c r="Z89"/>
  <c r="V89"/>
  <c r="T89"/>
  <c r="D88" i="10"/>
  <c r="AB89" i="11"/>
  <c r="AW113"/>
  <c r="AO113"/>
  <c r="AV113"/>
  <c r="AY113"/>
  <c r="AX113"/>
  <c r="AU113"/>
  <c r="AT113"/>
  <c r="AS113"/>
  <c r="AR113"/>
  <c r="AQ113"/>
  <c r="AZ113"/>
  <c r="AP113"/>
  <c r="AZ137"/>
  <c r="AX137"/>
  <c r="AP137"/>
  <c r="AW137"/>
  <c r="AS137"/>
  <c r="AQ137"/>
  <c r="AO137"/>
  <c r="AY137"/>
  <c r="AV137"/>
  <c r="AU137"/>
  <c r="AT137"/>
  <c r="AR137"/>
  <c r="AV185"/>
  <c r="AU185"/>
  <c r="AT185"/>
  <c r="AS185"/>
  <c r="AX185"/>
  <c r="AW185"/>
  <c r="AR185"/>
  <c r="AP185"/>
  <c r="AZ185"/>
  <c r="AY185"/>
  <c r="AQ185"/>
  <c r="AV193"/>
  <c r="AU193"/>
  <c r="AT193"/>
  <c r="AS193"/>
  <c r="AX193"/>
  <c r="AW193"/>
  <c r="AR193"/>
  <c r="AP193"/>
  <c r="AZ193"/>
  <c r="AY193"/>
  <c r="AQ193"/>
  <c r="AO193"/>
  <c r="B16" i="14"/>
  <c r="AE7" i="9"/>
  <c r="C7" i="4"/>
  <c r="AN16" i="11"/>
  <c r="AF16"/>
  <c r="AH16"/>
  <c r="AG16"/>
  <c r="AE16"/>
  <c r="AC16"/>
  <c r="AM16"/>
  <c r="AD16"/>
  <c r="AL16"/>
  <c r="AK16"/>
  <c r="AI16"/>
  <c r="AK96"/>
  <c r="AC96"/>
  <c r="AJ96"/>
  <c r="AI96"/>
  <c r="AG96"/>
  <c r="AH96"/>
  <c r="AF96"/>
  <c r="AE96"/>
  <c r="AL96"/>
  <c r="AD96"/>
  <c r="AN96"/>
  <c r="AG113"/>
  <c r="AN113"/>
  <c r="AF113"/>
  <c r="AM113"/>
  <c r="AC113"/>
  <c r="AL113"/>
  <c r="AK113"/>
  <c r="AJ113"/>
  <c r="AI113"/>
  <c r="AE113"/>
  <c r="AD113"/>
  <c r="AH113"/>
  <c r="C114" i="4"/>
  <c r="AN158" i="11"/>
  <c r="AF158"/>
  <c r="AL158"/>
  <c r="AD158"/>
  <c r="AK158"/>
  <c r="AC158"/>
  <c r="AI158"/>
  <c r="AG158"/>
  <c r="AE158"/>
  <c r="AJ158"/>
  <c r="AM158"/>
  <c r="AH158"/>
  <c r="C173" i="4"/>
  <c r="AJ200" i="11"/>
  <c r="AI200"/>
  <c r="AH200"/>
  <c r="AG200"/>
  <c r="AF200"/>
  <c r="AE200"/>
  <c r="AD200"/>
  <c r="AN200"/>
  <c r="AM200"/>
  <c r="AL200"/>
  <c r="AC200"/>
  <c r="AK200"/>
  <c r="AZ21"/>
  <c r="AR21"/>
  <c r="AV21"/>
  <c r="AU21"/>
  <c r="AT21"/>
  <c r="AY21"/>
  <c r="AX21"/>
  <c r="AW21"/>
  <c r="AS21"/>
  <c r="AP21"/>
  <c r="AO21"/>
  <c r="D25" i="10"/>
  <c r="AT53" i="11"/>
  <c r="AS53"/>
  <c r="AZ53"/>
  <c r="AR53"/>
  <c r="AO53"/>
  <c r="AY53"/>
  <c r="AX53"/>
  <c r="AU53"/>
  <c r="AQ53"/>
  <c r="AP53"/>
  <c r="AV53"/>
  <c r="AS161"/>
  <c r="AY161"/>
  <c r="AP161"/>
  <c r="AW161"/>
  <c r="AV161"/>
  <c r="AX161"/>
  <c r="AU161"/>
  <c r="AT161"/>
  <c r="AR161"/>
  <c r="AO161"/>
  <c r="AZ161"/>
  <c r="AQ161"/>
  <c r="U11"/>
  <c r="AQ21"/>
  <c r="AQ23"/>
  <c r="AG45"/>
  <c r="AW73"/>
  <c r="AO185"/>
  <c r="Z28"/>
  <c r="R28"/>
  <c r="Y28"/>
  <c r="Q28"/>
  <c r="X28"/>
  <c r="P28"/>
  <c r="AA28"/>
  <c r="W28"/>
  <c r="V28"/>
  <c r="T28"/>
  <c r="S28"/>
  <c r="D27" i="10"/>
  <c r="O28" i="11"/>
  <c r="AB28"/>
  <c r="U28"/>
  <c r="B80" i="10"/>
  <c r="C80" i="4"/>
  <c r="C109" i="10"/>
  <c r="B109" i="4"/>
  <c r="W120" i="11"/>
  <c r="O120"/>
  <c r="U120"/>
  <c r="AB120"/>
  <c r="T120"/>
  <c r="AA120"/>
  <c r="S120"/>
  <c r="Z120"/>
  <c r="Y120"/>
  <c r="X120"/>
  <c r="V120"/>
  <c r="P120"/>
  <c r="Q120"/>
  <c r="E119" i="10"/>
  <c r="D119"/>
  <c r="R120" i="11"/>
  <c r="C125" i="10"/>
  <c r="B125" i="4"/>
  <c r="U136" i="11"/>
  <c r="AA136"/>
  <c r="S136"/>
  <c r="Z136"/>
  <c r="R136"/>
  <c r="Q136"/>
  <c r="AB136"/>
  <c r="O136"/>
  <c r="Y136"/>
  <c r="X136"/>
  <c r="W136"/>
  <c r="V136"/>
  <c r="P136"/>
  <c r="D135" i="10"/>
  <c r="T136" i="11"/>
  <c r="E135" i="10"/>
  <c r="C141"/>
  <c r="B141" i="4"/>
  <c r="X152" i="11"/>
  <c r="P152"/>
  <c r="V152"/>
  <c r="U152"/>
  <c r="AB152"/>
  <c r="Q152"/>
  <c r="Z152"/>
  <c r="Y152"/>
  <c r="W152"/>
  <c r="AA152"/>
  <c r="S152"/>
  <c r="R152"/>
  <c r="O152"/>
  <c r="T152"/>
  <c r="D151" i="10"/>
  <c r="C162" i="4"/>
  <c r="B162" i="10"/>
  <c r="V176" i="11"/>
  <c r="AB176"/>
  <c r="T176"/>
  <c r="U176"/>
  <c r="R176"/>
  <c r="Z176"/>
  <c r="P176"/>
  <c r="S176"/>
  <c r="O176"/>
  <c r="AA176"/>
  <c r="Q176"/>
  <c r="W176"/>
  <c r="Y176"/>
  <c r="X176"/>
  <c r="E175" i="10"/>
  <c r="D175"/>
  <c r="C189"/>
  <c r="B189" i="4"/>
  <c r="C146"/>
  <c r="AO9" i="11"/>
  <c r="AS9"/>
  <c r="AP43"/>
  <c r="AO43"/>
  <c r="AY43"/>
  <c r="AX43"/>
  <c r="AW43"/>
  <c r="AY105"/>
  <c r="AQ105"/>
  <c r="AX105"/>
  <c r="AP105"/>
  <c r="AR105"/>
  <c r="AO105"/>
  <c r="AZ105"/>
  <c r="AV105"/>
  <c r="AW105"/>
  <c r="AS105"/>
  <c r="AT105"/>
  <c r="X14"/>
  <c r="P14"/>
  <c r="V14"/>
  <c r="U14"/>
  <c r="T14"/>
  <c r="Z14"/>
  <c r="Y14"/>
  <c r="W14"/>
  <c r="S14"/>
  <c r="R14"/>
  <c r="Q14"/>
  <c r="D13" i="10"/>
  <c r="AA14" i="11"/>
  <c r="U96"/>
  <c r="AB96"/>
  <c r="T96"/>
  <c r="AA96"/>
  <c r="S96"/>
  <c r="Y96"/>
  <c r="Q96"/>
  <c r="R96"/>
  <c r="P96"/>
  <c r="O96"/>
  <c r="Z96"/>
  <c r="X96"/>
  <c r="D95" i="10"/>
  <c r="W96" i="11"/>
  <c r="V96"/>
  <c r="AA107"/>
  <c r="S107"/>
  <c r="Z107"/>
  <c r="R107"/>
  <c r="Y107"/>
  <c r="O107"/>
  <c r="X107"/>
  <c r="W107"/>
  <c r="U107"/>
  <c r="Q107"/>
  <c r="P107"/>
  <c r="AB107"/>
  <c r="V107"/>
  <c r="E106" i="10"/>
  <c r="D106"/>
  <c r="T107" i="11"/>
  <c r="B117" i="10"/>
  <c r="C117" i="4"/>
  <c r="B128"/>
  <c r="C128" i="10"/>
  <c r="AB139" i="11"/>
  <c r="T139"/>
  <c r="Z139"/>
  <c r="R139"/>
  <c r="Y139"/>
  <c r="Q139"/>
  <c r="X139"/>
  <c r="V139"/>
  <c r="U139"/>
  <c r="S139"/>
  <c r="O139"/>
  <c r="AA139"/>
  <c r="W139"/>
  <c r="P139"/>
  <c r="E138" i="10"/>
  <c r="D138"/>
  <c r="C160"/>
  <c r="B160" i="4"/>
  <c r="AB171" i="11"/>
  <c r="T171"/>
  <c r="S171"/>
  <c r="Z171"/>
  <c r="Q171"/>
  <c r="Y171"/>
  <c r="P171"/>
  <c r="X171"/>
  <c r="W171"/>
  <c r="V171"/>
  <c r="U171"/>
  <c r="R171"/>
  <c r="AA171"/>
  <c r="O171"/>
  <c r="E170" i="10"/>
  <c r="D170"/>
  <c r="Z179" i="11"/>
  <c r="R179"/>
  <c r="X179"/>
  <c r="P179"/>
  <c r="V179"/>
  <c r="U179"/>
  <c r="T179"/>
  <c r="AB179"/>
  <c r="Q179"/>
  <c r="W179"/>
  <c r="O179"/>
  <c r="AA179"/>
  <c r="Y179"/>
  <c r="E178" i="10"/>
  <c r="D178"/>
  <c r="C184"/>
  <c r="B184" i="4"/>
  <c r="B197" i="10"/>
  <c r="C197" i="4"/>
  <c r="A15" i="14"/>
  <c r="AI128" i="11"/>
  <c r="AH128"/>
  <c r="AM128"/>
  <c r="AC128"/>
  <c r="AK128"/>
  <c r="AJ128"/>
  <c r="AG128"/>
  <c r="AD128"/>
  <c r="AL128"/>
  <c r="AF128"/>
  <c r="AE128"/>
  <c r="AJ184"/>
  <c r="AI184"/>
  <c r="AH184"/>
  <c r="AG184"/>
  <c r="AF184"/>
  <c r="AE184"/>
  <c r="AD184"/>
  <c r="AN184"/>
  <c r="AM184"/>
  <c r="AL184"/>
  <c r="AC184"/>
  <c r="AK184"/>
  <c r="AJ198"/>
  <c r="AI198"/>
  <c r="AH198"/>
  <c r="AG198"/>
  <c r="AL198"/>
  <c r="AK198"/>
  <c r="AF198"/>
  <c r="AD198"/>
  <c r="AM198"/>
  <c r="AE198"/>
  <c r="AC198"/>
  <c r="AT180"/>
  <c r="AZ180"/>
  <c r="AR180"/>
  <c r="AX180"/>
  <c r="AW180"/>
  <c r="AV180"/>
  <c r="AS180"/>
  <c r="AU180"/>
  <c r="AQ180"/>
  <c r="AP180"/>
  <c r="AY180"/>
  <c r="AO180"/>
  <c r="T4"/>
  <c r="AI17"/>
  <c r="X8"/>
  <c r="P8"/>
  <c r="W8"/>
  <c r="O8"/>
  <c r="V8"/>
  <c r="U8"/>
  <c r="T8"/>
  <c r="S8"/>
  <c r="Q8"/>
  <c r="D7" i="10"/>
  <c r="AA8" i="11"/>
  <c r="Z8"/>
  <c r="R8"/>
  <c r="Z48"/>
  <c r="R48"/>
  <c r="Y48"/>
  <c r="Q48"/>
  <c r="X48"/>
  <c r="P48"/>
  <c r="AA48"/>
  <c r="W48"/>
  <c r="V48"/>
  <c r="U48"/>
  <c r="T48"/>
  <c r="S48"/>
  <c r="AB48"/>
  <c r="D47" i="10"/>
  <c r="O48" i="11"/>
  <c r="AA78"/>
  <c r="S78"/>
  <c r="V78"/>
  <c r="U78"/>
  <c r="T78"/>
  <c r="Z78"/>
  <c r="Q78"/>
  <c r="X78"/>
  <c r="W78"/>
  <c r="R78"/>
  <c r="D77" i="10"/>
  <c r="AB78" i="11"/>
  <c r="Y78"/>
  <c r="E77" i="10"/>
  <c r="P78" i="11"/>
  <c r="X16"/>
  <c r="P16"/>
  <c r="Y16"/>
  <c r="O16"/>
  <c r="W16"/>
  <c r="V16"/>
  <c r="Q16"/>
  <c r="AB16"/>
  <c r="AA16"/>
  <c r="U16"/>
  <c r="Z16"/>
  <c r="S16"/>
  <c r="D15" i="10"/>
  <c r="R16" i="11"/>
  <c r="U100"/>
  <c r="AB100"/>
  <c r="T100"/>
  <c r="AA100"/>
  <c r="S100"/>
  <c r="Y100"/>
  <c r="Q100"/>
  <c r="Z100"/>
  <c r="X100"/>
  <c r="W100"/>
  <c r="R100"/>
  <c r="V100"/>
  <c r="E99" i="10"/>
  <c r="P100" i="11"/>
  <c r="D99" i="10"/>
  <c r="O100" i="11"/>
  <c r="C102" i="4"/>
  <c r="B102" i="10"/>
  <c r="C121"/>
  <c r="B121" i="4"/>
  <c r="C129" i="10"/>
  <c r="B129" i="4"/>
  <c r="C145" i="10"/>
  <c r="B145" i="4"/>
  <c r="X156" i="11"/>
  <c r="P156"/>
  <c r="V156"/>
  <c r="U156"/>
  <c r="AB156"/>
  <c r="Q156"/>
  <c r="Z156"/>
  <c r="Y156"/>
  <c r="W156"/>
  <c r="T156"/>
  <c r="R156"/>
  <c r="O156"/>
  <c r="AA156"/>
  <c r="S156"/>
  <c r="E155" i="10"/>
  <c r="D155"/>
  <c r="C161"/>
  <c r="B161" i="4"/>
  <c r="C169" i="10"/>
  <c r="B169" i="4"/>
  <c r="V180" i="11"/>
  <c r="AB180"/>
  <c r="T180"/>
  <c r="R180"/>
  <c r="AA180"/>
  <c r="Q180"/>
  <c r="Z180"/>
  <c r="P180"/>
  <c r="X180"/>
  <c r="Y180"/>
  <c r="W180"/>
  <c r="U180"/>
  <c r="O180"/>
  <c r="S180"/>
  <c r="D179" i="10"/>
  <c r="AB188" i="11"/>
  <c r="T188"/>
  <c r="AA188"/>
  <c r="S188"/>
  <c r="Z188"/>
  <c r="R188"/>
  <c r="Y188"/>
  <c r="Q188"/>
  <c r="X188"/>
  <c r="W188"/>
  <c r="V188"/>
  <c r="P188"/>
  <c r="O188"/>
  <c r="U188"/>
  <c r="E187" i="10"/>
  <c r="D187"/>
  <c r="AB196" i="11"/>
  <c r="T196"/>
  <c r="AA196"/>
  <c r="S196"/>
  <c r="Z196"/>
  <c r="R196"/>
  <c r="Y196"/>
  <c r="Q196"/>
  <c r="X196"/>
  <c r="W196"/>
  <c r="V196"/>
  <c r="P196"/>
  <c r="O196"/>
  <c r="U196"/>
  <c r="E195" i="10"/>
  <c r="AL37" i="11"/>
  <c r="AD37"/>
  <c r="AK37"/>
  <c r="AC37"/>
  <c r="AJ37"/>
  <c r="AN37"/>
  <c r="AM37"/>
  <c r="AH37"/>
  <c r="AG37"/>
  <c r="AF37"/>
  <c r="AI37"/>
  <c r="AE37"/>
  <c r="AJ162"/>
  <c r="AH162"/>
  <c r="AG162"/>
  <c r="AL162"/>
  <c r="AI162"/>
  <c r="AF162"/>
  <c r="AM162"/>
  <c r="AE162"/>
  <c r="AD162"/>
  <c r="AC162"/>
  <c r="AN162"/>
  <c r="AK162"/>
  <c r="AK58"/>
  <c r="C53" i="10"/>
  <c r="B54" i="3"/>
  <c r="AA68" i="11"/>
  <c r="S68"/>
  <c r="Z68"/>
  <c r="R68"/>
  <c r="Y68"/>
  <c r="Q68"/>
  <c r="W68"/>
  <c r="O68"/>
  <c r="T68"/>
  <c r="P68"/>
  <c r="AB68"/>
  <c r="X68"/>
  <c r="D67" i="10"/>
  <c r="V68" i="11"/>
  <c r="U68"/>
  <c r="W83"/>
  <c r="O83"/>
  <c r="U83"/>
  <c r="AB83"/>
  <c r="R83"/>
  <c r="AA83"/>
  <c r="Q83"/>
  <c r="Z83"/>
  <c r="P83"/>
  <c r="X83"/>
  <c r="Y83"/>
  <c r="D82" i="10"/>
  <c r="V83" i="11"/>
  <c r="S83"/>
  <c r="U90"/>
  <c r="AB90"/>
  <c r="T90"/>
  <c r="AA90"/>
  <c r="S90"/>
  <c r="Y90"/>
  <c r="Q90"/>
  <c r="O90"/>
  <c r="Z90"/>
  <c r="W90"/>
  <c r="X90"/>
  <c r="V90"/>
  <c r="R90"/>
  <c r="D89" i="10"/>
  <c r="E89"/>
  <c r="P90" i="11"/>
  <c r="B100" i="4"/>
  <c r="C100" i="10"/>
  <c r="AA103" i="11"/>
  <c r="S103"/>
  <c r="W103"/>
  <c r="V103"/>
  <c r="U103"/>
  <c r="AB103"/>
  <c r="R103"/>
  <c r="Y103"/>
  <c r="X103"/>
  <c r="T103"/>
  <c r="P103"/>
  <c r="O103"/>
  <c r="E102" i="10"/>
  <c r="D102"/>
  <c r="Z103" i="11"/>
  <c r="Q103"/>
  <c r="B105" i="10"/>
  <c r="C105" i="4"/>
  <c r="B108"/>
  <c r="C108" i="10"/>
  <c r="Y111" i="11"/>
  <c r="Q111"/>
  <c r="X111"/>
  <c r="P111"/>
  <c r="Z111"/>
  <c r="W111"/>
  <c r="V111"/>
  <c r="U111"/>
  <c r="AB111"/>
  <c r="AA111"/>
  <c r="T111"/>
  <c r="R111"/>
  <c r="O111"/>
  <c r="E110" i="10"/>
  <c r="D110"/>
  <c r="S111" i="11"/>
  <c r="B113" i="10"/>
  <c r="C113" i="4"/>
  <c r="B116"/>
  <c r="C116" i="10"/>
  <c r="AA119" i="11"/>
  <c r="S119"/>
  <c r="Y119"/>
  <c r="Q119"/>
  <c r="X119"/>
  <c r="P119"/>
  <c r="W119"/>
  <c r="O119"/>
  <c r="AB119"/>
  <c r="Z119"/>
  <c r="V119"/>
  <c r="R119"/>
  <c r="T119"/>
  <c r="E118" i="10"/>
  <c r="D118"/>
  <c r="U119" i="11"/>
  <c r="B121" i="10"/>
  <c r="C121" i="4"/>
  <c r="B124"/>
  <c r="C124" i="10"/>
  <c r="W127" i="11"/>
  <c r="O127"/>
  <c r="V127"/>
  <c r="U127"/>
  <c r="S127"/>
  <c r="AB127"/>
  <c r="R127"/>
  <c r="AA127"/>
  <c r="Q127"/>
  <c r="T127"/>
  <c r="P127"/>
  <c r="Z127"/>
  <c r="Y127"/>
  <c r="X127"/>
  <c r="E126" i="10"/>
  <c r="D126"/>
  <c r="B129"/>
  <c r="C129" i="4"/>
  <c r="Y135" i="11"/>
  <c r="W135"/>
  <c r="O135"/>
  <c r="V135"/>
  <c r="AB135"/>
  <c r="Q135"/>
  <c r="Z135"/>
  <c r="X135"/>
  <c r="U135"/>
  <c r="R135"/>
  <c r="P135"/>
  <c r="AA135"/>
  <c r="T135"/>
  <c r="E134" i="10"/>
  <c r="D134"/>
  <c r="S135" i="11"/>
  <c r="B137" i="10"/>
  <c r="C137" i="4"/>
  <c r="B140"/>
  <c r="C140" i="10"/>
  <c r="AB143" i="11"/>
  <c r="T143"/>
  <c r="Z143"/>
  <c r="R143"/>
  <c r="Y143"/>
  <c r="Q143"/>
  <c r="X143"/>
  <c r="V143"/>
  <c r="U143"/>
  <c r="S143"/>
  <c r="AA143"/>
  <c r="P143"/>
  <c r="O143"/>
  <c r="W143"/>
  <c r="E142" i="10"/>
  <c r="D142"/>
  <c r="B145"/>
  <c r="C145" i="4"/>
  <c r="AB151" i="11"/>
  <c r="T151"/>
  <c r="Z151"/>
  <c r="R151"/>
  <c r="Y151"/>
  <c r="Q151"/>
  <c r="X151"/>
  <c r="V151"/>
  <c r="U151"/>
  <c r="S151"/>
  <c r="AA151"/>
  <c r="W151"/>
  <c r="P151"/>
  <c r="O151"/>
  <c r="E150" i="10"/>
  <c r="D150"/>
  <c r="B153"/>
  <c r="C153" i="4"/>
  <c r="AB159" i="11"/>
  <c r="T159"/>
  <c r="Z159"/>
  <c r="R159"/>
  <c r="Y159"/>
  <c r="Q159"/>
  <c r="X159"/>
  <c r="V159"/>
  <c r="U159"/>
  <c r="S159"/>
  <c r="AA159"/>
  <c r="P159"/>
  <c r="O159"/>
  <c r="W159"/>
  <c r="E158" i="10"/>
  <c r="D158"/>
  <c r="B161"/>
  <c r="C161" i="4"/>
  <c r="C164" i="10"/>
  <c r="B164" i="4"/>
  <c r="AB167" i="11"/>
  <c r="X167"/>
  <c r="P167"/>
  <c r="V167"/>
  <c r="U167"/>
  <c r="Q167"/>
  <c r="Z167"/>
  <c r="Y167"/>
  <c r="O167"/>
  <c r="AA167"/>
  <c r="W167"/>
  <c r="T167"/>
  <c r="S167"/>
  <c r="R167"/>
  <c r="E166" i="10"/>
  <c r="D166"/>
  <c r="B169"/>
  <c r="C169" i="4"/>
  <c r="B172"/>
  <c r="C172" i="10"/>
  <c r="Z175" i="11"/>
  <c r="R175"/>
  <c r="X175"/>
  <c r="P175"/>
  <c r="Y175"/>
  <c r="V175"/>
  <c r="T175"/>
  <c r="S175"/>
  <c r="O175"/>
  <c r="AB175"/>
  <c r="W175"/>
  <c r="U175"/>
  <c r="Q175"/>
  <c r="AA175"/>
  <c r="E174" i="10"/>
  <c r="D174"/>
  <c r="B177"/>
  <c r="C177" i="4"/>
  <c r="AB183" i="11"/>
  <c r="T183"/>
  <c r="AA183"/>
  <c r="S183"/>
  <c r="Z183"/>
  <c r="R183"/>
  <c r="X183"/>
  <c r="P183"/>
  <c r="Y183"/>
  <c r="V183"/>
  <c r="W183"/>
  <c r="Q183"/>
  <c r="O183"/>
  <c r="U183"/>
  <c r="E182" i="10"/>
  <c r="D182"/>
  <c r="B185"/>
  <c r="C185" i="4"/>
  <c r="C188" i="10"/>
  <c r="B188" i="4"/>
  <c r="X191" i="11"/>
  <c r="P191"/>
  <c r="W191"/>
  <c r="O191"/>
  <c r="V191"/>
  <c r="U191"/>
  <c r="T191"/>
  <c r="S191"/>
  <c r="R191"/>
  <c r="AB191"/>
  <c r="Z191"/>
  <c r="Y191"/>
  <c r="Q191"/>
  <c r="AA191"/>
  <c r="E190" i="10"/>
  <c r="D190"/>
  <c r="B193"/>
  <c r="C193" i="4"/>
  <c r="B196"/>
  <c r="C196" i="10"/>
  <c r="X199" i="11"/>
  <c r="P199"/>
  <c r="W199"/>
  <c r="O199"/>
  <c r="V199"/>
  <c r="U199"/>
  <c r="T199"/>
  <c r="S199"/>
  <c r="R199"/>
  <c r="AB199"/>
  <c r="Z199"/>
  <c r="AA199"/>
  <c r="Q199"/>
  <c r="E198" i="10"/>
  <c r="D198"/>
  <c r="AJ5" i="11"/>
  <c r="AI5"/>
  <c r="AH5"/>
  <c r="AG5"/>
  <c r="AF5"/>
  <c r="AE5"/>
  <c r="AD5"/>
  <c r="AC5"/>
  <c r="AN5"/>
  <c r="AM5"/>
  <c r="AK5"/>
  <c r="AN8"/>
  <c r="AF8"/>
  <c r="AM8"/>
  <c r="AE8"/>
  <c r="AL8"/>
  <c r="AD8"/>
  <c r="AI8"/>
  <c r="AH8"/>
  <c r="AG8"/>
  <c r="AK8"/>
  <c r="AC8"/>
  <c r="AJ8"/>
  <c r="AN20"/>
  <c r="AF20"/>
  <c r="AL20"/>
  <c r="AC20"/>
  <c r="AK20"/>
  <c r="AJ20"/>
  <c r="AD20"/>
  <c r="AI20"/>
  <c r="AM20"/>
  <c r="AG20"/>
  <c r="AE20"/>
  <c r="AL25"/>
  <c r="AD25"/>
  <c r="AK25"/>
  <c r="AC25"/>
  <c r="AJ25"/>
  <c r="AN25"/>
  <c r="AM25"/>
  <c r="AI25"/>
  <c r="AH25"/>
  <c r="AG25"/>
  <c r="AE25"/>
  <c r="AF25"/>
  <c r="AL49"/>
  <c r="AD49"/>
  <c r="AK49"/>
  <c r="AC49"/>
  <c r="AJ49"/>
  <c r="AN49"/>
  <c r="AM49"/>
  <c r="AG49"/>
  <c r="AF49"/>
  <c r="AE49"/>
  <c r="AH49"/>
  <c r="AI49"/>
  <c r="AH52"/>
  <c r="AG52"/>
  <c r="AN52"/>
  <c r="AF52"/>
  <c r="AL52"/>
  <c r="AK52"/>
  <c r="AJ52"/>
  <c r="AI52"/>
  <c r="AE52"/>
  <c r="AD52"/>
  <c r="AM52"/>
  <c r="AC52"/>
  <c r="AM129"/>
  <c r="AE129"/>
  <c r="AL129"/>
  <c r="AD129"/>
  <c r="AJ129"/>
  <c r="AH129"/>
  <c r="AG129"/>
  <c r="AF129"/>
  <c r="AN129"/>
  <c r="AK129"/>
  <c r="AI129"/>
  <c r="AC129"/>
  <c r="B137" i="4"/>
  <c r="C142"/>
  <c r="AJ155" i="11"/>
  <c r="AH155"/>
  <c r="AG155"/>
  <c r="AL155"/>
  <c r="AI155"/>
  <c r="AF155"/>
  <c r="AE155"/>
  <c r="AC155"/>
  <c r="AN155"/>
  <c r="AM155"/>
  <c r="AK155"/>
  <c r="AD155"/>
  <c r="C156" i="4"/>
  <c r="AJ183" i="11"/>
  <c r="AI183"/>
  <c r="AH183"/>
  <c r="AN183"/>
  <c r="AF183"/>
  <c r="AD183"/>
  <c r="AC183"/>
  <c r="AL183"/>
  <c r="AM183"/>
  <c r="AG183"/>
  <c r="AE183"/>
  <c r="AK183"/>
  <c r="C188" i="4"/>
  <c r="AN197" i="11"/>
  <c r="AF197"/>
  <c r="AM197"/>
  <c r="AE197"/>
  <c r="AL197"/>
  <c r="AD197"/>
  <c r="AK197"/>
  <c r="AC197"/>
  <c r="AJ197"/>
  <c r="AH197"/>
  <c r="AI197"/>
  <c r="AG197"/>
  <c r="C3" i="10"/>
  <c r="E10"/>
  <c r="AV24" i="11"/>
  <c r="AZ24"/>
  <c r="AQ24"/>
  <c r="AY24"/>
  <c r="AP24"/>
  <c r="AX24"/>
  <c r="AO24"/>
  <c r="AW24"/>
  <c r="AU24"/>
  <c r="AT24"/>
  <c r="AS24"/>
  <c r="AT37"/>
  <c r="AS37"/>
  <c r="AZ37"/>
  <c r="AR37"/>
  <c r="AO37"/>
  <c r="AY37"/>
  <c r="AX37"/>
  <c r="AW37"/>
  <c r="AV37"/>
  <c r="AU37"/>
  <c r="AP37"/>
  <c r="AW85"/>
  <c r="AO85"/>
  <c r="AV85"/>
  <c r="AU85"/>
  <c r="AS85"/>
  <c r="AQ85"/>
  <c r="AP85"/>
  <c r="AY85"/>
  <c r="AR85"/>
  <c r="AZ85"/>
  <c r="AX85"/>
  <c r="AT85"/>
  <c r="C103" i="10"/>
  <c r="C132"/>
  <c r="V8" i="13"/>
  <c r="AE8" s="1"/>
  <c r="W7" i="9"/>
  <c r="S7"/>
  <c r="Y8" i="11"/>
  <c r="AB14"/>
  <c r="O78"/>
  <c r="AM96"/>
  <c r="C24" i="4"/>
  <c r="B24" i="10"/>
  <c r="C25" i="3"/>
  <c r="V43" i="11"/>
  <c r="U43"/>
  <c r="AB43"/>
  <c r="T43"/>
  <c r="W43"/>
  <c r="S43"/>
  <c r="R43"/>
  <c r="D42" i="10"/>
  <c r="Y43" i="11"/>
  <c r="X43"/>
  <c r="Q43"/>
  <c r="P43"/>
  <c r="O43"/>
  <c r="Z43"/>
  <c r="U59"/>
  <c r="AA59"/>
  <c r="S59"/>
  <c r="Z59"/>
  <c r="P59"/>
  <c r="Y59"/>
  <c r="O59"/>
  <c r="X59"/>
  <c r="V59"/>
  <c r="T59"/>
  <c r="R59"/>
  <c r="D58" i="10"/>
  <c r="Q59" i="11"/>
  <c r="AB59"/>
  <c r="Y95"/>
  <c r="Q95"/>
  <c r="X95"/>
  <c r="P95"/>
  <c r="W95"/>
  <c r="O95"/>
  <c r="U95"/>
  <c r="V95"/>
  <c r="T95"/>
  <c r="S95"/>
  <c r="AB95"/>
  <c r="AA95"/>
  <c r="Z95"/>
  <c r="R95"/>
  <c r="D94" i="10"/>
  <c r="B106"/>
  <c r="C106" i="4"/>
  <c r="U112" i="11"/>
  <c r="AB112"/>
  <c r="T112"/>
  <c r="V112"/>
  <c r="S112"/>
  <c r="R112"/>
  <c r="AA112"/>
  <c r="Q112"/>
  <c r="Z112"/>
  <c r="X112"/>
  <c r="O112"/>
  <c r="Y112"/>
  <c r="W112"/>
  <c r="E111" i="10"/>
  <c r="D111"/>
  <c r="P112" i="11"/>
  <c r="B122" i="10"/>
  <c r="C122" i="4"/>
  <c r="B138" i="10"/>
  <c r="C138" i="4"/>
  <c r="C149" i="10"/>
  <c r="B149" i="4"/>
  <c r="C157" i="10"/>
  <c r="B157" i="4"/>
  <c r="X168" i="11"/>
  <c r="P168"/>
  <c r="Z168"/>
  <c r="Q168"/>
  <c r="W168"/>
  <c r="V168"/>
  <c r="AA168"/>
  <c r="U168"/>
  <c r="T168"/>
  <c r="AB168"/>
  <c r="S168"/>
  <c r="R168"/>
  <c r="O168"/>
  <c r="Y168"/>
  <c r="E167" i="10"/>
  <c r="C181"/>
  <c r="B181" i="4"/>
  <c r="AB192" i="11"/>
  <c r="T192"/>
  <c r="AA192"/>
  <c r="S192"/>
  <c r="Z192"/>
  <c r="R192"/>
  <c r="Y192"/>
  <c r="Q192"/>
  <c r="P192"/>
  <c r="O192"/>
  <c r="X192"/>
  <c r="W192"/>
  <c r="V192"/>
  <c r="U192"/>
  <c r="E191" i="10"/>
  <c r="D191"/>
  <c r="C197"/>
  <c r="B197" i="4"/>
  <c r="AM81" i="11"/>
  <c r="AE81"/>
  <c r="AK81"/>
  <c r="AI81"/>
  <c r="AH81"/>
  <c r="AG81"/>
  <c r="AD81"/>
  <c r="AJ81"/>
  <c r="AF81"/>
  <c r="AC81"/>
  <c r="AN81"/>
  <c r="AL81"/>
  <c r="B6" i="10"/>
  <c r="AW45" i="11"/>
  <c r="AQ45"/>
  <c r="Z36"/>
  <c r="R36"/>
  <c r="Y36"/>
  <c r="Q36"/>
  <c r="X36"/>
  <c r="P36"/>
  <c r="AA36"/>
  <c r="W36"/>
  <c r="V36"/>
  <c r="AB36"/>
  <c r="U36"/>
  <c r="T36"/>
  <c r="D35" i="10"/>
  <c r="S36" i="11"/>
  <c r="Y99"/>
  <c r="Q99"/>
  <c r="X99"/>
  <c r="P99"/>
  <c r="W99"/>
  <c r="O99"/>
  <c r="U99"/>
  <c r="AB99"/>
  <c r="AA99"/>
  <c r="V99"/>
  <c r="T99"/>
  <c r="S99"/>
  <c r="E98" i="10"/>
  <c r="R99" i="11"/>
  <c r="D98" i="10"/>
  <c r="Z99" i="11"/>
  <c r="AA123"/>
  <c r="S123"/>
  <c r="Y123"/>
  <c r="Q123"/>
  <c r="X123"/>
  <c r="P123"/>
  <c r="W123"/>
  <c r="O123"/>
  <c r="Z123"/>
  <c r="V123"/>
  <c r="U123"/>
  <c r="T123"/>
  <c r="R123"/>
  <c r="E122" i="10"/>
  <c r="AB123" i="11"/>
  <c r="D122" i="10"/>
  <c r="B133"/>
  <c r="C133" i="4"/>
  <c r="AB147" i="11"/>
  <c r="T147"/>
  <c r="Z147"/>
  <c r="R147"/>
  <c r="Y147"/>
  <c r="Q147"/>
  <c r="X147"/>
  <c r="V147"/>
  <c r="U147"/>
  <c r="S147"/>
  <c r="AA147"/>
  <c r="W147"/>
  <c r="O147"/>
  <c r="P147"/>
  <c r="E146" i="10"/>
  <c r="D146"/>
  <c r="B157"/>
  <c r="C157" i="4"/>
  <c r="B176"/>
  <c r="C176" i="10"/>
  <c r="AN4" i="11"/>
  <c r="AF4"/>
  <c r="AM4"/>
  <c r="AE4"/>
  <c r="AL4"/>
  <c r="AD4"/>
  <c r="AG4"/>
  <c r="AC4"/>
  <c r="AJ4"/>
  <c r="AI4"/>
  <c r="AH14"/>
  <c r="AG14"/>
  <c r="AH48"/>
  <c r="AG48"/>
  <c r="AN48"/>
  <c r="AF48"/>
  <c r="AL48"/>
  <c r="AK48"/>
  <c r="AJ48"/>
  <c r="AM48"/>
  <c r="AI48"/>
  <c r="AD48"/>
  <c r="AE48"/>
  <c r="AH175"/>
  <c r="AN175"/>
  <c r="AF175"/>
  <c r="AJ175"/>
  <c r="AG175"/>
  <c r="AD175"/>
  <c r="AK175"/>
  <c r="AE175"/>
  <c r="AC175"/>
  <c r="AL175"/>
  <c r="AI175"/>
  <c r="AM175"/>
  <c r="AS94"/>
  <c r="AZ94"/>
  <c r="AR94"/>
  <c r="AY94"/>
  <c r="AQ94"/>
  <c r="AW94"/>
  <c r="AO94"/>
  <c r="AX94"/>
  <c r="AU94"/>
  <c r="AV94"/>
  <c r="AT94"/>
  <c r="AP94"/>
  <c r="C4" i="10"/>
  <c r="B4" i="4"/>
  <c r="AA74" i="11"/>
  <c r="S74"/>
  <c r="Z74"/>
  <c r="R74"/>
  <c r="Y74"/>
  <c r="Q74"/>
  <c r="W74"/>
  <c r="O74"/>
  <c r="V74"/>
  <c r="U74"/>
  <c r="T74"/>
  <c r="D73" i="10"/>
  <c r="X74" i="11"/>
  <c r="AB74"/>
  <c r="X12"/>
  <c r="P12"/>
  <c r="T12"/>
  <c r="AB12"/>
  <c r="S12"/>
  <c r="AA12"/>
  <c r="R12"/>
  <c r="W12"/>
  <c r="V12"/>
  <c r="D11" i="10"/>
  <c r="U12" i="11"/>
  <c r="O12"/>
  <c r="Z12"/>
  <c r="Q12"/>
  <c r="W75"/>
  <c r="O75"/>
  <c r="V75"/>
  <c r="U75"/>
  <c r="AA75"/>
  <c r="S75"/>
  <c r="T75"/>
  <c r="R75"/>
  <c r="Q75"/>
  <c r="AB75"/>
  <c r="D74" i="10"/>
  <c r="P75" i="11"/>
  <c r="X75"/>
  <c r="Y75"/>
  <c r="W108"/>
  <c r="O108"/>
  <c r="V108"/>
  <c r="X108"/>
  <c r="U108"/>
  <c r="T108"/>
  <c r="AB108"/>
  <c r="R108"/>
  <c r="Z108"/>
  <c r="Y108"/>
  <c r="S108"/>
  <c r="P108"/>
  <c r="AA108"/>
  <c r="Q108"/>
  <c r="E107" i="10"/>
  <c r="D107"/>
  <c r="C113"/>
  <c r="B113" i="4"/>
  <c r="B134" i="10"/>
  <c r="C134" i="4"/>
  <c r="B150" i="10"/>
  <c r="C150" i="4"/>
  <c r="C158"/>
  <c r="B158" i="10"/>
  <c r="B182"/>
  <c r="C182" i="4"/>
  <c r="C190"/>
  <c r="B190" i="10"/>
  <c r="AF8" i="9"/>
  <c r="AH40" i="11"/>
  <c r="AG40"/>
  <c r="AN40"/>
  <c r="AF40"/>
  <c r="AL40"/>
  <c r="AK40"/>
  <c r="AJ40"/>
  <c r="AM40"/>
  <c r="AI40"/>
  <c r="AE40"/>
  <c r="AC40"/>
  <c r="B101" i="4"/>
  <c r="C198"/>
  <c r="AW58" i="11"/>
  <c r="AO58"/>
  <c r="AU58"/>
  <c r="AZ58"/>
  <c r="AP58"/>
  <c r="AY58"/>
  <c r="AX58"/>
  <c r="AV58"/>
  <c r="AS58"/>
  <c r="AR58"/>
  <c r="AQ58"/>
  <c r="AT58"/>
  <c r="AT173"/>
  <c r="AZ173"/>
  <c r="AR173"/>
  <c r="AX173"/>
  <c r="AW173"/>
  <c r="AU173"/>
  <c r="AS173"/>
  <c r="AQ173"/>
  <c r="AY173"/>
  <c r="AP173"/>
  <c r="AO173"/>
  <c r="AV173"/>
  <c r="Z50"/>
  <c r="R50"/>
  <c r="Y50"/>
  <c r="Q50"/>
  <c r="X50"/>
  <c r="P50"/>
  <c r="T50"/>
  <c r="S50"/>
  <c r="O50"/>
  <c r="W50"/>
  <c r="V50"/>
  <c r="U50"/>
  <c r="D49" i="10"/>
  <c r="AA50" i="11"/>
  <c r="AB3"/>
  <c r="T3"/>
  <c r="AA3"/>
  <c r="S3"/>
  <c r="Z3"/>
  <c r="R3"/>
  <c r="D2" i="10"/>
  <c r="Y3" i="11"/>
  <c r="X3"/>
  <c r="W3"/>
  <c r="O3"/>
  <c r="V3"/>
  <c r="U3"/>
  <c r="P3"/>
  <c r="X20"/>
  <c r="P20"/>
  <c r="T20"/>
  <c r="AB20"/>
  <c r="S20"/>
  <c r="AA20"/>
  <c r="R20"/>
  <c r="Z20"/>
  <c r="Y20"/>
  <c r="U20"/>
  <c r="D19" i="10"/>
  <c r="Q20" i="11"/>
  <c r="O20"/>
  <c r="V20"/>
  <c r="Z46"/>
  <c r="R46"/>
  <c r="Y46"/>
  <c r="Q46"/>
  <c r="X46"/>
  <c r="P46"/>
  <c r="T46"/>
  <c r="S46"/>
  <c r="O46"/>
  <c r="AB46"/>
  <c r="D45" i="10"/>
  <c r="AA46" i="11"/>
  <c r="V46"/>
  <c r="W46"/>
  <c r="B53" i="10"/>
  <c r="C53" i="4"/>
  <c r="AA62" i="11"/>
  <c r="S62"/>
  <c r="Y62"/>
  <c r="Q62"/>
  <c r="W62"/>
  <c r="O62"/>
  <c r="U62"/>
  <c r="T62"/>
  <c r="R62"/>
  <c r="X62"/>
  <c r="D61" i="10"/>
  <c r="V62" i="11"/>
  <c r="P62"/>
  <c r="AB62"/>
  <c r="Z62"/>
  <c r="AA80"/>
  <c r="S80"/>
  <c r="X80"/>
  <c r="O80"/>
  <c r="W80"/>
  <c r="V80"/>
  <c r="T80"/>
  <c r="AB80"/>
  <c r="Z80"/>
  <c r="Y80"/>
  <c r="R80"/>
  <c r="Q80"/>
  <c r="P80"/>
  <c r="U80"/>
  <c r="U98"/>
  <c r="AB98"/>
  <c r="T98"/>
  <c r="AA98"/>
  <c r="S98"/>
  <c r="Y98"/>
  <c r="Q98"/>
  <c r="O98"/>
  <c r="Z98"/>
  <c r="W98"/>
  <c r="D97" i="10"/>
  <c r="V98" i="11"/>
  <c r="E97" i="10"/>
  <c r="R98" i="11"/>
  <c r="P98"/>
  <c r="X98"/>
  <c r="B116" i="10"/>
  <c r="C116" i="4"/>
  <c r="W122" i="11"/>
  <c r="O122"/>
  <c r="U122"/>
  <c r="AB122"/>
  <c r="T122"/>
  <c r="AA122"/>
  <c r="S122"/>
  <c r="Y122"/>
  <c r="X122"/>
  <c r="V122"/>
  <c r="R122"/>
  <c r="Z122"/>
  <c r="P122"/>
  <c r="D121" i="10"/>
  <c r="Q122" i="11"/>
  <c r="E121" i="10"/>
  <c r="B124"/>
  <c r="C124" i="4"/>
  <c r="AA130" i="11"/>
  <c r="S130"/>
  <c r="Z130"/>
  <c r="R130"/>
  <c r="V130"/>
  <c r="T130"/>
  <c r="Q130"/>
  <c r="AB130"/>
  <c r="P130"/>
  <c r="Y130"/>
  <c r="X130"/>
  <c r="W130"/>
  <c r="U130"/>
  <c r="O130"/>
  <c r="D129" i="10"/>
  <c r="E129"/>
  <c r="B132"/>
  <c r="C132" i="4"/>
  <c r="B135"/>
  <c r="C135" i="10"/>
  <c r="B140"/>
  <c r="C140" i="4"/>
  <c r="B143"/>
  <c r="C143" i="10"/>
  <c r="X146" i="11"/>
  <c r="P146"/>
  <c r="V146"/>
  <c r="U146"/>
  <c r="W146"/>
  <c r="S146"/>
  <c r="R146"/>
  <c r="AB146"/>
  <c r="Q146"/>
  <c r="T146"/>
  <c r="AA146"/>
  <c r="Z146"/>
  <c r="Y146"/>
  <c r="O146"/>
  <c r="D145" i="10"/>
  <c r="E145"/>
  <c r="B148"/>
  <c r="C148" i="4"/>
  <c r="B151"/>
  <c r="C151" i="10"/>
  <c r="X154" i="11"/>
  <c r="P154"/>
  <c r="V154"/>
  <c r="U154"/>
  <c r="W154"/>
  <c r="S154"/>
  <c r="R154"/>
  <c r="AB154"/>
  <c r="Q154"/>
  <c r="AA154"/>
  <c r="Z154"/>
  <c r="Y154"/>
  <c r="T154"/>
  <c r="O154"/>
  <c r="D153" i="10"/>
  <c r="E153"/>
  <c r="C159"/>
  <c r="B159" i="4"/>
  <c r="Z162" i="11"/>
  <c r="R162"/>
  <c r="Y162"/>
  <c r="Q162"/>
  <c r="AA162"/>
  <c r="O162"/>
  <c r="W162"/>
  <c r="V162"/>
  <c r="T162"/>
  <c r="P162"/>
  <c r="S162"/>
  <c r="AB162"/>
  <c r="X162"/>
  <c r="U162"/>
  <c r="D161" i="10"/>
  <c r="E161"/>
  <c r="B164"/>
  <c r="C164" i="4"/>
  <c r="B167"/>
  <c r="C167" i="10"/>
  <c r="X170" i="11"/>
  <c r="P170"/>
  <c r="AB170"/>
  <c r="S170"/>
  <c r="Z170"/>
  <c r="Q170"/>
  <c r="Y170"/>
  <c r="O170"/>
  <c r="T170"/>
  <c r="R170"/>
  <c r="AA170"/>
  <c r="U170"/>
  <c r="W170"/>
  <c r="V170"/>
  <c r="D169" i="10"/>
  <c r="E169"/>
  <c r="B172"/>
  <c r="C172" i="4"/>
  <c r="B175"/>
  <c r="C175" i="10"/>
  <c r="V178" i="11"/>
  <c r="AB178"/>
  <c r="T178"/>
  <c r="Y178"/>
  <c r="O178"/>
  <c r="X178"/>
  <c r="W178"/>
  <c r="S178"/>
  <c r="AA178"/>
  <c r="Z178"/>
  <c r="U178"/>
  <c r="R178"/>
  <c r="Q178"/>
  <c r="P178"/>
  <c r="D177" i="10"/>
  <c r="E177"/>
  <c r="B180"/>
  <c r="C180" i="4"/>
  <c r="AB186" i="11"/>
  <c r="T186"/>
  <c r="AA186"/>
  <c r="S186"/>
  <c r="Z186"/>
  <c r="R186"/>
  <c r="Y186"/>
  <c r="Q186"/>
  <c r="X186"/>
  <c r="V186"/>
  <c r="P186"/>
  <c r="O186"/>
  <c r="U186"/>
  <c r="W186"/>
  <c r="D185" i="10"/>
  <c r="C191"/>
  <c r="B191" i="4"/>
  <c r="AB194" i="11"/>
  <c r="T194"/>
  <c r="AA194"/>
  <c r="S194"/>
  <c r="Z194"/>
  <c r="R194"/>
  <c r="Y194"/>
  <c r="Q194"/>
  <c r="X194"/>
  <c r="V194"/>
  <c r="W194"/>
  <c r="P194"/>
  <c r="U194"/>
  <c r="O194"/>
  <c r="D193" i="10"/>
  <c r="E193"/>
  <c r="B196"/>
  <c r="C196" i="4"/>
  <c r="B199"/>
  <c r="C199" i="10"/>
  <c r="S8" i="9"/>
  <c r="C6" i="4"/>
  <c r="AH32" i="11"/>
  <c r="AG32"/>
  <c r="AN32"/>
  <c r="AF32"/>
  <c r="AL32"/>
  <c r="AK32"/>
  <c r="AJ32"/>
  <c r="AE32"/>
  <c r="AD32"/>
  <c r="AC32"/>
  <c r="AI32"/>
  <c r="AM42"/>
  <c r="AI42"/>
  <c r="AM65"/>
  <c r="AE65"/>
  <c r="AL65"/>
  <c r="AD65"/>
  <c r="AK65"/>
  <c r="AC65"/>
  <c r="AI65"/>
  <c r="AN65"/>
  <c r="AJ65"/>
  <c r="AH65"/>
  <c r="AG65"/>
  <c r="AF65"/>
  <c r="AI84"/>
  <c r="AG84"/>
  <c r="AJ84"/>
  <c r="AH84"/>
  <c r="AF84"/>
  <c r="AN84"/>
  <c r="AD84"/>
  <c r="AM84"/>
  <c r="AL84"/>
  <c r="AK84"/>
  <c r="AE84"/>
  <c r="AC84"/>
  <c r="AS88"/>
  <c r="AZ88"/>
  <c r="AR88"/>
  <c r="AY88"/>
  <c r="AQ88"/>
  <c r="AW88"/>
  <c r="AO88"/>
  <c r="AX88"/>
  <c r="AV88"/>
  <c r="AU88"/>
  <c r="AP88"/>
  <c r="AT88"/>
  <c r="B118" i="10"/>
  <c r="B130"/>
  <c r="D167"/>
  <c r="V7" i="13"/>
  <c r="AE7" s="1"/>
  <c r="AE9" s="1"/>
  <c r="W8"/>
  <c r="AF8" s="1"/>
  <c r="AF9" s="1"/>
  <c r="V8" i="9"/>
  <c r="X7"/>
  <c r="AS7" i="11"/>
  <c r="AB8"/>
  <c r="AI14"/>
  <c r="S15"/>
  <c r="W20"/>
  <c r="R29"/>
  <c r="AB30"/>
  <c r="AA43"/>
  <c r="AU49"/>
  <c r="AH78"/>
  <c r="S179"/>
  <c r="C98" i="4"/>
  <c r="B98" i="10"/>
  <c r="AA128" i="11"/>
  <c r="S128"/>
  <c r="Z128"/>
  <c r="R128"/>
  <c r="Q128"/>
  <c r="Y128"/>
  <c r="O128"/>
  <c r="X128"/>
  <c r="W128"/>
  <c r="AB128"/>
  <c r="V128"/>
  <c r="U128"/>
  <c r="P128"/>
  <c r="T128"/>
  <c r="E127" i="10"/>
  <c r="D127"/>
  <c r="X160" i="11"/>
  <c r="P160"/>
  <c r="V160"/>
  <c r="U160"/>
  <c r="AB160"/>
  <c r="Q160"/>
  <c r="Z160"/>
  <c r="Y160"/>
  <c r="W160"/>
  <c r="S160"/>
  <c r="O160"/>
  <c r="AA160"/>
  <c r="T160"/>
  <c r="R160"/>
  <c r="E159" i="10"/>
  <c r="D159"/>
  <c r="C173"/>
  <c r="B173" i="4"/>
  <c r="AB184" i="11"/>
  <c r="T184"/>
  <c r="AA184"/>
  <c r="S184"/>
  <c r="Z184"/>
  <c r="R184"/>
  <c r="Y184"/>
  <c r="Q184"/>
  <c r="P184"/>
  <c r="O184"/>
  <c r="X184"/>
  <c r="V184"/>
  <c r="U184"/>
  <c r="W184"/>
  <c r="E183" i="10"/>
  <c r="D183"/>
  <c r="AB200" i="11"/>
  <c r="T200"/>
  <c r="AA200"/>
  <c r="S200"/>
  <c r="Z200"/>
  <c r="R200"/>
  <c r="Y200"/>
  <c r="Q200"/>
  <c r="P200"/>
  <c r="O200"/>
  <c r="X200"/>
  <c r="V200"/>
  <c r="U200"/>
  <c r="W200"/>
  <c r="D199" i="10"/>
  <c r="B117" i="4"/>
  <c r="AK161" i="11"/>
  <c r="AC161"/>
  <c r="AG161"/>
  <c r="AN161"/>
  <c r="AE161"/>
  <c r="AM161"/>
  <c r="AD161"/>
  <c r="AL161"/>
  <c r="AI161"/>
  <c r="AH161"/>
  <c r="AF161"/>
  <c r="AJ161"/>
  <c r="AV20"/>
  <c r="AU20"/>
  <c r="AT20"/>
  <c r="AS20"/>
  <c r="AQ20"/>
  <c r="AP20"/>
  <c r="AO20"/>
  <c r="AR20"/>
  <c r="AZ20"/>
  <c r="AY20"/>
  <c r="AW20"/>
  <c r="AU81"/>
  <c r="AS81"/>
  <c r="AT81"/>
  <c r="AR81"/>
  <c r="AQ81"/>
  <c r="AY81"/>
  <c r="AO81"/>
  <c r="AZ81"/>
  <c r="AX81"/>
  <c r="AW81"/>
  <c r="AV81"/>
  <c r="AP81"/>
  <c r="AX20"/>
  <c r="AB7"/>
  <c r="T7"/>
  <c r="AA7"/>
  <c r="S7"/>
  <c r="Z7"/>
  <c r="R7"/>
  <c r="D6" i="10"/>
  <c r="P7" i="11"/>
  <c r="O7"/>
  <c r="Y7"/>
  <c r="W7"/>
  <c r="X7"/>
  <c r="U7"/>
  <c r="Q7"/>
  <c r="Z40"/>
  <c r="R40"/>
  <c r="Y40"/>
  <c r="Q40"/>
  <c r="X40"/>
  <c r="P40"/>
  <c r="AA40"/>
  <c r="W40"/>
  <c r="V40"/>
  <c r="S40"/>
  <c r="D39" i="10"/>
  <c r="O40" i="11"/>
  <c r="AB40"/>
  <c r="T40"/>
  <c r="Z52"/>
  <c r="R52"/>
  <c r="Y52"/>
  <c r="Q52"/>
  <c r="X52"/>
  <c r="P52"/>
  <c r="AA52"/>
  <c r="W52"/>
  <c r="V52"/>
  <c r="O52"/>
  <c r="D51" i="10"/>
  <c r="U52" i="11"/>
  <c r="T52"/>
  <c r="U92"/>
  <c r="AB92"/>
  <c r="T92"/>
  <c r="AA92"/>
  <c r="S92"/>
  <c r="Y92"/>
  <c r="Q92"/>
  <c r="Z92"/>
  <c r="X92"/>
  <c r="W92"/>
  <c r="R92"/>
  <c r="V92"/>
  <c r="P92"/>
  <c r="O92"/>
  <c r="B101" i="10"/>
  <c r="C101" i="4"/>
  <c r="B109" i="10"/>
  <c r="C109" i="4"/>
  <c r="C120" i="10"/>
  <c r="B120" i="4"/>
  <c r="W131" i="11"/>
  <c r="O131"/>
  <c r="V131"/>
  <c r="S131"/>
  <c r="AA131"/>
  <c r="Q131"/>
  <c r="Z131"/>
  <c r="P131"/>
  <c r="Y131"/>
  <c r="T131"/>
  <c r="R131"/>
  <c r="X131"/>
  <c r="E130" i="10"/>
  <c r="D130"/>
  <c r="AB131" i="11"/>
  <c r="U131"/>
  <c r="B141" i="10"/>
  <c r="C141" i="4"/>
  <c r="B149" i="10"/>
  <c r="C149" i="4"/>
  <c r="X163" i="11"/>
  <c r="P163"/>
  <c r="V163"/>
  <c r="U163"/>
  <c r="AB163"/>
  <c r="Q163"/>
  <c r="Z163"/>
  <c r="Y163"/>
  <c r="AA163"/>
  <c r="T163"/>
  <c r="S163"/>
  <c r="R163"/>
  <c r="O163"/>
  <c r="W163"/>
  <c r="E162" i="10"/>
  <c r="D162"/>
  <c r="AG101" i="11"/>
  <c r="AN101"/>
  <c r="AF101"/>
  <c r="AM101"/>
  <c r="AE101"/>
  <c r="AK101"/>
  <c r="AC101"/>
  <c r="AL101"/>
  <c r="AI101"/>
  <c r="AJ101"/>
  <c r="AH101"/>
  <c r="AD101"/>
  <c r="AM116"/>
  <c r="AE116"/>
  <c r="AK116"/>
  <c r="AC116"/>
  <c r="AJ116"/>
  <c r="AI116"/>
  <c r="AF116"/>
  <c r="AD116"/>
  <c r="AN116"/>
  <c r="AH116"/>
  <c r="AG116"/>
  <c r="AL116"/>
  <c r="D91" i="10"/>
  <c r="AZ186" i="11"/>
  <c r="AR186"/>
  <c r="AY186"/>
  <c r="AQ186"/>
  <c r="AX186"/>
  <c r="AP186"/>
  <c r="AW186"/>
  <c r="AO186"/>
  <c r="AT186"/>
  <c r="AS186"/>
  <c r="AV186"/>
  <c r="AU186"/>
  <c r="AE12"/>
  <c r="AB52"/>
  <c r="Y56"/>
  <c r="Q56"/>
  <c r="W56"/>
  <c r="O56"/>
  <c r="AA56"/>
  <c r="P56"/>
  <c r="Z56"/>
  <c r="X56"/>
  <c r="T56"/>
  <c r="S56"/>
  <c r="R56"/>
  <c r="U56"/>
  <c r="D55" i="10"/>
  <c r="V56" i="11"/>
  <c r="C8" i="3"/>
  <c r="AB19" i="11"/>
  <c r="T19"/>
  <c r="AA19"/>
  <c r="R19"/>
  <c r="Z19"/>
  <c r="Q19"/>
  <c r="Y19"/>
  <c r="P19"/>
  <c r="D18" i="10"/>
  <c r="U19" i="11"/>
  <c r="S19"/>
  <c r="O19"/>
  <c r="X19"/>
  <c r="V19"/>
  <c r="V45"/>
  <c r="U45"/>
  <c r="AB45"/>
  <c r="T45"/>
  <c r="AA45"/>
  <c r="P45"/>
  <c r="Z45"/>
  <c r="O45"/>
  <c r="Y45"/>
  <c r="S45"/>
  <c r="R45"/>
  <c r="Q45"/>
  <c r="X45"/>
  <c r="D44" i="10"/>
  <c r="W45" i="11"/>
  <c r="W116"/>
  <c r="O116"/>
  <c r="U116"/>
  <c r="AB116"/>
  <c r="T116"/>
  <c r="AA116"/>
  <c r="S116"/>
  <c r="P116"/>
  <c r="Z116"/>
  <c r="Y116"/>
  <c r="R116"/>
  <c r="Q116"/>
  <c r="V116"/>
  <c r="D115" i="10"/>
  <c r="X116" i="11"/>
  <c r="E115" i="10"/>
  <c r="AA124" i="11"/>
  <c r="S124"/>
  <c r="Z124"/>
  <c r="R124"/>
  <c r="U124"/>
  <c r="Q124"/>
  <c r="AB124"/>
  <c r="P124"/>
  <c r="Y124"/>
  <c r="O124"/>
  <c r="X124"/>
  <c r="V124"/>
  <c r="T124"/>
  <c r="W124"/>
  <c r="E123" i="10"/>
  <c r="AA132" i="11"/>
  <c r="S132"/>
  <c r="Z132"/>
  <c r="R132"/>
  <c r="Y132"/>
  <c r="O132"/>
  <c r="W132"/>
  <c r="V132"/>
  <c r="U132"/>
  <c r="AB132"/>
  <c r="X132"/>
  <c r="T132"/>
  <c r="Q132"/>
  <c r="P132"/>
  <c r="D131" i="10"/>
  <c r="X140" i="11"/>
  <c r="P140"/>
  <c r="V140"/>
  <c r="U140"/>
  <c r="AB140"/>
  <c r="Q140"/>
  <c r="Z140"/>
  <c r="Y140"/>
  <c r="W140"/>
  <c r="AA140"/>
  <c r="T140"/>
  <c r="R140"/>
  <c r="S140"/>
  <c r="O140"/>
  <c r="E139" i="10"/>
  <c r="D139"/>
  <c r="X148" i="11"/>
  <c r="P148"/>
  <c r="V148"/>
  <c r="U148"/>
  <c r="AB148"/>
  <c r="Q148"/>
  <c r="Z148"/>
  <c r="Y148"/>
  <c r="W148"/>
  <c r="T148"/>
  <c r="S148"/>
  <c r="R148"/>
  <c r="AA148"/>
  <c r="O148"/>
  <c r="E147" i="10"/>
  <c r="C153"/>
  <c r="B153" i="4"/>
  <c r="AB164" i="11"/>
  <c r="T164"/>
  <c r="Z164"/>
  <c r="R164"/>
  <c r="Y164"/>
  <c r="Q164"/>
  <c r="S164"/>
  <c r="O164"/>
  <c r="AA164"/>
  <c r="X164"/>
  <c r="W164"/>
  <c r="V164"/>
  <c r="U164"/>
  <c r="P164"/>
  <c r="E163" i="10"/>
  <c r="D163"/>
  <c r="Z172" i="11"/>
  <c r="X172"/>
  <c r="P172"/>
  <c r="U172"/>
  <c r="S172"/>
  <c r="AB172"/>
  <c r="R172"/>
  <c r="W172"/>
  <c r="T172"/>
  <c r="Q172"/>
  <c r="V172"/>
  <c r="O172"/>
  <c r="AA172"/>
  <c r="E171" i="10"/>
  <c r="D171"/>
  <c r="C177"/>
  <c r="B177" i="4"/>
  <c r="C185" i="10"/>
  <c r="B185" i="4"/>
  <c r="C193" i="10"/>
  <c r="B193" i="4"/>
  <c r="AI80" i="11"/>
  <c r="AG80"/>
  <c r="AF80"/>
  <c r="AN80"/>
  <c r="AE80"/>
  <c r="AL80"/>
  <c r="AC80"/>
  <c r="AM80"/>
  <c r="AK80"/>
  <c r="AH80"/>
  <c r="AD80"/>
  <c r="AJ80"/>
  <c r="AX26"/>
  <c r="AP26"/>
  <c r="AW26"/>
  <c r="AO26"/>
  <c r="AV26"/>
  <c r="AS26"/>
  <c r="AR26"/>
  <c r="AQ26"/>
  <c r="AY26"/>
  <c r="AU26"/>
  <c r="AT26"/>
  <c r="AZ26"/>
  <c r="AX42"/>
  <c r="AP42"/>
  <c r="AW42"/>
  <c r="AO42"/>
  <c r="AV42"/>
  <c r="AS42"/>
  <c r="AR42"/>
  <c r="AQ42"/>
  <c r="AZ42"/>
  <c r="AU42"/>
  <c r="AY42"/>
  <c r="D123" i="10"/>
  <c r="D195"/>
  <c r="AP10" i="11"/>
  <c r="O14"/>
  <c r="AU23"/>
  <c r="AV45"/>
  <c r="C23" i="10"/>
  <c r="B24" i="3"/>
  <c r="B23" i="4"/>
  <c r="Z34" i="11"/>
  <c r="R34"/>
  <c r="Y34"/>
  <c r="Q34"/>
  <c r="X34"/>
  <c r="P34"/>
  <c r="T34"/>
  <c r="S34"/>
  <c r="O34"/>
  <c r="D33" i="10"/>
  <c r="AB34" i="11"/>
  <c r="W34"/>
  <c r="U34"/>
  <c r="V34"/>
  <c r="AA34"/>
  <c r="W61"/>
  <c r="O61"/>
  <c r="U61"/>
  <c r="AA61"/>
  <c r="S61"/>
  <c r="Q61"/>
  <c r="AB61"/>
  <c r="P61"/>
  <c r="Z61"/>
  <c r="T61"/>
  <c r="R61"/>
  <c r="V61"/>
  <c r="E60" i="10"/>
  <c r="X61" i="11"/>
  <c r="U86"/>
  <c r="AB86"/>
  <c r="T86"/>
  <c r="AA86"/>
  <c r="S86"/>
  <c r="Y86"/>
  <c r="Q86"/>
  <c r="W86"/>
  <c r="V86"/>
  <c r="R86"/>
  <c r="O86"/>
  <c r="X86"/>
  <c r="D85" i="10"/>
  <c r="P86" i="11"/>
  <c r="Z86"/>
  <c r="B5" i="10"/>
  <c r="C5" i="4"/>
  <c r="Z42" i="11"/>
  <c r="R42"/>
  <c r="Y42"/>
  <c r="Q42"/>
  <c r="X42"/>
  <c r="P42"/>
  <c r="T42"/>
  <c r="S42"/>
  <c r="O42"/>
  <c r="U42"/>
  <c r="W42"/>
  <c r="D41" i="10"/>
  <c r="V42" i="11"/>
  <c r="AA42"/>
  <c r="W65"/>
  <c r="O65"/>
  <c r="V65"/>
  <c r="U65"/>
  <c r="AA65"/>
  <c r="S65"/>
  <c r="Y65"/>
  <c r="X65"/>
  <c r="T65"/>
  <c r="Q65"/>
  <c r="P65"/>
  <c r="R65"/>
  <c r="Z65"/>
  <c r="AA72"/>
  <c r="S72"/>
  <c r="Z72"/>
  <c r="R72"/>
  <c r="Y72"/>
  <c r="Q72"/>
  <c r="W72"/>
  <c r="O72"/>
  <c r="AB72"/>
  <c r="X72"/>
  <c r="V72"/>
  <c r="U72"/>
  <c r="P72"/>
  <c r="T72"/>
  <c r="D71" i="10"/>
  <c r="B100"/>
  <c r="C100" i="4"/>
  <c r="W106" i="11"/>
  <c r="O106"/>
  <c r="V106"/>
  <c r="S106"/>
  <c r="AB106"/>
  <c r="R106"/>
  <c r="AA106"/>
  <c r="Q106"/>
  <c r="Y106"/>
  <c r="Z106"/>
  <c r="X106"/>
  <c r="T106"/>
  <c r="D105" i="10"/>
  <c r="P106" i="11"/>
  <c r="B108" i="10"/>
  <c r="C108" i="4"/>
  <c r="U114" i="11"/>
  <c r="AB114"/>
  <c r="T114"/>
  <c r="Y114"/>
  <c r="O114"/>
  <c r="X114"/>
  <c r="W114"/>
  <c r="V114"/>
  <c r="P114"/>
  <c r="Z114"/>
  <c r="S114"/>
  <c r="AA114"/>
  <c r="R114"/>
  <c r="D113" i="10"/>
  <c r="Q114" i="11"/>
  <c r="E113" i="10"/>
  <c r="C119"/>
  <c r="B119" i="4"/>
  <c r="C127" i="10"/>
  <c r="B127" i="4"/>
  <c r="X138" i="11"/>
  <c r="P138"/>
  <c r="V138"/>
  <c r="U138"/>
  <c r="W138"/>
  <c r="S138"/>
  <c r="R138"/>
  <c r="AB138"/>
  <c r="Q138"/>
  <c r="Z138"/>
  <c r="T138"/>
  <c r="O138"/>
  <c r="AA138"/>
  <c r="D137" i="10"/>
  <c r="Y138" i="11"/>
  <c r="E137" i="10"/>
  <c r="X6" i="11"/>
  <c r="P6"/>
  <c r="W6"/>
  <c r="O6"/>
  <c r="V6"/>
  <c r="AA6"/>
  <c r="Z6"/>
  <c r="Y6"/>
  <c r="D5" i="10"/>
  <c r="S6" i="11"/>
  <c r="R6"/>
  <c r="Q6"/>
  <c r="AB6"/>
  <c r="T6"/>
  <c r="V39"/>
  <c r="U39"/>
  <c r="AB39"/>
  <c r="T39"/>
  <c r="W39"/>
  <c r="S39"/>
  <c r="E38" i="10"/>
  <c r="R39" i="11"/>
  <c r="D38" i="10"/>
  <c r="AA39" i="11"/>
  <c r="Z39"/>
  <c r="X39"/>
  <c r="Q39"/>
  <c r="O39"/>
  <c r="Z54"/>
  <c r="R54"/>
  <c r="Y54"/>
  <c r="Q54"/>
  <c r="X54"/>
  <c r="P54"/>
  <c r="T54"/>
  <c r="D53" i="10"/>
  <c r="S54" i="11"/>
  <c r="O54"/>
  <c r="AA54"/>
  <c r="W54"/>
  <c r="U54"/>
  <c r="Y58"/>
  <c r="Q58"/>
  <c r="W58"/>
  <c r="O58"/>
  <c r="T58"/>
  <c r="S58"/>
  <c r="AB58"/>
  <c r="R58"/>
  <c r="U58"/>
  <c r="D57" i="10"/>
  <c r="P58" i="11"/>
  <c r="V58"/>
  <c r="AA58"/>
  <c r="X58"/>
  <c r="C80" i="10"/>
  <c r="B80" i="4"/>
  <c r="Y87" i="11"/>
  <c r="Q87"/>
  <c r="X87"/>
  <c r="P87"/>
  <c r="W87"/>
  <c r="O87"/>
  <c r="U87"/>
  <c r="V87"/>
  <c r="T87"/>
  <c r="S87"/>
  <c r="AB87"/>
  <c r="D86" i="10"/>
  <c r="Z87" i="11"/>
  <c r="R87"/>
  <c r="AA87"/>
  <c r="AM10"/>
  <c r="AL10"/>
  <c r="AK10"/>
  <c r="AJ17"/>
  <c r="AH17"/>
  <c r="AG17"/>
  <c r="AF17"/>
  <c r="AN17"/>
  <c r="AM17"/>
  <c r="AL17"/>
  <c r="AK17"/>
  <c r="AE17"/>
  <c r="AD17"/>
  <c r="C23" i="4"/>
  <c r="AM34" i="11"/>
  <c r="AL34"/>
  <c r="AJ46"/>
  <c r="AM46"/>
  <c r="AK46"/>
  <c r="AM69"/>
  <c r="AE69"/>
  <c r="AL69"/>
  <c r="AD69"/>
  <c r="AK69"/>
  <c r="AC69"/>
  <c r="AI69"/>
  <c r="AG69"/>
  <c r="AF69"/>
  <c r="AH69"/>
  <c r="AJ69"/>
  <c r="AG97"/>
  <c r="AN97"/>
  <c r="AF97"/>
  <c r="AM97"/>
  <c r="AE97"/>
  <c r="AK97"/>
  <c r="AC97"/>
  <c r="AI97"/>
  <c r="AH97"/>
  <c r="AD97"/>
  <c r="AL97"/>
  <c r="AJ97"/>
  <c r="B105" i="4"/>
  <c r="C110"/>
  <c r="AK112" i="11"/>
  <c r="AC112"/>
  <c r="AJ112"/>
  <c r="AF112"/>
  <c r="AE112"/>
  <c r="AN112"/>
  <c r="AD112"/>
  <c r="AM112"/>
  <c r="AH112"/>
  <c r="AG112"/>
  <c r="AI112"/>
  <c r="AL112"/>
  <c r="AM133"/>
  <c r="AE133"/>
  <c r="AL133"/>
  <c r="AD133"/>
  <c r="AH133"/>
  <c r="AF133"/>
  <c r="AC133"/>
  <c r="AN133"/>
  <c r="AJ133"/>
  <c r="AI133"/>
  <c r="AG133"/>
  <c r="AK133"/>
  <c r="AN150"/>
  <c r="AF150"/>
  <c r="AL150"/>
  <c r="AD150"/>
  <c r="AK150"/>
  <c r="AC150"/>
  <c r="AI150"/>
  <c r="AG150"/>
  <c r="AE150"/>
  <c r="AJ150"/>
  <c r="AH150"/>
  <c r="AM150"/>
  <c r="AN152"/>
  <c r="AF152"/>
  <c r="AL152"/>
  <c r="AD152"/>
  <c r="AK152"/>
  <c r="AC152"/>
  <c r="AM152"/>
  <c r="AJ152"/>
  <c r="AI152"/>
  <c r="AH152"/>
  <c r="AG152"/>
  <c r="AE152"/>
  <c r="AJ159"/>
  <c r="AH159"/>
  <c r="AG159"/>
  <c r="AL159"/>
  <c r="AI159"/>
  <c r="AF159"/>
  <c r="AE159"/>
  <c r="AN159"/>
  <c r="AM159"/>
  <c r="AC159"/>
  <c r="AD159"/>
  <c r="AK159"/>
  <c r="AJ166"/>
  <c r="AH166"/>
  <c r="AG166"/>
  <c r="AL166"/>
  <c r="AI166"/>
  <c r="AF166"/>
  <c r="AN166"/>
  <c r="AM166"/>
  <c r="AK166"/>
  <c r="AE166"/>
  <c r="AD166"/>
  <c r="AC166"/>
  <c r="AL180"/>
  <c r="AD180"/>
  <c r="AJ180"/>
  <c r="AN180"/>
  <c r="AC180"/>
  <c r="AM180"/>
  <c r="AK180"/>
  <c r="AH180"/>
  <c r="AF180"/>
  <c r="AG180"/>
  <c r="AE180"/>
  <c r="AI180"/>
  <c r="C181" i="4"/>
  <c r="AU45" i="11"/>
  <c r="D60" i="10"/>
  <c r="C112"/>
  <c r="E151"/>
  <c r="AZ166" i="11"/>
  <c r="AR166"/>
  <c r="AX166"/>
  <c r="AP166"/>
  <c r="AW166"/>
  <c r="AO166"/>
  <c r="AY166"/>
  <c r="AU166"/>
  <c r="AT166"/>
  <c r="AS166"/>
  <c r="AV166"/>
  <c r="AQ166"/>
  <c r="AY14"/>
  <c r="Z15"/>
  <c r="AH20"/>
  <c r="S25"/>
  <c r="AG29"/>
  <c r="AT30"/>
  <c r="O36"/>
  <c r="W37"/>
  <c r="AD40"/>
  <c r="AT42"/>
  <c r="AW53"/>
  <c r="AB54"/>
  <c r="AB65"/>
  <c r="AV109"/>
  <c r="AS109"/>
  <c r="AR109"/>
  <c r="AZ109"/>
  <c r="AQ109"/>
  <c r="AT109"/>
  <c r="AP109"/>
  <c r="AO109"/>
  <c r="AY109"/>
  <c r="AX109"/>
  <c r="AW109"/>
  <c r="AZ145"/>
  <c r="AR145"/>
  <c r="AX145"/>
  <c r="AP145"/>
  <c r="AW145"/>
  <c r="AO145"/>
  <c r="AS145"/>
  <c r="AY145"/>
  <c r="AV145"/>
  <c r="AT145"/>
  <c r="AQ145"/>
  <c r="AU145"/>
  <c r="AV150"/>
  <c r="AT150"/>
  <c r="AS150"/>
  <c r="AW150"/>
  <c r="AR150"/>
  <c r="AQ150"/>
  <c r="AP150"/>
  <c r="AO150"/>
  <c r="AZ150"/>
  <c r="AU150"/>
  <c r="AX150"/>
  <c r="R8" i="9"/>
  <c r="T7"/>
  <c r="Y8" i="13"/>
  <c r="X8" i="9"/>
  <c r="AO18" i="11"/>
  <c r="AE36"/>
  <c r="AU54"/>
  <c r="AS66"/>
  <c r="AD94"/>
  <c r="AK57"/>
  <c r="AC57"/>
  <c r="AI57"/>
  <c r="AG57"/>
  <c r="AF57"/>
  <c r="AE57"/>
  <c r="AJ57"/>
  <c r="AH57"/>
  <c r="AD57"/>
  <c r="AN57"/>
  <c r="AM57"/>
  <c r="AI72"/>
  <c r="AH72"/>
  <c r="AG72"/>
  <c r="AM72"/>
  <c r="AE72"/>
  <c r="AN72"/>
  <c r="AL72"/>
  <c r="AD72"/>
  <c r="AC72"/>
  <c r="AG89"/>
  <c r="AN89"/>
  <c r="AF89"/>
  <c r="AM89"/>
  <c r="AE89"/>
  <c r="AK89"/>
  <c r="AC89"/>
  <c r="AI89"/>
  <c r="AH89"/>
  <c r="AD89"/>
  <c r="AM104"/>
  <c r="AE104"/>
  <c r="AL104"/>
  <c r="AD104"/>
  <c r="AJ104"/>
  <c r="AI104"/>
  <c r="AH104"/>
  <c r="AF104"/>
  <c r="AC104"/>
  <c r="AN104"/>
  <c r="AK104"/>
  <c r="AI121"/>
  <c r="AG121"/>
  <c r="AN121"/>
  <c r="AF121"/>
  <c r="AM121"/>
  <c r="AE121"/>
  <c r="AL121"/>
  <c r="AK121"/>
  <c r="AJ121"/>
  <c r="AD121"/>
  <c r="AH121"/>
  <c r="AK136"/>
  <c r="AC136"/>
  <c r="AI136"/>
  <c r="AH136"/>
  <c r="AE136"/>
  <c r="AN136"/>
  <c r="AM136"/>
  <c r="AL136"/>
  <c r="AG136"/>
  <c r="AF136"/>
  <c r="AD136"/>
  <c r="AJ136"/>
  <c r="AJ147"/>
  <c r="AH147"/>
  <c r="AG147"/>
  <c r="AL147"/>
  <c r="AI147"/>
  <c r="AF147"/>
  <c r="AE147"/>
  <c r="AK147"/>
  <c r="AC147"/>
  <c r="AN147"/>
  <c r="AM147"/>
  <c r="AD147"/>
  <c r="AJ169"/>
  <c r="AI169"/>
  <c r="AG169"/>
  <c r="AF169"/>
  <c r="AK169"/>
  <c r="AE169"/>
  <c r="AD169"/>
  <c r="AM169"/>
  <c r="AL169"/>
  <c r="AH169"/>
  <c r="AN169"/>
  <c r="AC169"/>
  <c r="AH172"/>
  <c r="AN172"/>
  <c r="AF172"/>
  <c r="AE172"/>
  <c r="AM172"/>
  <c r="AC172"/>
  <c r="AL172"/>
  <c r="AJ172"/>
  <c r="AI172"/>
  <c r="AK172"/>
  <c r="AG172"/>
  <c r="AD172"/>
  <c r="AH177"/>
  <c r="AN177"/>
  <c r="AF177"/>
  <c r="AM177"/>
  <c r="AC177"/>
  <c r="AL177"/>
  <c r="AK177"/>
  <c r="AI177"/>
  <c r="AJ177"/>
  <c r="AG177"/>
  <c r="AE177"/>
  <c r="AD177"/>
  <c r="AZ5"/>
  <c r="AR5"/>
  <c r="AY5"/>
  <c r="AQ5"/>
  <c r="AX5"/>
  <c r="AP5"/>
  <c r="AU5"/>
  <c r="AT5"/>
  <c r="AS5"/>
  <c r="AZ17"/>
  <c r="AR17"/>
  <c r="AQ17"/>
  <c r="AY17"/>
  <c r="AP17"/>
  <c r="AX17"/>
  <c r="AO17"/>
  <c r="AT33"/>
  <c r="AS33"/>
  <c r="AZ33"/>
  <c r="AR33"/>
  <c r="AO33"/>
  <c r="AY33"/>
  <c r="AX33"/>
  <c r="AQ33"/>
  <c r="AP33"/>
  <c r="AY121"/>
  <c r="AQ121"/>
  <c r="AW121"/>
  <c r="AO121"/>
  <c r="AV121"/>
  <c r="AU121"/>
  <c r="AR121"/>
  <c r="AP121"/>
  <c r="AT121"/>
  <c r="AS121"/>
  <c r="AX121"/>
  <c r="AZ121"/>
  <c r="AZ141"/>
  <c r="AR141"/>
  <c r="AX141"/>
  <c r="AP141"/>
  <c r="AW141"/>
  <c r="AO141"/>
  <c r="AS141"/>
  <c r="AY141"/>
  <c r="AU141"/>
  <c r="AT141"/>
  <c r="AQ141"/>
  <c r="AV141"/>
  <c r="AX177"/>
  <c r="AP177"/>
  <c r="AV177"/>
  <c r="AY177"/>
  <c r="AW177"/>
  <c r="AU177"/>
  <c r="AS177"/>
  <c r="AR177"/>
  <c r="AO177"/>
  <c r="AZ177"/>
  <c r="AQ177"/>
  <c r="AT177"/>
  <c r="AV182"/>
  <c r="AU182"/>
  <c r="AT182"/>
  <c r="AZ182"/>
  <c r="AR182"/>
  <c r="AW182"/>
  <c r="AS182"/>
  <c r="AQ182"/>
  <c r="AO182"/>
  <c r="AY182"/>
  <c r="AX182"/>
  <c r="AP182"/>
  <c r="X8" i="13"/>
  <c r="AG8" s="1"/>
  <c r="AG9" s="1"/>
  <c r="AW17" i="11"/>
  <c r="AT18"/>
  <c r="AQ25"/>
  <c r="AP27"/>
  <c r="AI30"/>
  <c r="AM36"/>
  <c r="AC62"/>
  <c r="AK72"/>
  <c r="AB9"/>
  <c r="T9"/>
  <c r="AA9"/>
  <c r="S9"/>
  <c r="Z9"/>
  <c r="R9"/>
  <c r="X9"/>
  <c r="W9"/>
  <c r="D8" i="10"/>
  <c r="V9" i="11"/>
  <c r="AB17"/>
  <c r="T17"/>
  <c r="Y17"/>
  <c r="P17"/>
  <c r="X17"/>
  <c r="O17"/>
  <c r="W17"/>
  <c r="AA17"/>
  <c r="Z17"/>
  <c r="V17"/>
  <c r="AB23"/>
  <c r="T23"/>
  <c r="W23"/>
  <c r="V23"/>
  <c r="U23"/>
  <c r="D22" i="10"/>
  <c r="Y23" i="11"/>
  <c r="X23"/>
  <c r="S23"/>
  <c r="V31"/>
  <c r="U31"/>
  <c r="AB31"/>
  <c r="T31"/>
  <c r="W31"/>
  <c r="S31"/>
  <c r="R31"/>
  <c r="D30" i="10"/>
  <c r="Z31" i="11"/>
  <c r="Y31"/>
  <c r="X31"/>
  <c r="V51"/>
  <c r="U51"/>
  <c r="AB51"/>
  <c r="T51"/>
  <c r="W51"/>
  <c r="S51"/>
  <c r="R51"/>
  <c r="D50" i="10"/>
  <c r="AA51" i="11"/>
  <c r="Z51"/>
  <c r="Y51"/>
  <c r="U57"/>
  <c r="AA57"/>
  <c r="S57"/>
  <c r="W57"/>
  <c r="V57"/>
  <c r="T57"/>
  <c r="Q57"/>
  <c r="P57"/>
  <c r="O57"/>
  <c r="R57"/>
  <c r="D56" i="10"/>
  <c r="AA60" i="11"/>
  <c r="S60"/>
  <c r="Y60"/>
  <c r="Q60"/>
  <c r="W60"/>
  <c r="O60"/>
  <c r="Z60"/>
  <c r="X60"/>
  <c r="V60"/>
  <c r="U60"/>
  <c r="T60"/>
  <c r="R60"/>
  <c r="AA66"/>
  <c r="S66"/>
  <c r="Z66"/>
  <c r="R66"/>
  <c r="Y66"/>
  <c r="Q66"/>
  <c r="W66"/>
  <c r="O66"/>
  <c r="V66"/>
  <c r="U66"/>
  <c r="T66"/>
  <c r="D65" i="10"/>
  <c r="AB66" i="11"/>
  <c r="X66"/>
  <c r="P66"/>
  <c r="W69"/>
  <c r="O69"/>
  <c r="V69"/>
  <c r="U69"/>
  <c r="AA69"/>
  <c r="S69"/>
  <c r="Q69"/>
  <c r="P69"/>
  <c r="AB69"/>
  <c r="Z69"/>
  <c r="Y69"/>
  <c r="X69"/>
  <c r="T69"/>
  <c r="D68" i="10"/>
  <c r="R69" i="11"/>
  <c r="W81"/>
  <c r="O81"/>
  <c r="Z81"/>
  <c r="Q81"/>
  <c r="Y81"/>
  <c r="P81"/>
  <c r="X81"/>
  <c r="U81"/>
  <c r="R81"/>
  <c r="V81"/>
  <c r="T81"/>
  <c r="S81"/>
  <c r="D80" i="10"/>
  <c r="AB81" i="11"/>
  <c r="AA84"/>
  <c r="S84"/>
  <c r="Y84"/>
  <c r="Q84"/>
  <c r="X84"/>
  <c r="W84"/>
  <c r="V84"/>
  <c r="T84"/>
  <c r="U84"/>
  <c r="R84"/>
  <c r="P84"/>
  <c r="Z84"/>
  <c r="O84"/>
  <c r="D83" i="10"/>
  <c r="C3" i="4"/>
  <c r="AE10" i="11"/>
  <c r="AJ13"/>
  <c r="AM13"/>
  <c r="AD13"/>
  <c r="AL13"/>
  <c r="AC13"/>
  <c r="AK13"/>
  <c r="AF13"/>
  <c r="AE13"/>
  <c r="AH28"/>
  <c r="AG28"/>
  <c r="AN28"/>
  <c r="AF28"/>
  <c r="AL28"/>
  <c r="AK28"/>
  <c r="AJ28"/>
  <c r="AM28"/>
  <c r="AI28"/>
  <c r="AK42"/>
  <c r="AL45"/>
  <c r="AD45"/>
  <c r="AK45"/>
  <c r="AC45"/>
  <c r="AJ45"/>
  <c r="AN45"/>
  <c r="AM45"/>
  <c r="AI45"/>
  <c r="AH45"/>
  <c r="AI60"/>
  <c r="AG60"/>
  <c r="AM60"/>
  <c r="AE60"/>
  <c r="AL60"/>
  <c r="AK60"/>
  <c r="AJ60"/>
  <c r="AN60"/>
  <c r="AH60"/>
  <c r="AD74"/>
  <c r="AM77"/>
  <c r="AE77"/>
  <c r="AN77"/>
  <c r="AD77"/>
  <c r="AL77"/>
  <c r="AC77"/>
  <c r="AK77"/>
  <c r="AI77"/>
  <c r="AJ77"/>
  <c r="AH77"/>
  <c r="AG77"/>
  <c r="AF77"/>
  <c r="AK92"/>
  <c r="AC92"/>
  <c r="AJ92"/>
  <c r="AI92"/>
  <c r="AG92"/>
  <c r="AN92"/>
  <c r="AM92"/>
  <c r="AH92"/>
  <c r="AL92"/>
  <c r="AF92"/>
  <c r="AE92"/>
  <c r="AD92"/>
  <c r="C99" i="4"/>
  <c r="AH106" i="11"/>
  <c r="AN109"/>
  <c r="AJ109"/>
  <c r="AI109"/>
  <c r="AH109"/>
  <c r="AE109"/>
  <c r="AD109"/>
  <c r="AC109"/>
  <c r="AL109"/>
  <c r="AK109"/>
  <c r="AG109"/>
  <c r="AF109"/>
  <c r="B110" i="4"/>
  <c r="AI124" i="11"/>
  <c r="AH124"/>
  <c r="AE124"/>
  <c r="AM124"/>
  <c r="AC124"/>
  <c r="AL124"/>
  <c r="AK124"/>
  <c r="AG124"/>
  <c r="AF124"/>
  <c r="AD124"/>
  <c r="AN124"/>
  <c r="AJ124"/>
  <c r="C131" i="4"/>
  <c r="AJ141" i="11"/>
  <c r="AH141"/>
  <c r="AG141"/>
  <c r="AE141"/>
  <c r="AN141"/>
  <c r="AC141"/>
  <c r="AM141"/>
  <c r="AL141"/>
  <c r="AD141"/>
  <c r="AF141"/>
  <c r="AI141"/>
  <c r="AK141"/>
  <c r="AN144"/>
  <c r="AF144"/>
  <c r="AL144"/>
  <c r="AD144"/>
  <c r="AK144"/>
  <c r="AC144"/>
  <c r="AM144"/>
  <c r="AJ144"/>
  <c r="AI144"/>
  <c r="AG144"/>
  <c r="AH144"/>
  <c r="AE144"/>
  <c r="AN182"/>
  <c r="AF182"/>
  <c r="AM182"/>
  <c r="AE182"/>
  <c r="AL182"/>
  <c r="AD182"/>
  <c r="AJ182"/>
  <c r="AG182"/>
  <c r="AC182"/>
  <c r="AH182"/>
  <c r="AI182"/>
  <c r="AK182"/>
  <c r="AN187"/>
  <c r="AF187"/>
  <c r="AM187"/>
  <c r="AE187"/>
  <c r="AL187"/>
  <c r="AD187"/>
  <c r="AK187"/>
  <c r="AC187"/>
  <c r="AJ187"/>
  <c r="AH187"/>
  <c r="AI187"/>
  <c r="AG187"/>
  <c r="AJ190"/>
  <c r="AI190"/>
  <c r="AH190"/>
  <c r="AG190"/>
  <c r="AL190"/>
  <c r="AK190"/>
  <c r="AF190"/>
  <c r="AD190"/>
  <c r="AM190"/>
  <c r="AN190"/>
  <c r="AE190"/>
  <c r="AC190"/>
  <c r="AN193"/>
  <c r="AF193"/>
  <c r="AM193"/>
  <c r="AE193"/>
  <c r="AL193"/>
  <c r="AD193"/>
  <c r="AK193"/>
  <c r="AC193"/>
  <c r="AH193"/>
  <c r="AG193"/>
  <c r="AJ193"/>
  <c r="AI193"/>
  <c r="C200" i="4"/>
  <c r="AZ7" i="11"/>
  <c r="AR7"/>
  <c r="AY7"/>
  <c r="AQ7"/>
  <c r="AX7"/>
  <c r="AP7"/>
  <c r="AO7"/>
  <c r="AV9"/>
  <c r="AV14"/>
  <c r="AX14"/>
  <c r="AO14"/>
  <c r="AW14"/>
  <c r="AU14"/>
  <c r="AP14"/>
  <c r="AZ14"/>
  <c r="D20" i="10"/>
  <c r="AX30" i="11"/>
  <c r="AP30"/>
  <c r="AW30"/>
  <c r="AO30"/>
  <c r="AV30"/>
  <c r="AS30"/>
  <c r="AR30"/>
  <c r="AQ30"/>
  <c r="D31" i="10"/>
  <c r="AX50" i="11"/>
  <c r="AP50"/>
  <c r="AW50"/>
  <c r="AO50"/>
  <c r="AV50"/>
  <c r="AS50"/>
  <c r="AR50"/>
  <c r="AQ50"/>
  <c r="AT50"/>
  <c r="AU69"/>
  <c r="AT69"/>
  <c r="AS69"/>
  <c r="AY69"/>
  <c r="AQ69"/>
  <c r="AW69"/>
  <c r="AV69"/>
  <c r="AR69"/>
  <c r="AZ69"/>
  <c r="AX69"/>
  <c r="AU73"/>
  <c r="AT73"/>
  <c r="AS73"/>
  <c r="AY73"/>
  <c r="AQ73"/>
  <c r="AO73"/>
  <c r="AZ73"/>
  <c r="AV73"/>
  <c r="AR73"/>
  <c r="AP73"/>
  <c r="AZ157"/>
  <c r="AR157"/>
  <c r="AX157"/>
  <c r="AP157"/>
  <c r="AW157"/>
  <c r="AO157"/>
  <c r="AS157"/>
  <c r="AY157"/>
  <c r="AQ157"/>
  <c r="AV157"/>
  <c r="AU157"/>
  <c r="AT157"/>
  <c r="C190" i="10"/>
  <c r="AC6" i="11"/>
  <c r="P21"/>
  <c r="Z23"/>
  <c r="AU25"/>
  <c r="Q27"/>
  <c r="X47"/>
  <c r="AP69"/>
  <c r="AL53"/>
  <c r="AD53"/>
  <c r="AK53"/>
  <c r="AC53"/>
  <c r="AJ53"/>
  <c r="AN53"/>
  <c r="AM53"/>
  <c r="AI68"/>
  <c r="AH68"/>
  <c r="AG68"/>
  <c r="AM68"/>
  <c r="AE68"/>
  <c r="AJ68"/>
  <c r="AF68"/>
  <c r="AD68"/>
  <c r="AC68"/>
  <c r="AN68"/>
  <c r="AJ151"/>
  <c r="AH151"/>
  <c r="AG151"/>
  <c r="AL151"/>
  <c r="AI151"/>
  <c r="AF151"/>
  <c r="AE151"/>
  <c r="AD151"/>
  <c r="AN151"/>
  <c r="AM151"/>
  <c r="AH179"/>
  <c r="AN179"/>
  <c r="AF179"/>
  <c r="AG179"/>
  <c r="AE179"/>
  <c r="AD179"/>
  <c r="AL179"/>
  <c r="AK179"/>
  <c r="AJ179"/>
  <c r="AI179"/>
  <c r="AM179"/>
  <c r="AC179"/>
  <c r="AV18"/>
  <c r="AS18"/>
  <c r="AR18"/>
  <c r="AZ18"/>
  <c r="AQ18"/>
  <c r="AY18"/>
  <c r="AX18"/>
  <c r="AT27"/>
  <c r="AS27"/>
  <c r="AZ27"/>
  <c r="AR27"/>
  <c r="AV27"/>
  <c r="AU27"/>
  <c r="AQ27"/>
  <c r="AY27"/>
  <c r="AX27"/>
  <c r="AY64"/>
  <c r="AQ64"/>
  <c r="AX64"/>
  <c r="AP64"/>
  <c r="AW64"/>
  <c r="AO64"/>
  <c r="AU64"/>
  <c r="AR64"/>
  <c r="AZ64"/>
  <c r="AV64"/>
  <c r="AT64"/>
  <c r="AW93"/>
  <c r="AO93"/>
  <c r="AV93"/>
  <c r="AU93"/>
  <c r="AS93"/>
  <c r="AQ93"/>
  <c r="AP93"/>
  <c r="AY93"/>
  <c r="AZ93"/>
  <c r="AX93"/>
  <c r="AU102"/>
  <c r="AX102"/>
  <c r="AO102"/>
  <c r="AW102"/>
  <c r="AV102"/>
  <c r="AS102"/>
  <c r="AQ102"/>
  <c r="AP102"/>
  <c r="AZ102"/>
  <c r="AT102"/>
  <c r="AR102"/>
  <c r="AZ169"/>
  <c r="AR169"/>
  <c r="AS169"/>
  <c r="AY169"/>
  <c r="AP169"/>
  <c r="AX169"/>
  <c r="AO169"/>
  <c r="AW169"/>
  <c r="AU169"/>
  <c r="AT169"/>
  <c r="AQ169"/>
  <c r="AV169"/>
  <c r="AV189"/>
  <c r="AU189"/>
  <c r="AT189"/>
  <c r="AS189"/>
  <c r="AP189"/>
  <c r="AO189"/>
  <c r="AZ189"/>
  <c r="AX189"/>
  <c r="AY189"/>
  <c r="AW189"/>
  <c r="AR189"/>
  <c r="AQ189"/>
  <c r="AV5"/>
  <c r="AV33"/>
  <c r="AG53"/>
  <c r="C4" i="4"/>
  <c r="B4" i="10"/>
  <c r="X24" i="11"/>
  <c r="P24"/>
  <c r="Y24"/>
  <c r="O24"/>
  <c r="W24"/>
  <c r="V24"/>
  <c r="T24"/>
  <c r="S24"/>
  <c r="R24"/>
  <c r="AA64"/>
  <c r="S64"/>
  <c r="Z64"/>
  <c r="R64"/>
  <c r="Y64"/>
  <c r="Q64"/>
  <c r="W64"/>
  <c r="O64"/>
  <c r="AB64"/>
  <c r="X64"/>
  <c r="V64"/>
  <c r="U64"/>
  <c r="T64"/>
  <c r="D63" i="10"/>
  <c r="AA70" i="11"/>
  <c r="S70"/>
  <c r="Z70"/>
  <c r="R70"/>
  <c r="Y70"/>
  <c r="Q70"/>
  <c r="W70"/>
  <c r="O70"/>
  <c r="AB70"/>
  <c r="U70"/>
  <c r="D69" i="10"/>
  <c r="T70" i="11"/>
  <c r="P70"/>
  <c r="Y91"/>
  <c r="Q91"/>
  <c r="X91"/>
  <c r="P91"/>
  <c r="W91"/>
  <c r="O91"/>
  <c r="U91"/>
  <c r="AB91"/>
  <c r="AA91"/>
  <c r="V91"/>
  <c r="Z91"/>
  <c r="T91"/>
  <c r="S91"/>
  <c r="D90" i="10"/>
  <c r="W102" i="11"/>
  <c r="O102"/>
  <c r="V102"/>
  <c r="U102"/>
  <c r="T102"/>
  <c r="AA102"/>
  <c r="R102"/>
  <c r="Y102"/>
  <c r="X102"/>
  <c r="S102"/>
  <c r="P102"/>
  <c r="AB102"/>
  <c r="D101" i="10"/>
  <c r="Z102" i="11"/>
  <c r="Q102"/>
  <c r="B104" i="10"/>
  <c r="C104" i="4"/>
  <c r="AB110" i="11"/>
  <c r="T110"/>
  <c r="AA110"/>
  <c r="R110"/>
  <c r="Z110"/>
  <c r="Q110"/>
  <c r="Y110"/>
  <c r="P110"/>
  <c r="X110"/>
  <c r="W110"/>
  <c r="V110"/>
  <c r="S110"/>
  <c r="U110"/>
  <c r="D109" i="10"/>
  <c r="E109"/>
  <c r="B112"/>
  <c r="C112" i="4"/>
  <c r="W118" i="11"/>
  <c r="O118"/>
  <c r="U118"/>
  <c r="AB118"/>
  <c r="T118"/>
  <c r="AA118"/>
  <c r="S118"/>
  <c r="Z118"/>
  <c r="Y118"/>
  <c r="X118"/>
  <c r="Q118"/>
  <c r="P118"/>
  <c r="V118"/>
  <c r="R118"/>
  <c r="D117" i="10"/>
  <c r="B120"/>
  <c r="C120" i="4"/>
  <c r="AA126" i="11"/>
  <c r="S126"/>
  <c r="Z126"/>
  <c r="R126"/>
  <c r="X126"/>
  <c r="V126"/>
  <c r="U126"/>
  <c r="T126"/>
  <c r="AB126"/>
  <c r="Y126"/>
  <c r="W126"/>
  <c r="Q126"/>
  <c r="P126"/>
  <c r="D125" i="10"/>
  <c r="E125"/>
  <c r="B128"/>
  <c r="C128" i="4"/>
  <c r="AA134" i="11"/>
  <c r="S134"/>
  <c r="Z134"/>
  <c r="R134"/>
  <c r="T134"/>
  <c r="AB134"/>
  <c r="P134"/>
  <c r="Y134"/>
  <c r="O134"/>
  <c r="X134"/>
  <c r="W134"/>
  <c r="V134"/>
  <c r="U134"/>
  <c r="Q134"/>
  <c r="D133" i="10"/>
  <c r="B136"/>
  <c r="C136" i="4"/>
  <c r="X142" i="11"/>
  <c r="P142"/>
  <c r="V142"/>
  <c r="U142"/>
  <c r="W142"/>
  <c r="S142"/>
  <c r="R142"/>
  <c r="AB142"/>
  <c r="Q142"/>
  <c r="Y142"/>
  <c r="O142"/>
  <c r="AA142"/>
  <c r="Z142"/>
  <c r="T142"/>
  <c r="D141" i="10"/>
  <c r="E141"/>
  <c r="B144"/>
  <c r="C144" i="4"/>
  <c r="C147" i="10"/>
  <c r="B147" i="4"/>
  <c r="X150" i="11"/>
  <c r="P150"/>
  <c r="V150"/>
  <c r="U150"/>
  <c r="W150"/>
  <c r="S150"/>
  <c r="R150"/>
  <c r="AB150"/>
  <c r="Q150"/>
  <c r="O150"/>
  <c r="AA150"/>
  <c r="Z150"/>
  <c r="Y150"/>
  <c r="T150"/>
  <c r="D149" i="10"/>
  <c r="X158" i="11"/>
  <c r="P158"/>
  <c r="V158"/>
  <c r="U158"/>
  <c r="W158"/>
  <c r="S158"/>
  <c r="R158"/>
  <c r="AB158"/>
  <c r="Q158"/>
  <c r="AA158"/>
  <c r="Z158"/>
  <c r="Y158"/>
  <c r="T158"/>
  <c r="O158"/>
  <c r="D157" i="10"/>
  <c r="E157"/>
  <c r="AB166" i="11"/>
  <c r="T166"/>
  <c r="Z166"/>
  <c r="R166"/>
  <c r="Y166"/>
  <c r="Q166"/>
  <c r="X166"/>
  <c r="V166"/>
  <c r="U166"/>
  <c r="AA166"/>
  <c r="S166"/>
  <c r="P166"/>
  <c r="O166"/>
  <c r="W166"/>
  <c r="D165" i="10"/>
  <c r="Z174" i="11"/>
  <c r="R174"/>
  <c r="X174"/>
  <c r="P174"/>
  <c r="V174"/>
  <c r="AB174"/>
  <c r="O174"/>
  <c r="Y174"/>
  <c r="W174"/>
  <c r="U174"/>
  <c r="S174"/>
  <c r="AA174"/>
  <c r="Q174"/>
  <c r="T174"/>
  <c r="D173" i="10"/>
  <c r="E173"/>
  <c r="B176"/>
  <c r="C176" i="4"/>
  <c r="C179" i="10"/>
  <c r="B179" i="4"/>
  <c r="X182" i="11"/>
  <c r="P182"/>
  <c r="W182"/>
  <c r="O182"/>
  <c r="V182"/>
  <c r="AB182"/>
  <c r="T182"/>
  <c r="Q182"/>
  <c r="AA182"/>
  <c r="Y182"/>
  <c r="Z182"/>
  <c r="S182"/>
  <c r="R182"/>
  <c r="U182"/>
  <c r="D181" i="10"/>
  <c r="AB190" i="11"/>
  <c r="T190"/>
  <c r="AA190"/>
  <c r="S190"/>
  <c r="Z190"/>
  <c r="R190"/>
  <c r="Y190"/>
  <c r="Q190"/>
  <c r="V190"/>
  <c r="U190"/>
  <c r="P190"/>
  <c r="W190"/>
  <c r="O190"/>
  <c r="X190"/>
  <c r="D189" i="10"/>
  <c r="E189"/>
  <c r="AB198" i="11"/>
  <c r="T198"/>
  <c r="AA198"/>
  <c r="S198"/>
  <c r="Z198"/>
  <c r="R198"/>
  <c r="Y198"/>
  <c r="Q198"/>
  <c r="V198"/>
  <c r="U198"/>
  <c r="P198"/>
  <c r="W198"/>
  <c r="X198"/>
  <c r="O198"/>
  <c r="D197" i="10"/>
  <c r="U7" i="13"/>
  <c r="AD7" s="1"/>
  <c r="AD9" s="1"/>
  <c r="AK6" i="11"/>
  <c r="AJ9"/>
  <c r="AI9"/>
  <c r="AH9"/>
  <c r="AL9"/>
  <c r="AK9"/>
  <c r="AG9"/>
  <c r="V20" i="13" s="1"/>
  <c r="F7" s="1"/>
  <c r="AI25" s="1"/>
  <c r="AN24" i="11"/>
  <c r="AF24"/>
  <c r="AH24"/>
  <c r="AG24"/>
  <c r="AE24"/>
  <c r="AJ24"/>
  <c r="AI24"/>
  <c r="AD24"/>
  <c r="AM38"/>
  <c r="AL41"/>
  <c r="AD41"/>
  <c r="AK41"/>
  <c r="AC41"/>
  <c r="AJ41"/>
  <c r="AN41"/>
  <c r="AM41"/>
  <c r="AE41"/>
  <c r="AG56"/>
  <c r="AM56"/>
  <c r="AE56"/>
  <c r="AK56"/>
  <c r="AJ56"/>
  <c r="AI56"/>
  <c r="AL56"/>
  <c r="AH56"/>
  <c r="AF56"/>
  <c r="AJ70"/>
  <c r="AM73"/>
  <c r="AE73"/>
  <c r="AL73"/>
  <c r="AD73"/>
  <c r="AK73"/>
  <c r="AC73"/>
  <c r="AI73"/>
  <c r="AN73"/>
  <c r="AJ73"/>
  <c r="AG73"/>
  <c r="AF73"/>
  <c r="AK88"/>
  <c r="AC88"/>
  <c r="AJ88"/>
  <c r="AI88"/>
  <c r="AG88"/>
  <c r="AH88"/>
  <c r="AF88"/>
  <c r="AE88"/>
  <c r="AN88"/>
  <c r="AD88"/>
  <c r="AI105"/>
  <c r="AH105"/>
  <c r="AF105"/>
  <c r="AE105"/>
  <c r="AN105"/>
  <c r="AD105"/>
  <c r="AL105"/>
  <c r="AM105"/>
  <c r="AK105"/>
  <c r="AJ105"/>
  <c r="AC105"/>
  <c r="AG105"/>
  <c r="B115" i="4"/>
  <c r="AM120" i="11"/>
  <c r="AE120"/>
  <c r="AK120"/>
  <c r="AC120"/>
  <c r="AJ120"/>
  <c r="AI120"/>
  <c r="AN120"/>
  <c r="AL120"/>
  <c r="AH120"/>
  <c r="AF120"/>
  <c r="AG120"/>
  <c r="AD120"/>
  <c r="AG134"/>
  <c r="AH137"/>
  <c r="AJ137"/>
  <c r="AG137"/>
  <c r="AF137"/>
  <c r="AL137"/>
  <c r="AI137"/>
  <c r="AE137"/>
  <c r="AD137"/>
  <c r="AK137"/>
  <c r="AC137"/>
  <c r="AM137"/>
  <c r="AN137"/>
  <c r="AJ143"/>
  <c r="AH143"/>
  <c r="AG143"/>
  <c r="AL143"/>
  <c r="AI143"/>
  <c r="AF143"/>
  <c r="AE143"/>
  <c r="AM143"/>
  <c r="AD143"/>
  <c r="AC143"/>
  <c r="AN143"/>
  <c r="AK143"/>
  <c r="AN148"/>
  <c r="AF148"/>
  <c r="AL148"/>
  <c r="AD148"/>
  <c r="AK148"/>
  <c r="AC148"/>
  <c r="AM148"/>
  <c r="AJ148"/>
  <c r="AI148"/>
  <c r="AE148"/>
  <c r="AH148"/>
  <c r="AG148"/>
  <c r="C160" i="4"/>
  <c r="AL173" i="11"/>
  <c r="AD173"/>
  <c r="AJ173"/>
  <c r="AM173"/>
  <c r="AI173"/>
  <c r="AH173"/>
  <c r="AG173"/>
  <c r="AC173"/>
  <c r="AN173"/>
  <c r="AK173"/>
  <c r="AF173"/>
  <c r="AE173"/>
  <c r="AL176"/>
  <c r="AD176"/>
  <c r="AJ176"/>
  <c r="AF176"/>
  <c r="AN176"/>
  <c r="AC176"/>
  <c r="AK176"/>
  <c r="AI176"/>
  <c r="AG176"/>
  <c r="AE176"/>
  <c r="AM176"/>
  <c r="AH176"/>
  <c r="B187" i="4"/>
  <c r="AV4" i="11"/>
  <c r="AU4"/>
  <c r="AT4"/>
  <c r="AR4"/>
  <c r="AQ4"/>
  <c r="AP4"/>
  <c r="AT15"/>
  <c r="AP31"/>
  <c r="AW56"/>
  <c r="AO56"/>
  <c r="AU56"/>
  <c r="AV56"/>
  <c r="AT56"/>
  <c r="AS56"/>
  <c r="AZ56"/>
  <c r="AY56"/>
  <c r="AR56"/>
  <c r="AQ56"/>
  <c r="AP56"/>
  <c r="AY70"/>
  <c r="AQ70"/>
  <c r="AX70"/>
  <c r="AP70"/>
  <c r="AW70"/>
  <c r="AO70"/>
  <c r="AU70"/>
  <c r="AT70"/>
  <c r="AS70"/>
  <c r="AR70"/>
  <c r="AV70"/>
  <c r="AY76"/>
  <c r="AQ76"/>
  <c r="AU76"/>
  <c r="AT76"/>
  <c r="AS76"/>
  <c r="AZ76"/>
  <c r="AP76"/>
  <c r="AX76"/>
  <c r="E117" i="10"/>
  <c r="C171"/>
  <c r="B187"/>
  <c r="AS4" i="11"/>
  <c r="AW5"/>
  <c r="AU7"/>
  <c r="Q9"/>
  <c r="AN9"/>
  <c r="AG13"/>
  <c r="AR14"/>
  <c r="R17"/>
  <c r="AS17"/>
  <c r="AE18"/>
  <c r="AA24"/>
  <c r="AE28"/>
  <c r="AY30"/>
  <c r="O31"/>
  <c r="AX31"/>
  <c r="AW33"/>
  <c r="AK38"/>
  <c r="AY50"/>
  <c r="O51"/>
  <c r="AH53"/>
  <c r="Z57"/>
  <c r="AC60"/>
  <c r="AV76"/>
  <c r="AL88"/>
  <c r="AY102"/>
  <c r="AU109"/>
  <c r="AJ21"/>
  <c r="AM21"/>
  <c r="AD21"/>
  <c r="AL21"/>
  <c r="AC21"/>
  <c r="AK21"/>
  <c r="AI21"/>
  <c r="AH21"/>
  <c r="AG21"/>
  <c r="AH36"/>
  <c r="AG36"/>
  <c r="AN36"/>
  <c r="AF36"/>
  <c r="AL36"/>
  <c r="AK36"/>
  <c r="AJ36"/>
  <c r="AG85"/>
  <c r="AN85"/>
  <c r="AF85"/>
  <c r="AM85"/>
  <c r="AE85"/>
  <c r="AK85"/>
  <c r="AC85"/>
  <c r="AL85"/>
  <c r="AI85"/>
  <c r="AJ85"/>
  <c r="AH85"/>
  <c r="AD85"/>
  <c r="AK100"/>
  <c r="AC100"/>
  <c r="AJ100"/>
  <c r="AI100"/>
  <c r="AG100"/>
  <c r="AN100"/>
  <c r="AM100"/>
  <c r="AH100"/>
  <c r="AL100"/>
  <c r="AF100"/>
  <c r="AE100"/>
  <c r="AD100"/>
  <c r="AI117"/>
  <c r="AG117"/>
  <c r="AN117"/>
  <c r="AF117"/>
  <c r="AM117"/>
  <c r="AE117"/>
  <c r="AD117"/>
  <c r="AC117"/>
  <c r="AL117"/>
  <c r="AJ117"/>
  <c r="AK117"/>
  <c r="AH117"/>
  <c r="AI132"/>
  <c r="AH132"/>
  <c r="AK132"/>
  <c r="AG132"/>
  <c r="AF132"/>
  <c r="AE132"/>
  <c r="AC132"/>
  <c r="AN132"/>
  <c r="AM132"/>
  <c r="AL132"/>
  <c r="AJ132"/>
  <c r="AD132"/>
  <c r="AN165"/>
  <c r="AF165"/>
  <c r="AL165"/>
  <c r="AD165"/>
  <c r="AK165"/>
  <c r="AC165"/>
  <c r="AI165"/>
  <c r="AG165"/>
  <c r="AE165"/>
  <c r="AJ165"/>
  <c r="AH165"/>
  <c r="AM165"/>
  <c r="AN168"/>
  <c r="AF168"/>
  <c r="AI168"/>
  <c r="AG168"/>
  <c r="AE168"/>
  <c r="AM168"/>
  <c r="AK168"/>
  <c r="AJ168"/>
  <c r="AL168"/>
  <c r="AH168"/>
  <c r="AD168"/>
  <c r="AC168"/>
  <c r="AX34"/>
  <c r="AP34"/>
  <c r="AW34"/>
  <c r="AO34"/>
  <c r="AV34"/>
  <c r="AS34"/>
  <c r="AR34"/>
  <c r="AQ34"/>
  <c r="AZ34"/>
  <c r="AY34"/>
  <c r="AY66"/>
  <c r="AQ66"/>
  <c r="AX66"/>
  <c r="AP66"/>
  <c r="AW66"/>
  <c r="AO66"/>
  <c r="AU66"/>
  <c r="AZ66"/>
  <c r="AW97"/>
  <c r="AO97"/>
  <c r="AV97"/>
  <c r="AU97"/>
  <c r="AS97"/>
  <c r="AY97"/>
  <c r="AX97"/>
  <c r="AT97"/>
  <c r="AQ97"/>
  <c r="AP97"/>
  <c r="AZ97"/>
  <c r="AR97"/>
  <c r="X10"/>
  <c r="P10"/>
  <c r="AA10"/>
  <c r="R10"/>
  <c r="Z10"/>
  <c r="Q10"/>
  <c r="Y10"/>
  <c r="O10"/>
  <c r="T10"/>
  <c r="S10"/>
  <c r="X18"/>
  <c r="P18"/>
  <c r="AA18"/>
  <c r="R18"/>
  <c r="Z18"/>
  <c r="Q18"/>
  <c r="Y18"/>
  <c r="O18"/>
  <c r="W18"/>
  <c r="D17" i="10"/>
  <c r="V18" i="11"/>
  <c r="U18"/>
  <c r="Z32"/>
  <c r="R32"/>
  <c r="Y32"/>
  <c r="Q32"/>
  <c r="X32"/>
  <c r="P32"/>
  <c r="AA32"/>
  <c r="W32"/>
  <c r="V32"/>
  <c r="B52" i="10"/>
  <c r="C52" i="4"/>
  <c r="W67" i="11"/>
  <c r="O67"/>
  <c r="V67"/>
  <c r="U67"/>
  <c r="AA67"/>
  <c r="S67"/>
  <c r="T67"/>
  <c r="R67"/>
  <c r="Q67"/>
  <c r="AB67"/>
  <c r="Z67"/>
  <c r="D66" i="10"/>
  <c r="Y67" i="11"/>
  <c r="AA82"/>
  <c r="S82"/>
  <c r="Y82"/>
  <c r="Q82"/>
  <c r="U82"/>
  <c r="T82"/>
  <c r="R82"/>
  <c r="Z82"/>
  <c r="O82"/>
  <c r="W82"/>
  <c r="V82"/>
  <c r="P82"/>
  <c r="D81" i="10"/>
  <c r="AB82" i="11"/>
  <c r="X82"/>
  <c r="U88"/>
  <c r="AB88"/>
  <c r="T88"/>
  <c r="AA88"/>
  <c r="S88"/>
  <c r="Y88"/>
  <c r="Q88"/>
  <c r="R88"/>
  <c r="P88"/>
  <c r="O88"/>
  <c r="Z88"/>
  <c r="V88"/>
  <c r="X88"/>
  <c r="W88"/>
  <c r="AB5"/>
  <c r="T5"/>
  <c r="AA5"/>
  <c r="S5"/>
  <c r="Z5"/>
  <c r="R5"/>
  <c r="V5"/>
  <c r="U5"/>
  <c r="Q5"/>
  <c r="T10" i="9" s="1"/>
  <c r="AB13" i="11"/>
  <c r="T13"/>
  <c r="U13"/>
  <c r="S13"/>
  <c r="AA13"/>
  <c r="R13"/>
  <c r="P13"/>
  <c r="O13"/>
  <c r="Z13"/>
  <c r="AB21"/>
  <c r="T21"/>
  <c r="U21"/>
  <c r="S21"/>
  <c r="AA21"/>
  <c r="R21"/>
  <c r="W21"/>
  <c r="V21"/>
  <c r="Q21"/>
  <c r="V27"/>
  <c r="U27"/>
  <c r="AB27"/>
  <c r="T27"/>
  <c r="W27"/>
  <c r="S27"/>
  <c r="R27"/>
  <c r="D26" i="10"/>
  <c r="O27" i="11"/>
  <c r="AA27"/>
  <c r="V35"/>
  <c r="U35"/>
  <c r="AB35"/>
  <c r="T35"/>
  <c r="W35"/>
  <c r="S35"/>
  <c r="R35"/>
  <c r="D34" i="10"/>
  <c r="Q35" i="11"/>
  <c r="P35"/>
  <c r="O35"/>
  <c r="Z38"/>
  <c r="R38"/>
  <c r="Y38"/>
  <c r="Q38"/>
  <c r="X38"/>
  <c r="P38"/>
  <c r="T38"/>
  <c r="S38"/>
  <c r="O38"/>
  <c r="AA38"/>
  <c r="W38"/>
  <c r="V38"/>
  <c r="D37" i="10"/>
  <c r="Z44" i="11"/>
  <c r="R44"/>
  <c r="Y44"/>
  <c r="Q44"/>
  <c r="X44"/>
  <c r="P44"/>
  <c r="AA44"/>
  <c r="W44"/>
  <c r="V44"/>
  <c r="AB44"/>
  <c r="V47"/>
  <c r="U47"/>
  <c r="AB47"/>
  <c r="T47"/>
  <c r="W47"/>
  <c r="S47"/>
  <c r="R47"/>
  <c r="D46" i="10"/>
  <c r="P47" i="11"/>
  <c r="O47"/>
  <c r="V53"/>
  <c r="U53"/>
  <c r="AB53"/>
  <c r="T53"/>
  <c r="AA53"/>
  <c r="P53"/>
  <c r="Z53"/>
  <c r="O53"/>
  <c r="Y53"/>
  <c r="X53"/>
  <c r="W53"/>
  <c r="S53"/>
  <c r="W73"/>
  <c r="O73"/>
  <c r="V73"/>
  <c r="U73"/>
  <c r="AA73"/>
  <c r="S73"/>
  <c r="Y73"/>
  <c r="X73"/>
  <c r="T73"/>
  <c r="R73"/>
  <c r="Q73"/>
  <c r="P73"/>
  <c r="AB73"/>
  <c r="AA76"/>
  <c r="S76"/>
  <c r="T76"/>
  <c r="AB76"/>
  <c r="R76"/>
  <c r="Z76"/>
  <c r="Q76"/>
  <c r="X76"/>
  <c r="O76"/>
  <c r="U76"/>
  <c r="P76"/>
  <c r="Y76"/>
  <c r="D75" i="10"/>
  <c r="W76" i="11"/>
  <c r="V76"/>
  <c r="U94"/>
  <c r="AB94"/>
  <c r="T94"/>
  <c r="AA94"/>
  <c r="S94"/>
  <c r="Y94"/>
  <c r="Q94"/>
  <c r="W94"/>
  <c r="V94"/>
  <c r="R94"/>
  <c r="O94"/>
  <c r="Z94"/>
  <c r="X94"/>
  <c r="P94"/>
  <c r="D93" i="10"/>
  <c r="Y97" i="11"/>
  <c r="Q97"/>
  <c r="X97"/>
  <c r="P97"/>
  <c r="W97"/>
  <c r="O97"/>
  <c r="U97"/>
  <c r="S97"/>
  <c r="R97"/>
  <c r="AA97"/>
  <c r="AB97"/>
  <c r="Z97"/>
  <c r="V97"/>
  <c r="AA105"/>
  <c r="S105"/>
  <c r="Z105"/>
  <c r="R105"/>
  <c r="V105"/>
  <c r="U105"/>
  <c r="T105"/>
  <c r="AB105"/>
  <c r="P105"/>
  <c r="Q105"/>
  <c r="O105"/>
  <c r="Y105"/>
  <c r="X105"/>
  <c r="W105"/>
  <c r="D104" i="10"/>
  <c r="Y113" i="11"/>
  <c r="Q113"/>
  <c r="X113"/>
  <c r="P113"/>
  <c r="S113"/>
  <c r="AB113"/>
  <c r="R113"/>
  <c r="AA113"/>
  <c r="O113"/>
  <c r="Z113"/>
  <c r="W113"/>
  <c r="V113"/>
  <c r="U113"/>
  <c r="T113"/>
  <c r="AA121"/>
  <c r="S121"/>
  <c r="Y121"/>
  <c r="Q121"/>
  <c r="X121"/>
  <c r="P121"/>
  <c r="W121"/>
  <c r="O121"/>
  <c r="AB121"/>
  <c r="Z121"/>
  <c r="V121"/>
  <c r="U121"/>
  <c r="R121"/>
  <c r="D120" i="10"/>
  <c r="W129" i="11"/>
  <c r="O129"/>
  <c r="V129"/>
  <c r="Z129"/>
  <c r="P129"/>
  <c r="X129"/>
  <c r="U129"/>
  <c r="T129"/>
  <c r="R129"/>
  <c r="Q129"/>
  <c r="S129"/>
  <c r="AB129"/>
  <c r="Y129"/>
  <c r="Z137"/>
  <c r="R137"/>
  <c r="AA137"/>
  <c r="Q137"/>
  <c r="X137"/>
  <c r="O137"/>
  <c r="W137"/>
  <c r="V137"/>
  <c r="T137"/>
  <c r="S137"/>
  <c r="P137"/>
  <c r="AB137"/>
  <c r="Y137"/>
  <c r="U137"/>
  <c r="D136" i="10"/>
  <c r="AB145" i="11"/>
  <c r="T145"/>
  <c r="Z145"/>
  <c r="R145"/>
  <c r="Y145"/>
  <c r="Q145"/>
  <c r="S145"/>
  <c r="O145"/>
  <c r="AA145"/>
  <c r="X145"/>
  <c r="W145"/>
  <c r="U145"/>
  <c r="P145"/>
  <c r="V145"/>
  <c r="C147" i="4"/>
  <c r="B147" i="10"/>
  <c r="B150" i="4"/>
  <c r="C150" i="10"/>
  <c r="AB153" i="11"/>
  <c r="T153"/>
  <c r="Z153"/>
  <c r="R153"/>
  <c r="Y153"/>
  <c r="Q153"/>
  <c r="S153"/>
  <c r="O153"/>
  <c r="AA153"/>
  <c r="X153"/>
  <c r="U153"/>
  <c r="P153"/>
  <c r="V153"/>
  <c r="D152" i="10"/>
  <c r="U161" i="11"/>
  <c r="X161"/>
  <c r="O161"/>
  <c r="V161"/>
  <c r="T161"/>
  <c r="Y161"/>
  <c r="S161"/>
  <c r="R161"/>
  <c r="Q161"/>
  <c r="P161"/>
  <c r="AB161"/>
  <c r="W161"/>
  <c r="Z161"/>
  <c r="AA161"/>
  <c r="AB169"/>
  <c r="T169"/>
  <c r="Z169"/>
  <c r="Q169"/>
  <c r="X169"/>
  <c r="O169"/>
  <c r="W169"/>
  <c r="U169"/>
  <c r="R169"/>
  <c r="P169"/>
  <c r="V169"/>
  <c r="AA169"/>
  <c r="Y169"/>
  <c r="S169"/>
  <c r="D168" i="10"/>
  <c r="Z177" i="11"/>
  <c r="R177"/>
  <c r="X177"/>
  <c r="P177"/>
  <c r="S177"/>
  <c r="AB177"/>
  <c r="Q177"/>
  <c r="AA177"/>
  <c r="O177"/>
  <c r="W177"/>
  <c r="V177"/>
  <c r="T177"/>
  <c r="Y177"/>
  <c r="U177"/>
  <c r="C179" i="4"/>
  <c r="B179" i="10"/>
  <c r="B182" i="4"/>
  <c r="C182" i="10"/>
  <c r="X185" i="11"/>
  <c r="P185"/>
  <c r="W185"/>
  <c r="O185"/>
  <c r="V185"/>
  <c r="U185"/>
  <c r="R185"/>
  <c r="Q185"/>
  <c r="AB185"/>
  <c r="Z185"/>
  <c r="T185"/>
  <c r="S185"/>
  <c r="AA185"/>
  <c r="Y185"/>
  <c r="D184" i="10"/>
  <c r="X193" i="11"/>
  <c r="P193"/>
  <c r="W193"/>
  <c r="O193"/>
  <c r="V193"/>
  <c r="U193"/>
  <c r="R193"/>
  <c r="Q193"/>
  <c r="AB193"/>
  <c r="Z193"/>
  <c r="AA193"/>
  <c r="T193"/>
  <c r="S193"/>
  <c r="Y193"/>
  <c r="AN12"/>
  <c r="AF12"/>
  <c r="AL12"/>
  <c r="AC12"/>
  <c r="AK12"/>
  <c r="AJ12"/>
  <c r="AM12"/>
  <c r="AI12"/>
  <c r="AH12"/>
  <c r="AL29"/>
  <c r="AD29"/>
  <c r="AK29"/>
  <c r="AC29"/>
  <c r="AJ29"/>
  <c r="AN29"/>
  <c r="AM29"/>
  <c r="AF29"/>
  <c r="AE29"/>
  <c r="AH44"/>
  <c r="AG44"/>
  <c r="AN44"/>
  <c r="AF44"/>
  <c r="AL44"/>
  <c r="AK44"/>
  <c r="AJ44"/>
  <c r="AD44"/>
  <c r="AC44"/>
  <c r="AM61"/>
  <c r="AE61"/>
  <c r="AK61"/>
  <c r="AC61"/>
  <c r="AI61"/>
  <c r="AD61"/>
  <c r="AN61"/>
  <c r="AH61"/>
  <c r="AG61"/>
  <c r="AF61"/>
  <c r="AI76"/>
  <c r="AL76"/>
  <c r="AC76"/>
  <c r="AK76"/>
  <c r="AJ76"/>
  <c r="AG76"/>
  <c r="AM76"/>
  <c r="AH76"/>
  <c r="AF76"/>
  <c r="AN76"/>
  <c r="AE76"/>
  <c r="AD76"/>
  <c r="AG93"/>
  <c r="AN93"/>
  <c r="AF93"/>
  <c r="AM93"/>
  <c r="AE93"/>
  <c r="AK93"/>
  <c r="AC93"/>
  <c r="AL93"/>
  <c r="AI93"/>
  <c r="AD93"/>
  <c r="AJ93"/>
  <c r="AH93"/>
  <c r="AM108"/>
  <c r="AE108"/>
  <c r="AL108"/>
  <c r="AD108"/>
  <c r="AH108"/>
  <c r="AG108"/>
  <c r="AF108"/>
  <c r="AN108"/>
  <c r="AJ108"/>
  <c r="AK108"/>
  <c r="AI108"/>
  <c r="AC108"/>
  <c r="C115" i="4"/>
  <c r="AM125" i="11"/>
  <c r="AE125"/>
  <c r="AL125"/>
  <c r="AD125"/>
  <c r="AN125"/>
  <c r="AJ125"/>
  <c r="AI125"/>
  <c r="AH125"/>
  <c r="AK125"/>
  <c r="AG125"/>
  <c r="AF125"/>
  <c r="AC125"/>
  <c r="B126" i="4"/>
  <c r="AN140" i="11"/>
  <c r="AF140"/>
  <c r="AL140"/>
  <c r="AD140"/>
  <c r="AK140"/>
  <c r="AC140"/>
  <c r="AM140"/>
  <c r="AJ140"/>
  <c r="AI140"/>
  <c r="AH140"/>
  <c r="AE140"/>
  <c r="AG140"/>
  <c r="AJ145"/>
  <c r="AH145"/>
  <c r="AG145"/>
  <c r="AE145"/>
  <c r="AN145"/>
  <c r="AC145"/>
  <c r="AM145"/>
  <c r="AL145"/>
  <c r="AK145"/>
  <c r="AD145"/>
  <c r="AF145"/>
  <c r="AJ186"/>
  <c r="AI186"/>
  <c r="AH186"/>
  <c r="AG186"/>
  <c r="AD186"/>
  <c r="AC186"/>
  <c r="AN186"/>
  <c r="AL186"/>
  <c r="AM186"/>
  <c r="AF186"/>
  <c r="AK186"/>
  <c r="AE186"/>
  <c r="AN191"/>
  <c r="AF191"/>
  <c r="AM191"/>
  <c r="AE191"/>
  <c r="AL191"/>
  <c r="AD191"/>
  <c r="AK191"/>
  <c r="AC191"/>
  <c r="AJ191"/>
  <c r="AI191"/>
  <c r="AH191"/>
  <c r="AG191"/>
  <c r="AJ194"/>
  <c r="AI194"/>
  <c r="AH194"/>
  <c r="AG194"/>
  <c r="AD194"/>
  <c r="AC194"/>
  <c r="AN194"/>
  <c r="AL194"/>
  <c r="AF194"/>
  <c r="AE194"/>
  <c r="AM194"/>
  <c r="AK194"/>
  <c r="B195" i="4"/>
  <c r="B198"/>
  <c r="AV8" i="11"/>
  <c r="AU8"/>
  <c r="AT8"/>
  <c r="AW8"/>
  <c r="AS8"/>
  <c r="AR8"/>
  <c r="D9" i="10"/>
  <c r="D23"/>
  <c r="AX40" i="11"/>
  <c r="AP40"/>
  <c r="AW40"/>
  <c r="AO40"/>
  <c r="AV40"/>
  <c r="AZ40"/>
  <c r="AY40"/>
  <c r="AU40"/>
  <c r="AT45"/>
  <c r="AS45"/>
  <c r="AZ45"/>
  <c r="AR45"/>
  <c r="AO45"/>
  <c r="AY45"/>
  <c r="AX45"/>
  <c r="AP45"/>
  <c r="AT49"/>
  <c r="AS49"/>
  <c r="AZ49"/>
  <c r="AR49"/>
  <c r="AO49"/>
  <c r="AY49"/>
  <c r="AX49"/>
  <c r="AW49"/>
  <c r="AV49"/>
  <c r="AY82"/>
  <c r="AQ82"/>
  <c r="AW82"/>
  <c r="AO82"/>
  <c r="AP82"/>
  <c r="AZ82"/>
  <c r="AX82"/>
  <c r="AU82"/>
  <c r="AS82"/>
  <c r="AR82"/>
  <c r="D87" i="10"/>
  <c r="E128"/>
  <c r="E133"/>
  <c r="D144"/>
  <c r="E200"/>
  <c r="Y7" i="13"/>
  <c r="AH7" s="1"/>
  <c r="AW4" i="11"/>
  <c r="AV7"/>
  <c r="U9"/>
  <c r="AH13"/>
  <c r="AS14"/>
  <c r="S17"/>
  <c r="AT17"/>
  <c r="AE21"/>
  <c r="O23"/>
  <c r="AB24"/>
  <c r="AZ30"/>
  <c r="P31"/>
  <c r="S32"/>
  <c r="AA35"/>
  <c r="AD36"/>
  <c r="AS40"/>
  <c r="S44"/>
  <c r="AE45"/>
  <c r="AP49"/>
  <c r="AZ50"/>
  <c r="P51"/>
  <c r="AI53"/>
  <c r="AB57"/>
  <c r="AD60"/>
  <c r="AR66"/>
  <c r="AK68"/>
  <c r="AW76"/>
  <c r="AA81"/>
  <c r="AM88"/>
  <c r="AJ89"/>
  <c r="V33"/>
  <c r="U33"/>
  <c r="AB33"/>
  <c r="T33"/>
  <c r="AA33"/>
  <c r="P33"/>
  <c r="Z33"/>
  <c r="O33"/>
  <c r="Y33"/>
  <c r="V41"/>
  <c r="U41"/>
  <c r="AB41"/>
  <c r="T41"/>
  <c r="AA41"/>
  <c r="P41"/>
  <c r="Z41"/>
  <c r="O41"/>
  <c r="Y41"/>
  <c r="V49"/>
  <c r="U49"/>
  <c r="AB49"/>
  <c r="T49"/>
  <c r="AA49"/>
  <c r="P49"/>
  <c r="Z49"/>
  <c r="O49"/>
  <c r="Y49"/>
  <c r="U55"/>
  <c r="W55"/>
  <c r="V55"/>
  <c r="T55"/>
  <c r="X55"/>
  <c r="S55"/>
  <c r="R55"/>
  <c r="D54" i="10"/>
  <c r="W63" i="11"/>
  <c r="O63"/>
  <c r="V63"/>
  <c r="U63"/>
  <c r="AA63"/>
  <c r="S63"/>
  <c r="AB63"/>
  <c r="Z63"/>
  <c r="Y63"/>
  <c r="D62" i="10"/>
  <c r="W71" i="11"/>
  <c r="O71"/>
  <c r="V71"/>
  <c r="U71"/>
  <c r="AA71"/>
  <c r="S71"/>
  <c r="AB71"/>
  <c r="Z71"/>
  <c r="Y71"/>
  <c r="P71"/>
  <c r="E70" i="10"/>
  <c r="D70"/>
  <c r="Y85" i="11"/>
  <c r="Q85"/>
  <c r="X85"/>
  <c r="P85"/>
  <c r="W85"/>
  <c r="O85"/>
  <c r="U85"/>
  <c r="AA85"/>
  <c r="Z85"/>
  <c r="V85"/>
  <c r="S85"/>
  <c r="Y93"/>
  <c r="Q93"/>
  <c r="X93"/>
  <c r="P93"/>
  <c r="W93"/>
  <c r="O93"/>
  <c r="U93"/>
  <c r="AA93"/>
  <c r="Z93"/>
  <c r="V93"/>
  <c r="S93"/>
  <c r="AB93"/>
  <c r="T93"/>
  <c r="R93"/>
  <c r="Y101"/>
  <c r="Q101"/>
  <c r="X101"/>
  <c r="P101"/>
  <c r="W101"/>
  <c r="O101"/>
  <c r="U101"/>
  <c r="AA101"/>
  <c r="Z101"/>
  <c r="V101"/>
  <c r="S101"/>
  <c r="AB109"/>
  <c r="AA109"/>
  <c r="S109"/>
  <c r="Z109"/>
  <c r="R109"/>
  <c r="T109"/>
  <c r="Q109"/>
  <c r="P109"/>
  <c r="X109"/>
  <c r="W109"/>
  <c r="O109"/>
  <c r="AA117"/>
  <c r="S117"/>
  <c r="Y117"/>
  <c r="Q117"/>
  <c r="X117"/>
  <c r="P117"/>
  <c r="W117"/>
  <c r="O117"/>
  <c r="AB117"/>
  <c r="Z117"/>
  <c r="T117"/>
  <c r="R117"/>
  <c r="U117"/>
  <c r="W125"/>
  <c r="O125"/>
  <c r="V125"/>
  <c r="AB125"/>
  <c r="R125"/>
  <c r="Z125"/>
  <c r="P125"/>
  <c r="Y125"/>
  <c r="X125"/>
  <c r="U125"/>
  <c r="T125"/>
  <c r="S125"/>
  <c r="Q125"/>
  <c r="AA125"/>
  <c r="W133"/>
  <c r="O133"/>
  <c r="V133"/>
  <c r="X133"/>
  <c r="T133"/>
  <c r="S133"/>
  <c r="AB133"/>
  <c r="R133"/>
  <c r="P133"/>
  <c r="AA133"/>
  <c r="Z133"/>
  <c r="Y133"/>
  <c r="Q133"/>
  <c r="U133"/>
  <c r="AB141"/>
  <c r="T141"/>
  <c r="Z141"/>
  <c r="R141"/>
  <c r="Y141"/>
  <c r="Q141"/>
  <c r="S141"/>
  <c r="O141"/>
  <c r="AA141"/>
  <c r="X141"/>
  <c r="V141"/>
  <c r="U141"/>
  <c r="P141"/>
  <c r="W141"/>
  <c r="AB149"/>
  <c r="T149"/>
  <c r="Z149"/>
  <c r="R149"/>
  <c r="Y149"/>
  <c r="Q149"/>
  <c r="S149"/>
  <c r="O149"/>
  <c r="AA149"/>
  <c r="X149"/>
  <c r="V149"/>
  <c r="P149"/>
  <c r="W149"/>
  <c r="U149"/>
  <c r="AB157"/>
  <c r="T157"/>
  <c r="Z157"/>
  <c r="R157"/>
  <c r="Y157"/>
  <c r="Q157"/>
  <c r="S157"/>
  <c r="O157"/>
  <c r="AA157"/>
  <c r="X157"/>
  <c r="P157"/>
  <c r="U157"/>
  <c r="W157"/>
  <c r="V157"/>
  <c r="X165"/>
  <c r="P165"/>
  <c r="V165"/>
  <c r="U165"/>
  <c r="W165"/>
  <c r="S165"/>
  <c r="R165"/>
  <c r="T165"/>
  <c r="O165"/>
  <c r="AB165"/>
  <c r="AA165"/>
  <c r="Z165"/>
  <c r="V173"/>
  <c r="AB173"/>
  <c r="T173"/>
  <c r="AA173"/>
  <c r="Q173"/>
  <c r="Y173"/>
  <c r="O173"/>
  <c r="X173"/>
  <c r="W173"/>
  <c r="U173"/>
  <c r="S173"/>
  <c r="P173"/>
  <c r="Z173"/>
  <c r="R173"/>
  <c r="AB181"/>
  <c r="T181"/>
  <c r="AA181"/>
  <c r="S181"/>
  <c r="Z181"/>
  <c r="R181"/>
  <c r="X181"/>
  <c r="P181"/>
  <c r="O181"/>
  <c r="W181"/>
  <c r="V181"/>
  <c r="Q181"/>
  <c r="Y181"/>
  <c r="U181"/>
  <c r="X189"/>
  <c r="P189"/>
  <c r="W189"/>
  <c r="O189"/>
  <c r="V189"/>
  <c r="U189"/>
  <c r="Z189"/>
  <c r="Y189"/>
  <c r="T189"/>
  <c r="R189"/>
  <c r="S189"/>
  <c r="Q189"/>
  <c r="AA189"/>
  <c r="AB189"/>
  <c r="X197"/>
  <c r="P197"/>
  <c r="W197"/>
  <c r="O197"/>
  <c r="V197"/>
  <c r="U197"/>
  <c r="Z197"/>
  <c r="Y197"/>
  <c r="T197"/>
  <c r="R197"/>
  <c r="AB197"/>
  <c r="S197"/>
  <c r="AA197"/>
  <c r="Q197"/>
  <c r="AJ3"/>
  <c r="AI3"/>
  <c r="AH3"/>
  <c r="AJ7"/>
  <c r="AI7"/>
  <c r="AH7"/>
  <c r="AJ11"/>
  <c r="AK11"/>
  <c r="AI11"/>
  <c r="AH11"/>
  <c r="AJ15"/>
  <c r="AF15"/>
  <c r="AN15"/>
  <c r="AE15"/>
  <c r="AM15"/>
  <c r="AD15"/>
  <c r="AJ19"/>
  <c r="AK19"/>
  <c r="AI19"/>
  <c r="AH19"/>
  <c r="AJ23"/>
  <c r="AF23"/>
  <c r="AN23"/>
  <c r="AE23"/>
  <c r="AM23"/>
  <c r="AD23"/>
  <c r="AL27"/>
  <c r="AD27"/>
  <c r="AK27"/>
  <c r="AC27"/>
  <c r="AJ27"/>
  <c r="AH27"/>
  <c r="AG27"/>
  <c r="AF27"/>
  <c r="AL31"/>
  <c r="AD31"/>
  <c r="AK31"/>
  <c r="AC31"/>
  <c r="AJ31"/>
  <c r="AH31"/>
  <c r="AG31"/>
  <c r="AF31"/>
  <c r="AL35"/>
  <c r="AD35"/>
  <c r="AK35"/>
  <c r="AC35"/>
  <c r="AJ35"/>
  <c r="AH35"/>
  <c r="AG35"/>
  <c r="AF35"/>
  <c r="AL39"/>
  <c r="AD39"/>
  <c r="AK39"/>
  <c r="AC39"/>
  <c r="AJ39"/>
  <c r="AH39"/>
  <c r="AG39"/>
  <c r="AF39"/>
  <c r="AL43"/>
  <c r="AD43"/>
  <c r="AK43"/>
  <c r="AC43"/>
  <c r="AJ43"/>
  <c r="AH43"/>
  <c r="AG43"/>
  <c r="AF43"/>
  <c r="AL47"/>
  <c r="AD47"/>
  <c r="AK47"/>
  <c r="AC47"/>
  <c r="AJ47"/>
  <c r="AH47"/>
  <c r="AG47"/>
  <c r="AF47"/>
  <c r="AL51"/>
  <c r="AD51"/>
  <c r="AK51"/>
  <c r="AC51"/>
  <c r="AJ51"/>
  <c r="AH51"/>
  <c r="AG51"/>
  <c r="AF51"/>
  <c r="AK55"/>
  <c r="AC55"/>
  <c r="AF55"/>
  <c r="AN55"/>
  <c r="AE55"/>
  <c r="AM55"/>
  <c r="AD55"/>
  <c r="AJ55"/>
  <c r="AI55"/>
  <c r="AH55"/>
  <c r="AK59"/>
  <c r="AC59"/>
  <c r="AI59"/>
  <c r="AL59"/>
  <c r="AJ59"/>
  <c r="AH59"/>
  <c r="AN59"/>
  <c r="AM59"/>
  <c r="AG59"/>
  <c r="AM63"/>
  <c r="AE63"/>
  <c r="AL63"/>
  <c r="AD63"/>
  <c r="AK63"/>
  <c r="AC63"/>
  <c r="AI63"/>
  <c r="AH63"/>
  <c r="AG63"/>
  <c r="AF63"/>
  <c r="AM67"/>
  <c r="AE67"/>
  <c r="AL67"/>
  <c r="AD67"/>
  <c r="AK67"/>
  <c r="AC67"/>
  <c r="AI67"/>
  <c r="AJ67"/>
  <c r="AH67"/>
  <c r="AG67"/>
  <c r="AF67"/>
  <c r="AM71"/>
  <c r="AE71"/>
  <c r="AL71"/>
  <c r="AD71"/>
  <c r="AK71"/>
  <c r="AC71"/>
  <c r="AI71"/>
  <c r="AJ71"/>
  <c r="AH71"/>
  <c r="AG71"/>
  <c r="AM75"/>
  <c r="AE75"/>
  <c r="AL75"/>
  <c r="AD75"/>
  <c r="AK75"/>
  <c r="AC75"/>
  <c r="AI75"/>
  <c r="AJ75"/>
  <c r="AH75"/>
  <c r="AG75"/>
  <c r="AN75"/>
  <c r="AF75"/>
  <c r="AM79"/>
  <c r="AE79"/>
  <c r="AG79"/>
  <c r="AF79"/>
  <c r="AN79"/>
  <c r="AD79"/>
  <c r="AK79"/>
  <c r="AL79"/>
  <c r="AM83"/>
  <c r="AE83"/>
  <c r="AK83"/>
  <c r="AC83"/>
  <c r="AN83"/>
  <c r="AL83"/>
  <c r="AJ83"/>
  <c r="AH83"/>
  <c r="AI83"/>
  <c r="AG83"/>
  <c r="AF83"/>
  <c r="AD83"/>
  <c r="AG87"/>
  <c r="AN87"/>
  <c r="AF87"/>
  <c r="AM87"/>
  <c r="AE87"/>
  <c r="AK87"/>
  <c r="AC87"/>
  <c r="AL87"/>
  <c r="AJ87"/>
  <c r="AI87"/>
  <c r="AD87"/>
  <c r="AH87"/>
  <c r="AG91"/>
  <c r="AN91"/>
  <c r="AF91"/>
  <c r="AM91"/>
  <c r="AE91"/>
  <c r="AK91"/>
  <c r="AC91"/>
  <c r="AD91"/>
  <c r="AL91"/>
  <c r="AG95"/>
  <c r="AN95"/>
  <c r="AF95"/>
  <c r="AM95"/>
  <c r="AE95"/>
  <c r="AK95"/>
  <c r="AC95"/>
  <c r="AL95"/>
  <c r="AJ95"/>
  <c r="AI95"/>
  <c r="AD95"/>
  <c r="AH95"/>
  <c r="AG99"/>
  <c r="AN99"/>
  <c r="AF99"/>
  <c r="AM99"/>
  <c r="AE99"/>
  <c r="AK99"/>
  <c r="AC99"/>
  <c r="AD99"/>
  <c r="AL99"/>
  <c r="AJ99"/>
  <c r="AI99"/>
  <c r="AI103"/>
  <c r="AF103"/>
  <c r="AN103"/>
  <c r="AE103"/>
  <c r="AM103"/>
  <c r="AD103"/>
  <c r="AK103"/>
  <c r="AL103"/>
  <c r="AH103"/>
  <c r="AI107"/>
  <c r="AH107"/>
  <c r="AK107"/>
  <c r="AJ107"/>
  <c r="AG107"/>
  <c r="AE107"/>
  <c r="AM107"/>
  <c r="AL107"/>
  <c r="AF107"/>
  <c r="AC107"/>
  <c r="AD107"/>
  <c r="AG111"/>
  <c r="AN111"/>
  <c r="AF111"/>
  <c r="AJ111"/>
  <c r="AI111"/>
  <c r="AH111"/>
  <c r="AE111"/>
  <c r="AL111"/>
  <c r="AM111"/>
  <c r="AK111"/>
  <c r="AC111"/>
  <c r="AI115"/>
  <c r="AG115"/>
  <c r="AN115"/>
  <c r="AF115"/>
  <c r="AK115"/>
  <c r="AJ115"/>
  <c r="AH115"/>
  <c r="AE115"/>
  <c r="AL115"/>
  <c r="AD115"/>
  <c r="AC115"/>
  <c r="AM115"/>
  <c r="AI119"/>
  <c r="AG119"/>
  <c r="AN119"/>
  <c r="AF119"/>
  <c r="AM119"/>
  <c r="AE119"/>
  <c r="AC119"/>
  <c r="AL119"/>
  <c r="AK119"/>
  <c r="AH119"/>
  <c r="AJ119"/>
  <c r="AM123"/>
  <c r="AL123"/>
  <c r="AI123"/>
  <c r="AG123"/>
  <c r="AF123"/>
  <c r="AE123"/>
  <c r="AN123"/>
  <c r="AK123"/>
  <c r="AJ123"/>
  <c r="AD123"/>
  <c r="AH123"/>
  <c r="AC123"/>
  <c r="AM127"/>
  <c r="AE127"/>
  <c r="AL127"/>
  <c r="AD127"/>
  <c r="AG127"/>
  <c r="AC127"/>
  <c r="AN127"/>
  <c r="AK127"/>
  <c r="AJ127"/>
  <c r="AI127"/>
  <c r="AH127"/>
  <c r="AF127"/>
  <c r="AM131"/>
  <c r="AE131"/>
  <c r="AL131"/>
  <c r="AD131"/>
  <c r="AC131"/>
  <c r="AK131"/>
  <c r="AJ131"/>
  <c r="AI131"/>
  <c r="AN131"/>
  <c r="AH131"/>
  <c r="AG131"/>
  <c r="AF131"/>
  <c r="AG135"/>
  <c r="AM135"/>
  <c r="AE135"/>
  <c r="AL135"/>
  <c r="AD135"/>
  <c r="AK135"/>
  <c r="AJ135"/>
  <c r="AI135"/>
  <c r="AN135"/>
  <c r="AH135"/>
  <c r="AF135"/>
  <c r="AC135"/>
  <c r="AJ139"/>
  <c r="AH139"/>
  <c r="AG139"/>
  <c r="AL139"/>
  <c r="AI139"/>
  <c r="AF139"/>
  <c r="AE139"/>
  <c r="AN139"/>
  <c r="AK139"/>
  <c r="AD139"/>
  <c r="AC139"/>
  <c r="AM139"/>
  <c r="AN146"/>
  <c r="AF146"/>
  <c r="AL146"/>
  <c r="AD146"/>
  <c r="AK146"/>
  <c r="AC146"/>
  <c r="AI146"/>
  <c r="AG146"/>
  <c r="AE146"/>
  <c r="AM146"/>
  <c r="AJ146"/>
  <c r="AH146"/>
  <c r="AJ157"/>
  <c r="AH157"/>
  <c r="AG157"/>
  <c r="AE157"/>
  <c r="AN157"/>
  <c r="AC157"/>
  <c r="AM157"/>
  <c r="AL157"/>
  <c r="AI157"/>
  <c r="AF157"/>
  <c r="AD157"/>
  <c r="AK157"/>
  <c r="AJ164"/>
  <c r="AH164"/>
  <c r="AG164"/>
  <c r="AE164"/>
  <c r="AN164"/>
  <c r="AC164"/>
  <c r="AM164"/>
  <c r="AI164"/>
  <c r="AD164"/>
  <c r="AK164"/>
  <c r="AL164"/>
  <c r="AF164"/>
  <c r="AJ171"/>
  <c r="AL171"/>
  <c r="AC171"/>
  <c r="AI171"/>
  <c r="AH171"/>
  <c r="AD171"/>
  <c r="AN171"/>
  <c r="AM171"/>
  <c r="AE171"/>
  <c r="AG171"/>
  <c r="AK171"/>
  <c r="AF171"/>
  <c r="AL178"/>
  <c r="AD178"/>
  <c r="AJ178"/>
  <c r="AI178"/>
  <c r="AH178"/>
  <c r="AG178"/>
  <c r="AE178"/>
  <c r="AF178"/>
  <c r="AK178"/>
  <c r="AM178"/>
  <c r="AN178"/>
  <c r="AC178"/>
  <c r="AN189"/>
  <c r="AF189"/>
  <c r="AM189"/>
  <c r="AE189"/>
  <c r="AL189"/>
  <c r="AD189"/>
  <c r="AK189"/>
  <c r="AC189"/>
  <c r="AJ189"/>
  <c r="AH189"/>
  <c r="AI189"/>
  <c r="AG189"/>
  <c r="AJ196"/>
  <c r="AI196"/>
  <c r="AH196"/>
  <c r="AG196"/>
  <c r="AN196"/>
  <c r="AM196"/>
  <c r="AL196"/>
  <c r="AF196"/>
  <c r="AE196"/>
  <c r="AD196"/>
  <c r="AC196"/>
  <c r="AK196"/>
  <c r="AZ3"/>
  <c r="AR3"/>
  <c r="AY3"/>
  <c r="AQ3"/>
  <c r="AX3"/>
  <c r="AP3"/>
  <c r="AZ13"/>
  <c r="AR13"/>
  <c r="AV13"/>
  <c r="AU13"/>
  <c r="AT13"/>
  <c r="AV16"/>
  <c r="AZ16"/>
  <c r="AQ16"/>
  <c r="AY16"/>
  <c r="AP16"/>
  <c r="AX16"/>
  <c r="AO16"/>
  <c r="AZ19"/>
  <c r="AR19"/>
  <c r="AT19"/>
  <c r="AS19"/>
  <c r="AQ19"/>
  <c r="AX32"/>
  <c r="AP32"/>
  <c r="AW32"/>
  <c r="AO32"/>
  <c r="AV32"/>
  <c r="AZ32"/>
  <c r="AY32"/>
  <c r="AU32"/>
  <c r="AT35"/>
  <c r="AS35"/>
  <c r="AZ35"/>
  <c r="AR35"/>
  <c r="AV35"/>
  <c r="AU35"/>
  <c r="AQ35"/>
  <c r="D40" i="10"/>
  <c r="AX44" i="11"/>
  <c r="AP44"/>
  <c r="AW44"/>
  <c r="AO44"/>
  <c r="AV44"/>
  <c r="AZ44"/>
  <c r="AY44"/>
  <c r="AU44"/>
  <c r="AY60"/>
  <c r="AQ60"/>
  <c r="AW60"/>
  <c r="AO60"/>
  <c r="AU60"/>
  <c r="AZ60"/>
  <c r="AX60"/>
  <c r="AV60"/>
  <c r="AR60"/>
  <c r="AP60"/>
  <c r="AY62"/>
  <c r="AQ62"/>
  <c r="AX62"/>
  <c r="AW62"/>
  <c r="AO62"/>
  <c r="AU62"/>
  <c r="AT62"/>
  <c r="AS62"/>
  <c r="AR62"/>
  <c r="AP62"/>
  <c r="AU65"/>
  <c r="AT65"/>
  <c r="AS65"/>
  <c r="AY65"/>
  <c r="AQ65"/>
  <c r="AO65"/>
  <c r="AZ65"/>
  <c r="AR65"/>
  <c r="AP65"/>
  <c r="AY72"/>
  <c r="AQ72"/>
  <c r="AX72"/>
  <c r="AP72"/>
  <c r="AW72"/>
  <c r="AO72"/>
  <c r="AU72"/>
  <c r="AR72"/>
  <c r="AZ72"/>
  <c r="AV72"/>
  <c r="AY74"/>
  <c r="AQ74"/>
  <c r="AX74"/>
  <c r="AP74"/>
  <c r="AW74"/>
  <c r="AO74"/>
  <c r="AU74"/>
  <c r="AZ74"/>
  <c r="AR74"/>
  <c r="AU77"/>
  <c r="AW77"/>
  <c r="AV77"/>
  <c r="AT77"/>
  <c r="AR77"/>
  <c r="AP77"/>
  <c r="AO77"/>
  <c r="D100" i="10"/>
  <c r="D116"/>
  <c r="D132"/>
  <c r="D148"/>
  <c r="D164"/>
  <c r="D180"/>
  <c r="D196"/>
  <c r="AK3" i="11"/>
  <c r="AV3"/>
  <c r="AJ6"/>
  <c r="AM7"/>
  <c r="AU9"/>
  <c r="AD10"/>
  <c r="AN11"/>
  <c r="AX12"/>
  <c r="AP13"/>
  <c r="AJ14"/>
  <c r="AC15"/>
  <c r="AS15"/>
  <c r="AK18"/>
  <c r="AE19"/>
  <c r="AU19"/>
  <c r="AI23"/>
  <c r="AK30"/>
  <c r="AO31"/>
  <c r="AT32"/>
  <c r="R33"/>
  <c r="AI35"/>
  <c r="W41"/>
  <c r="AJ42"/>
  <c r="AN43"/>
  <c r="AS44"/>
  <c r="AU46"/>
  <c r="AE47"/>
  <c r="AL50"/>
  <c r="AI54"/>
  <c r="P55"/>
  <c r="R63"/>
  <c r="AW65"/>
  <c r="AF70"/>
  <c r="AT72"/>
  <c r="AQ77"/>
  <c r="AI91"/>
  <c r="R101"/>
  <c r="AG106"/>
  <c r="AN142"/>
  <c r="AF142"/>
  <c r="AL142"/>
  <c r="AD142"/>
  <c r="AK142"/>
  <c r="AC142"/>
  <c r="AI142"/>
  <c r="AG142"/>
  <c r="AE142"/>
  <c r="AM142"/>
  <c r="AJ142"/>
  <c r="AH142"/>
  <c r="AJ153"/>
  <c r="AH153"/>
  <c r="AG153"/>
  <c r="AE153"/>
  <c r="AN153"/>
  <c r="AC153"/>
  <c r="AM153"/>
  <c r="AL153"/>
  <c r="AK153"/>
  <c r="AI153"/>
  <c r="AF153"/>
  <c r="B154" i="4"/>
  <c r="AG160" i="11"/>
  <c r="AF160"/>
  <c r="AM160"/>
  <c r="AD160"/>
  <c r="AL160"/>
  <c r="AC160"/>
  <c r="AN160"/>
  <c r="AK160"/>
  <c r="AJ160"/>
  <c r="AI160"/>
  <c r="AH160"/>
  <c r="AE160"/>
  <c r="AJ167"/>
  <c r="AG167"/>
  <c r="AN167"/>
  <c r="AE167"/>
  <c r="AM167"/>
  <c r="AD167"/>
  <c r="AC167"/>
  <c r="AL167"/>
  <c r="AI167"/>
  <c r="AF167"/>
  <c r="AK167"/>
  <c r="AH174"/>
  <c r="AN174"/>
  <c r="AF174"/>
  <c r="AL174"/>
  <c r="AD174"/>
  <c r="AK174"/>
  <c r="AJ174"/>
  <c r="AI174"/>
  <c r="AM174"/>
  <c r="AG174"/>
  <c r="AC174"/>
  <c r="AE174"/>
  <c r="AN185"/>
  <c r="AF185"/>
  <c r="AM185"/>
  <c r="AE185"/>
  <c r="AL185"/>
  <c r="AD185"/>
  <c r="AK185"/>
  <c r="AC185"/>
  <c r="AH185"/>
  <c r="AG185"/>
  <c r="AJ185"/>
  <c r="AI185"/>
  <c r="B186" i="4"/>
  <c r="AJ192" i="11"/>
  <c r="AI192"/>
  <c r="AH192"/>
  <c r="AG192"/>
  <c r="AF192"/>
  <c r="AE192"/>
  <c r="AD192"/>
  <c r="AN192"/>
  <c r="AC192"/>
  <c r="AL192"/>
  <c r="AM192"/>
  <c r="AK192"/>
  <c r="AN199"/>
  <c r="AF199"/>
  <c r="AM199"/>
  <c r="AE199"/>
  <c r="AL199"/>
  <c r="AD199"/>
  <c r="AK199"/>
  <c r="AC199"/>
  <c r="AJ199"/>
  <c r="AI199"/>
  <c r="AH199"/>
  <c r="AG199"/>
  <c r="AV6"/>
  <c r="AU6"/>
  <c r="AT6"/>
  <c r="AX38"/>
  <c r="AP38"/>
  <c r="AW38"/>
  <c r="AO38"/>
  <c r="AV38"/>
  <c r="AS38"/>
  <c r="AR38"/>
  <c r="AQ38"/>
  <c r="AT41"/>
  <c r="AS41"/>
  <c r="AZ41"/>
  <c r="AR41"/>
  <c r="AO41"/>
  <c r="AY41"/>
  <c r="AX41"/>
  <c r="AY84"/>
  <c r="AQ84"/>
  <c r="AW84"/>
  <c r="AO84"/>
  <c r="AT84"/>
  <c r="AS84"/>
  <c r="AR84"/>
  <c r="AZ84"/>
  <c r="AP84"/>
  <c r="AS86"/>
  <c r="AZ86"/>
  <c r="AR86"/>
  <c r="AY86"/>
  <c r="AQ86"/>
  <c r="AW86"/>
  <c r="AO86"/>
  <c r="AX86"/>
  <c r="AU86"/>
  <c r="AP86"/>
  <c r="AW89"/>
  <c r="AO89"/>
  <c r="AV89"/>
  <c r="AU89"/>
  <c r="AS89"/>
  <c r="AY89"/>
  <c r="AX89"/>
  <c r="AT89"/>
  <c r="AQ89"/>
  <c r="AZ89"/>
  <c r="AR89"/>
  <c r="E100" i="10"/>
  <c r="E116"/>
  <c r="E132"/>
  <c r="E148"/>
  <c r="E164"/>
  <c r="E180"/>
  <c r="E196"/>
  <c r="AL3" i="11"/>
  <c r="AW3"/>
  <c r="AY6"/>
  <c r="AC7"/>
  <c r="AN7"/>
  <c r="AC11"/>
  <c r="AQ13"/>
  <c r="AG15"/>
  <c r="AR16"/>
  <c r="AF19"/>
  <c r="AV19"/>
  <c r="AK23"/>
  <c r="AE27"/>
  <c r="S33"/>
  <c r="AM35"/>
  <c r="AT38"/>
  <c r="X41"/>
  <c r="AU41"/>
  <c r="AT44"/>
  <c r="AI47"/>
  <c r="Q55"/>
  <c r="AS60"/>
  <c r="T63"/>
  <c r="AX65"/>
  <c r="AN67"/>
  <c r="AS74"/>
  <c r="AS77"/>
  <c r="AC79"/>
  <c r="AT86"/>
  <c r="AJ91"/>
  <c r="T101"/>
  <c r="U109"/>
  <c r="AN6"/>
  <c r="AC20" i="13" s="1"/>
  <c r="E10" s="1"/>
  <c r="AF6" i="11"/>
  <c r="AM6"/>
  <c r="AE6"/>
  <c r="AL6"/>
  <c r="AD6"/>
  <c r="AN10"/>
  <c r="AF10"/>
  <c r="AJ10"/>
  <c r="AI10"/>
  <c r="AH10"/>
  <c r="AN14"/>
  <c r="AF14"/>
  <c r="AE14"/>
  <c r="AM14"/>
  <c r="AD14"/>
  <c r="AL14"/>
  <c r="AC14"/>
  <c r="AN18"/>
  <c r="AF18"/>
  <c r="AJ18"/>
  <c r="AI18"/>
  <c r="AH18"/>
  <c r="AN22"/>
  <c r="AF22"/>
  <c r="AE22"/>
  <c r="AM22"/>
  <c r="AD22"/>
  <c r="AL22"/>
  <c r="AC22"/>
  <c r="AH26"/>
  <c r="AG26"/>
  <c r="AN26"/>
  <c r="AF26"/>
  <c r="AE26"/>
  <c r="AD26"/>
  <c r="AC26"/>
  <c r="AH30"/>
  <c r="AG30"/>
  <c r="AN30"/>
  <c r="AF30"/>
  <c r="AE30"/>
  <c r="AD30"/>
  <c r="AC30"/>
  <c r="AH34"/>
  <c r="AG34"/>
  <c r="AN34"/>
  <c r="AF34"/>
  <c r="AE34"/>
  <c r="AD34"/>
  <c r="AC34"/>
  <c r="AH38"/>
  <c r="AG38"/>
  <c r="AN38"/>
  <c r="AF38"/>
  <c r="AE38"/>
  <c r="AD38"/>
  <c r="AC38"/>
  <c r="AH42"/>
  <c r="AG42"/>
  <c r="AN42"/>
  <c r="AF42"/>
  <c r="AE42"/>
  <c r="AD42"/>
  <c r="AC42"/>
  <c r="R20" i="13" s="1"/>
  <c r="F5" s="1"/>
  <c r="AI23" s="1"/>
  <c r="AH46" i="11"/>
  <c r="AG46"/>
  <c r="AN46"/>
  <c r="AF46"/>
  <c r="AE46"/>
  <c r="AD46"/>
  <c r="AC46"/>
  <c r="AH50"/>
  <c r="AG50"/>
  <c r="AN50"/>
  <c r="AF50"/>
  <c r="AE50"/>
  <c r="AD50"/>
  <c r="AC50"/>
  <c r="AH54"/>
  <c r="AG54"/>
  <c r="AN54"/>
  <c r="AF54"/>
  <c r="AE54"/>
  <c r="AD54"/>
  <c r="AC54"/>
  <c r="AG58"/>
  <c r="AM58"/>
  <c r="AE58"/>
  <c r="AD58"/>
  <c r="AN58"/>
  <c r="AC58"/>
  <c r="AL58"/>
  <c r="AJ58"/>
  <c r="AI58"/>
  <c r="AH58"/>
  <c r="AI62"/>
  <c r="AG62"/>
  <c r="AM62"/>
  <c r="AE62"/>
  <c r="AH62"/>
  <c r="AF62"/>
  <c r="AD62"/>
  <c r="AN62"/>
  <c r="AL62"/>
  <c r="AI66"/>
  <c r="AH66"/>
  <c r="AG66"/>
  <c r="AM66"/>
  <c r="AE66"/>
  <c r="AL66"/>
  <c r="AK66"/>
  <c r="AJ66"/>
  <c r="AN66"/>
  <c r="AF66"/>
  <c r="AD66"/>
  <c r="AI70"/>
  <c r="AH70"/>
  <c r="AG70"/>
  <c r="AM70"/>
  <c r="AE70"/>
  <c r="AD70"/>
  <c r="AC70"/>
  <c r="AN70"/>
  <c r="AL70"/>
  <c r="AI74"/>
  <c r="AH74"/>
  <c r="AG74"/>
  <c r="AM74"/>
  <c r="AE74"/>
  <c r="AL74"/>
  <c r="AK74"/>
  <c r="AJ74"/>
  <c r="AN74"/>
  <c r="AF74"/>
  <c r="AI78"/>
  <c r="AN78"/>
  <c r="AE78"/>
  <c r="AM78"/>
  <c r="AD78"/>
  <c r="AL78"/>
  <c r="AC78"/>
  <c r="AJ78"/>
  <c r="AK78"/>
  <c r="AF78"/>
  <c r="AI82"/>
  <c r="AG82"/>
  <c r="AE82"/>
  <c r="AN82"/>
  <c r="AD82"/>
  <c r="AM82"/>
  <c r="AC82"/>
  <c r="AK82"/>
  <c r="AL82"/>
  <c r="AF82"/>
  <c r="AK86"/>
  <c r="AC86"/>
  <c r="AJ86"/>
  <c r="AI86"/>
  <c r="AG86"/>
  <c r="AM86"/>
  <c r="AL86"/>
  <c r="AH86"/>
  <c r="AE86"/>
  <c r="AN86"/>
  <c r="AF86"/>
  <c r="AK90"/>
  <c r="AC90"/>
  <c r="AJ90"/>
  <c r="AI90"/>
  <c r="AG90"/>
  <c r="AE90"/>
  <c r="AD90"/>
  <c r="AM90"/>
  <c r="AL90"/>
  <c r="AH90"/>
  <c r="AF90"/>
  <c r="AK94"/>
  <c r="AC94"/>
  <c r="AJ94"/>
  <c r="AI94"/>
  <c r="AG94"/>
  <c r="AM94"/>
  <c r="AL94"/>
  <c r="AH94"/>
  <c r="AE94"/>
  <c r="AK98"/>
  <c r="AC98"/>
  <c r="AJ98"/>
  <c r="AI98"/>
  <c r="AG98"/>
  <c r="AE98"/>
  <c r="AD98"/>
  <c r="AM98"/>
  <c r="AN98"/>
  <c r="AL98"/>
  <c r="AH98"/>
  <c r="AM102"/>
  <c r="AE102"/>
  <c r="AF102"/>
  <c r="AN102"/>
  <c r="AD102"/>
  <c r="AL102"/>
  <c r="AC102"/>
  <c r="AJ102"/>
  <c r="AK102"/>
  <c r="AH102"/>
  <c r="AI102"/>
  <c r="AM106"/>
  <c r="AE106"/>
  <c r="AL106"/>
  <c r="AD106"/>
  <c r="AC106"/>
  <c r="AN106"/>
  <c r="AK106"/>
  <c r="AI106"/>
  <c r="AF106"/>
  <c r="AK110"/>
  <c r="AJ110"/>
  <c r="AL110"/>
  <c r="AI110"/>
  <c r="AH110"/>
  <c r="AN110"/>
  <c r="AM110"/>
  <c r="AF110"/>
  <c r="AG110"/>
  <c r="AE110"/>
  <c r="AD110"/>
  <c r="AC110"/>
  <c r="AK114"/>
  <c r="AC114"/>
  <c r="AJ114"/>
  <c r="AI114"/>
  <c r="AH114"/>
  <c r="AG114"/>
  <c r="AF114"/>
  <c r="AL114"/>
  <c r="AE114"/>
  <c r="AD114"/>
  <c r="AN114"/>
  <c r="AM114"/>
  <c r="AM118"/>
  <c r="AE118"/>
  <c r="AK118"/>
  <c r="AC118"/>
  <c r="AJ118"/>
  <c r="AI118"/>
  <c r="AD118"/>
  <c r="AN118"/>
  <c r="AL118"/>
  <c r="AG118"/>
  <c r="AF118"/>
  <c r="AH118"/>
  <c r="AM122"/>
  <c r="AE122"/>
  <c r="AK122"/>
  <c r="AC122"/>
  <c r="AJ122"/>
  <c r="AI122"/>
  <c r="AN122"/>
  <c r="AL122"/>
  <c r="AH122"/>
  <c r="AG122"/>
  <c r="AD122"/>
  <c r="AF122"/>
  <c r="AI126"/>
  <c r="AH126"/>
  <c r="AJ126"/>
  <c r="AF126"/>
  <c r="AE126"/>
  <c r="AN126"/>
  <c r="AD126"/>
  <c r="AC126"/>
  <c r="AM126"/>
  <c r="AL126"/>
  <c r="AG126"/>
  <c r="AK126"/>
  <c r="AI130"/>
  <c r="AH130"/>
  <c r="AF130"/>
  <c r="AN130"/>
  <c r="AD130"/>
  <c r="AM130"/>
  <c r="AC130"/>
  <c r="AL130"/>
  <c r="AG130"/>
  <c r="AE130"/>
  <c r="AK130"/>
  <c r="AI134"/>
  <c r="AH134"/>
  <c r="AN134"/>
  <c r="AD134"/>
  <c r="AL134"/>
  <c r="AK134"/>
  <c r="AJ134"/>
  <c r="AC134"/>
  <c r="AM134"/>
  <c r="AF134"/>
  <c r="AN138"/>
  <c r="AF138"/>
  <c r="AL138"/>
  <c r="AD138"/>
  <c r="AK138"/>
  <c r="AC138"/>
  <c r="AI138"/>
  <c r="AG138"/>
  <c r="AE138"/>
  <c r="AM138"/>
  <c r="AJ138"/>
  <c r="AH138"/>
  <c r="AJ149"/>
  <c r="AH149"/>
  <c r="AG149"/>
  <c r="AE149"/>
  <c r="AN149"/>
  <c r="AC149"/>
  <c r="AM149"/>
  <c r="AL149"/>
  <c r="AK149"/>
  <c r="AI149"/>
  <c r="AD149"/>
  <c r="AF149"/>
  <c r="AN156"/>
  <c r="AF156"/>
  <c r="AL156"/>
  <c r="AD156"/>
  <c r="AK156"/>
  <c r="AC156"/>
  <c r="AM156"/>
  <c r="AJ156"/>
  <c r="AI156"/>
  <c r="AH156"/>
  <c r="AG156"/>
  <c r="AE156"/>
  <c r="AN163"/>
  <c r="AF163"/>
  <c r="AL163"/>
  <c r="AD163"/>
  <c r="AK163"/>
  <c r="AC163"/>
  <c r="AM163"/>
  <c r="AJ163"/>
  <c r="AI163"/>
  <c r="AE163"/>
  <c r="AH163"/>
  <c r="AG163"/>
  <c r="AN170"/>
  <c r="AF170"/>
  <c r="AK170"/>
  <c r="AI170"/>
  <c r="AH170"/>
  <c r="AG170"/>
  <c r="AD170"/>
  <c r="AC170"/>
  <c r="AM170"/>
  <c r="AJ170"/>
  <c r="AE170"/>
  <c r="AL170"/>
  <c r="AJ181"/>
  <c r="AI181"/>
  <c r="AH181"/>
  <c r="AN181"/>
  <c r="AF181"/>
  <c r="AE181"/>
  <c r="AD181"/>
  <c r="AC181"/>
  <c r="AM181"/>
  <c r="AL181"/>
  <c r="AK181"/>
  <c r="AG181"/>
  <c r="AJ188"/>
  <c r="AI188"/>
  <c r="AH188"/>
  <c r="AG188"/>
  <c r="AN188"/>
  <c r="AM188"/>
  <c r="AL188"/>
  <c r="AF188"/>
  <c r="AE188"/>
  <c r="AD188"/>
  <c r="AK188"/>
  <c r="AC188"/>
  <c r="AN195"/>
  <c r="AF195"/>
  <c r="AM195"/>
  <c r="AE195"/>
  <c r="AL195"/>
  <c r="AD195"/>
  <c r="AK195"/>
  <c r="AC195"/>
  <c r="AJ195"/>
  <c r="AH195"/>
  <c r="AG195"/>
  <c r="AI195"/>
  <c r="AZ9"/>
  <c r="AR9"/>
  <c r="AY9"/>
  <c r="AQ9"/>
  <c r="AX9"/>
  <c r="AP9"/>
  <c r="AV12"/>
  <c r="AU12"/>
  <c r="AT12"/>
  <c r="AS12"/>
  <c r="AZ15"/>
  <c r="AR15"/>
  <c r="AX15"/>
  <c r="AO15"/>
  <c r="AW15"/>
  <c r="AV15"/>
  <c r="AT25"/>
  <c r="AS25"/>
  <c r="AZ25"/>
  <c r="AR25"/>
  <c r="AO25"/>
  <c r="AY25"/>
  <c r="AX25"/>
  <c r="AX28"/>
  <c r="AP28"/>
  <c r="AW28"/>
  <c r="AO28"/>
  <c r="AV28"/>
  <c r="AZ28"/>
  <c r="AY28"/>
  <c r="AU28"/>
  <c r="AT31"/>
  <c r="AS31"/>
  <c r="AZ31"/>
  <c r="AR31"/>
  <c r="AV31"/>
  <c r="AU31"/>
  <c r="AQ31"/>
  <c r="AQ43"/>
  <c r="AX46"/>
  <c r="AP46"/>
  <c r="AW46"/>
  <c r="AO46"/>
  <c r="AV46"/>
  <c r="AS46"/>
  <c r="AR46"/>
  <c r="AQ46"/>
  <c r="D48" i="10"/>
  <c r="AX52" i="11"/>
  <c r="AP52"/>
  <c r="AW52"/>
  <c r="AO52"/>
  <c r="AV52"/>
  <c r="AZ52"/>
  <c r="AY52"/>
  <c r="AU52"/>
  <c r="AX54"/>
  <c r="AP54"/>
  <c r="AW54"/>
  <c r="AO54"/>
  <c r="AV54"/>
  <c r="AS54"/>
  <c r="AR54"/>
  <c r="AQ54"/>
  <c r="AS57"/>
  <c r="AY57"/>
  <c r="AQ57"/>
  <c r="AR57"/>
  <c r="AP57"/>
  <c r="AZ57"/>
  <c r="AO57"/>
  <c r="AX57"/>
  <c r="AW57"/>
  <c r="AV57"/>
  <c r="AS96"/>
  <c r="AZ96"/>
  <c r="AR96"/>
  <c r="AY96"/>
  <c r="AQ96"/>
  <c r="AW96"/>
  <c r="AO96"/>
  <c r="AX96"/>
  <c r="AV96"/>
  <c r="AU96"/>
  <c r="AP96"/>
  <c r="AT96"/>
  <c r="AM3"/>
  <c r="AO6"/>
  <c r="AZ6"/>
  <c r="AD7"/>
  <c r="AW9"/>
  <c r="AG10"/>
  <c r="AD11"/>
  <c r="AZ12"/>
  <c r="AS13"/>
  <c r="AH15"/>
  <c r="AU15"/>
  <c r="AS16"/>
  <c r="AM18"/>
  <c r="AG19"/>
  <c r="AW19"/>
  <c r="AG22"/>
  <c r="AL23"/>
  <c r="AI27"/>
  <c r="AQ28"/>
  <c r="AM30"/>
  <c r="AW31"/>
  <c r="W33"/>
  <c r="AJ34"/>
  <c r="AN35"/>
  <c r="AU38"/>
  <c r="AE39"/>
  <c r="AV41"/>
  <c r="AL42"/>
  <c r="AI46"/>
  <c r="AZ46"/>
  <c r="AM47"/>
  <c r="AK54"/>
  <c r="Y55"/>
  <c r="AT57"/>
  <c r="AT60"/>
  <c r="X63"/>
  <c r="AK70"/>
  <c r="Q71"/>
  <c r="AT74"/>
  <c r="AX77"/>
  <c r="AH79"/>
  <c r="AH82"/>
  <c r="AV86"/>
  <c r="AB101"/>
  <c r="AJ106"/>
  <c r="AN107"/>
  <c r="V109"/>
  <c r="AJ130"/>
  <c r="AT43"/>
  <c r="AS43"/>
  <c r="AZ43"/>
  <c r="AR43"/>
  <c r="AT47"/>
  <c r="AS47"/>
  <c r="AZ47"/>
  <c r="AR47"/>
  <c r="AT51"/>
  <c r="AS51"/>
  <c r="AZ51"/>
  <c r="AR51"/>
  <c r="AS55"/>
  <c r="AY55"/>
  <c r="AX55"/>
  <c r="AO55"/>
  <c r="AW55"/>
  <c r="AV55"/>
  <c r="AS59"/>
  <c r="AY59"/>
  <c r="AQ59"/>
  <c r="AV59"/>
  <c r="AU59"/>
  <c r="AT59"/>
  <c r="AU63"/>
  <c r="AT63"/>
  <c r="AS63"/>
  <c r="AY63"/>
  <c r="AQ63"/>
  <c r="AR63"/>
  <c r="AP63"/>
  <c r="AO63"/>
  <c r="AU67"/>
  <c r="AT67"/>
  <c r="AS67"/>
  <c r="AY67"/>
  <c r="AQ67"/>
  <c r="AZ67"/>
  <c r="AX67"/>
  <c r="AW67"/>
  <c r="AU75"/>
  <c r="AT75"/>
  <c r="AS75"/>
  <c r="AY75"/>
  <c r="AQ75"/>
  <c r="AZ75"/>
  <c r="AX75"/>
  <c r="AW75"/>
  <c r="AU79"/>
  <c r="AY79"/>
  <c r="AP79"/>
  <c r="AX79"/>
  <c r="AO79"/>
  <c r="AW79"/>
  <c r="AT79"/>
  <c r="AR79"/>
  <c r="AQ79"/>
  <c r="AU83"/>
  <c r="AS83"/>
  <c r="AX83"/>
  <c r="AW83"/>
  <c r="AV83"/>
  <c r="AR83"/>
  <c r="AZ83"/>
  <c r="AW87"/>
  <c r="AO87"/>
  <c r="AV87"/>
  <c r="AU87"/>
  <c r="AS87"/>
  <c r="AZ87"/>
  <c r="AY87"/>
  <c r="AT87"/>
  <c r="AR87"/>
  <c r="AQ87"/>
  <c r="AP87"/>
  <c r="AW91"/>
  <c r="AO91"/>
  <c r="AV91"/>
  <c r="AU91"/>
  <c r="AS91"/>
  <c r="AT91"/>
  <c r="AR91"/>
  <c r="AQ91"/>
  <c r="AZ91"/>
  <c r="AY91"/>
  <c r="AW95"/>
  <c r="AO95"/>
  <c r="AV95"/>
  <c r="AU95"/>
  <c r="AS95"/>
  <c r="AZ95"/>
  <c r="AY95"/>
  <c r="AT95"/>
  <c r="AU43"/>
  <c r="AU47"/>
  <c r="AU51"/>
  <c r="AZ55"/>
  <c r="AZ79"/>
  <c r="AV43"/>
  <c r="AV47"/>
  <c r="AV51"/>
  <c r="AO83"/>
  <c r="AX87"/>
  <c r="AP95"/>
  <c r="D14" i="14" l="1"/>
  <c r="AC11" i="9"/>
  <c r="AG26" i="13"/>
  <c r="AG24"/>
  <c r="AV158" i="11"/>
  <c r="AT158"/>
  <c r="AS158"/>
  <c r="AW158"/>
  <c r="AR158"/>
  <c r="AQ158"/>
  <c r="AP158"/>
  <c r="AZ158"/>
  <c r="AY158"/>
  <c r="AX158"/>
  <c r="AU158"/>
  <c r="AO158"/>
  <c r="AU131"/>
  <c r="AT131"/>
  <c r="AY131"/>
  <c r="AO131"/>
  <c r="AW131"/>
  <c r="AV131"/>
  <c r="AS131"/>
  <c r="AP131"/>
  <c r="AZ131"/>
  <c r="AX131"/>
  <c r="AR131"/>
  <c r="AQ131"/>
  <c r="AZ167"/>
  <c r="AR167"/>
  <c r="AY167"/>
  <c r="AP167"/>
  <c r="AW167"/>
  <c r="AV167"/>
  <c r="AS167"/>
  <c r="AO167"/>
  <c r="AX167"/>
  <c r="AU167"/>
  <c r="AT167"/>
  <c r="AQ167"/>
  <c r="AZ143"/>
  <c r="AR143"/>
  <c r="AX143"/>
  <c r="AP143"/>
  <c r="AW143"/>
  <c r="AO143"/>
  <c r="AY143"/>
  <c r="AU143"/>
  <c r="AT143"/>
  <c r="AS143"/>
  <c r="AV143"/>
  <c r="AQ143"/>
  <c r="AY134"/>
  <c r="AQ134"/>
  <c r="AX134"/>
  <c r="AP134"/>
  <c r="AZ134"/>
  <c r="AV134"/>
  <c r="AU134"/>
  <c r="AT134"/>
  <c r="AW134"/>
  <c r="AS134"/>
  <c r="AR134"/>
  <c r="AO134"/>
  <c r="AW160"/>
  <c r="AO160"/>
  <c r="AY160"/>
  <c r="AP160"/>
  <c r="AV160"/>
  <c r="AU160"/>
  <c r="AR160"/>
  <c r="AZ160"/>
  <c r="AT160"/>
  <c r="AQ160"/>
  <c r="AS160"/>
  <c r="AX160"/>
  <c r="X11" i="9"/>
  <c r="Y11" i="13"/>
  <c r="AH12" s="1"/>
  <c r="AV195" i="11"/>
  <c r="AU195"/>
  <c r="AT195"/>
  <c r="AS195"/>
  <c r="AR195"/>
  <c r="AQ195"/>
  <c r="AP195"/>
  <c r="AZ195"/>
  <c r="AX195"/>
  <c r="AY195"/>
  <c r="AO195"/>
  <c r="AW195"/>
  <c r="AT39"/>
  <c r="AS39"/>
  <c r="AZ39"/>
  <c r="AR39"/>
  <c r="AV39"/>
  <c r="AU39"/>
  <c r="AQ39"/>
  <c r="AY39"/>
  <c r="AX39"/>
  <c r="AW39"/>
  <c r="AO39"/>
  <c r="AP39"/>
  <c r="AV142"/>
  <c r="AT142"/>
  <c r="AS142"/>
  <c r="AW142"/>
  <c r="AR142"/>
  <c r="AQ142"/>
  <c r="AP142"/>
  <c r="AX142"/>
  <c r="AO142"/>
  <c r="AZ142"/>
  <c r="AY142"/>
  <c r="AU142"/>
  <c r="AH8" i="13"/>
  <c r="E15"/>
  <c r="AS114" i="11"/>
  <c r="AZ114"/>
  <c r="AR114"/>
  <c r="AU114"/>
  <c r="AT114"/>
  <c r="AQ114"/>
  <c r="AP114"/>
  <c r="AY114"/>
  <c r="AX114"/>
  <c r="AV114"/>
  <c r="AO114"/>
  <c r="AW114"/>
  <c r="AV170"/>
  <c r="AT170"/>
  <c r="AR170"/>
  <c r="AZ170"/>
  <c r="AQ170"/>
  <c r="AW170"/>
  <c r="AS170"/>
  <c r="AP170"/>
  <c r="AY170"/>
  <c r="AX170"/>
  <c r="AU170"/>
  <c r="AO170"/>
  <c r="AU108"/>
  <c r="AT108"/>
  <c r="AR108"/>
  <c r="AQ108"/>
  <c r="AZ108"/>
  <c r="AP108"/>
  <c r="AX108"/>
  <c r="AV108"/>
  <c r="AS108"/>
  <c r="AO108"/>
  <c r="AW108"/>
  <c r="AY108"/>
  <c r="U20" i="13"/>
  <c r="E6" s="1"/>
  <c r="AJ24" s="1"/>
  <c r="T20" i="9"/>
  <c r="E6" s="1"/>
  <c r="AZ192" i="11"/>
  <c r="AR192"/>
  <c r="AY192"/>
  <c r="AQ192"/>
  <c r="AX192"/>
  <c r="AP192"/>
  <c r="AW192"/>
  <c r="AO192"/>
  <c r="AV192"/>
  <c r="AU192"/>
  <c r="AT192"/>
  <c r="AS192"/>
  <c r="AV199"/>
  <c r="AU199"/>
  <c r="AT199"/>
  <c r="AS199"/>
  <c r="AZ199"/>
  <c r="AY199"/>
  <c r="AX199"/>
  <c r="AR199"/>
  <c r="AP199"/>
  <c r="AO199"/>
  <c r="AW199"/>
  <c r="AQ199"/>
  <c r="AY119"/>
  <c r="AQ119"/>
  <c r="AW119"/>
  <c r="AO119"/>
  <c r="AV119"/>
  <c r="AU119"/>
  <c r="AS119"/>
  <c r="AR119"/>
  <c r="AP119"/>
  <c r="AX119"/>
  <c r="AT119"/>
  <c r="AZ119"/>
  <c r="AZ196"/>
  <c r="AR196"/>
  <c r="AY196"/>
  <c r="AQ196"/>
  <c r="AX196"/>
  <c r="AP196"/>
  <c r="AW196"/>
  <c r="AO196"/>
  <c r="AV196"/>
  <c r="AU196"/>
  <c r="AT196"/>
  <c r="AS196"/>
  <c r="AZ188"/>
  <c r="AR188"/>
  <c r="AY188"/>
  <c r="AQ188"/>
  <c r="AX188"/>
  <c r="AP188"/>
  <c r="AW188"/>
  <c r="AO188"/>
  <c r="AV188"/>
  <c r="AU188"/>
  <c r="AT188"/>
  <c r="AS188"/>
  <c r="AZ171"/>
  <c r="AR171"/>
  <c r="AU171"/>
  <c r="AS171"/>
  <c r="AQ171"/>
  <c r="AP171"/>
  <c r="AY171"/>
  <c r="AX171"/>
  <c r="AV171"/>
  <c r="AT171"/>
  <c r="AO171"/>
  <c r="AW171"/>
  <c r="AY115"/>
  <c r="AQ115"/>
  <c r="AW115"/>
  <c r="AO115"/>
  <c r="AV115"/>
  <c r="AX115"/>
  <c r="AU115"/>
  <c r="AT115"/>
  <c r="AS115"/>
  <c r="AZ115"/>
  <c r="AR115"/>
  <c r="AP115"/>
  <c r="B55" i="10"/>
  <c r="C56" i="3"/>
  <c r="C55" i="4"/>
  <c r="B7" i="3"/>
  <c r="C6" i="10"/>
  <c r="B6" i="4"/>
  <c r="X20" i="9"/>
  <c r="E8" s="1"/>
  <c r="Y20" i="13"/>
  <c r="E8" s="1"/>
  <c r="AJ26" s="1"/>
  <c r="AS110" i="11"/>
  <c r="AZ110"/>
  <c r="AR110"/>
  <c r="AW110"/>
  <c r="AV110"/>
  <c r="AU110"/>
  <c r="AT110"/>
  <c r="AO110"/>
  <c r="AY110"/>
  <c r="AQ110"/>
  <c r="AP110"/>
  <c r="AX110"/>
  <c r="AF7" i="9"/>
  <c r="AF9" s="1"/>
  <c r="B17" i="14"/>
  <c r="B55" i="3"/>
  <c r="B54" i="4"/>
  <c r="C54" i="10"/>
  <c r="F14" i="9"/>
  <c r="AY128" i="11"/>
  <c r="AQ128"/>
  <c r="AX128"/>
  <c r="AP128"/>
  <c r="AW128"/>
  <c r="AU128"/>
  <c r="AT128"/>
  <c r="AS128"/>
  <c r="AZ128"/>
  <c r="AV128"/>
  <c r="AR128"/>
  <c r="AO128"/>
  <c r="Q20" i="9"/>
  <c r="F5" s="1"/>
  <c r="AZ181" i="11"/>
  <c r="AR181"/>
  <c r="AY181"/>
  <c r="AQ181"/>
  <c r="AX181"/>
  <c r="AP181"/>
  <c r="AV181"/>
  <c r="AU181"/>
  <c r="AT181"/>
  <c r="AS181"/>
  <c r="AW181"/>
  <c r="AO181"/>
  <c r="AU129"/>
  <c r="AT129"/>
  <c r="AV129"/>
  <c r="AR129"/>
  <c r="AQ129"/>
  <c r="AZ129"/>
  <c r="AP129"/>
  <c r="AY129"/>
  <c r="AX129"/>
  <c r="AW129"/>
  <c r="AO129"/>
  <c r="AS129"/>
  <c r="AV163"/>
  <c r="AT163"/>
  <c r="AS163"/>
  <c r="AP163"/>
  <c r="AY163"/>
  <c r="AX163"/>
  <c r="AU163"/>
  <c r="AQ163"/>
  <c r="AO163"/>
  <c r="AZ163"/>
  <c r="AW163"/>
  <c r="AR163"/>
  <c r="U11" i="9"/>
  <c r="V11" i="13"/>
  <c r="AE12" s="1"/>
  <c r="B14" i="14"/>
  <c r="AC7" i="9"/>
  <c r="AC9" s="1"/>
  <c r="AZ194" i="11"/>
  <c r="AR194"/>
  <c r="AY194"/>
  <c r="AQ194"/>
  <c r="AX194"/>
  <c r="AP194"/>
  <c r="AW194"/>
  <c r="AO194"/>
  <c r="AT194"/>
  <c r="AS194"/>
  <c r="AV194"/>
  <c r="AU194"/>
  <c r="U10" i="9"/>
  <c r="V10" i="13"/>
  <c r="AE11" s="1"/>
  <c r="AE13" s="1"/>
  <c r="AB20" i="9"/>
  <c r="E10" s="1"/>
  <c r="A7" i="14" s="1"/>
  <c r="AX175" i="11"/>
  <c r="AP175"/>
  <c r="AV175"/>
  <c r="AT175"/>
  <c r="AR175"/>
  <c r="AZ175"/>
  <c r="AO175"/>
  <c r="AW175"/>
  <c r="AU175"/>
  <c r="AS175"/>
  <c r="AQ175"/>
  <c r="AY175"/>
  <c r="AS90"/>
  <c r="AZ90"/>
  <c r="AR90"/>
  <c r="AY90"/>
  <c r="AQ90"/>
  <c r="AW90"/>
  <c r="AO90"/>
  <c r="AU90"/>
  <c r="AT90"/>
  <c r="AP90"/>
  <c r="AX90"/>
  <c r="AV90"/>
  <c r="AY78"/>
  <c r="AQ78"/>
  <c r="AW78"/>
  <c r="Z21" i="13" s="1"/>
  <c r="I9" s="1"/>
  <c r="AK27" s="1"/>
  <c r="AH28" s="1"/>
  <c r="AV78" i="11"/>
  <c r="AU78"/>
  <c r="AS78"/>
  <c r="AP78"/>
  <c r="AO78"/>
  <c r="AZ78"/>
  <c r="AX78"/>
  <c r="AT78"/>
  <c r="AR78"/>
  <c r="AX179"/>
  <c r="AP179"/>
  <c r="AV179"/>
  <c r="AR179"/>
  <c r="AQ179"/>
  <c r="AZ179"/>
  <c r="AO179"/>
  <c r="AW179"/>
  <c r="AS179"/>
  <c r="AU179"/>
  <c r="AY179"/>
  <c r="AT179"/>
  <c r="U10" i="13"/>
  <c r="AD11" s="1"/>
  <c r="AD13" s="1"/>
  <c r="AT176" i="11"/>
  <c r="AZ176"/>
  <c r="AR176"/>
  <c r="AP176"/>
  <c r="AX176"/>
  <c r="AV176"/>
  <c r="AW176"/>
  <c r="AU176"/>
  <c r="AS176"/>
  <c r="AY176"/>
  <c r="AO176"/>
  <c r="AQ176"/>
  <c r="AV144"/>
  <c r="AT144"/>
  <c r="AS144"/>
  <c r="AP144"/>
  <c r="AY144"/>
  <c r="AX144"/>
  <c r="AW144"/>
  <c r="AZ144"/>
  <c r="AU144"/>
  <c r="AR144"/>
  <c r="AO144"/>
  <c r="AQ144"/>
  <c r="AU104"/>
  <c r="AT104"/>
  <c r="AV104"/>
  <c r="AS104"/>
  <c r="AR104"/>
  <c r="AZ104"/>
  <c r="AP104"/>
  <c r="AY104"/>
  <c r="AX104"/>
  <c r="AW104"/>
  <c r="AO104"/>
  <c r="AQ104"/>
  <c r="AU133"/>
  <c r="AT133"/>
  <c r="AR133"/>
  <c r="AZ133"/>
  <c r="AP133"/>
  <c r="AY133"/>
  <c r="AO133"/>
  <c r="AX133"/>
  <c r="AW133"/>
  <c r="AQ133"/>
  <c r="AS133"/>
  <c r="AV133"/>
  <c r="Y20" i="9"/>
  <c r="F9" s="1"/>
  <c r="Z20" i="13"/>
  <c r="F9" s="1"/>
  <c r="AI27" s="1"/>
  <c r="AG28" s="1"/>
  <c r="AU116" i="11"/>
  <c r="AS116"/>
  <c r="AZ116"/>
  <c r="AR116"/>
  <c r="AY116"/>
  <c r="AQ116"/>
  <c r="AV116"/>
  <c r="AT116"/>
  <c r="AP116"/>
  <c r="AO116"/>
  <c r="AX116"/>
  <c r="AW116"/>
  <c r="F15" i="9"/>
  <c r="AG7"/>
  <c r="AV146" i="11"/>
  <c r="AT146"/>
  <c r="AS146"/>
  <c r="AW146"/>
  <c r="AR146"/>
  <c r="AQ146"/>
  <c r="AP146"/>
  <c r="AU146"/>
  <c r="AX146"/>
  <c r="AO146"/>
  <c r="AY146"/>
  <c r="AZ146"/>
  <c r="AY130"/>
  <c r="AQ130"/>
  <c r="AX130"/>
  <c r="AP130"/>
  <c r="AR130"/>
  <c r="AZ130"/>
  <c r="AW130"/>
  <c r="AV130"/>
  <c r="AU130"/>
  <c r="AT130"/>
  <c r="AS130"/>
  <c r="AO130"/>
  <c r="Y10" i="13"/>
  <c r="AH11" s="1"/>
  <c r="X10" i="9"/>
  <c r="V11"/>
  <c r="W11" i="13"/>
  <c r="AF12" s="1"/>
  <c r="AU123" i="11"/>
  <c r="AT123"/>
  <c r="AS123"/>
  <c r="AQ123"/>
  <c r="AZ123"/>
  <c r="AP123"/>
  <c r="AY123"/>
  <c r="AO123"/>
  <c r="AR123"/>
  <c r="AX123"/>
  <c r="AW123"/>
  <c r="AV123"/>
  <c r="AS112"/>
  <c r="AZ112"/>
  <c r="AR112"/>
  <c r="AP112"/>
  <c r="AY112"/>
  <c r="AO112"/>
  <c r="AX112"/>
  <c r="AW112"/>
  <c r="AV112"/>
  <c r="AT112"/>
  <c r="AU112"/>
  <c r="AQ112"/>
  <c r="AW135"/>
  <c r="AO135"/>
  <c r="AU135"/>
  <c r="AT135"/>
  <c r="AP135"/>
  <c r="AY135"/>
  <c r="AX135"/>
  <c r="AV135"/>
  <c r="AQ135"/>
  <c r="AS135"/>
  <c r="AZ135"/>
  <c r="AR135"/>
  <c r="AZ139"/>
  <c r="AR139"/>
  <c r="AX139"/>
  <c r="AP139"/>
  <c r="AW139"/>
  <c r="AO139"/>
  <c r="AY139"/>
  <c r="AU139"/>
  <c r="AT139"/>
  <c r="AS139"/>
  <c r="AV139"/>
  <c r="AQ139"/>
  <c r="AZ155"/>
  <c r="AR155"/>
  <c r="AX155"/>
  <c r="AP155"/>
  <c r="AW155"/>
  <c r="AO155"/>
  <c r="AY155"/>
  <c r="AU155"/>
  <c r="AT155"/>
  <c r="AS155"/>
  <c r="AV155"/>
  <c r="AQ155"/>
  <c r="B82" i="10"/>
  <c r="C83" i="3"/>
  <c r="C82" i="4"/>
  <c r="AA20" i="13"/>
  <c r="E9" s="1"/>
  <c r="AJ27" s="1"/>
  <c r="Z20" i="9"/>
  <c r="E9" s="1"/>
  <c r="AU71" i="11"/>
  <c r="AT71"/>
  <c r="AS71"/>
  <c r="AY71"/>
  <c r="AQ71"/>
  <c r="AR71"/>
  <c r="AP71"/>
  <c r="AO71"/>
  <c r="AX71"/>
  <c r="AW71"/>
  <c r="AV71"/>
  <c r="AZ71"/>
  <c r="AU118"/>
  <c r="AS118"/>
  <c r="AZ118"/>
  <c r="AR118"/>
  <c r="AY118"/>
  <c r="AQ118"/>
  <c r="AT118"/>
  <c r="AP118"/>
  <c r="AO118"/>
  <c r="AW118"/>
  <c r="AV118"/>
  <c r="AX118"/>
  <c r="AV148"/>
  <c r="AT148"/>
  <c r="AS148"/>
  <c r="AP148"/>
  <c r="AY148"/>
  <c r="AX148"/>
  <c r="AW148"/>
  <c r="AU148"/>
  <c r="AR148"/>
  <c r="AQ148"/>
  <c r="AZ148"/>
  <c r="AO148"/>
  <c r="X10" i="13"/>
  <c r="AG11" s="1"/>
  <c r="W10" i="9"/>
  <c r="B25" i="10"/>
  <c r="C25" i="4"/>
  <c r="C26" i="3"/>
  <c r="AV197" i="11"/>
  <c r="AU197"/>
  <c r="AT197"/>
  <c r="AS197"/>
  <c r="AP197"/>
  <c r="AO197"/>
  <c r="AZ197"/>
  <c r="AX197"/>
  <c r="AY197"/>
  <c r="AW197"/>
  <c r="AQ197"/>
  <c r="AR197"/>
  <c r="AX174"/>
  <c r="AP174"/>
  <c r="AV174"/>
  <c r="AT174"/>
  <c r="AO174"/>
  <c r="AY174"/>
  <c r="AW174"/>
  <c r="AU174"/>
  <c r="AR174"/>
  <c r="AZ174"/>
  <c r="AS174"/>
  <c r="AQ174"/>
  <c r="AU61"/>
  <c r="AS61"/>
  <c r="AY61"/>
  <c r="AQ61"/>
  <c r="AP61"/>
  <c r="AO61"/>
  <c r="AZ61"/>
  <c r="AX61"/>
  <c r="AW61"/>
  <c r="AV61"/>
  <c r="AT61"/>
  <c r="AR61"/>
  <c r="S20" i="9"/>
  <c r="F6" s="1"/>
  <c r="T20" i="13"/>
  <c r="F6" s="1"/>
  <c r="AI24" s="1"/>
  <c r="AG25" s="1"/>
  <c r="F12" i="9"/>
  <c r="AA7"/>
  <c r="C82" i="10"/>
  <c r="B82" i="4"/>
  <c r="B83" i="3"/>
  <c r="AV187" i="11"/>
  <c r="AU187"/>
  <c r="AT187"/>
  <c r="AS187"/>
  <c r="AR187"/>
  <c r="AQ187"/>
  <c r="AP187"/>
  <c r="AZ187"/>
  <c r="AX187"/>
  <c r="AW187"/>
  <c r="AO187"/>
  <c r="AY187"/>
  <c r="AV152"/>
  <c r="AT152"/>
  <c r="AS152"/>
  <c r="AP152"/>
  <c r="AY152"/>
  <c r="AX152"/>
  <c r="AW152"/>
  <c r="AZ152"/>
  <c r="AR152"/>
  <c r="AQ152"/>
  <c r="AO152"/>
  <c r="AU152"/>
  <c r="C8" i="4"/>
  <c r="B8" i="10"/>
  <c r="C9" i="3"/>
  <c r="AY107" i="11"/>
  <c r="AQ107"/>
  <c r="AX107"/>
  <c r="AP107"/>
  <c r="AU107"/>
  <c r="AT107"/>
  <c r="AS107"/>
  <c r="AO107"/>
  <c r="AW107"/>
  <c r="AZ107"/>
  <c r="AV107"/>
  <c r="AR107"/>
  <c r="AU120"/>
  <c r="AS120"/>
  <c r="AZ120"/>
  <c r="AR120"/>
  <c r="AY120"/>
  <c r="AQ120"/>
  <c r="AP120"/>
  <c r="AO120"/>
  <c r="AV120"/>
  <c r="AT120"/>
  <c r="AW120"/>
  <c r="AX120"/>
  <c r="AZ149"/>
  <c r="AR149"/>
  <c r="AX149"/>
  <c r="AP149"/>
  <c r="AW149"/>
  <c r="AO149"/>
  <c r="AS149"/>
  <c r="AY149"/>
  <c r="AU149"/>
  <c r="AQ149"/>
  <c r="AV149"/>
  <c r="AT149"/>
  <c r="AS98"/>
  <c r="AZ98"/>
  <c r="AR98"/>
  <c r="AY98"/>
  <c r="AQ98"/>
  <c r="AW98"/>
  <c r="AO98"/>
  <c r="AU98"/>
  <c r="AT98"/>
  <c r="AP98"/>
  <c r="AX98"/>
  <c r="AV98"/>
  <c r="T10" i="13"/>
  <c r="AC11" s="1"/>
  <c r="S10" i="9"/>
  <c r="AV168" i="11"/>
  <c r="AR168"/>
  <c r="AY168"/>
  <c r="AP168"/>
  <c r="AX168"/>
  <c r="AO168"/>
  <c r="AZ168"/>
  <c r="AW168"/>
  <c r="AU168"/>
  <c r="AS168"/>
  <c r="AQ168"/>
  <c r="AT168"/>
  <c r="AZ159"/>
  <c r="AR159"/>
  <c r="AX159"/>
  <c r="AP159"/>
  <c r="AW159"/>
  <c r="AO159"/>
  <c r="AY159"/>
  <c r="AU159"/>
  <c r="AT159"/>
  <c r="AS159"/>
  <c r="AQ159"/>
  <c r="AV159"/>
  <c r="AY103"/>
  <c r="AQ103"/>
  <c r="AX103"/>
  <c r="AO103"/>
  <c r="AW103"/>
  <c r="AV103"/>
  <c r="AT103"/>
  <c r="AR103"/>
  <c r="AP103"/>
  <c r="AZ103"/>
  <c r="AU103"/>
  <c r="AS103"/>
  <c r="AY117"/>
  <c r="AQ117"/>
  <c r="AW117"/>
  <c r="AO117"/>
  <c r="AV117"/>
  <c r="AU117"/>
  <c r="AT117"/>
  <c r="AS117"/>
  <c r="AR117"/>
  <c r="AP117"/>
  <c r="AZ117"/>
  <c r="AX117"/>
  <c r="W20" i="13"/>
  <c r="E7" s="1"/>
  <c r="AJ25" s="1"/>
  <c r="V20" i="9"/>
  <c r="E7" s="1"/>
  <c r="AH9" i="13"/>
  <c r="AZ190" i="11"/>
  <c r="AR190"/>
  <c r="AY190"/>
  <c r="AQ190"/>
  <c r="AX190"/>
  <c r="AP190"/>
  <c r="AW190"/>
  <c r="AO190"/>
  <c r="AV190"/>
  <c r="AT190"/>
  <c r="AU190"/>
  <c r="AS190"/>
  <c r="AY126"/>
  <c r="AQ126"/>
  <c r="AX126"/>
  <c r="AP126"/>
  <c r="AT126"/>
  <c r="AR126"/>
  <c r="AO126"/>
  <c r="AZ126"/>
  <c r="AW126"/>
  <c r="AV126"/>
  <c r="AU126"/>
  <c r="AS126"/>
  <c r="E12" i="9"/>
  <c r="AA8"/>
  <c r="B24" i="4"/>
  <c r="C24" i="10"/>
  <c r="B25" i="3"/>
  <c r="AY124" i="11"/>
  <c r="AQ124"/>
  <c r="AX124"/>
  <c r="AP124"/>
  <c r="AO124"/>
  <c r="AW124"/>
  <c r="AV124"/>
  <c r="AU124"/>
  <c r="AZ124"/>
  <c r="AT124"/>
  <c r="AR124"/>
  <c r="AS124"/>
  <c r="A16" i="14"/>
  <c r="E14" i="9"/>
  <c r="AE8"/>
  <c r="AE9" s="1"/>
  <c r="S11" i="13"/>
  <c r="AB12" s="1"/>
  <c r="R11" i="9"/>
  <c r="W10" i="13"/>
  <c r="AF11" s="1"/>
  <c r="V10" i="9"/>
  <c r="U20"/>
  <c r="F7" s="1"/>
  <c r="AW99" i="11"/>
  <c r="AO99"/>
  <c r="AV99"/>
  <c r="AU99"/>
  <c r="AS99"/>
  <c r="AT99"/>
  <c r="AR99"/>
  <c r="AQ99"/>
  <c r="AP99"/>
  <c r="AZ99"/>
  <c r="AY99"/>
  <c r="AX99"/>
  <c r="AZ11"/>
  <c r="AB21" i="9" s="1"/>
  <c r="I10" s="1"/>
  <c r="E7" i="14" s="1"/>
  <c r="AR11" i="11"/>
  <c r="T21" i="9" s="1"/>
  <c r="I6" s="1"/>
  <c r="AT11" i="11"/>
  <c r="W21" i="13" s="1"/>
  <c r="J7" s="1"/>
  <c r="AL25" s="1"/>
  <c r="AS11" i="11"/>
  <c r="V21" i="13" s="1"/>
  <c r="I7" s="1"/>
  <c r="AK25" s="1"/>
  <c r="AH26" s="1"/>
  <c r="AQ11" i="11"/>
  <c r="T21" i="13" s="1"/>
  <c r="I6" s="1"/>
  <c r="AK24" s="1"/>
  <c r="AP11" i="11"/>
  <c r="S21" i="13" s="1"/>
  <c r="J5" s="1"/>
  <c r="AL23" s="1"/>
  <c r="AO11" i="11"/>
  <c r="R21" i="13" s="1"/>
  <c r="I5" s="1"/>
  <c r="AK23" s="1"/>
  <c r="AX11" i="11"/>
  <c r="AA21" i="13" s="1"/>
  <c r="J9" s="1"/>
  <c r="AL27" s="1"/>
  <c r="AW11" i="11"/>
  <c r="Y21" i="9" s="1"/>
  <c r="H9" s="1"/>
  <c r="AV11" i="11"/>
  <c r="AY11"/>
  <c r="AU11"/>
  <c r="AV191"/>
  <c r="AU191"/>
  <c r="AT191"/>
  <c r="AS191"/>
  <c r="AZ191"/>
  <c r="AY191"/>
  <c r="AX191"/>
  <c r="AR191"/>
  <c r="AW191"/>
  <c r="AP191"/>
  <c r="AO191"/>
  <c r="AQ191"/>
  <c r="AZ151"/>
  <c r="AR151"/>
  <c r="AX151"/>
  <c r="AP151"/>
  <c r="AW151"/>
  <c r="AO151"/>
  <c r="AY151"/>
  <c r="AU151"/>
  <c r="AT151"/>
  <c r="AS151"/>
  <c r="AV151"/>
  <c r="AQ151"/>
  <c r="AU127"/>
  <c r="AT127"/>
  <c r="AQ127"/>
  <c r="AY127"/>
  <c r="AO127"/>
  <c r="AX127"/>
  <c r="AW127"/>
  <c r="AP127"/>
  <c r="AV127"/>
  <c r="AR127"/>
  <c r="AS127"/>
  <c r="AZ127"/>
  <c r="AV156"/>
  <c r="AT156"/>
  <c r="AS156"/>
  <c r="AP156"/>
  <c r="AY156"/>
  <c r="AX156"/>
  <c r="AW156"/>
  <c r="AU156"/>
  <c r="AQ156"/>
  <c r="AO156"/>
  <c r="AR156"/>
  <c r="AZ156"/>
  <c r="AS136"/>
  <c r="AY136"/>
  <c r="AQ136"/>
  <c r="AX136"/>
  <c r="AP136"/>
  <c r="AR136"/>
  <c r="AZ136"/>
  <c r="AW136"/>
  <c r="AV136"/>
  <c r="AU136"/>
  <c r="AT136"/>
  <c r="AO136"/>
  <c r="AB20" i="13"/>
  <c r="F10" s="1"/>
  <c r="AA20" i="9"/>
  <c r="F10" s="1"/>
  <c r="B7" i="14" s="1"/>
  <c r="AX172" i="11"/>
  <c r="AP172"/>
  <c r="AV172"/>
  <c r="AQ172"/>
  <c r="AY172"/>
  <c r="AW172"/>
  <c r="AU172"/>
  <c r="AO172"/>
  <c r="AT172"/>
  <c r="AR172"/>
  <c r="AZ172"/>
  <c r="AS172"/>
  <c r="AV140"/>
  <c r="AT140"/>
  <c r="AS140"/>
  <c r="AP140"/>
  <c r="AY140"/>
  <c r="AX140"/>
  <c r="AW140"/>
  <c r="AZ140"/>
  <c r="AU140"/>
  <c r="AR140"/>
  <c r="AQ140"/>
  <c r="AO140"/>
  <c r="T11" i="13"/>
  <c r="AC12" s="1"/>
  <c r="S11" i="9"/>
  <c r="AS100" i="11"/>
  <c r="AZ100"/>
  <c r="AR100"/>
  <c r="AY100"/>
  <c r="AQ100"/>
  <c r="AW100"/>
  <c r="AO100"/>
  <c r="AP100"/>
  <c r="AX100"/>
  <c r="AT100"/>
  <c r="AV100"/>
  <c r="AU100"/>
  <c r="AV154"/>
  <c r="AT154"/>
  <c r="AS154"/>
  <c r="AW154"/>
  <c r="AR154"/>
  <c r="AQ154"/>
  <c r="AP154"/>
  <c r="AZ154"/>
  <c r="AY154"/>
  <c r="AU154"/>
  <c r="AX154"/>
  <c r="AO154"/>
  <c r="U11" i="13"/>
  <c r="AD12" s="1"/>
  <c r="T11" i="9"/>
  <c r="E15"/>
  <c r="AG8"/>
  <c r="AZ147" i="11"/>
  <c r="AR147"/>
  <c r="AX147"/>
  <c r="AP147"/>
  <c r="AW147"/>
  <c r="AO147"/>
  <c r="AY147"/>
  <c r="AU147"/>
  <c r="AT147"/>
  <c r="AS147"/>
  <c r="AV147"/>
  <c r="AQ147"/>
  <c r="AZ183"/>
  <c r="AR183"/>
  <c r="AY183"/>
  <c r="AQ183"/>
  <c r="AX183"/>
  <c r="AP183"/>
  <c r="AV183"/>
  <c r="AT183"/>
  <c r="AS183"/>
  <c r="AO183"/>
  <c r="AW183"/>
  <c r="AU183"/>
  <c r="AV165"/>
  <c r="AT165"/>
  <c r="AS165"/>
  <c r="AW165"/>
  <c r="AR165"/>
  <c r="AQ165"/>
  <c r="AO165"/>
  <c r="AZ165"/>
  <c r="AY165"/>
  <c r="AU165"/>
  <c r="AX165"/>
  <c r="AP165"/>
  <c r="AW101"/>
  <c r="AO101"/>
  <c r="AV101"/>
  <c r="AU101"/>
  <c r="AS101"/>
  <c r="AQ101"/>
  <c r="AP101"/>
  <c r="AY101"/>
  <c r="AR101"/>
  <c r="AZ101"/>
  <c r="AX101"/>
  <c r="AT101"/>
  <c r="X20" i="13"/>
  <c r="F8" s="1"/>
  <c r="AI26" s="1"/>
  <c r="AG27" s="1"/>
  <c r="W20" i="9"/>
  <c r="F8" s="1"/>
  <c r="AV138" i="11"/>
  <c r="AT138"/>
  <c r="AS138"/>
  <c r="AW138"/>
  <c r="AR138"/>
  <c r="AQ138"/>
  <c r="AP138"/>
  <c r="AY138"/>
  <c r="AU138"/>
  <c r="AO138"/>
  <c r="AZ138"/>
  <c r="AX138"/>
  <c r="AZ164"/>
  <c r="AR164"/>
  <c r="AX164"/>
  <c r="AP164"/>
  <c r="AW164"/>
  <c r="AO164"/>
  <c r="AS164"/>
  <c r="AV164"/>
  <c r="AU164"/>
  <c r="AT164"/>
  <c r="AQ164"/>
  <c r="AY164"/>
  <c r="AZ184"/>
  <c r="AR184"/>
  <c r="AY184"/>
  <c r="AQ184"/>
  <c r="AX184"/>
  <c r="AP184"/>
  <c r="AW184"/>
  <c r="AO184"/>
  <c r="AV184"/>
  <c r="AU184"/>
  <c r="AT184"/>
  <c r="AS184"/>
  <c r="AB8" i="9"/>
  <c r="A13" i="14"/>
  <c r="E13" i="9"/>
  <c r="AT178" i="11"/>
  <c r="AZ178"/>
  <c r="AR178"/>
  <c r="AU178"/>
  <c r="AS178"/>
  <c r="AQ178"/>
  <c r="AY178"/>
  <c r="AO178"/>
  <c r="AW178"/>
  <c r="AV178"/>
  <c r="AP178"/>
  <c r="AX178"/>
  <c r="AZ162"/>
  <c r="AR162"/>
  <c r="AX162"/>
  <c r="AP162"/>
  <c r="AW162"/>
  <c r="AO162"/>
  <c r="AY162"/>
  <c r="AU162"/>
  <c r="AT162"/>
  <c r="AV162"/>
  <c r="AQ162"/>
  <c r="AS162"/>
  <c r="AU122"/>
  <c r="AS122"/>
  <c r="AZ122"/>
  <c r="AR122"/>
  <c r="AY122"/>
  <c r="AQ122"/>
  <c r="AO122"/>
  <c r="AX122"/>
  <c r="AT122"/>
  <c r="AP122"/>
  <c r="AV122"/>
  <c r="AW122"/>
  <c r="S10" i="13"/>
  <c r="AB11" s="1"/>
  <c r="R10" i="9"/>
  <c r="W11"/>
  <c r="X11" i="13"/>
  <c r="AG12" s="1"/>
  <c r="R20" i="9"/>
  <c r="E5" s="1"/>
  <c r="S20" i="13"/>
  <c r="E5" s="1"/>
  <c r="AJ23" s="1"/>
  <c r="F13" i="9"/>
  <c r="AB7"/>
  <c r="AB9" s="1"/>
  <c r="B13" i="14"/>
  <c r="AW111" i="11"/>
  <c r="AO111"/>
  <c r="AV111"/>
  <c r="AT111"/>
  <c r="AS111"/>
  <c r="AR111"/>
  <c r="AQ111"/>
  <c r="AX111"/>
  <c r="AU111"/>
  <c r="AP111"/>
  <c r="AY111"/>
  <c r="AZ111"/>
  <c r="AV22"/>
  <c r="X21" i="9" s="1"/>
  <c r="I8" s="1"/>
  <c r="AX22" i="11"/>
  <c r="AO22"/>
  <c r="Q21" i="9" s="1"/>
  <c r="H5" s="1"/>
  <c r="AW22" i="11"/>
  <c r="AU22"/>
  <c r="AS22"/>
  <c r="AR22"/>
  <c r="AQ22"/>
  <c r="AY22"/>
  <c r="AB21" i="13" s="1"/>
  <c r="I10" s="1"/>
  <c r="AT22" i="11"/>
  <c r="AP22"/>
  <c r="AZ22"/>
  <c r="AT29"/>
  <c r="AS29"/>
  <c r="AZ29"/>
  <c r="AR29"/>
  <c r="AO29"/>
  <c r="AY29"/>
  <c r="AA21" i="9" s="1"/>
  <c r="H10" s="1"/>
  <c r="D7" i="14" s="1"/>
  <c r="AX29" i="11"/>
  <c r="AW29"/>
  <c r="AV29"/>
  <c r="AU29"/>
  <c r="AP29"/>
  <c r="AQ29"/>
  <c r="E5" i="14" l="1"/>
  <c r="AK26" i="9"/>
  <c r="AK24"/>
  <c r="E3" i="14"/>
  <c r="AJ23" i="9"/>
  <c r="D2" i="14"/>
  <c r="D12" s="1"/>
  <c r="AH24" i="13"/>
  <c r="AJ27" i="9"/>
  <c r="D6" i="14"/>
  <c r="F13" i="13"/>
  <c r="S25" i="9"/>
  <c r="R25" s="1"/>
  <c r="AB25" s="1"/>
  <c r="R14"/>
  <c r="B9" i="14"/>
  <c r="W21" i="9"/>
  <c r="H8" s="1"/>
  <c r="B6" i="14"/>
  <c r="AH27" i="9"/>
  <c r="D16" i="14"/>
  <c r="AE11" i="9"/>
  <c r="AE13" s="1"/>
  <c r="H14"/>
  <c r="B9" i="10"/>
  <c r="C9" i="4"/>
  <c r="C10" i="3"/>
  <c r="B2" i="14"/>
  <c r="B12" s="1"/>
  <c r="AH23" i="9"/>
  <c r="A2" i="14"/>
  <c r="A12" s="1"/>
  <c r="AI23" i="9"/>
  <c r="AH26"/>
  <c r="AF27" s="1"/>
  <c r="B5" i="14"/>
  <c r="AF13" i="13"/>
  <c r="A4" i="14"/>
  <c r="AI25" i="9"/>
  <c r="B3" i="14"/>
  <c r="AH24" i="9"/>
  <c r="AF11"/>
  <c r="AF13" s="1"/>
  <c r="D17" i="14"/>
  <c r="AE12" i="9"/>
  <c r="E16" i="14"/>
  <c r="I14" i="9"/>
  <c r="B55" i="4"/>
  <c r="C55" i="10"/>
  <c r="B56" i="3"/>
  <c r="AI26" i="9"/>
  <c r="A5" i="14"/>
  <c r="V21" i="9"/>
  <c r="I7" s="1"/>
  <c r="B26" i="10"/>
  <c r="C26" i="4"/>
  <c r="C27" i="3"/>
  <c r="R15" i="9"/>
  <c r="B10" i="14"/>
  <c r="S26" i="9"/>
  <c r="R26" s="1"/>
  <c r="AB26" s="1"/>
  <c r="F14" i="13"/>
  <c r="T25" i="9"/>
  <c r="E13" i="13"/>
  <c r="S14" i="9"/>
  <c r="A9" i="14"/>
  <c r="AG13" i="13"/>
  <c r="U21" i="9"/>
  <c r="H7" s="1"/>
  <c r="X21" i="13"/>
  <c r="I8" s="1"/>
  <c r="AK26" s="1"/>
  <c r="E17" i="14"/>
  <c r="AF12" i="9"/>
  <c r="S21"/>
  <c r="H6" s="1"/>
  <c r="Z21"/>
  <c r="I9" s="1"/>
  <c r="AH13" i="13"/>
  <c r="AD11" i="9"/>
  <c r="D15" i="14"/>
  <c r="I15" i="9"/>
  <c r="AG12"/>
  <c r="H12"/>
  <c r="AA11"/>
  <c r="AA13" s="1"/>
  <c r="Y21" i="13"/>
  <c r="J8" s="1"/>
  <c r="AL26" s="1"/>
  <c r="AG9" i="9"/>
  <c r="R21"/>
  <c r="I5" s="1"/>
  <c r="C7" i="10"/>
  <c r="B7" i="4"/>
  <c r="B8" i="3"/>
  <c r="A3" i="14"/>
  <c r="AI24" i="9"/>
  <c r="AC21" i="13"/>
  <c r="J10" s="1"/>
  <c r="U21"/>
  <c r="J6" s="1"/>
  <c r="AL24" s="1"/>
  <c r="AH25" s="1"/>
  <c r="AC13"/>
  <c r="AA9" i="9"/>
  <c r="B56" i="10"/>
  <c r="C56" i="4"/>
  <c r="C57" i="3"/>
  <c r="AH25" i="9"/>
  <c r="B4" i="14"/>
  <c r="A8"/>
  <c r="T24" i="9"/>
  <c r="S13"/>
  <c r="E12" i="13"/>
  <c r="S24" i="9"/>
  <c r="R13"/>
  <c r="F12" i="13"/>
  <c r="B8" i="14"/>
  <c r="A6"/>
  <c r="AI27" i="9"/>
  <c r="T27"/>
  <c r="S16"/>
  <c r="A11" i="14"/>
  <c r="A18" s="1"/>
  <c r="AA12" i="9"/>
  <c r="H13"/>
  <c r="C83" i="4"/>
  <c r="B83" i="10"/>
  <c r="C84" i="3"/>
  <c r="H15" i="9"/>
  <c r="AG11"/>
  <c r="AG13" s="1"/>
  <c r="U27" i="13"/>
  <c r="T16"/>
  <c r="AC12" i="9"/>
  <c r="AC13" s="1"/>
  <c r="A14" i="14"/>
  <c r="E14"/>
  <c r="C25" i="10"/>
  <c r="B25" i="4"/>
  <c r="B26" i="3"/>
  <c r="C83" i="10"/>
  <c r="B83" i="4"/>
  <c r="B84" i="3"/>
  <c r="E15" i="14"/>
  <c r="AD12" i="9"/>
  <c r="AB13" i="13"/>
  <c r="I13" i="9"/>
  <c r="E13" i="14"/>
  <c r="AB12" i="9"/>
  <c r="T26"/>
  <c r="A10" i="14"/>
  <c r="E14" i="13"/>
  <c r="S15" i="9"/>
  <c r="I12"/>
  <c r="D13" i="14"/>
  <c r="AB11" i="9"/>
  <c r="AB13" s="1"/>
  <c r="R16"/>
  <c r="S27"/>
  <c r="F15" i="13"/>
  <c r="B11" i="14"/>
  <c r="B18" s="1"/>
  <c r="S16" i="13" l="1"/>
  <c r="T27"/>
  <c r="S27" s="1"/>
  <c r="AC27" s="1"/>
  <c r="I13"/>
  <c r="Y25" s="1"/>
  <c r="X25" s="1"/>
  <c r="AD25" s="1"/>
  <c r="X25" i="9"/>
  <c r="D9" i="14"/>
  <c r="AF26" i="9"/>
  <c r="AK27"/>
  <c r="AG28" s="1"/>
  <c r="E6" i="14"/>
  <c r="J14" i="13"/>
  <c r="Z26" s="1"/>
  <c r="Y26" i="9"/>
  <c r="E10" i="14"/>
  <c r="B10" i="10"/>
  <c r="C10" i="4"/>
  <c r="C11" i="3"/>
  <c r="AJ26" i="9"/>
  <c r="AG27" s="1"/>
  <c r="D5" i="14"/>
  <c r="R27" i="9"/>
  <c r="AB27" s="1"/>
  <c r="B57" i="10"/>
  <c r="C57" i="4"/>
  <c r="C58" i="3"/>
  <c r="I12" i="13"/>
  <c r="Y24" s="1"/>
  <c r="X24" i="9"/>
  <c r="D8" i="14"/>
  <c r="AJ24" i="9"/>
  <c r="AG25" s="1"/>
  <c r="D3" i="14"/>
  <c r="U25" i="13"/>
  <c r="T14"/>
  <c r="R24" i="9"/>
  <c r="AB24" s="1"/>
  <c r="S28"/>
  <c r="B8" i="4"/>
  <c r="C8" i="10"/>
  <c r="B9" i="3"/>
  <c r="E4" i="14"/>
  <c r="AK25" i="9"/>
  <c r="U26" i="13"/>
  <c r="T15"/>
  <c r="C28" i="3"/>
  <c r="B27" i="10"/>
  <c r="C27" i="4"/>
  <c r="AH27" i="13"/>
  <c r="J12"/>
  <c r="Z24" s="1"/>
  <c r="Y24" i="9"/>
  <c r="E8" i="14"/>
  <c r="AJ25" i="9"/>
  <c r="AG26" s="1"/>
  <c r="D4" i="14"/>
  <c r="B56" i="4"/>
  <c r="C56" i="10"/>
  <c r="B57" i="3"/>
  <c r="AF25" i="9"/>
  <c r="B84" i="4"/>
  <c r="B85" i="3"/>
  <c r="C84" i="10"/>
  <c r="T24" i="13"/>
  <c r="S13"/>
  <c r="C26" i="10"/>
  <c r="B27" i="3"/>
  <c r="B26" i="4"/>
  <c r="U24" i="13"/>
  <c r="U28" s="1"/>
  <c r="T13"/>
  <c r="T26"/>
  <c r="S26" s="1"/>
  <c r="AC26" s="1"/>
  <c r="S15"/>
  <c r="X26" i="9"/>
  <c r="W26" s="1"/>
  <c r="AC26" s="1"/>
  <c r="D10" i="14"/>
  <c r="I14" i="13"/>
  <c r="Y26" s="1"/>
  <c r="X26" s="1"/>
  <c r="AD26" s="1"/>
  <c r="Y25" i="9"/>
  <c r="E9" i="14"/>
  <c r="J13" i="13"/>
  <c r="Z25" s="1"/>
  <c r="X27" i="9"/>
  <c r="D11" i="14"/>
  <c r="D18" s="1"/>
  <c r="I15" i="13"/>
  <c r="Y27" s="1"/>
  <c r="X27" s="1"/>
  <c r="AD27" s="1"/>
  <c r="Y27" i="9"/>
  <c r="J15" i="13"/>
  <c r="Z27" s="1"/>
  <c r="E18" i="14"/>
  <c r="S14" i="13"/>
  <c r="T25"/>
  <c r="S25" s="1"/>
  <c r="AC25" s="1"/>
  <c r="B84" i="10"/>
  <c r="C84" i="4"/>
  <c r="C85" i="3"/>
  <c r="T28" i="9"/>
  <c r="AK23"/>
  <c r="AG24" s="1"/>
  <c r="E2" i="14"/>
  <c r="E12" s="1"/>
  <c r="AD13" i="9"/>
  <c r="AF24"/>
  <c r="AF28"/>
  <c r="B11" i="10" l="1"/>
  <c r="C12" i="3"/>
  <c r="C11" i="4"/>
  <c r="Y28" i="13"/>
  <c r="X24"/>
  <c r="AD24" s="1"/>
  <c r="C85" i="10"/>
  <c r="B86" i="3"/>
  <c r="B85" i="4"/>
  <c r="B58" i="10"/>
  <c r="C58" i="4"/>
  <c r="C59" i="3"/>
  <c r="W25" i="9"/>
  <c r="AC25" s="1"/>
  <c r="C28" i="4"/>
  <c r="C29" i="3"/>
  <c r="B28" i="10"/>
  <c r="W27" i="9"/>
  <c r="AC27" s="1"/>
  <c r="Y28"/>
  <c r="B85" i="10"/>
  <c r="C85" i="4"/>
  <c r="C86" i="3"/>
  <c r="T28" i="13"/>
  <c r="S28" s="1"/>
  <c r="AC28" s="1"/>
  <c r="S24"/>
  <c r="AC24" s="1"/>
  <c r="R28" i="9"/>
  <c r="AB28" s="1"/>
  <c r="X28"/>
  <c r="W28" s="1"/>
  <c r="AC28" s="1"/>
  <c r="W24"/>
  <c r="AC24" s="1"/>
  <c r="Z28" i="13"/>
  <c r="C27" i="10"/>
  <c r="B28" i="3"/>
  <c r="B27" i="4"/>
  <c r="C57" i="10"/>
  <c r="B57" i="4"/>
  <c r="B58" i="3"/>
  <c r="B10"/>
  <c r="C9" i="10"/>
  <c r="B9" i="4"/>
  <c r="B29" i="10" l="1"/>
  <c r="C29" i="4"/>
  <c r="C30" i="3"/>
  <c r="C58" i="10"/>
  <c r="B58" i="4"/>
  <c r="B59" i="3"/>
  <c r="B28" i="4"/>
  <c r="B29" i="3"/>
  <c r="C28" i="10"/>
  <c r="C87" i="3"/>
  <c r="C86" i="4"/>
  <c r="B86" i="10"/>
  <c r="X28" i="13"/>
  <c r="AD28" s="1"/>
  <c r="B86" i="4"/>
  <c r="C86" i="10"/>
  <c r="B87" i="3"/>
  <c r="B59" i="10"/>
  <c r="C59" i="4"/>
  <c r="C60" i="3"/>
  <c r="C12" i="4"/>
  <c r="B12" i="10"/>
  <c r="C13" i="3"/>
  <c r="B10" i="4"/>
  <c r="C10" i="10"/>
  <c r="B11" i="3"/>
  <c r="B60" i="10" l="1"/>
  <c r="C60" i="4"/>
  <c r="C61" i="3"/>
  <c r="B30" i="10"/>
  <c r="C30" i="4"/>
  <c r="C31" i="3"/>
  <c r="B87" i="10"/>
  <c r="C87" i="4"/>
  <c r="C88" i="3"/>
  <c r="C11" i="10"/>
  <c r="B12" i="3"/>
  <c r="B11" i="4"/>
  <c r="C87" i="10"/>
  <c r="B88" i="3"/>
  <c r="B87" i="4"/>
  <c r="B30" i="3"/>
  <c r="B29" i="4"/>
  <c r="C29" i="10"/>
  <c r="B13"/>
  <c r="C13" i="4"/>
  <c r="C14" i="3"/>
  <c r="B60"/>
  <c r="C59" i="10"/>
  <c r="B59" i="4"/>
  <c r="B12" l="1"/>
  <c r="B13" i="3"/>
  <c r="C12" i="10"/>
  <c r="C30"/>
  <c r="B30" i="4"/>
  <c r="B31" i="3"/>
  <c r="B60" i="4"/>
  <c r="B61" i="3"/>
  <c r="C60" i="10"/>
  <c r="B88" i="4"/>
  <c r="C88" i="10"/>
  <c r="B89" i="3"/>
  <c r="C31" i="4"/>
  <c r="C32" i="3"/>
  <c r="B31" i="10"/>
  <c r="B61"/>
  <c r="C61" i="4"/>
  <c r="C62" i="3"/>
  <c r="B14" i="10"/>
  <c r="C15" i="3"/>
  <c r="C14" i="4"/>
  <c r="B88" i="10"/>
  <c r="C88" i="4"/>
  <c r="C89" i="3"/>
  <c r="B15" i="10" l="1"/>
  <c r="C16" i="3"/>
  <c r="C15" i="4"/>
  <c r="C89" i="10"/>
  <c r="B90" i="3"/>
  <c r="B89" i="4"/>
  <c r="C62"/>
  <c r="B62" i="10"/>
  <c r="C63" i="3"/>
  <c r="B13" i="4"/>
  <c r="B14" i="3"/>
  <c r="C13" i="10"/>
  <c r="B89"/>
  <c r="C89" i="4"/>
  <c r="C90" i="3"/>
  <c r="C61" i="10"/>
  <c r="B61" i="4"/>
  <c r="B62" i="3"/>
  <c r="C32" i="4"/>
  <c r="B32" i="10"/>
  <c r="C33" i="3"/>
  <c r="B32"/>
  <c r="B31" i="4"/>
  <c r="C31" i="10"/>
  <c r="C14" l="1"/>
  <c r="B15" i="3"/>
  <c r="B14" i="4"/>
  <c r="B62"/>
  <c r="C62" i="10"/>
  <c r="B63" i="3"/>
  <c r="C16" i="4"/>
  <c r="B16" i="10"/>
  <c r="C17" i="3"/>
  <c r="C90" i="4"/>
  <c r="B90" i="10"/>
  <c r="C91" i="3"/>
  <c r="B32" i="4"/>
  <c r="B33" i="3"/>
  <c r="C32" i="10"/>
  <c r="B33"/>
  <c r="C33" i="4"/>
  <c r="C34" i="3"/>
  <c r="C90" i="10"/>
  <c r="B91" i="3"/>
  <c r="B90" i="4"/>
  <c r="B63" i="10"/>
  <c r="C63" i="4"/>
  <c r="C64" i="3"/>
  <c r="C91" i="10" l="1"/>
  <c r="B91" i="4"/>
  <c r="B92" i="3"/>
  <c r="B91" i="10"/>
  <c r="C92" i="3"/>
  <c r="C91" i="4"/>
  <c r="C35" i="3"/>
  <c r="C34" i="4"/>
  <c r="B34" i="10"/>
  <c r="B64"/>
  <c r="C64" i="4"/>
  <c r="C65" i="3"/>
  <c r="C33" i="10"/>
  <c r="B33" i="4"/>
  <c r="B34" i="3"/>
  <c r="C63" i="10"/>
  <c r="B64" i="3"/>
  <c r="B63" i="4"/>
  <c r="C15" i="10"/>
  <c r="B16" i="3"/>
  <c r="B15" i="4"/>
  <c r="B17" i="10"/>
  <c r="C17" i="4"/>
  <c r="C18" i="3"/>
  <c r="B65" i="10" l="1"/>
  <c r="C65" i="4"/>
  <c r="C66" i="3"/>
  <c r="C92" i="10"/>
  <c r="B92" i="4"/>
  <c r="B93" i="3"/>
  <c r="B64" i="4"/>
  <c r="B65" i="3"/>
  <c r="C64" i="10"/>
  <c r="C19" i="3"/>
  <c r="C18" i="4"/>
  <c r="B18" i="10"/>
  <c r="B34" i="4"/>
  <c r="B35" i="3"/>
  <c r="C34" i="10"/>
  <c r="B35"/>
  <c r="C35" i="4"/>
  <c r="C36" i="3"/>
  <c r="B16" i="4"/>
  <c r="C16" i="10"/>
  <c r="B17" i="3"/>
  <c r="B92" i="10"/>
  <c r="C92" i="4"/>
  <c r="C93" i="3"/>
  <c r="C17" i="10" l="1"/>
  <c r="B18" i="3"/>
  <c r="B17" i="4"/>
  <c r="C36"/>
  <c r="B36" i="10"/>
  <c r="C37" i="3"/>
  <c r="C19" i="4"/>
  <c r="C20" i="3"/>
  <c r="B19" i="10"/>
  <c r="B93"/>
  <c r="C93" i="4"/>
  <c r="C94" i="3"/>
  <c r="C65" i="10"/>
  <c r="B65" i="4"/>
  <c r="B66" i="3"/>
  <c r="C35" i="10"/>
  <c r="B36" i="3"/>
  <c r="B35" i="4"/>
  <c r="C93" i="10"/>
  <c r="B93" i="4"/>
  <c r="B94" i="3"/>
  <c r="C66" i="4"/>
  <c r="C67" i="3"/>
  <c r="B66" i="10"/>
  <c r="B94" i="4" l="1"/>
  <c r="C94" i="10"/>
  <c r="B95" i="3"/>
  <c r="B94" i="10"/>
  <c r="C95" i="3"/>
  <c r="C94" i="4"/>
  <c r="B18"/>
  <c r="B19" i="3"/>
  <c r="C18" i="10"/>
  <c r="C36"/>
  <c r="B36" i="4"/>
  <c r="B37" i="3"/>
  <c r="C20" i="4"/>
  <c r="B20" i="10"/>
  <c r="C21" i="3"/>
  <c r="B67" i="10"/>
  <c r="C67" i="4"/>
  <c r="C68" i="3"/>
  <c r="B67"/>
  <c r="C66" i="10"/>
  <c r="B66" i="4"/>
  <c r="B37" i="10"/>
  <c r="C37" i="4"/>
  <c r="C38" i="3"/>
  <c r="B68" l="1"/>
  <c r="C67" i="10"/>
  <c r="B67" i="4"/>
  <c r="C95" i="10"/>
  <c r="B95" i="4"/>
  <c r="B96" i="3"/>
  <c r="B68" i="10"/>
  <c r="C68" i="4"/>
  <c r="C69" i="3"/>
  <c r="B38" i="10"/>
  <c r="C39" i="3"/>
  <c r="C38" i="4"/>
  <c r="C19" i="10"/>
  <c r="B19" i="4"/>
  <c r="B20" i="3"/>
  <c r="B21" i="10"/>
  <c r="C21" i="4"/>
  <c r="B95" i="10"/>
  <c r="C95" i="4"/>
  <c r="C96" i="3"/>
  <c r="B38"/>
  <c r="C37" i="10"/>
  <c r="B37" i="4"/>
  <c r="B39" i="10" l="1"/>
  <c r="C40" i="3"/>
  <c r="C39" i="4"/>
  <c r="B69" i="10"/>
  <c r="C69" i="4"/>
  <c r="C70" i="3"/>
  <c r="C68" i="10"/>
  <c r="B68" i="4"/>
  <c r="B69" i="3"/>
  <c r="C20" i="10"/>
  <c r="B20" i="4"/>
  <c r="B21" i="3"/>
  <c r="B96" i="4"/>
  <c r="C96" i="10"/>
  <c r="B97" i="3"/>
  <c r="B38" i="4"/>
  <c r="B39" i="3"/>
  <c r="C38" i="10"/>
  <c r="B96"/>
  <c r="C96" i="4"/>
  <c r="C97" i="3"/>
  <c r="C21" i="10" l="1"/>
  <c r="B21" i="4"/>
  <c r="C39" i="10"/>
  <c r="B39" i="4"/>
  <c r="B40" i="3"/>
  <c r="C69" i="10"/>
  <c r="B70" i="3"/>
  <c r="B69" i="4"/>
  <c r="C97" i="10"/>
  <c r="B97" i="4"/>
  <c r="B70" i="10"/>
  <c r="C71" i="3"/>
  <c r="C70" i="4"/>
  <c r="B97" i="10"/>
  <c r="C97" i="4"/>
  <c r="C40"/>
  <c r="B40" i="10"/>
  <c r="C41" i="3"/>
  <c r="C72" l="1"/>
  <c r="B71" i="10"/>
  <c r="C71" i="4"/>
  <c r="B41" i="10"/>
  <c r="C41" i="4"/>
  <c r="C42" i="3"/>
  <c r="C70" i="10"/>
  <c r="B70" i="4"/>
  <c r="B71" i="3"/>
  <c r="B40" i="4"/>
  <c r="C40" i="10"/>
  <c r="B41" i="3"/>
  <c r="B42" i="10" l="1"/>
  <c r="C43" i="3"/>
  <c r="C42" i="4"/>
  <c r="C41" i="10"/>
  <c r="B42" i="3"/>
  <c r="B41" i="4"/>
  <c r="B71"/>
  <c r="B72" i="3"/>
  <c r="C71" i="10"/>
  <c r="B72"/>
  <c r="C72" i="4"/>
  <c r="C73" i="3"/>
  <c r="B73" i="10" l="1"/>
  <c r="C73" i="4"/>
  <c r="C74" i="3"/>
  <c r="B43" i="10"/>
  <c r="C43" i="4"/>
  <c r="C44" i="3"/>
  <c r="B72" i="4"/>
  <c r="C72" i="10"/>
  <c r="B73" i="3"/>
  <c r="C42" i="10"/>
  <c r="B43" i="3"/>
  <c r="B42" i="4"/>
  <c r="C74" l="1"/>
  <c r="C75" i="3"/>
  <c r="B74" i="10"/>
  <c r="C73"/>
  <c r="B73" i="4"/>
  <c r="B74" i="3"/>
  <c r="C44" i="4"/>
  <c r="C45" i="3"/>
  <c r="B44" i="10"/>
  <c r="C43"/>
  <c r="B44" i="3"/>
  <c r="B43" i="4"/>
  <c r="B44" l="1"/>
  <c r="C44" i="10"/>
  <c r="B45" i="3"/>
  <c r="B75" i="10"/>
  <c r="C75" i="4"/>
  <c r="C76" i="3"/>
  <c r="B45" i="10"/>
  <c r="C45" i="4"/>
  <c r="C46" i="3"/>
  <c r="B74" i="4"/>
  <c r="C74" i="10"/>
  <c r="B75" i="3"/>
  <c r="C75" i="10" l="1"/>
  <c r="B76" i="3"/>
  <c r="B75" i="4"/>
  <c r="B46" i="10"/>
  <c r="C46" i="4"/>
  <c r="C47" i="3"/>
  <c r="B76" i="10"/>
  <c r="C76" i="4"/>
  <c r="C77" i="3"/>
  <c r="C45" i="10"/>
  <c r="B46" i="3"/>
  <c r="B45" i="4"/>
  <c r="C46" i="10" l="1"/>
  <c r="B46" i="4"/>
  <c r="B47" i="3"/>
  <c r="B77" i="10"/>
  <c r="C77" i="4"/>
  <c r="B47" i="10"/>
  <c r="C47" i="4"/>
  <c r="C48" i="3"/>
  <c r="B76" i="4"/>
  <c r="B77" i="3"/>
  <c r="C76" i="10"/>
  <c r="B48" i="3" l="1"/>
  <c r="C47" i="10"/>
  <c r="B47" i="4"/>
  <c r="C77" i="10"/>
  <c r="B77" i="4"/>
  <c r="C48"/>
  <c r="B48" i="10"/>
  <c r="C49" i="3"/>
  <c r="C48" i="10" l="1"/>
  <c r="B48" i="4"/>
  <c r="B49" i="3"/>
  <c r="B49" i="10"/>
  <c r="C49" i="4"/>
  <c r="C50" i="3"/>
  <c r="C49" i="10" l="1"/>
  <c r="B49" i="4"/>
  <c r="B50" i="3"/>
  <c r="B50" i="10"/>
  <c r="C50" i="4"/>
  <c r="C50" i="10" l="1"/>
  <c r="B50" i="4"/>
</calcChain>
</file>

<file path=xl/sharedStrings.xml><?xml version="1.0" encoding="utf-8"?>
<sst xmlns="http://schemas.openxmlformats.org/spreadsheetml/2006/main" count="610" uniqueCount="102">
  <si>
    <t>局</t>
  </si>
  <si>
    <t>比</t>
  </si>
  <si>
    <t>分</t>
  </si>
  <si>
    <t>板数</t>
  </si>
  <si>
    <t>手段</t>
  </si>
  <si>
    <t>对手手段</t>
  </si>
  <si>
    <t>得失分</t>
  </si>
  <si>
    <t>对手板数</t>
  </si>
  <si>
    <t>z</t>
  </si>
  <si>
    <t>d</t>
  </si>
  <si>
    <t>f</t>
  </si>
  <si>
    <t>发球</t>
  </si>
  <si>
    <t>得分</t>
  </si>
  <si>
    <t>c</t>
  </si>
  <si>
    <t>s</t>
  </si>
  <si>
    <t>接发球</t>
  </si>
  <si>
    <t>正手</t>
  </si>
  <si>
    <t>失分</t>
  </si>
  <si>
    <t>k</t>
  </si>
  <si>
    <t>第三板</t>
  </si>
  <si>
    <t>反手</t>
  </si>
  <si>
    <t>第四板</t>
  </si>
  <si>
    <t>侧身</t>
  </si>
  <si>
    <t>第五板</t>
  </si>
  <si>
    <t>控制</t>
  </si>
  <si>
    <t>第六板</t>
  </si>
  <si>
    <t>意外</t>
  </si>
  <si>
    <t>y</t>
  </si>
  <si>
    <t>相持</t>
  </si>
  <si>
    <t>&gt;=7</t>
  </si>
  <si>
    <t>发球失误</t>
  </si>
  <si>
    <t>对手板数改2</t>
  </si>
  <si>
    <t>对手发球失误</t>
  </si>
  <si>
    <t>对手板数改1</t>
  </si>
  <si>
    <t>每局开始输入0-0</t>
  </si>
  <si>
    <t>Lost</t>
  </si>
  <si>
    <t>Won</t>
  </si>
  <si>
    <t>Technology</t>
  </si>
  <si>
    <t>Serve</t>
  </si>
  <si>
    <t>Forehand Drive</t>
  </si>
  <si>
    <t>Backhand Drive</t>
  </si>
  <si>
    <t>Turn Around</t>
  </si>
  <si>
    <t>Push</t>
  </si>
  <si>
    <t>Lucky Ball</t>
  </si>
  <si>
    <t>Serve and Attack</t>
  </si>
  <si>
    <t>Receive and Attack</t>
  </si>
  <si>
    <t>Transfer</t>
  </si>
  <si>
    <t>Rally</t>
  </si>
  <si>
    <t>Receive</t>
  </si>
  <si>
    <t>3rd Stroke</t>
  </si>
  <si>
    <t>4th Stroke</t>
  </si>
  <si>
    <t>5th Stroke</t>
  </si>
  <si>
    <t>6th Stroke</t>
  </si>
  <si>
    <t>运动员A</t>
  </si>
  <si>
    <t>运动员B</t>
  </si>
  <si>
    <t>照片</t>
  </si>
  <si>
    <t>指标</t>
  </si>
  <si>
    <t>A</t>
  </si>
  <si>
    <t>B</t>
  </si>
  <si>
    <t>得分率</t>
  </si>
  <si>
    <t>发抢段</t>
  </si>
  <si>
    <t>接抢段</t>
  </si>
  <si>
    <t>转换段</t>
  </si>
  <si>
    <t>相持段</t>
  </si>
  <si>
    <t>综合</t>
  </si>
  <si>
    <t>各段得分率</t>
  </si>
  <si>
    <t>各技术得分率</t>
  </si>
  <si>
    <t>P1</t>
  </si>
  <si>
    <t>P2</t>
  </si>
  <si>
    <t>photo</t>
  </si>
  <si>
    <t>Won Ratio</t>
  </si>
  <si>
    <t>Comprehensive Ability</t>
  </si>
  <si>
    <t>Tactical Won Ratio</t>
  </si>
  <si>
    <t>Technology Won Ratio</t>
  </si>
  <si>
    <t>GAME</t>
  </si>
  <si>
    <t>1d</t>
  </si>
  <si>
    <t>2d</t>
  </si>
  <si>
    <t>3d</t>
  </si>
  <si>
    <t>4d</t>
  </si>
  <si>
    <t>5d</t>
  </si>
  <si>
    <t>6d</t>
  </si>
  <si>
    <t>7d</t>
  </si>
  <si>
    <t>1s</t>
  </si>
  <si>
    <t>2s</t>
  </si>
  <si>
    <t>3s</t>
  </si>
  <si>
    <t>4s</t>
  </si>
  <si>
    <t>5s</t>
  </si>
  <si>
    <t>6s</t>
  </si>
  <si>
    <t>7s</t>
  </si>
  <si>
    <t>发得</t>
  </si>
  <si>
    <t>发失</t>
  </si>
  <si>
    <t>正得</t>
  </si>
  <si>
    <t>正失</t>
  </si>
  <si>
    <t>反得</t>
  </si>
  <si>
    <t>反失</t>
  </si>
  <si>
    <t>侧得</t>
  </si>
  <si>
    <t>侧失</t>
  </si>
  <si>
    <t>控得</t>
  </si>
  <si>
    <t>控失</t>
  </si>
  <si>
    <t>意得</t>
  </si>
  <si>
    <t>意失</t>
  </si>
  <si>
    <t>Serve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</si>
</sst>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1">
    <font>
      <sz val="11"/>
      <color theme="1"/>
      <name val="等线"/>
      <charset val="134"/>
      <scheme val="minor"/>
    </font>
    <font>
      <b/>
      <sz val="12"/>
      <color theme="1"/>
      <name val="KaiTi"/>
      <family val="1"/>
    </font>
    <font>
      <sz val="16"/>
      <color theme="1"/>
      <name val="华文隶书"/>
      <family val="3"/>
      <charset val="134"/>
    </font>
    <font>
      <b/>
      <sz val="12"/>
      <color theme="1"/>
      <name val="等线"/>
      <charset val="134"/>
      <scheme val="minor"/>
    </font>
    <font>
      <sz val="6"/>
      <color theme="1"/>
      <name val="宋体"/>
      <family val="3"/>
      <charset val="134"/>
    </font>
    <font>
      <sz val="12"/>
      <color theme="1"/>
      <name val="KaiTi"/>
      <family val="3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/>
    <xf numFmtId="0" fontId="3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176" fontId="0" fillId="0" borderId="0" xfId="1" applyNumberFormat="1" applyFont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6" fontId="0" fillId="0" borderId="0" xfId="0" applyNumberFormat="1" applyBorder="1"/>
    <xf numFmtId="176" fontId="0" fillId="0" borderId="0" xfId="0" applyNumberFormat="1"/>
    <xf numFmtId="0" fontId="3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0">
                <a:solidFill>
                  <a:schemeClr val="tx1"/>
                </a:solidFill>
              </a:rPr>
              <a:t>各段</a:t>
            </a:r>
            <a:r>
              <a:rPr lang="zh-CN" altLang="en-US" sz="1050" b="1">
                <a:solidFill>
                  <a:schemeClr val="tx1"/>
                </a:solidFill>
              </a:rPr>
              <a:t>得分</a:t>
            </a:r>
            <a:r>
              <a:rPr lang="zh-CN" altLang="en-US" sz="1050" b="0">
                <a:solidFill>
                  <a:schemeClr val="tx1"/>
                </a:solidFill>
              </a:rPr>
              <a:t>比例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'数据输出（中文）'!$G$12:$G$15</c:f>
              <c:strCache>
                <c:ptCount val="4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</c:strCache>
            </c:strRef>
          </c:cat>
          <c:val>
            <c:numRef>
              <c:f>'数据输出（中文）'!$H$12:$H$15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1">
                <a:solidFill>
                  <a:schemeClr val="tx1"/>
                </a:solidFill>
              </a:rPr>
              <a:t>Won Percentage</a:t>
            </a:r>
            <a:endParaRPr lang="zh-CN" altLang="en-US" sz="105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101449275362303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'数据输出（英文）'!$R$13:$R$16</c:f>
              <c:strCache>
                <c:ptCount val="4"/>
                <c:pt idx="0">
                  <c:v>Serve and Attack</c:v>
                </c:pt>
                <c:pt idx="1">
                  <c:v>Receive and Attack</c:v>
                </c:pt>
                <c:pt idx="2">
                  <c:v>Transfer</c:v>
                </c:pt>
                <c:pt idx="3">
                  <c:v>Rally</c:v>
                </c:pt>
              </c:strCache>
            </c:strRef>
          </c:cat>
          <c:val>
            <c:numRef>
              <c:f>'数据输出（英文）'!$S$13:$S$16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1">
                <a:solidFill>
                  <a:schemeClr val="tx1"/>
                </a:solidFill>
              </a:rPr>
              <a:t>Lost Percentage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'数据输出（英文）'!$R$13:$R$16</c:f>
              <c:strCache>
                <c:ptCount val="4"/>
                <c:pt idx="0">
                  <c:v>Serve and Attack</c:v>
                </c:pt>
                <c:pt idx="1">
                  <c:v>Receive and Attack</c:v>
                </c:pt>
                <c:pt idx="2">
                  <c:v>Transfer</c:v>
                </c:pt>
                <c:pt idx="3">
                  <c:v>Rally</c:v>
                </c:pt>
              </c:strCache>
            </c:strRef>
          </c:cat>
          <c:val>
            <c:numRef>
              <c:f>'数据输出（英文）'!$T$13:$T$16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1">
                <a:solidFill>
                  <a:schemeClr val="tx1"/>
                </a:solidFill>
              </a:rPr>
              <a:t>Lost Percentage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'数据输出（英文）'!$H$12:$H$15</c:f>
              <c:numCache>
                <c:formatCode>General</c:formatCode>
                <c:ptCount val="4"/>
              </c:numCache>
            </c:numRef>
          </c:cat>
          <c:val>
            <c:numRef>
              <c:f>'数据输出（英文）'!$J$12:$J$15</c:f>
              <c:numCache>
                <c:formatCode>General</c:formatCode>
                <c:ptCount val="4"/>
                <c:pt idx="0">
                  <c:v>21</c:v>
                </c:pt>
                <c:pt idx="1">
                  <c:v>9</c:v>
                </c:pt>
                <c:pt idx="2">
                  <c:v>0</c:v>
                </c:pt>
                <c:pt idx="3">
                  <c:v>34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'数据输出（英文）'!$AA$7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'数据输出（英文）'!$AB$6:$AH$6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'数据输出（英文）'!$AB$7:$AH$7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strRef>
              <c:f>'数据输出（英文）'!$AA$8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'数据输出（英文）'!$AB$6:$AH$6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'数据输出（英文）'!$AB$8:$AH$8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gapWidth val="219"/>
        <c:overlap val="-27"/>
        <c:axId val="102204928"/>
        <c:axId val="102206464"/>
      </c:barChart>
      <c:lineChart>
        <c:grouping val="standard"/>
        <c:ser>
          <c:idx val="2"/>
          <c:order val="2"/>
          <c:tx>
            <c:strRef>
              <c:f>'数据输出（英文）'!$AA$9</c:f>
              <c:strCache>
                <c:ptCount val="1"/>
                <c:pt idx="0">
                  <c:v>Won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'数据输出（英文）'!$AB$6:$AH$6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'数据输出（英文）'!$AB$9:$AH$9</c:f>
              <c:numCache>
                <c:formatCode>0.0%</c:formatCode>
                <c:ptCount val="7"/>
                <c:pt idx="0">
                  <c:v>1</c:v>
                </c:pt>
                <c:pt idx="1">
                  <c:v>0.47368421052631576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/>
        <c:marker val="1"/>
        <c:axId val="102220544"/>
        <c:axId val="102222080"/>
      </c:lineChart>
      <c:catAx>
        <c:axId val="102204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06464"/>
        <c:crosses val="autoZero"/>
        <c:auto val="1"/>
        <c:lblAlgn val="ctr"/>
        <c:lblOffset val="100"/>
      </c:catAx>
      <c:valAx>
        <c:axId val="102206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04928"/>
        <c:crosses val="autoZero"/>
        <c:crossBetween val="between"/>
      </c:valAx>
      <c:catAx>
        <c:axId val="102220544"/>
        <c:scaling>
          <c:orientation val="minMax"/>
        </c:scaling>
        <c:delete val="1"/>
        <c:axPos val="b"/>
        <c:numFmt formatCode="General" sourceLinked="1"/>
        <c:tickLblPos val="none"/>
        <c:crossAx val="102222080"/>
        <c:crosses val="autoZero"/>
        <c:auto val="1"/>
        <c:lblAlgn val="ctr"/>
        <c:lblOffset val="100"/>
        <c:noMultiLvlLbl val="1"/>
      </c:catAx>
      <c:valAx>
        <c:axId val="102222080"/>
        <c:scaling>
          <c:orientation val="minMax"/>
          <c:max val="1"/>
        </c:scaling>
        <c:axPos val="r"/>
        <c:numFmt formatCode="0.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05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'数据输出（英文）'!$AA$11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'数据输出（英文）'!$AB$10:$AH$10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'数据输出（英文）'!$AB$11:$AH$11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'数据输出（英文）'!$AA$12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'数据输出（英文）'!$AB$10:$AH$10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'数据输出（英文）'!$AB$12:$AH$12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</c:numCache>
            </c:numRef>
          </c:val>
        </c:ser>
        <c:dLbls/>
        <c:gapWidth val="219"/>
        <c:overlap val="-27"/>
        <c:axId val="102352384"/>
        <c:axId val="102353920"/>
      </c:barChart>
      <c:lineChart>
        <c:grouping val="standard"/>
        <c:ser>
          <c:idx val="2"/>
          <c:order val="2"/>
          <c:tx>
            <c:strRef>
              <c:f>'数据输出（英文）'!$AA$13</c:f>
              <c:strCache>
                <c:ptCount val="1"/>
                <c:pt idx="0">
                  <c:v>Won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'数据输出（英文）'!$AB$10:$AH$10</c:f>
              <c:strCache>
                <c:ptCount val="7"/>
                <c:pt idx="0">
                  <c:v>Serve</c:v>
                </c:pt>
                <c:pt idx="1">
                  <c:v>Receive</c:v>
                </c:pt>
                <c:pt idx="2">
                  <c:v>3rd Stroke</c:v>
                </c:pt>
                <c:pt idx="3">
                  <c:v>4th Stroke</c:v>
                </c:pt>
                <c:pt idx="4">
                  <c:v>5th Stroke</c:v>
                </c:pt>
                <c:pt idx="5">
                  <c:v>6th Stroke</c:v>
                </c:pt>
                <c:pt idx="6">
                  <c:v>Rally</c:v>
                </c:pt>
              </c:strCache>
            </c:strRef>
          </c:cat>
          <c:val>
            <c:numRef>
              <c:f>'数据输出（英文）'!$AB$13:$AH$13</c:f>
              <c:numCache>
                <c:formatCode>0.0%</c:formatCode>
                <c:ptCount val="7"/>
                <c:pt idx="0">
                  <c:v>1</c:v>
                </c:pt>
                <c:pt idx="1">
                  <c:v>0.60869565217391308</c:v>
                </c:pt>
                <c:pt idx="2">
                  <c:v>0.52631578947368418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marker val="1"/>
        <c:axId val="102363904"/>
        <c:axId val="102365440"/>
      </c:lineChart>
      <c:catAx>
        <c:axId val="102352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53920"/>
        <c:crosses val="autoZero"/>
        <c:auto val="1"/>
        <c:lblAlgn val="ctr"/>
        <c:lblOffset val="100"/>
      </c:catAx>
      <c:valAx>
        <c:axId val="10235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52384"/>
        <c:crosses val="autoZero"/>
        <c:crossBetween val="between"/>
      </c:valAx>
      <c:catAx>
        <c:axId val="102363904"/>
        <c:scaling>
          <c:orientation val="minMax"/>
        </c:scaling>
        <c:delete val="1"/>
        <c:axPos val="b"/>
        <c:numFmt formatCode="General" sourceLinked="1"/>
        <c:tickLblPos val="none"/>
        <c:crossAx val="102365440"/>
        <c:crosses val="autoZero"/>
        <c:auto val="1"/>
        <c:lblAlgn val="ctr"/>
        <c:lblOffset val="100"/>
        <c:noMultiLvlLbl val="1"/>
      </c:catAx>
      <c:valAx>
        <c:axId val="102365440"/>
        <c:scaling>
          <c:orientation val="minMax"/>
          <c:max val="1"/>
        </c:scaling>
        <c:axPos val="r"/>
        <c:numFmt formatCode="0.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639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6293674214346702"/>
          <c:y val="0.13282890532768699"/>
          <c:w val="0.46702199969231206"/>
          <c:h val="0.72333806279717117"/>
        </c:manualLayout>
      </c:layout>
      <c:radarChart>
        <c:radarStyle val="marker"/>
        <c:ser>
          <c:idx val="0"/>
          <c:order val="0"/>
          <c:tx>
            <c:strRef>
              <c:f>'数据输出（英文）'!$AG$23</c:f>
              <c:strCache>
                <c:ptCount val="1"/>
                <c:pt idx="0">
                  <c:v>P1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'数据输出（英文）'!$AF$24:$AF$28</c:f>
              <c:strCache>
                <c:ptCount val="5"/>
                <c:pt idx="0">
                  <c:v>Serve</c:v>
                </c:pt>
                <c:pt idx="1">
                  <c:v>Forehand Drive</c:v>
                </c:pt>
                <c:pt idx="2">
                  <c:v>Backhand Drive</c:v>
                </c:pt>
                <c:pt idx="3">
                  <c:v>Turn Around</c:v>
                </c:pt>
                <c:pt idx="4">
                  <c:v>Push</c:v>
                </c:pt>
              </c:strCache>
            </c:strRef>
          </c:cat>
          <c:val>
            <c:numRef>
              <c:f>'数据输出（英文）'!$AG$24:$AG$28</c:f>
              <c:numCache>
                <c:formatCode>0.0%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0.58333333333333337</c:v>
                </c:pt>
              </c:numCache>
            </c:numRef>
          </c:val>
        </c:ser>
        <c:ser>
          <c:idx val="1"/>
          <c:order val="1"/>
          <c:tx>
            <c:strRef>
              <c:f>'数据输出（英文）'!$AH$23</c:f>
              <c:strCache>
                <c:ptCount val="1"/>
                <c:pt idx="0">
                  <c:v>P2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'数据输出（英文）'!$AF$24:$AF$28</c:f>
              <c:strCache>
                <c:ptCount val="5"/>
                <c:pt idx="0">
                  <c:v>Serve</c:v>
                </c:pt>
                <c:pt idx="1">
                  <c:v>Forehand Drive</c:v>
                </c:pt>
                <c:pt idx="2">
                  <c:v>Backhand Drive</c:v>
                </c:pt>
                <c:pt idx="3">
                  <c:v>Turn Around</c:v>
                </c:pt>
                <c:pt idx="4">
                  <c:v>Push</c:v>
                </c:pt>
              </c:strCache>
            </c:strRef>
          </c:cat>
          <c:val>
            <c:numRef>
              <c:f>'数据输出（英文）'!$AH$24:$AH$28</c:f>
              <c:numCache>
                <c:formatCode>0.0%</c:formatCode>
                <c:ptCount val="5"/>
                <c:pt idx="0">
                  <c:v>1</c:v>
                </c:pt>
                <c:pt idx="1">
                  <c:v>0.4375</c:v>
                </c:pt>
                <c:pt idx="2">
                  <c:v>0</c:v>
                </c:pt>
                <c:pt idx="3">
                  <c:v>0.58333333333333337</c:v>
                </c:pt>
                <c:pt idx="4">
                  <c:v>0.41666666666666669</c:v>
                </c:pt>
              </c:numCache>
            </c:numRef>
          </c:val>
        </c:ser>
        <c:dLbls/>
        <c:axId val="102390784"/>
        <c:axId val="102396672"/>
      </c:radarChart>
      <c:catAx>
        <c:axId val="102390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96672"/>
        <c:crosses val="autoZero"/>
        <c:auto val="1"/>
        <c:lblAlgn val="ctr"/>
        <c:lblOffset val="100"/>
      </c:catAx>
      <c:valAx>
        <c:axId val="10239667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8938056810412"/>
          <c:y val="0.49069176531750608"/>
          <c:w val="0.24005342582621203"/>
          <c:h val="0.2176620935483500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6293674214346702"/>
          <c:y val="0.13282890532768699"/>
          <c:w val="0.46702199969231206"/>
          <c:h val="0.72333806279717117"/>
        </c:manualLayout>
      </c:layout>
      <c:radarChart>
        <c:radarStyle val="marker"/>
        <c:ser>
          <c:idx val="0"/>
          <c:order val="0"/>
          <c:tx>
            <c:strRef>
              <c:f>'数据输出（英文）'!$AC$23</c:f>
              <c:strCache>
                <c:ptCount val="1"/>
                <c:pt idx="0">
                  <c:v>P1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'数据输出（英文）'!$AB$24:$AB$28</c:f>
              <c:strCache>
                <c:ptCount val="5"/>
                <c:pt idx="0">
                  <c:v>Serve and Attack</c:v>
                </c:pt>
                <c:pt idx="1">
                  <c:v>Receive and Attack</c:v>
                </c:pt>
                <c:pt idx="2">
                  <c:v>Transfer</c:v>
                </c:pt>
                <c:pt idx="3">
                  <c:v>Rally</c:v>
                </c:pt>
                <c:pt idx="4">
                  <c:v>Comprehensive Ability</c:v>
                </c:pt>
              </c:strCache>
            </c:strRef>
          </c:cat>
          <c:val>
            <c:numRef>
              <c:f>'数据输出（英文）'!$AC$24:$AC$28</c:f>
              <c:numCache>
                <c:formatCode>0.0%</c:formatCode>
                <c:ptCount val="5"/>
                <c:pt idx="0">
                  <c:v>0.39130434782608697</c:v>
                </c:pt>
                <c:pt idx="1">
                  <c:v>0.31034482758620691</c:v>
                </c:pt>
                <c:pt idx="2">
                  <c:v>0.58823529411764708</c:v>
                </c:pt>
                <c:pt idx="3">
                  <c:v>1</c:v>
                </c:pt>
                <c:pt idx="4">
                  <c:v>0.55913978494623651</c:v>
                </c:pt>
              </c:numCache>
            </c:numRef>
          </c:val>
        </c:ser>
        <c:ser>
          <c:idx val="1"/>
          <c:order val="1"/>
          <c:tx>
            <c:strRef>
              <c:f>'数据输出（英文）'!$AD$23</c:f>
              <c:strCache>
                <c:ptCount val="1"/>
                <c:pt idx="0">
                  <c:v>P2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'数据输出（英文）'!$AB$24:$AB$28</c:f>
              <c:strCache>
                <c:ptCount val="5"/>
                <c:pt idx="0">
                  <c:v>Serve and Attack</c:v>
                </c:pt>
                <c:pt idx="1">
                  <c:v>Receive and Attack</c:v>
                </c:pt>
                <c:pt idx="2">
                  <c:v>Transfer</c:v>
                </c:pt>
                <c:pt idx="3">
                  <c:v>Rally</c:v>
                </c:pt>
                <c:pt idx="4">
                  <c:v>Comprehensive Ability</c:v>
                </c:pt>
              </c:strCache>
            </c:strRef>
          </c:cat>
          <c:val>
            <c:numRef>
              <c:f>'数据输出（英文）'!$AD$24:$AD$28</c:f>
              <c:numCache>
                <c:formatCode>0.0%</c:formatCode>
                <c:ptCount val="5"/>
                <c:pt idx="0">
                  <c:v>0.48780487804878048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0.31182795698924731</c:v>
                </c:pt>
              </c:numCache>
            </c:numRef>
          </c:val>
        </c:ser>
        <c:dLbls/>
        <c:axId val="102508032"/>
        <c:axId val="102509568"/>
      </c:radarChart>
      <c:catAx>
        <c:axId val="102508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09568"/>
        <c:crosses val="autoZero"/>
        <c:auto val="1"/>
        <c:lblAlgn val="ctr"/>
        <c:lblOffset val="100"/>
      </c:catAx>
      <c:valAx>
        <c:axId val="10250956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4158499971702"/>
          <c:y val="0.48518970204377798"/>
          <c:w val="0.24307568118733405"/>
          <c:h val="0.2182976033105349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各局折线图!$M$2</c:f>
              <c:strCache>
                <c:ptCount val="1"/>
                <c:pt idx="0">
                  <c:v>运动员A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各局折线图!$M$4:$M$17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各局折线图!$N$2</c:f>
              <c:strCache>
                <c:ptCount val="1"/>
                <c:pt idx="0">
                  <c:v>运动员B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各局折线图!$N$4:$N$17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</c:numCache>
            </c:numRef>
          </c:val>
        </c:ser>
        <c:dLbls/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02474880"/>
        <c:axId val="102476416"/>
      </c:lineChart>
      <c:catAx>
        <c:axId val="102474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6416"/>
        <c:crosses val="autoZero"/>
        <c:auto val="1"/>
        <c:lblAlgn val="ctr"/>
        <c:lblOffset val="100"/>
      </c:catAx>
      <c:valAx>
        <c:axId val="1024764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各局折线图!$M$3</c:f>
              <c:strCache>
                <c:ptCount val="1"/>
                <c:pt idx="0">
                  <c:v>P1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各局折线图!$M$4:$M$17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各局折线图!$N$3</c:f>
              <c:strCache>
                <c:ptCount val="1"/>
                <c:pt idx="0">
                  <c:v>P2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各局折线图!$N$4:$N$17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</c:numCache>
            </c:numRef>
          </c:val>
        </c:ser>
        <c:dLbls/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02612992"/>
        <c:axId val="102614528"/>
      </c:lineChart>
      <c:catAx>
        <c:axId val="1026129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4528"/>
        <c:crosses val="autoZero"/>
        <c:auto val="1"/>
        <c:lblAlgn val="ctr"/>
        <c:lblOffset val="100"/>
      </c:catAx>
      <c:valAx>
        <c:axId val="1026145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2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0">
                <a:solidFill>
                  <a:schemeClr val="tx1"/>
                </a:solidFill>
              </a:rPr>
              <a:t>各段</a:t>
            </a:r>
            <a:r>
              <a:rPr lang="zh-CN" altLang="en-US" sz="1050" b="1">
                <a:solidFill>
                  <a:schemeClr val="tx1"/>
                </a:solidFill>
              </a:rPr>
              <a:t>得分</a:t>
            </a:r>
            <a:r>
              <a:rPr lang="zh-CN" altLang="en-US" sz="1050" b="0">
                <a:solidFill>
                  <a:schemeClr val="tx1"/>
                </a:solidFill>
              </a:rPr>
              <a:t>比例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'数据输出（中文）'!$Q$13:$Q$16</c:f>
              <c:strCache>
                <c:ptCount val="4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</c:strCache>
            </c:strRef>
          </c:cat>
          <c:val>
            <c:numRef>
              <c:f>'数据输出（中文）'!$R$13:$R$16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0">
                <a:solidFill>
                  <a:schemeClr val="tx1"/>
                </a:solidFill>
              </a:rPr>
              <a:t>各段</a:t>
            </a:r>
            <a:r>
              <a:rPr lang="zh-CN" altLang="en-US" sz="1050" b="1">
                <a:solidFill>
                  <a:schemeClr val="tx1"/>
                </a:solidFill>
              </a:rPr>
              <a:t>失分</a:t>
            </a:r>
            <a:r>
              <a:rPr lang="zh-CN" altLang="en-US" sz="1050" b="0">
                <a:solidFill>
                  <a:schemeClr val="tx1"/>
                </a:solidFill>
              </a:rPr>
              <a:t>比例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'数据输出（中文）'!$Q$13:$Q$16</c:f>
              <c:strCache>
                <c:ptCount val="4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</c:strCache>
            </c:strRef>
          </c:cat>
          <c:val>
            <c:numRef>
              <c:f>'数据输出（中文）'!$S$13:$S$16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0">
                <a:solidFill>
                  <a:schemeClr val="tx1"/>
                </a:solidFill>
              </a:rPr>
              <a:t>各段</a:t>
            </a:r>
            <a:r>
              <a:rPr lang="zh-CN" altLang="en-US" sz="1050" b="1">
                <a:solidFill>
                  <a:schemeClr val="tx1"/>
                </a:solidFill>
              </a:rPr>
              <a:t>失分</a:t>
            </a:r>
            <a:r>
              <a:rPr lang="zh-CN" altLang="en-US" sz="1050" b="0">
                <a:solidFill>
                  <a:schemeClr val="tx1"/>
                </a:solidFill>
              </a:rPr>
              <a:t>比例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'数据输出（中文）'!$G$12:$G$15</c:f>
              <c:strCache>
                <c:ptCount val="4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</c:strCache>
            </c:strRef>
          </c:cat>
          <c:val>
            <c:numRef>
              <c:f>'数据输出（中文）'!$I$12:$I$15</c:f>
              <c:numCache>
                <c:formatCode>General</c:formatCode>
                <c:ptCount val="4"/>
                <c:pt idx="0">
                  <c:v>21</c:v>
                </c:pt>
                <c:pt idx="1">
                  <c:v>9</c:v>
                </c:pt>
                <c:pt idx="2">
                  <c:v>0</c:v>
                </c:pt>
                <c:pt idx="3">
                  <c:v>34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'数据输出（中文）'!$Z$7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'数据输出（中文）'!$AA$6:$AG$6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'数据输出（中文）'!$AA$7:$AG$7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strRef>
              <c:f>'数据输出（中文）'!$Z$8</c:f>
              <c:strCache>
                <c:ptCount val="1"/>
                <c:pt idx="0">
                  <c:v>失分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'数据输出（中文）'!$AA$6:$AG$6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'数据输出（中文）'!$AA$8:$AG$8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gapWidth val="219"/>
        <c:overlap val="-27"/>
        <c:axId val="100960128"/>
        <c:axId val="100961664"/>
      </c:barChart>
      <c:lineChart>
        <c:grouping val="standard"/>
        <c:ser>
          <c:idx val="2"/>
          <c:order val="2"/>
          <c:tx>
            <c:strRef>
              <c:f>'数据输出（中文）'!$Z$9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'数据输出（中文）'!$AA$6:$AG$6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'数据输出（中文）'!$AA$9:$AG$9</c:f>
              <c:numCache>
                <c:formatCode>0.0%</c:formatCode>
                <c:ptCount val="7"/>
                <c:pt idx="0">
                  <c:v>1</c:v>
                </c:pt>
                <c:pt idx="1">
                  <c:v>0.47368421052631576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/>
        <c:marker val="1"/>
        <c:axId val="100979840"/>
        <c:axId val="100981376"/>
      </c:lineChart>
      <c:catAx>
        <c:axId val="100960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61664"/>
        <c:crosses val="autoZero"/>
        <c:auto val="1"/>
        <c:lblAlgn val="ctr"/>
        <c:lblOffset val="100"/>
      </c:catAx>
      <c:valAx>
        <c:axId val="100961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60128"/>
        <c:crosses val="autoZero"/>
        <c:crossBetween val="between"/>
      </c:valAx>
      <c:catAx>
        <c:axId val="100979840"/>
        <c:scaling>
          <c:orientation val="minMax"/>
        </c:scaling>
        <c:delete val="1"/>
        <c:axPos val="b"/>
        <c:numFmt formatCode="General" sourceLinked="1"/>
        <c:tickLblPos val="none"/>
        <c:crossAx val="100981376"/>
        <c:crosses val="autoZero"/>
        <c:auto val="1"/>
        <c:lblAlgn val="ctr"/>
        <c:lblOffset val="100"/>
        <c:noMultiLvlLbl val="1"/>
      </c:catAx>
      <c:valAx>
        <c:axId val="100981376"/>
        <c:scaling>
          <c:orientation val="minMax"/>
          <c:max val="1"/>
        </c:scaling>
        <c:axPos val="r"/>
        <c:numFmt formatCode="0.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98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'数据输出（中文）'!$Z$11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'数据输出（中文）'!$AA$10:$AG$10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'数据输出（中文）'!$AA$11:$AG$11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'数据输出（中文）'!$Z$12</c:f>
              <c:strCache>
                <c:ptCount val="1"/>
                <c:pt idx="0">
                  <c:v>失分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'数据输出（中文）'!$AA$10:$AG$10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'数据输出（中文）'!$AA$12:$AG$12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</c:numCache>
            </c:numRef>
          </c:val>
        </c:ser>
        <c:dLbls/>
        <c:gapWidth val="219"/>
        <c:overlap val="-27"/>
        <c:axId val="101427072"/>
        <c:axId val="101428608"/>
      </c:barChart>
      <c:lineChart>
        <c:grouping val="standard"/>
        <c:ser>
          <c:idx val="2"/>
          <c:order val="2"/>
          <c:tx>
            <c:strRef>
              <c:f>'数据输出（中文）'!$Z$13</c:f>
              <c:strCache>
                <c:ptCount val="1"/>
                <c:pt idx="0">
                  <c:v>得分率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'数据输出（中文）'!$AA$10:$AG$10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'数据输出（中文）'!$AA$13:$AG$13</c:f>
              <c:numCache>
                <c:formatCode>0.0%</c:formatCode>
                <c:ptCount val="7"/>
                <c:pt idx="0">
                  <c:v>1</c:v>
                </c:pt>
                <c:pt idx="1">
                  <c:v>0.60869565217391308</c:v>
                </c:pt>
                <c:pt idx="2">
                  <c:v>0.52631578947368418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marker val="1"/>
        <c:axId val="101446784"/>
        <c:axId val="101448320"/>
      </c:lineChart>
      <c:catAx>
        <c:axId val="101427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28608"/>
        <c:crosses val="autoZero"/>
        <c:auto val="1"/>
        <c:lblAlgn val="ctr"/>
        <c:lblOffset val="100"/>
      </c:catAx>
      <c:valAx>
        <c:axId val="101428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27072"/>
        <c:crosses val="autoZero"/>
        <c:crossBetween val="between"/>
      </c:valAx>
      <c:catAx>
        <c:axId val="101446784"/>
        <c:scaling>
          <c:orientation val="minMax"/>
        </c:scaling>
        <c:delete val="1"/>
        <c:axPos val="b"/>
        <c:numFmt formatCode="General" sourceLinked="1"/>
        <c:tickLblPos val="none"/>
        <c:crossAx val="101448320"/>
        <c:crosses val="autoZero"/>
        <c:auto val="1"/>
        <c:lblAlgn val="ctr"/>
        <c:lblOffset val="100"/>
        <c:noMultiLvlLbl val="1"/>
      </c:catAx>
      <c:valAx>
        <c:axId val="101448320"/>
        <c:scaling>
          <c:orientation val="minMax"/>
          <c:max val="1"/>
        </c:scaling>
        <c:axPos val="r"/>
        <c:numFmt formatCode="0.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467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6293674214346702"/>
          <c:y val="0.13282890532768699"/>
          <c:w val="0.46702199969231206"/>
          <c:h val="0.72333806279717117"/>
        </c:manualLayout>
      </c:layout>
      <c:radarChart>
        <c:radarStyle val="marker"/>
        <c:ser>
          <c:idx val="0"/>
          <c:order val="0"/>
          <c:tx>
            <c:strRef>
              <c:f>'数据输出（中文）'!$AF$23</c:f>
              <c:strCache>
                <c:ptCount val="1"/>
                <c:pt idx="0">
                  <c:v>运动员A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'数据输出（中文）'!$AE$24:$AE$28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'数据输出（中文）'!$AF$24:$AF$28</c:f>
              <c:numCache>
                <c:formatCode>0.0%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0.41666666666666669</c:v>
                </c:pt>
                <c:pt idx="4">
                  <c:v>0.58333333333333337</c:v>
                </c:pt>
              </c:numCache>
            </c:numRef>
          </c:val>
        </c:ser>
        <c:ser>
          <c:idx val="1"/>
          <c:order val="1"/>
          <c:tx>
            <c:strRef>
              <c:f>'数据输出（中文）'!$AG$23</c:f>
              <c:strCache>
                <c:ptCount val="1"/>
                <c:pt idx="0">
                  <c:v>运动员B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'数据输出（中文）'!$AE$24:$AE$28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'数据输出（中文）'!$AG$24:$AG$28</c:f>
              <c:numCache>
                <c:formatCode>0.0%</c:formatCode>
                <c:ptCount val="5"/>
                <c:pt idx="0">
                  <c:v>1</c:v>
                </c:pt>
                <c:pt idx="1">
                  <c:v>0.4375</c:v>
                </c:pt>
                <c:pt idx="2">
                  <c:v>0</c:v>
                </c:pt>
                <c:pt idx="3">
                  <c:v>0.58333333333333337</c:v>
                </c:pt>
                <c:pt idx="4">
                  <c:v>0.41666666666666669</c:v>
                </c:pt>
              </c:numCache>
            </c:numRef>
          </c:val>
        </c:ser>
        <c:dLbls/>
        <c:axId val="101735808"/>
        <c:axId val="101737600"/>
      </c:radarChart>
      <c:catAx>
        <c:axId val="101735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7600"/>
        <c:crosses val="autoZero"/>
        <c:auto val="1"/>
        <c:lblAlgn val="ctr"/>
        <c:lblOffset val="100"/>
      </c:catAx>
      <c:valAx>
        <c:axId val="1017376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8938056810412"/>
          <c:y val="0.49069176531750608"/>
          <c:w val="0.24005342582621203"/>
          <c:h val="0.2176620935483500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6293674214346702"/>
          <c:y val="0.13282890532768699"/>
          <c:w val="0.46702199969231206"/>
          <c:h val="0.72333806279717117"/>
        </c:manualLayout>
      </c:layout>
      <c:radarChart>
        <c:radarStyle val="marker"/>
        <c:ser>
          <c:idx val="0"/>
          <c:order val="0"/>
          <c:tx>
            <c:strRef>
              <c:f>'数据输出（中文）'!$AB$23</c:f>
              <c:strCache>
                <c:ptCount val="1"/>
                <c:pt idx="0">
                  <c:v>运动员A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'数据输出（中文）'!$AA$24:$AA$28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'数据输出（中文）'!$AB$24:$AB$28</c:f>
              <c:numCache>
                <c:formatCode>0.0%</c:formatCode>
                <c:ptCount val="5"/>
                <c:pt idx="0">
                  <c:v>0.39130434782608697</c:v>
                </c:pt>
                <c:pt idx="1">
                  <c:v>0.31034482758620691</c:v>
                </c:pt>
                <c:pt idx="2">
                  <c:v>0.58823529411764708</c:v>
                </c:pt>
                <c:pt idx="3">
                  <c:v>1</c:v>
                </c:pt>
                <c:pt idx="4">
                  <c:v>0.55913978494623651</c:v>
                </c:pt>
              </c:numCache>
            </c:numRef>
          </c:val>
        </c:ser>
        <c:ser>
          <c:idx val="1"/>
          <c:order val="1"/>
          <c:tx>
            <c:strRef>
              <c:f>'数据输出（中文）'!$AC$23</c:f>
              <c:strCache>
                <c:ptCount val="1"/>
                <c:pt idx="0">
                  <c:v>运动员B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'数据输出（中文）'!$AA$24:$AA$28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'数据输出（中文）'!$AC$24:$AC$28</c:f>
              <c:numCache>
                <c:formatCode>0.0%</c:formatCode>
                <c:ptCount val="5"/>
                <c:pt idx="0">
                  <c:v>0.48780487804878048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0.31182795698924731</c:v>
                </c:pt>
              </c:numCache>
            </c:numRef>
          </c:val>
        </c:ser>
        <c:dLbls/>
        <c:axId val="101775232"/>
        <c:axId val="101776768"/>
      </c:radarChart>
      <c:catAx>
        <c:axId val="101775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6768"/>
        <c:crosses val="autoZero"/>
        <c:auto val="1"/>
        <c:lblAlgn val="ctr"/>
        <c:lblOffset val="100"/>
      </c:catAx>
      <c:valAx>
        <c:axId val="10177676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4158499971702"/>
          <c:y val="0.48518970204377798"/>
          <c:w val="0.24307568118733405"/>
          <c:h val="0.2182976033105349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1">
                <a:solidFill>
                  <a:schemeClr val="tx1"/>
                </a:solidFill>
              </a:rPr>
              <a:t>Won Percentage</a:t>
            </a:r>
          </a:p>
        </c:rich>
      </c:tx>
      <c:layout>
        <c:manualLayout>
          <c:xMode val="edge"/>
          <c:yMode val="edge"/>
          <c:x val="0.25724637681159396"/>
          <c:y val="0.8152380952380951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8829738673970106"/>
          <c:y val="0.11596190476190502"/>
          <c:w val="0.62340579710144917"/>
          <c:h val="0.65546666666666697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'数据输出（英文）'!$H$12:$H$15</c:f>
              <c:numCache>
                <c:formatCode>General</c:formatCode>
                <c:ptCount val="4"/>
              </c:numCache>
            </c:numRef>
          </c:cat>
          <c:val>
            <c:numRef>
              <c:f>'数据输出（英文）'!$I$12:$I$15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15</xdr:row>
      <xdr:rowOff>25400</xdr:rowOff>
    </xdr:from>
    <xdr:to>
      <xdr:col>8</xdr:col>
      <xdr:colOff>419100</xdr:colOff>
      <xdr:row>15</xdr:row>
      <xdr:rowOff>317500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305050" y="4718050"/>
          <a:ext cx="2984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6</xdr:row>
      <xdr:rowOff>193675</xdr:rowOff>
    </xdr:from>
    <xdr:to>
      <xdr:col>11</xdr:col>
      <xdr:colOff>558800</xdr:colOff>
      <xdr:row>11</xdr:row>
      <xdr:rowOff>146050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6</xdr:row>
      <xdr:rowOff>212725</xdr:rowOff>
    </xdr:from>
    <xdr:to>
      <xdr:col>3</xdr:col>
      <xdr:colOff>533400</xdr:colOff>
      <xdr:row>11</xdr:row>
      <xdr:rowOff>165100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11</xdr:row>
      <xdr:rowOff>9525</xdr:rowOff>
    </xdr:from>
    <xdr:to>
      <xdr:col>3</xdr:col>
      <xdr:colOff>527050</xdr:colOff>
      <xdr:row>15</xdr:row>
      <xdr:rowOff>304800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11</xdr:row>
      <xdr:rowOff>3175</xdr:rowOff>
    </xdr:from>
    <xdr:to>
      <xdr:col>11</xdr:col>
      <xdr:colOff>565150</xdr:colOff>
      <xdr:row>15</xdr:row>
      <xdr:rowOff>298450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19</xdr:row>
      <xdr:rowOff>15875</xdr:rowOff>
    </xdr:from>
    <xdr:to>
      <xdr:col>6</xdr:col>
      <xdr:colOff>311150</xdr:colOff>
      <xdr:row>31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349250</xdr:colOff>
      <xdr:row>19</xdr:row>
      <xdr:rowOff>15875</xdr:rowOff>
    </xdr:from>
    <xdr:to>
      <xdr:col>11</xdr:col>
      <xdr:colOff>641350</xdr:colOff>
      <xdr:row>31</xdr:row>
      <xdr:rowOff>101600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36</xdr:row>
      <xdr:rowOff>15875</xdr:rowOff>
    </xdr:from>
    <xdr:to>
      <xdr:col>11</xdr:col>
      <xdr:colOff>482600</xdr:colOff>
      <xdr:row>48</xdr:row>
      <xdr:rowOff>44450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6</xdr:col>
      <xdr:colOff>158750</xdr:colOff>
      <xdr:row>49</xdr:row>
      <xdr:rowOff>6350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193675</xdr:rowOff>
    </xdr:from>
    <xdr:to>
      <xdr:col>12</xdr:col>
      <xdr:colOff>558800</xdr:colOff>
      <xdr:row>11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6</xdr:row>
      <xdr:rowOff>212725</xdr:rowOff>
    </xdr:from>
    <xdr:to>
      <xdr:col>3</xdr:col>
      <xdr:colOff>533400</xdr:colOff>
      <xdr:row>11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11</xdr:row>
      <xdr:rowOff>9525</xdr:rowOff>
    </xdr:from>
    <xdr:to>
      <xdr:col>3</xdr:col>
      <xdr:colOff>527050</xdr:colOff>
      <xdr:row>15</xdr:row>
      <xdr:rowOff>304800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11</xdr:row>
      <xdr:rowOff>3175</xdr:rowOff>
    </xdr:from>
    <xdr:to>
      <xdr:col>12</xdr:col>
      <xdr:colOff>565150</xdr:colOff>
      <xdr:row>15</xdr:row>
      <xdr:rowOff>298450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19</xdr:row>
      <xdr:rowOff>15875</xdr:rowOff>
    </xdr:from>
    <xdr:to>
      <xdr:col>6</xdr:col>
      <xdr:colOff>635000</xdr:colOff>
      <xdr:row>31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</xdr:colOff>
      <xdr:row>19</xdr:row>
      <xdr:rowOff>15875</xdr:rowOff>
    </xdr:from>
    <xdr:to>
      <xdr:col>12</xdr:col>
      <xdr:colOff>641350</xdr:colOff>
      <xdr:row>31</xdr:row>
      <xdr:rowOff>101600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</xdr:colOff>
      <xdr:row>36</xdr:row>
      <xdr:rowOff>15875</xdr:rowOff>
    </xdr:from>
    <xdr:to>
      <xdr:col>12</xdr:col>
      <xdr:colOff>482600</xdr:colOff>
      <xdr:row>49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6</xdr:col>
      <xdr:colOff>628650</xdr:colOff>
      <xdr:row>49</xdr:row>
      <xdr:rowOff>6350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450850</xdr:colOff>
      <xdr:row>15</xdr:row>
      <xdr:rowOff>50800</xdr:rowOff>
    </xdr:from>
    <xdr:to>
      <xdr:col>10</xdr:col>
      <xdr:colOff>248083</xdr:colOff>
      <xdr:row>15</xdr:row>
      <xdr:rowOff>311150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892300" y="4743450"/>
          <a:ext cx="45466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</xdr:row>
      <xdr:rowOff>15875</xdr:rowOff>
    </xdr:from>
    <xdr:to>
      <xdr:col>7</xdr:col>
      <xdr:colOff>622300</xdr:colOff>
      <xdr:row>16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20</xdr:row>
      <xdr:rowOff>15875</xdr:rowOff>
    </xdr:from>
    <xdr:to>
      <xdr:col>7</xdr:col>
      <xdr:colOff>622300</xdr:colOff>
      <xdr:row>35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3"/>
  <sheetViews>
    <sheetView workbookViewId="0">
      <selection activeCell="M91" sqref="M91"/>
    </sheetView>
  </sheetViews>
  <sheetFormatPr defaultColWidth="8.625" defaultRowHeight="13.5"/>
  <cols>
    <col min="1" max="1" width="8.625" style="2"/>
    <col min="2" max="3" width="8.625" style="1"/>
    <col min="4" max="7" width="8.625" style="2"/>
    <col min="8" max="8" width="8.625" style="1"/>
    <col min="9" max="10" width="8.625" style="2"/>
    <col min="11" max="11" width="7.75" style="2" customWidth="1"/>
    <col min="12" max="12" width="6.25" style="2" customWidth="1"/>
    <col min="13" max="13" width="7.75" style="2" customWidth="1"/>
    <col min="14" max="14" width="6.25" style="2" customWidth="1"/>
    <col min="15" max="15" width="7.75" style="2" customWidth="1"/>
    <col min="16" max="16" width="6.25" style="2" customWidth="1"/>
    <col min="17" max="16384" width="8.625" style="2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0" t="s">
        <v>7</v>
      </c>
      <c r="K1" s="68"/>
      <c r="L1" s="68"/>
      <c r="M1" s="68"/>
      <c r="N1" s="68"/>
      <c r="O1" s="68"/>
      <c r="P1" s="68"/>
    </row>
    <row r="2" spans="1:16">
      <c r="A2" s="2">
        <v>1</v>
      </c>
      <c r="B2" s="1">
        <v>0</v>
      </c>
      <c r="C2" s="1">
        <v>0</v>
      </c>
      <c r="D2" s="2">
        <v>1</v>
      </c>
      <c r="F2" s="2" t="s">
        <v>8</v>
      </c>
      <c r="G2" s="2" t="s">
        <v>9</v>
      </c>
      <c r="H2" s="1">
        <f>IF(AND(G2="d",D2&lt;&gt;""),D2+1,IF(AND(G2="s",D2&lt;&gt;""),D2-1,""))</f>
        <v>2</v>
      </c>
      <c r="K2" s="61" t="s">
        <v>3</v>
      </c>
      <c r="L2" s="61"/>
      <c r="M2" s="61" t="s">
        <v>4</v>
      </c>
      <c r="N2" s="61"/>
      <c r="O2" s="61" t="s">
        <v>6</v>
      </c>
      <c r="P2" s="61"/>
    </row>
    <row r="3" spans="1:16">
      <c r="A3" s="2">
        <v>1</v>
      </c>
      <c r="B3" s="1">
        <f t="shared" ref="B3:B34" si="0">IF(G2="d",B2+1,IF(G2="s",B2,""))</f>
        <v>1</v>
      </c>
      <c r="C3" s="1">
        <f t="shared" ref="C3:C34" si="1">IF(G2="d",C2,IF(G2="s",C2+1," "))</f>
        <v>0</v>
      </c>
      <c r="D3" s="2">
        <v>2</v>
      </c>
      <c r="E3" s="2" t="s">
        <v>10</v>
      </c>
      <c r="F3" s="2" t="s">
        <v>10</v>
      </c>
      <c r="G3" s="2" t="s">
        <v>9</v>
      </c>
      <c r="H3" s="1">
        <f t="shared" ref="H3:H66" si="2">IF(AND(G3="d",D3&lt;&gt;""),D3+1,IF(AND(G3="s",D3&lt;&gt;""),D3-1,""))</f>
        <v>3</v>
      </c>
      <c r="K3" s="2" t="s">
        <v>11</v>
      </c>
      <c r="L3" s="2">
        <v>1</v>
      </c>
      <c r="M3" s="2" t="s">
        <v>11</v>
      </c>
      <c r="O3" s="2" t="s">
        <v>12</v>
      </c>
      <c r="P3" s="2" t="s">
        <v>9</v>
      </c>
    </row>
    <row r="4" spans="1:16">
      <c r="A4" s="2">
        <v>1</v>
      </c>
      <c r="B4" s="1">
        <f t="shared" si="0"/>
        <v>2</v>
      </c>
      <c r="C4" s="1">
        <f t="shared" si="1"/>
        <v>0</v>
      </c>
      <c r="D4" s="2">
        <v>3</v>
      </c>
      <c r="E4" s="2" t="s">
        <v>13</v>
      </c>
      <c r="F4" s="2" t="s">
        <v>13</v>
      </c>
      <c r="G4" s="2" t="s">
        <v>14</v>
      </c>
      <c r="H4" s="1">
        <f t="shared" si="2"/>
        <v>2</v>
      </c>
      <c r="K4" s="2" t="s">
        <v>15</v>
      </c>
      <c r="L4" s="2">
        <v>2</v>
      </c>
      <c r="M4" s="2" t="s">
        <v>16</v>
      </c>
      <c r="N4" s="2" t="s">
        <v>8</v>
      </c>
      <c r="O4" s="2" t="s">
        <v>17</v>
      </c>
      <c r="P4" s="2" t="s">
        <v>14</v>
      </c>
    </row>
    <row r="5" spans="1:16">
      <c r="A5" s="2">
        <v>1</v>
      </c>
      <c r="B5" s="1">
        <f t="shared" si="0"/>
        <v>2</v>
      </c>
      <c r="C5" s="1">
        <f t="shared" si="1"/>
        <v>1</v>
      </c>
      <c r="D5" s="2">
        <v>4</v>
      </c>
      <c r="E5" s="2" t="s">
        <v>18</v>
      </c>
      <c r="F5" s="2" t="s">
        <v>18</v>
      </c>
      <c r="G5" s="2" t="s">
        <v>14</v>
      </c>
      <c r="H5" s="1">
        <f t="shared" si="2"/>
        <v>3</v>
      </c>
      <c r="K5" s="2" t="s">
        <v>19</v>
      </c>
      <c r="L5" s="2">
        <v>3</v>
      </c>
      <c r="M5" s="2" t="s">
        <v>20</v>
      </c>
      <c r="N5" s="2" t="s">
        <v>10</v>
      </c>
    </row>
    <row r="6" spans="1:16">
      <c r="A6" s="2">
        <v>1</v>
      </c>
      <c r="B6" s="1">
        <f t="shared" si="0"/>
        <v>2</v>
      </c>
      <c r="C6" s="1">
        <f t="shared" si="1"/>
        <v>2</v>
      </c>
      <c r="D6" s="2">
        <v>5</v>
      </c>
      <c r="E6" s="2" t="s">
        <v>8</v>
      </c>
      <c r="F6" s="2" t="s">
        <v>8</v>
      </c>
      <c r="G6" s="2" t="s">
        <v>14</v>
      </c>
      <c r="H6" s="1">
        <f t="shared" si="2"/>
        <v>4</v>
      </c>
      <c r="K6" s="2" t="s">
        <v>21</v>
      </c>
      <c r="L6" s="2">
        <v>4</v>
      </c>
      <c r="M6" s="2" t="s">
        <v>22</v>
      </c>
      <c r="N6" s="2" t="s">
        <v>13</v>
      </c>
    </row>
    <row r="7" spans="1:16">
      <c r="A7" s="2">
        <v>1</v>
      </c>
      <c r="B7" s="1">
        <f t="shared" si="0"/>
        <v>2</v>
      </c>
      <c r="C7" s="1">
        <f t="shared" si="1"/>
        <v>3</v>
      </c>
      <c r="D7" s="2">
        <v>6</v>
      </c>
      <c r="E7" s="2" t="s">
        <v>10</v>
      </c>
      <c r="F7" s="2" t="s">
        <v>10</v>
      </c>
      <c r="G7" s="2" t="s">
        <v>9</v>
      </c>
      <c r="H7" s="1">
        <f t="shared" si="2"/>
        <v>7</v>
      </c>
      <c r="K7" s="2" t="s">
        <v>23</v>
      </c>
      <c r="L7" s="2">
        <v>5</v>
      </c>
      <c r="M7" s="2" t="s">
        <v>24</v>
      </c>
      <c r="N7" s="2" t="s">
        <v>18</v>
      </c>
    </row>
    <row r="8" spans="1:16">
      <c r="A8" s="2">
        <v>1</v>
      </c>
      <c r="B8" s="1">
        <f t="shared" si="0"/>
        <v>3</v>
      </c>
      <c r="C8" s="1">
        <f t="shared" si="1"/>
        <v>3</v>
      </c>
      <c r="D8" s="2">
        <v>7</v>
      </c>
      <c r="E8" s="2" t="s">
        <v>13</v>
      </c>
      <c r="F8" s="2" t="s">
        <v>13</v>
      </c>
      <c r="G8" s="2" t="s">
        <v>9</v>
      </c>
      <c r="H8" s="1">
        <f t="shared" si="2"/>
        <v>8</v>
      </c>
      <c r="K8" s="2" t="s">
        <v>25</v>
      </c>
      <c r="L8" s="2">
        <v>6</v>
      </c>
      <c r="M8" s="2" t="s">
        <v>26</v>
      </c>
      <c r="N8" s="2" t="s">
        <v>27</v>
      </c>
    </row>
    <row r="9" spans="1:16">
      <c r="A9" s="2">
        <v>1</v>
      </c>
      <c r="B9" s="1">
        <f t="shared" si="0"/>
        <v>4</v>
      </c>
      <c r="C9" s="1">
        <f t="shared" si="1"/>
        <v>3</v>
      </c>
      <c r="D9" s="2">
        <v>8</v>
      </c>
      <c r="E9" s="2" t="s">
        <v>18</v>
      </c>
      <c r="F9" s="2" t="s">
        <v>18</v>
      </c>
      <c r="G9" s="2" t="s">
        <v>9</v>
      </c>
      <c r="H9" s="1">
        <f t="shared" si="2"/>
        <v>9</v>
      </c>
      <c r="K9" s="2" t="s">
        <v>28</v>
      </c>
      <c r="L9" s="2" t="s">
        <v>29</v>
      </c>
    </row>
    <row r="10" spans="1:16">
      <c r="A10" s="2">
        <v>1</v>
      </c>
      <c r="B10" s="1">
        <f t="shared" si="0"/>
        <v>5</v>
      </c>
      <c r="C10" s="1">
        <f t="shared" si="1"/>
        <v>3</v>
      </c>
      <c r="D10" s="2">
        <v>2</v>
      </c>
      <c r="E10" s="2" t="s">
        <v>27</v>
      </c>
      <c r="G10" s="2" t="s">
        <v>14</v>
      </c>
      <c r="H10" s="1">
        <f t="shared" si="2"/>
        <v>1</v>
      </c>
    </row>
    <row r="11" spans="1:16">
      <c r="A11" s="2">
        <v>1</v>
      </c>
      <c r="B11" s="1">
        <f t="shared" si="0"/>
        <v>5</v>
      </c>
      <c r="C11" s="1">
        <f t="shared" si="1"/>
        <v>4</v>
      </c>
      <c r="D11" s="2">
        <v>1</v>
      </c>
      <c r="F11" s="2" t="s">
        <v>8</v>
      </c>
      <c r="G11" s="2" t="s">
        <v>9</v>
      </c>
      <c r="H11" s="1">
        <f t="shared" si="2"/>
        <v>2</v>
      </c>
    </row>
    <row r="12" spans="1:16">
      <c r="A12" s="2">
        <v>1</v>
      </c>
      <c r="B12" s="1">
        <f t="shared" si="0"/>
        <v>6</v>
      </c>
      <c r="C12" s="1">
        <f t="shared" si="1"/>
        <v>4</v>
      </c>
      <c r="D12" s="2">
        <v>2</v>
      </c>
      <c r="E12" s="2" t="s">
        <v>10</v>
      </c>
      <c r="F12" s="2" t="s">
        <v>10</v>
      </c>
      <c r="G12" s="2" t="s">
        <v>9</v>
      </c>
      <c r="H12" s="1">
        <f t="shared" si="2"/>
        <v>3</v>
      </c>
      <c r="K12" s="69" t="s">
        <v>30</v>
      </c>
      <c r="L12" s="70"/>
      <c r="M12" s="70" t="s">
        <v>31</v>
      </c>
      <c r="N12" s="70"/>
      <c r="O12" s="70"/>
      <c r="P12" s="71"/>
    </row>
    <row r="13" spans="1:16">
      <c r="A13" s="2">
        <v>1</v>
      </c>
      <c r="B13" s="1">
        <f t="shared" si="0"/>
        <v>7</v>
      </c>
      <c r="C13" s="1">
        <f t="shared" si="1"/>
        <v>4</v>
      </c>
      <c r="D13" s="2">
        <v>3</v>
      </c>
      <c r="E13" s="2" t="s">
        <v>13</v>
      </c>
      <c r="F13" s="2" t="s">
        <v>13</v>
      </c>
      <c r="G13" s="2" t="s">
        <v>14</v>
      </c>
      <c r="H13" s="1">
        <f t="shared" si="2"/>
        <v>2</v>
      </c>
      <c r="K13" s="72" t="s">
        <v>32</v>
      </c>
      <c r="L13" s="73"/>
      <c r="M13" s="73" t="s">
        <v>33</v>
      </c>
      <c r="N13" s="73"/>
      <c r="O13" s="73"/>
      <c r="P13" s="74"/>
    </row>
    <row r="14" spans="1:16">
      <c r="A14" s="2">
        <v>1</v>
      </c>
      <c r="B14" s="1">
        <f t="shared" si="0"/>
        <v>7</v>
      </c>
      <c r="C14" s="1">
        <f t="shared" si="1"/>
        <v>5</v>
      </c>
      <c r="D14" s="2">
        <v>4</v>
      </c>
      <c r="E14" s="2" t="s">
        <v>18</v>
      </c>
      <c r="F14" s="2" t="s">
        <v>18</v>
      </c>
      <c r="G14" s="2" t="s">
        <v>14</v>
      </c>
      <c r="H14" s="1">
        <f t="shared" si="2"/>
        <v>3</v>
      </c>
    </row>
    <row r="15" spans="1:16">
      <c r="A15" s="2">
        <v>1</v>
      </c>
      <c r="B15" s="1">
        <f t="shared" si="0"/>
        <v>7</v>
      </c>
      <c r="C15" s="1">
        <f t="shared" si="1"/>
        <v>6</v>
      </c>
      <c r="D15" s="2">
        <v>5</v>
      </c>
      <c r="E15" s="2" t="s">
        <v>8</v>
      </c>
      <c r="F15" s="2" t="s">
        <v>8</v>
      </c>
      <c r="G15" s="2" t="s">
        <v>14</v>
      </c>
      <c r="H15" s="1">
        <f t="shared" si="2"/>
        <v>4</v>
      </c>
      <c r="K15" s="65" t="s">
        <v>34</v>
      </c>
      <c r="L15" s="66"/>
      <c r="M15" s="66"/>
      <c r="N15" s="66"/>
      <c r="O15" s="66"/>
      <c r="P15" s="67"/>
    </row>
    <row r="16" spans="1:16">
      <c r="A16" s="2">
        <v>1</v>
      </c>
      <c r="B16" s="1">
        <f t="shared" si="0"/>
        <v>7</v>
      </c>
      <c r="C16" s="1">
        <f t="shared" si="1"/>
        <v>7</v>
      </c>
      <c r="D16" s="2">
        <v>6</v>
      </c>
      <c r="E16" s="2" t="s">
        <v>10</v>
      </c>
      <c r="F16" s="2" t="s">
        <v>10</v>
      </c>
      <c r="G16" s="2" t="s">
        <v>9</v>
      </c>
      <c r="H16" s="1">
        <f t="shared" si="2"/>
        <v>7</v>
      </c>
    </row>
    <row r="17" spans="1:8">
      <c r="A17" s="2">
        <v>1</v>
      </c>
      <c r="B17" s="1">
        <f t="shared" si="0"/>
        <v>8</v>
      </c>
      <c r="C17" s="1">
        <f t="shared" si="1"/>
        <v>7</v>
      </c>
      <c r="D17" s="2">
        <v>7</v>
      </c>
      <c r="E17" s="2" t="s">
        <v>13</v>
      </c>
      <c r="F17" s="2" t="s">
        <v>13</v>
      </c>
      <c r="G17" s="2" t="s">
        <v>9</v>
      </c>
      <c r="H17" s="1">
        <f t="shared" si="2"/>
        <v>8</v>
      </c>
    </row>
    <row r="18" spans="1:8">
      <c r="A18" s="2">
        <v>1</v>
      </c>
      <c r="B18" s="1">
        <f t="shared" si="0"/>
        <v>9</v>
      </c>
      <c r="C18" s="1">
        <f t="shared" si="1"/>
        <v>7</v>
      </c>
      <c r="D18" s="2">
        <v>8</v>
      </c>
      <c r="E18" s="2" t="s">
        <v>18</v>
      </c>
      <c r="F18" s="2" t="s">
        <v>18</v>
      </c>
      <c r="G18" s="2" t="s">
        <v>9</v>
      </c>
      <c r="H18" s="1">
        <f t="shared" si="2"/>
        <v>9</v>
      </c>
    </row>
    <row r="19" spans="1:8">
      <c r="A19" s="2">
        <v>1</v>
      </c>
      <c r="B19" s="1">
        <f t="shared" si="0"/>
        <v>10</v>
      </c>
      <c r="C19" s="1">
        <f t="shared" si="1"/>
        <v>7</v>
      </c>
      <c r="D19" s="2">
        <v>2</v>
      </c>
      <c r="E19" s="2" t="s">
        <v>27</v>
      </c>
      <c r="G19" s="2" t="s">
        <v>14</v>
      </c>
      <c r="H19" s="1">
        <f t="shared" si="2"/>
        <v>1</v>
      </c>
    </row>
    <row r="20" spans="1:8">
      <c r="A20" s="2">
        <v>1</v>
      </c>
      <c r="B20" s="1">
        <f t="shared" si="0"/>
        <v>10</v>
      </c>
      <c r="C20" s="1">
        <f t="shared" si="1"/>
        <v>8</v>
      </c>
      <c r="D20" s="2">
        <v>8</v>
      </c>
      <c r="E20" s="2" t="s">
        <v>18</v>
      </c>
      <c r="F20" s="2" t="s">
        <v>18</v>
      </c>
      <c r="G20" s="2" t="s">
        <v>9</v>
      </c>
      <c r="H20" s="1">
        <f t="shared" si="2"/>
        <v>9</v>
      </c>
    </row>
    <row r="21" spans="1:8">
      <c r="A21" s="2">
        <v>1</v>
      </c>
      <c r="B21" s="1">
        <f t="shared" si="0"/>
        <v>11</v>
      </c>
      <c r="C21" s="1">
        <f t="shared" si="1"/>
        <v>8</v>
      </c>
      <c r="H21" s="1" t="str">
        <f t="shared" si="2"/>
        <v/>
      </c>
    </row>
    <row r="22" spans="1:8">
      <c r="A22" s="2">
        <v>2</v>
      </c>
      <c r="B22" s="1">
        <v>0</v>
      </c>
      <c r="C22" s="1">
        <v>0</v>
      </c>
      <c r="D22" s="2">
        <v>3</v>
      </c>
      <c r="E22" s="2" t="s">
        <v>13</v>
      </c>
      <c r="F22" s="2" t="s">
        <v>13</v>
      </c>
      <c r="G22" s="2" t="s">
        <v>14</v>
      </c>
      <c r="H22" s="1">
        <f t="shared" si="2"/>
        <v>2</v>
      </c>
    </row>
    <row r="23" spans="1:8">
      <c r="A23" s="2">
        <v>2</v>
      </c>
      <c r="B23" s="1">
        <f t="shared" si="0"/>
        <v>0</v>
      </c>
      <c r="C23" s="1">
        <f t="shared" si="1"/>
        <v>1</v>
      </c>
      <c r="D23" s="2">
        <v>4</v>
      </c>
      <c r="E23" s="2" t="s">
        <v>18</v>
      </c>
      <c r="F23" s="2" t="s">
        <v>18</v>
      </c>
      <c r="G23" s="2" t="s">
        <v>14</v>
      </c>
      <c r="H23" s="1">
        <f t="shared" si="2"/>
        <v>3</v>
      </c>
    </row>
    <row r="24" spans="1:8">
      <c r="A24" s="2">
        <v>2</v>
      </c>
      <c r="B24" s="1">
        <f t="shared" si="0"/>
        <v>0</v>
      </c>
      <c r="C24" s="1">
        <f t="shared" si="1"/>
        <v>2</v>
      </c>
      <c r="D24" s="2">
        <v>5</v>
      </c>
      <c r="E24" s="2" t="s">
        <v>8</v>
      </c>
      <c r="F24" s="2" t="s">
        <v>8</v>
      </c>
      <c r="G24" s="2" t="s">
        <v>14</v>
      </c>
      <c r="H24" s="1">
        <f t="shared" si="2"/>
        <v>4</v>
      </c>
    </row>
    <row r="25" spans="1:8">
      <c r="A25" s="2">
        <v>2</v>
      </c>
      <c r="B25" s="1">
        <f t="shared" si="0"/>
        <v>0</v>
      </c>
      <c r="C25" s="1">
        <f t="shared" si="1"/>
        <v>3</v>
      </c>
      <c r="D25" s="2">
        <v>6</v>
      </c>
      <c r="E25" s="2" t="s">
        <v>10</v>
      </c>
      <c r="F25" s="2" t="s">
        <v>10</v>
      </c>
      <c r="G25" s="2" t="s">
        <v>9</v>
      </c>
      <c r="H25" s="1">
        <f t="shared" si="2"/>
        <v>7</v>
      </c>
    </row>
    <row r="26" spans="1:8">
      <c r="A26" s="2">
        <v>2</v>
      </c>
      <c r="B26" s="1">
        <f t="shared" si="0"/>
        <v>1</v>
      </c>
      <c r="C26" s="1">
        <f t="shared" si="1"/>
        <v>3</v>
      </c>
      <c r="D26" s="2">
        <v>7</v>
      </c>
      <c r="E26" s="2" t="s">
        <v>13</v>
      </c>
      <c r="F26" s="2" t="s">
        <v>13</v>
      </c>
      <c r="G26" s="2" t="s">
        <v>9</v>
      </c>
      <c r="H26" s="1">
        <f t="shared" si="2"/>
        <v>8</v>
      </c>
    </row>
    <row r="27" spans="1:8">
      <c r="A27" s="2">
        <v>2</v>
      </c>
      <c r="B27" s="1">
        <f t="shared" si="0"/>
        <v>2</v>
      </c>
      <c r="C27" s="1">
        <f t="shared" si="1"/>
        <v>3</v>
      </c>
      <c r="D27" s="2">
        <v>8</v>
      </c>
      <c r="E27" s="2" t="s">
        <v>18</v>
      </c>
      <c r="F27" s="2" t="s">
        <v>18</v>
      </c>
      <c r="G27" s="2" t="s">
        <v>9</v>
      </c>
      <c r="H27" s="1">
        <f t="shared" si="2"/>
        <v>9</v>
      </c>
    </row>
    <row r="28" spans="1:8">
      <c r="A28" s="2">
        <v>2</v>
      </c>
      <c r="B28" s="1">
        <f t="shared" si="0"/>
        <v>3</v>
      </c>
      <c r="C28" s="1">
        <f t="shared" si="1"/>
        <v>3</v>
      </c>
      <c r="D28" s="2">
        <v>2</v>
      </c>
      <c r="E28" s="2" t="s">
        <v>27</v>
      </c>
      <c r="G28" s="2" t="s">
        <v>14</v>
      </c>
      <c r="H28" s="1">
        <f t="shared" si="2"/>
        <v>1</v>
      </c>
    </row>
    <row r="29" spans="1:8">
      <c r="A29" s="2">
        <v>2</v>
      </c>
      <c r="B29" s="1">
        <f t="shared" si="0"/>
        <v>3</v>
      </c>
      <c r="C29" s="1">
        <f t="shared" si="1"/>
        <v>4</v>
      </c>
      <c r="D29" s="2">
        <v>1</v>
      </c>
      <c r="F29" s="2" t="s">
        <v>8</v>
      </c>
      <c r="G29" s="2" t="s">
        <v>9</v>
      </c>
      <c r="H29" s="1">
        <f t="shared" si="2"/>
        <v>2</v>
      </c>
    </row>
    <row r="30" spans="1:8">
      <c r="A30" s="2">
        <v>2</v>
      </c>
      <c r="B30" s="1">
        <f t="shared" si="0"/>
        <v>4</v>
      </c>
      <c r="C30" s="1">
        <f t="shared" si="1"/>
        <v>4</v>
      </c>
      <c r="D30" s="2">
        <v>2</v>
      </c>
      <c r="E30" s="2" t="s">
        <v>10</v>
      </c>
      <c r="F30" s="2" t="s">
        <v>10</v>
      </c>
      <c r="G30" s="2" t="s">
        <v>9</v>
      </c>
      <c r="H30" s="1">
        <f t="shared" si="2"/>
        <v>3</v>
      </c>
    </row>
    <row r="31" spans="1:8">
      <c r="A31" s="2">
        <v>2</v>
      </c>
      <c r="B31" s="1">
        <f t="shared" si="0"/>
        <v>5</v>
      </c>
      <c r="C31" s="1">
        <f t="shared" si="1"/>
        <v>4</v>
      </c>
      <c r="D31" s="2">
        <v>3</v>
      </c>
      <c r="E31" s="2" t="s">
        <v>13</v>
      </c>
      <c r="F31" s="2" t="s">
        <v>13</v>
      </c>
      <c r="G31" s="2" t="s">
        <v>14</v>
      </c>
      <c r="H31" s="1">
        <f t="shared" si="2"/>
        <v>2</v>
      </c>
    </row>
    <row r="32" spans="1:8">
      <c r="A32" s="2">
        <v>2</v>
      </c>
      <c r="B32" s="1">
        <f t="shared" si="0"/>
        <v>5</v>
      </c>
      <c r="C32" s="1">
        <f t="shared" si="1"/>
        <v>5</v>
      </c>
      <c r="D32" s="2">
        <v>3</v>
      </c>
      <c r="E32" s="2" t="s">
        <v>13</v>
      </c>
      <c r="F32" s="2" t="s">
        <v>13</v>
      </c>
      <c r="G32" s="2" t="s">
        <v>14</v>
      </c>
      <c r="H32" s="1">
        <f t="shared" si="2"/>
        <v>2</v>
      </c>
    </row>
    <row r="33" spans="1:8">
      <c r="A33" s="2">
        <v>2</v>
      </c>
      <c r="B33" s="1">
        <f t="shared" si="0"/>
        <v>5</v>
      </c>
      <c r="C33" s="1">
        <f t="shared" si="1"/>
        <v>6</v>
      </c>
      <c r="D33" s="2">
        <v>4</v>
      </c>
      <c r="E33" s="2" t="s">
        <v>18</v>
      </c>
      <c r="F33" s="2" t="s">
        <v>18</v>
      </c>
      <c r="G33" s="2" t="s">
        <v>14</v>
      </c>
      <c r="H33" s="1">
        <f t="shared" si="2"/>
        <v>3</v>
      </c>
    </row>
    <row r="34" spans="1:8">
      <c r="A34" s="2">
        <v>2</v>
      </c>
      <c r="B34" s="1">
        <f t="shared" si="0"/>
        <v>5</v>
      </c>
      <c r="C34" s="1">
        <f t="shared" si="1"/>
        <v>7</v>
      </c>
      <c r="D34" s="2">
        <v>5</v>
      </c>
      <c r="E34" s="2" t="s">
        <v>8</v>
      </c>
      <c r="F34" s="2" t="s">
        <v>8</v>
      </c>
      <c r="G34" s="2" t="s">
        <v>14</v>
      </c>
      <c r="H34" s="1">
        <f t="shared" si="2"/>
        <v>4</v>
      </c>
    </row>
    <row r="35" spans="1:8">
      <c r="A35" s="2">
        <v>2</v>
      </c>
      <c r="B35" s="1">
        <f t="shared" ref="B35:B66" si="3">IF(G34="d",B34+1,IF(G34="s",B34,""))</f>
        <v>5</v>
      </c>
      <c r="C35" s="1">
        <f t="shared" ref="C35:C66" si="4">IF(G34="d",C34,IF(G34="s",C34+1," "))</f>
        <v>8</v>
      </c>
      <c r="D35" s="2">
        <v>6</v>
      </c>
      <c r="E35" s="2" t="s">
        <v>10</v>
      </c>
      <c r="F35" s="2" t="s">
        <v>10</v>
      </c>
      <c r="G35" s="2" t="s">
        <v>9</v>
      </c>
      <c r="H35" s="1">
        <f t="shared" si="2"/>
        <v>7</v>
      </c>
    </row>
    <row r="36" spans="1:8">
      <c r="A36" s="2">
        <v>2</v>
      </c>
      <c r="B36" s="1">
        <f t="shared" si="3"/>
        <v>6</v>
      </c>
      <c r="C36" s="1">
        <f t="shared" si="4"/>
        <v>8</v>
      </c>
      <c r="D36" s="2">
        <v>7</v>
      </c>
      <c r="E36" s="2" t="s">
        <v>13</v>
      </c>
      <c r="F36" s="2" t="s">
        <v>13</v>
      </c>
      <c r="G36" s="2" t="s">
        <v>9</v>
      </c>
      <c r="H36" s="1">
        <f t="shared" si="2"/>
        <v>8</v>
      </c>
    </row>
    <row r="37" spans="1:8">
      <c r="A37" s="2">
        <v>2</v>
      </c>
      <c r="B37" s="1">
        <f t="shared" si="3"/>
        <v>7</v>
      </c>
      <c r="C37" s="1">
        <f t="shared" si="4"/>
        <v>8</v>
      </c>
      <c r="D37" s="2">
        <v>8</v>
      </c>
      <c r="E37" s="2" t="s">
        <v>18</v>
      </c>
      <c r="F37" s="2" t="s">
        <v>18</v>
      </c>
      <c r="G37" s="2" t="s">
        <v>9</v>
      </c>
      <c r="H37" s="1">
        <f t="shared" si="2"/>
        <v>9</v>
      </c>
    </row>
    <row r="38" spans="1:8">
      <c r="A38" s="2">
        <v>2</v>
      </c>
      <c r="B38" s="1">
        <f t="shared" si="3"/>
        <v>8</v>
      </c>
      <c r="C38" s="1">
        <f t="shared" si="4"/>
        <v>8</v>
      </c>
      <c r="D38" s="2">
        <v>2</v>
      </c>
      <c r="E38" s="2" t="s">
        <v>27</v>
      </c>
      <c r="G38" s="2" t="s">
        <v>14</v>
      </c>
      <c r="H38" s="1">
        <f t="shared" si="2"/>
        <v>1</v>
      </c>
    </row>
    <row r="39" spans="1:8">
      <c r="A39" s="2">
        <v>2</v>
      </c>
      <c r="B39" s="1">
        <f t="shared" si="3"/>
        <v>8</v>
      </c>
      <c r="C39" s="1">
        <f t="shared" si="4"/>
        <v>9</v>
      </c>
      <c r="D39" s="2">
        <v>1</v>
      </c>
      <c r="F39" s="2" t="s">
        <v>8</v>
      </c>
      <c r="G39" s="2" t="s">
        <v>9</v>
      </c>
      <c r="H39" s="1">
        <f t="shared" si="2"/>
        <v>2</v>
      </c>
    </row>
    <row r="40" spans="1:8">
      <c r="A40" s="2">
        <v>2</v>
      </c>
      <c r="B40" s="1">
        <f t="shared" si="3"/>
        <v>9</v>
      </c>
      <c r="C40" s="1">
        <f t="shared" si="4"/>
        <v>9</v>
      </c>
      <c r="D40" s="2">
        <v>2</v>
      </c>
      <c r="E40" s="2" t="s">
        <v>10</v>
      </c>
      <c r="F40" s="2" t="s">
        <v>10</v>
      </c>
      <c r="G40" s="2" t="s">
        <v>9</v>
      </c>
      <c r="H40" s="1">
        <f t="shared" si="2"/>
        <v>3</v>
      </c>
    </row>
    <row r="41" spans="1:8">
      <c r="A41" s="2">
        <v>2</v>
      </c>
      <c r="B41" s="1">
        <f t="shared" si="3"/>
        <v>10</v>
      </c>
      <c r="C41" s="1">
        <f t="shared" si="4"/>
        <v>9</v>
      </c>
      <c r="D41" s="2">
        <v>3</v>
      </c>
      <c r="E41" s="2" t="s">
        <v>13</v>
      </c>
      <c r="F41" s="2" t="s">
        <v>13</v>
      </c>
      <c r="G41" s="2" t="s">
        <v>14</v>
      </c>
      <c r="H41" s="1">
        <f t="shared" si="2"/>
        <v>2</v>
      </c>
    </row>
    <row r="42" spans="1:8">
      <c r="A42" s="2">
        <v>2</v>
      </c>
      <c r="B42" s="1">
        <f t="shared" si="3"/>
        <v>10</v>
      </c>
      <c r="C42" s="1">
        <f t="shared" si="4"/>
        <v>10</v>
      </c>
      <c r="D42" s="2">
        <v>4</v>
      </c>
      <c r="E42" s="2" t="s">
        <v>18</v>
      </c>
      <c r="F42" s="2" t="s">
        <v>18</v>
      </c>
      <c r="G42" s="2" t="s">
        <v>14</v>
      </c>
      <c r="H42" s="1">
        <f t="shared" si="2"/>
        <v>3</v>
      </c>
    </row>
    <row r="43" spans="1:8">
      <c r="A43" s="2">
        <v>2</v>
      </c>
      <c r="B43" s="1">
        <f t="shared" si="3"/>
        <v>10</v>
      </c>
      <c r="C43" s="1">
        <f t="shared" si="4"/>
        <v>11</v>
      </c>
      <c r="D43" s="2">
        <v>5</v>
      </c>
      <c r="E43" s="2" t="s">
        <v>8</v>
      </c>
      <c r="F43" s="2" t="s">
        <v>8</v>
      </c>
      <c r="G43" s="2" t="s">
        <v>14</v>
      </c>
      <c r="H43" s="1">
        <f t="shared" si="2"/>
        <v>4</v>
      </c>
    </row>
    <row r="44" spans="1:8">
      <c r="A44" s="2">
        <v>2</v>
      </c>
      <c r="B44" s="1">
        <f t="shared" si="3"/>
        <v>10</v>
      </c>
      <c r="C44" s="1">
        <f t="shared" si="4"/>
        <v>12</v>
      </c>
      <c r="D44" s="2">
        <v>6</v>
      </c>
      <c r="E44" s="2" t="s">
        <v>10</v>
      </c>
      <c r="F44" s="2" t="s">
        <v>10</v>
      </c>
      <c r="G44" s="2" t="s">
        <v>9</v>
      </c>
      <c r="H44" s="1">
        <f t="shared" si="2"/>
        <v>7</v>
      </c>
    </row>
    <row r="45" spans="1:8">
      <c r="A45" s="2">
        <v>2</v>
      </c>
      <c r="B45" s="1">
        <f t="shared" si="3"/>
        <v>11</v>
      </c>
      <c r="C45" s="1">
        <f t="shared" si="4"/>
        <v>12</v>
      </c>
      <c r="D45" s="2">
        <v>7</v>
      </c>
      <c r="E45" s="2" t="s">
        <v>13</v>
      </c>
      <c r="F45" s="2" t="s">
        <v>13</v>
      </c>
      <c r="G45" s="2" t="s">
        <v>9</v>
      </c>
      <c r="H45" s="1">
        <f t="shared" si="2"/>
        <v>8</v>
      </c>
    </row>
    <row r="46" spans="1:8">
      <c r="A46" s="2">
        <v>2</v>
      </c>
      <c r="B46" s="1">
        <f t="shared" si="3"/>
        <v>12</v>
      </c>
      <c r="C46" s="1">
        <f t="shared" si="4"/>
        <v>12</v>
      </c>
      <c r="D46" s="2">
        <v>8</v>
      </c>
      <c r="E46" s="2" t="s">
        <v>18</v>
      </c>
      <c r="F46" s="2" t="s">
        <v>18</v>
      </c>
      <c r="G46" s="2" t="s">
        <v>9</v>
      </c>
      <c r="H46" s="1">
        <f t="shared" si="2"/>
        <v>9</v>
      </c>
    </row>
    <row r="47" spans="1:8">
      <c r="A47" s="2">
        <v>2</v>
      </c>
      <c r="B47" s="1">
        <f t="shared" si="3"/>
        <v>13</v>
      </c>
      <c r="C47" s="1">
        <f t="shared" si="4"/>
        <v>12</v>
      </c>
      <c r="D47" s="2">
        <v>2</v>
      </c>
      <c r="E47" s="2" t="s">
        <v>27</v>
      </c>
      <c r="G47" s="2" t="s">
        <v>14</v>
      </c>
      <c r="H47" s="1">
        <f t="shared" si="2"/>
        <v>1</v>
      </c>
    </row>
    <row r="48" spans="1:8">
      <c r="A48" s="2">
        <v>2</v>
      </c>
      <c r="B48" s="1">
        <f t="shared" si="3"/>
        <v>13</v>
      </c>
      <c r="C48" s="1">
        <f t="shared" si="4"/>
        <v>13</v>
      </c>
      <c r="D48" s="2">
        <v>8</v>
      </c>
      <c r="E48" s="2" t="s">
        <v>18</v>
      </c>
      <c r="F48" s="2" t="s">
        <v>18</v>
      </c>
      <c r="G48" s="2" t="s">
        <v>9</v>
      </c>
      <c r="H48" s="1">
        <f t="shared" si="2"/>
        <v>9</v>
      </c>
    </row>
    <row r="49" spans="1:8">
      <c r="A49" s="2">
        <v>2</v>
      </c>
      <c r="B49" s="1">
        <f t="shared" si="3"/>
        <v>14</v>
      </c>
      <c r="C49" s="1">
        <f t="shared" si="4"/>
        <v>13</v>
      </c>
      <c r="D49" s="2">
        <v>6</v>
      </c>
      <c r="E49" s="2" t="s">
        <v>10</v>
      </c>
      <c r="F49" s="2" t="s">
        <v>10</v>
      </c>
      <c r="G49" s="2" t="s">
        <v>9</v>
      </c>
      <c r="H49" s="1">
        <f t="shared" si="2"/>
        <v>7</v>
      </c>
    </row>
    <row r="50" spans="1:8">
      <c r="A50" s="2">
        <v>2</v>
      </c>
      <c r="B50" s="1">
        <f t="shared" si="3"/>
        <v>15</v>
      </c>
      <c r="C50" s="1">
        <f t="shared" si="4"/>
        <v>13</v>
      </c>
      <c r="D50" s="2">
        <v>7</v>
      </c>
      <c r="E50" s="2" t="s">
        <v>13</v>
      </c>
      <c r="F50" s="2" t="s">
        <v>13</v>
      </c>
      <c r="G50" s="2" t="s">
        <v>9</v>
      </c>
      <c r="H50" s="1">
        <f t="shared" si="2"/>
        <v>8</v>
      </c>
    </row>
    <row r="51" spans="1:8">
      <c r="A51" s="2">
        <v>3</v>
      </c>
      <c r="B51" s="1">
        <v>0</v>
      </c>
      <c r="C51" s="1">
        <v>0</v>
      </c>
      <c r="D51" s="2">
        <v>8</v>
      </c>
      <c r="E51" s="2" t="s">
        <v>18</v>
      </c>
      <c r="F51" s="2" t="s">
        <v>18</v>
      </c>
      <c r="G51" s="2" t="s">
        <v>9</v>
      </c>
      <c r="H51" s="1">
        <f t="shared" si="2"/>
        <v>9</v>
      </c>
    </row>
    <row r="52" spans="1:8">
      <c r="A52" s="2">
        <v>3</v>
      </c>
      <c r="B52" s="1">
        <f t="shared" si="3"/>
        <v>1</v>
      </c>
      <c r="C52" s="1">
        <f t="shared" si="4"/>
        <v>0</v>
      </c>
      <c r="D52" s="2">
        <v>2</v>
      </c>
      <c r="E52" s="2" t="s">
        <v>27</v>
      </c>
      <c r="G52" s="2" t="s">
        <v>14</v>
      </c>
      <c r="H52" s="1">
        <f t="shared" si="2"/>
        <v>1</v>
      </c>
    </row>
    <row r="53" spans="1:8">
      <c r="A53" s="2">
        <v>3</v>
      </c>
      <c r="B53" s="1">
        <f t="shared" si="3"/>
        <v>1</v>
      </c>
      <c r="C53" s="1">
        <f t="shared" si="4"/>
        <v>1</v>
      </c>
      <c r="D53" s="2">
        <v>1</v>
      </c>
      <c r="F53" s="2" t="s">
        <v>8</v>
      </c>
      <c r="G53" s="2" t="s">
        <v>9</v>
      </c>
      <c r="H53" s="1">
        <f t="shared" si="2"/>
        <v>2</v>
      </c>
    </row>
    <row r="54" spans="1:8">
      <c r="A54" s="2">
        <v>3</v>
      </c>
      <c r="B54" s="1">
        <f t="shared" si="3"/>
        <v>2</v>
      </c>
      <c r="C54" s="1">
        <f t="shared" si="4"/>
        <v>1</v>
      </c>
      <c r="D54" s="2">
        <v>2</v>
      </c>
      <c r="E54" s="2" t="s">
        <v>10</v>
      </c>
      <c r="F54" s="2" t="s">
        <v>10</v>
      </c>
      <c r="G54" s="2" t="s">
        <v>9</v>
      </c>
      <c r="H54" s="1">
        <f t="shared" si="2"/>
        <v>3</v>
      </c>
    </row>
    <row r="55" spans="1:8">
      <c r="A55" s="2">
        <v>3</v>
      </c>
      <c r="B55" s="1">
        <f t="shared" si="3"/>
        <v>3</v>
      </c>
      <c r="C55" s="1">
        <f t="shared" si="4"/>
        <v>1</v>
      </c>
      <c r="D55" s="2">
        <v>3</v>
      </c>
      <c r="E55" s="2" t="s">
        <v>13</v>
      </c>
      <c r="F55" s="2" t="s">
        <v>13</v>
      </c>
      <c r="G55" s="2" t="s">
        <v>14</v>
      </c>
      <c r="H55" s="1">
        <f t="shared" si="2"/>
        <v>2</v>
      </c>
    </row>
    <row r="56" spans="1:8">
      <c r="A56" s="2">
        <v>3</v>
      </c>
      <c r="B56" s="1">
        <f t="shared" si="3"/>
        <v>3</v>
      </c>
      <c r="C56" s="1">
        <f t="shared" si="4"/>
        <v>2</v>
      </c>
      <c r="D56" s="2">
        <v>3</v>
      </c>
      <c r="E56" s="2" t="s">
        <v>13</v>
      </c>
      <c r="F56" s="2" t="s">
        <v>13</v>
      </c>
      <c r="G56" s="2" t="s">
        <v>14</v>
      </c>
      <c r="H56" s="1">
        <f t="shared" si="2"/>
        <v>2</v>
      </c>
    </row>
    <row r="57" spans="1:8">
      <c r="A57" s="2">
        <v>3</v>
      </c>
      <c r="B57" s="1">
        <f t="shared" si="3"/>
        <v>3</v>
      </c>
      <c r="C57" s="1">
        <f t="shared" si="4"/>
        <v>3</v>
      </c>
      <c r="D57" s="2">
        <v>4</v>
      </c>
      <c r="E57" s="2" t="s">
        <v>18</v>
      </c>
      <c r="F57" s="2" t="s">
        <v>18</v>
      </c>
      <c r="G57" s="2" t="s">
        <v>14</v>
      </c>
      <c r="H57" s="1">
        <f t="shared" si="2"/>
        <v>3</v>
      </c>
    </row>
    <row r="58" spans="1:8">
      <c r="A58" s="2">
        <v>3</v>
      </c>
      <c r="B58" s="1">
        <f t="shared" si="3"/>
        <v>3</v>
      </c>
      <c r="C58" s="1">
        <f t="shared" si="4"/>
        <v>4</v>
      </c>
      <c r="D58" s="2">
        <v>7</v>
      </c>
      <c r="E58" s="2" t="s">
        <v>13</v>
      </c>
      <c r="F58" s="2" t="s">
        <v>13</v>
      </c>
      <c r="G58" s="2" t="s">
        <v>9</v>
      </c>
      <c r="H58" s="1">
        <f t="shared" si="2"/>
        <v>8</v>
      </c>
    </row>
    <row r="59" spans="1:8">
      <c r="A59" s="2">
        <v>3</v>
      </c>
      <c r="B59" s="1">
        <f t="shared" si="3"/>
        <v>4</v>
      </c>
      <c r="C59" s="1">
        <f t="shared" si="4"/>
        <v>4</v>
      </c>
      <c r="D59" s="2">
        <v>8</v>
      </c>
      <c r="E59" s="2" t="s">
        <v>18</v>
      </c>
      <c r="F59" s="2" t="s">
        <v>18</v>
      </c>
      <c r="G59" s="2" t="s">
        <v>9</v>
      </c>
      <c r="H59" s="1">
        <f t="shared" si="2"/>
        <v>9</v>
      </c>
    </row>
    <row r="60" spans="1:8">
      <c r="A60" s="2">
        <v>3</v>
      </c>
      <c r="B60" s="1">
        <f t="shared" si="3"/>
        <v>5</v>
      </c>
      <c r="C60" s="1">
        <f t="shared" si="4"/>
        <v>4</v>
      </c>
      <c r="D60" s="2">
        <v>2</v>
      </c>
      <c r="E60" s="2" t="s">
        <v>27</v>
      </c>
      <c r="G60" s="2" t="s">
        <v>14</v>
      </c>
      <c r="H60" s="1">
        <f t="shared" si="2"/>
        <v>1</v>
      </c>
    </row>
    <row r="61" spans="1:8">
      <c r="A61" s="2">
        <v>3</v>
      </c>
      <c r="B61" s="1">
        <f t="shared" si="3"/>
        <v>5</v>
      </c>
      <c r="C61" s="1">
        <f t="shared" si="4"/>
        <v>5</v>
      </c>
      <c r="D61" s="2">
        <v>1</v>
      </c>
      <c r="F61" s="2" t="s">
        <v>8</v>
      </c>
      <c r="G61" s="2" t="s">
        <v>9</v>
      </c>
      <c r="H61" s="1">
        <f t="shared" si="2"/>
        <v>2</v>
      </c>
    </row>
    <row r="62" spans="1:8">
      <c r="A62" s="2">
        <v>3</v>
      </c>
      <c r="B62" s="1">
        <f t="shared" si="3"/>
        <v>6</v>
      </c>
      <c r="C62" s="1">
        <f t="shared" si="4"/>
        <v>5</v>
      </c>
      <c r="D62" s="2">
        <v>2</v>
      </c>
      <c r="E62" s="2" t="s">
        <v>10</v>
      </c>
      <c r="F62" s="2" t="s">
        <v>10</v>
      </c>
      <c r="G62" s="2" t="s">
        <v>9</v>
      </c>
      <c r="H62" s="1">
        <f t="shared" si="2"/>
        <v>3</v>
      </c>
    </row>
    <row r="63" spans="1:8">
      <c r="A63" s="2">
        <v>3</v>
      </c>
      <c r="B63" s="1">
        <f t="shared" si="3"/>
        <v>7</v>
      </c>
      <c r="C63" s="1">
        <f t="shared" si="4"/>
        <v>5</v>
      </c>
      <c r="D63" s="2">
        <v>3</v>
      </c>
      <c r="E63" s="2" t="s">
        <v>13</v>
      </c>
      <c r="F63" s="2" t="s">
        <v>13</v>
      </c>
      <c r="G63" s="2" t="s">
        <v>14</v>
      </c>
      <c r="H63" s="1">
        <f t="shared" si="2"/>
        <v>2</v>
      </c>
    </row>
    <row r="64" spans="1:8">
      <c r="A64" s="2">
        <v>3</v>
      </c>
      <c r="B64" s="1">
        <f t="shared" si="3"/>
        <v>7</v>
      </c>
      <c r="C64" s="1">
        <f t="shared" si="4"/>
        <v>6</v>
      </c>
      <c r="D64" s="2">
        <v>3</v>
      </c>
      <c r="E64" s="2" t="s">
        <v>13</v>
      </c>
      <c r="F64" s="2" t="s">
        <v>13</v>
      </c>
      <c r="G64" s="2" t="s">
        <v>14</v>
      </c>
      <c r="H64" s="1">
        <f t="shared" si="2"/>
        <v>2</v>
      </c>
    </row>
    <row r="65" spans="1:8">
      <c r="A65" s="2">
        <v>3</v>
      </c>
      <c r="B65" s="1">
        <f t="shared" si="3"/>
        <v>7</v>
      </c>
      <c r="C65" s="1">
        <f t="shared" si="4"/>
        <v>7</v>
      </c>
      <c r="D65" s="2">
        <v>4</v>
      </c>
      <c r="E65" s="2" t="s">
        <v>18</v>
      </c>
      <c r="F65" s="2" t="s">
        <v>18</v>
      </c>
      <c r="G65" s="2" t="s">
        <v>14</v>
      </c>
      <c r="H65" s="1">
        <f t="shared" si="2"/>
        <v>3</v>
      </c>
    </row>
    <row r="66" spans="1:8">
      <c r="A66" s="2">
        <v>3</v>
      </c>
      <c r="B66" s="1">
        <f t="shared" si="3"/>
        <v>7</v>
      </c>
      <c r="C66" s="1">
        <f t="shared" si="4"/>
        <v>8</v>
      </c>
      <c r="D66" s="2">
        <v>5</v>
      </c>
      <c r="E66" s="2" t="s">
        <v>8</v>
      </c>
      <c r="F66" s="2" t="s">
        <v>8</v>
      </c>
      <c r="G66" s="2" t="s">
        <v>14</v>
      </c>
      <c r="H66" s="1">
        <f t="shared" si="2"/>
        <v>4</v>
      </c>
    </row>
    <row r="67" spans="1:8">
      <c r="A67" s="2">
        <v>3</v>
      </c>
      <c r="B67" s="1">
        <f t="shared" ref="B67:B98" si="5">IF(G66="d",B66+1,IF(G66="s",B66,""))</f>
        <v>7</v>
      </c>
      <c r="C67" s="1">
        <f t="shared" ref="C67:C98" si="6">IF(G66="d",C66,IF(G66="s",C66+1," "))</f>
        <v>9</v>
      </c>
      <c r="D67" s="2">
        <v>6</v>
      </c>
      <c r="E67" s="2" t="s">
        <v>10</v>
      </c>
      <c r="F67" s="2" t="s">
        <v>10</v>
      </c>
      <c r="G67" s="2" t="s">
        <v>9</v>
      </c>
      <c r="H67" s="1">
        <f t="shared" ref="H67:H130" si="7">IF(AND(G67="d",D67&lt;&gt;""),D67+1,IF(AND(G67="s",D67&lt;&gt;""),D67-1,""))</f>
        <v>7</v>
      </c>
    </row>
    <row r="68" spans="1:8">
      <c r="A68" s="2">
        <v>3</v>
      </c>
      <c r="B68" s="1">
        <f t="shared" si="5"/>
        <v>8</v>
      </c>
      <c r="C68" s="1">
        <f t="shared" si="6"/>
        <v>9</v>
      </c>
      <c r="D68" s="2">
        <v>7</v>
      </c>
      <c r="E68" s="2" t="s">
        <v>13</v>
      </c>
      <c r="F68" s="2" t="s">
        <v>13</v>
      </c>
      <c r="G68" s="2" t="s">
        <v>9</v>
      </c>
      <c r="H68" s="1">
        <f t="shared" si="7"/>
        <v>8</v>
      </c>
    </row>
    <row r="69" spans="1:8">
      <c r="A69" s="2">
        <v>3</v>
      </c>
      <c r="B69" s="1">
        <f t="shared" si="5"/>
        <v>9</v>
      </c>
      <c r="C69" s="1">
        <f t="shared" si="6"/>
        <v>9</v>
      </c>
      <c r="D69" s="2">
        <v>8</v>
      </c>
      <c r="E69" s="2" t="s">
        <v>18</v>
      </c>
      <c r="F69" s="2" t="s">
        <v>18</v>
      </c>
      <c r="G69" s="2" t="s">
        <v>9</v>
      </c>
      <c r="H69" s="1">
        <f t="shared" si="7"/>
        <v>9</v>
      </c>
    </row>
    <row r="70" spans="1:8">
      <c r="A70" s="2">
        <v>3</v>
      </c>
      <c r="B70" s="1">
        <f t="shared" si="5"/>
        <v>10</v>
      </c>
      <c r="C70" s="1">
        <f t="shared" si="6"/>
        <v>9</v>
      </c>
      <c r="D70" s="2">
        <v>2</v>
      </c>
      <c r="E70" s="2" t="s">
        <v>27</v>
      </c>
      <c r="G70" s="2" t="s">
        <v>14</v>
      </c>
      <c r="H70" s="1">
        <f t="shared" si="7"/>
        <v>1</v>
      </c>
    </row>
    <row r="71" spans="1:8">
      <c r="A71" s="2">
        <v>3</v>
      </c>
      <c r="B71" s="1">
        <f t="shared" si="5"/>
        <v>10</v>
      </c>
      <c r="C71" s="1">
        <f t="shared" si="6"/>
        <v>10</v>
      </c>
      <c r="D71" s="2">
        <v>1</v>
      </c>
      <c r="F71" s="2" t="s">
        <v>8</v>
      </c>
      <c r="G71" s="2" t="s">
        <v>9</v>
      </c>
      <c r="H71" s="1">
        <f t="shared" si="7"/>
        <v>2</v>
      </c>
    </row>
    <row r="72" spans="1:8">
      <c r="A72" s="2">
        <v>3</v>
      </c>
      <c r="B72" s="1">
        <f t="shared" si="5"/>
        <v>11</v>
      </c>
      <c r="C72" s="1">
        <f t="shared" si="6"/>
        <v>10</v>
      </c>
      <c r="D72" s="2">
        <v>2</v>
      </c>
      <c r="E72" s="2" t="s">
        <v>10</v>
      </c>
      <c r="F72" s="2" t="s">
        <v>10</v>
      </c>
      <c r="G72" s="2" t="s">
        <v>9</v>
      </c>
      <c r="H72" s="1">
        <f t="shared" si="7"/>
        <v>3</v>
      </c>
    </row>
    <row r="73" spans="1:8">
      <c r="A73" s="2">
        <v>3</v>
      </c>
      <c r="B73" s="1">
        <f t="shared" si="5"/>
        <v>12</v>
      </c>
      <c r="C73" s="1">
        <f t="shared" si="6"/>
        <v>10</v>
      </c>
      <c r="D73" s="2">
        <v>3</v>
      </c>
      <c r="E73" s="2" t="s">
        <v>13</v>
      </c>
      <c r="F73" s="2" t="s">
        <v>13</v>
      </c>
      <c r="G73" s="2" t="s">
        <v>14</v>
      </c>
      <c r="H73" s="1">
        <f t="shared" si="7"/>
        <v>2</v>
      </c>
    </row>
    <row r="74" spans="1:8">
      <c r="A74" s="2">
        <v>3</v>
      </c>
      <c r="B74" s="1">
        <f t="shared" si="5"/>
        <v>12</v>
      </c>
      <c r="C74" s="1">
        <f t="shared" si="6"/>
        <v>11</v>
      </c>
      <c r="D74" s="2">
        <v>4</v>
      </c>
      <c r="E74" s="2" t="s">
        <v>18</v>
      </c>
      <c r="F74" s="2" t="s">
        <v>18</v>
      </c>
      <c r="G74" s="2" t="s">
        <v>14</v>
      </c>
      <c r="H74" s="1">
        <f t="shared" si="7"/>
        <v>3</v>
      </c>
    </row>
    <row r="75" spans="1:8">
      <c r="A75" s="2">
        <v>3</v>
      </c>
      <c r="B75" s="1">
        <f t="shared" si="5"/>
        <v>12</v>
      </c>
      <c r="C75" s="1">
        <f t="shared" si="6"/>
        <v>12</v>
      </c>
      <c r="D75" s="2">
        <v>6</v>
      </c>
      <c r="E75" s="2" t="s">
        <v>10</v>
      </c>
      <c r="F75" s="2" t="s">
        <v>10</v>
      </c>
      <c r="G75" s="2" t="s">
        <v>9</v>
      </c>
      <c r="H75" s="1">
        <f t="shared" si="7"/>
        <v>7</v>
      </c>
    </row>
    <row r="76" spans="1:8">
      <c r="A76" s="2">
        <v>3</v>
      </c>
      <c r="B76" s="1">
        <f t="shared" si="5"/>
        <v>13</v>
      </c>
      <c r="C76" s="1">
        <f t="shared" si="6"/>
        <v>12</v>
      </c>
      <c r="D76" s="2">
        <v>8</v>
      </c>
      <c r="E76" s="2" t="s">
        <v>18</v>
      </c>
      <c r="F76" s="2" t="s">
        <v>18</v>
      </c>
      <c r="G76" s="2" t="s">
        <v>9</v>
      </c>
      <c r="H76" s="1">
        <f t="shared" si="7"/>
        <v>9</v>
      </c>
    </row>
    <row r="77" spans="1:8">
      <c r="A77" s="2">
        <v>3</v>
      </c>
      <c r="B77" s="1">
        <f t="shared" si="5"/>
        <v>14</v>
      </c>
      <c r="C77" s="1">
        <f t="shared" si="6"/>
        <v>12</v>
      </c>
      <c r="H77" s="1" t="str">
        <f t="shared" si="7"/>
        <v/>
      </c>
    </row>
    <row r="78" spans="1:8">
      <c r="A78" s="2">
        <v>4</v>
      </c>
      <c r="B78" s="1">
        <v>0</v>
      </c>
      <c r="C78" s="1">
        <v>0</v>
      </c>
      <c r="D78" s="2">
        <v>8</v>
      </c>
      <c r="E78" s="2" t="s">
        <v>18</v>
      </c>
      <c r="F78" s="2" t="s">
        <v>18</v>
      </c>
      <c r="G78" s="2" t="s">
        <v>9</v>
      </c>
      <c r="H78" s="1">
        <f t="shared" si="7"/>
        <v>9</v>
      </c>
    </row>
    <row r="79" spans="1:8">
      <c r="A79" s="2">
        <v>4</v>
      </c>
      <c r="B79" s="1">
        <f t="shared" si="5"/>
        <v>1</v>
      </c>
      <c r="C79" s="1">
        <f t="shared" si="6"/>
        <v>0</v>
      </c>
      <c r="D79" s="2">
        <v>2</v>
      </c>
      <c r="E79" s="2" t="s">
        <v>27</v>
      </c>
      <c r="G79" s="2" t="s">
        <v>14</v>
      </c>
      <c r="H79" s="1">
        <f t="shared" si="7"/>
        <v>1</v>
      </c>
    </row>
    <row r="80" spans="1:8">
      <c r="A80" s="2">
        <v>4</v>
      </c>
      <c r="B80" s="1">
        <f t="shared" si="5"/>
        <v>1</v>
      </c>
      <c r="C80" s="1">
        <f t="shared" si="6"/>
        <v>1</v>
      </c>
      <c r="D80" s="2">
        <v>1</v>
      </c>
      <c r="F80" s="2" t="s">
        <v>8</v>
      </c>
      <c r="G80" s="2" t="s">
        <v>9</v>
      </c>
      <c r="H80" s="1">
        <f t="shared" si="7"/>
        <v>2</v>
      </c>
    </row>
    <row r="81" spans="1:8">
      <c r="A81" s="2">
        <v>4</v>
      </c>
      <c r="B81" s="1">
        <f t="shared" si="5"/>
        <v>2</v>
      </c>
      <c r="C81" s="1">
        <f t="shared" si="6"/>
        <v>1</v>
      </c>
      <c r="D81" s="2">
        <v>2</v>
      </c>
      <c r="E81" s="2" t="s">
        <v>10</v>
      </c>
      <c r="F81" s="2" t="s">
        <v>10</v>
      </c>
      <c r="G81" s="2" t="s">
        <v>9</v>
      </c>
      <c r="H81" s="1">
        <f t="shared" si="7"/>
        <v>3</v>
      </c>
    </row>
    <row r="82" spans="1:8">
      <c r="A82" s="2">
        <v>4</v>
      </c>
      <c r="B82" s="1">
        <f t="shared" si="5"/>
        <v>3</v>
      </c>
      <c r="C82" s="1">
        <f t="shared" si="6"/>
        <v>1</v>
      </c>
      <c r="D82" s="2">
        <v>3</v>
      </c>
      <c r="E82" s="2" t="s">
        <v>13</v>
      </c>
      <c r="F82" s="2" t="s">
        <v>13</v>
      </c>
      <c r="G82" s="2" t="s">
        <v>14</v>
      </c>
      <c r="H82" s="1">
        <f t="shared" si="7"/>
        <v>2</v>
      </c>
    </row>
    <row r="83" spans="1:8">
      <c r="A83" s="2">
        <v>4</v>
      </c>
      <c r="B83" s="1">
        <f t="shared" si="5"/>
        <v>3</v>
      </c>
      <c r="C83" s="1">
        <f t="shared" si="6"/>
        <v>2</v>
      </c>
      <c r="D83" s="2">
        <v>3</v>
      </c>
      <c r="E83" s="2" t="s">
        <v>13</v>
      </c>
      <c r="F83" s="2" t="s">
        <v>13</v>
      </c>
      <c r="G83" s="2" t="s">
        <v>14</v>
      </c>
      <c r="H83" s="1">
        <f t="shared" si="7"/>
        <v>2</v>
      </c>
    </row>
    <row r="84" spans="1:8">
      <c r="A84" s="2">
        <v>4</v>
      </c>
      <c r="B84" s="1">
        <f t="shared" si="5"/>
        <v>3</v>
      </c>
      <c r="C84" s="1">
        <f t="shared" si="6"/>
        <v>3</v>
      </c>
      <c r="D84" s="2">
        <v>4</v>
      </c>
      <c r="E84" s="2" t="s">
        <v>18</v>
      </c>
      <c r="F84" s="2" t="s">
        <v>18</v>
      </c>
      <c r="G84" s="2" t="s">
        <v>14</v>
      </c>
      <c r="H84" s="1">
        <f t="shared" si="7"/>
        <v>3</v>
      </c>
    </row>
    <row r="85" spans="1:8">
      <c r="A85" s="2">
        <v>4</v>
      </c>
      <c r="B85" s="1">
        <f t="shared" si="5"/>
        <v>3</v>
      </c>
      <c r="C85" s="1">
        <f t="shared" si="6"/>
        <v>4</v>
      </c>
      <c r="D85" s="2">
        <v>5</v>
      </c>
      <c r="E85" s="2" t="s">
        <v>8</v>
      </c>
      <c r="F85" s="2" t="s">
        <v>8</v>
      </c>
      <c r="G85" s="2" t="s">
        <v>14</v>
      </c>
      <c r="H85" s="1">
        <f t="shared" si="7"/>
        <v>4</v>
      </c>
    </row>
    <row r="86" spans="1:8">
      <c r="A86" s="2">
        <v>4</v>
      </c>
      <c r="B86" s="1">
        <f t="shared" si="5"/>
        <v>3</v>
      </c>
      <c r="C86" s="1">
        <f t="shared" si="6"/>
        <v>5</v>
      </c>
      <c r="D86" s="2">
        <v>6</v>
      </c>
      <c r="E86" s="2" t="s">
        <v>10</v>
      </c>
      <c r="F86" s="2" t="s">
        <v>10</v>
      </c>
      <c r="G86" s="2" t="s">
        <v>9</v>
      </c>
      <c r="H86" s="1">
        <f t="shared" si="7"/>
        <v>7</v>
      </c>
    </row>
    <row r="87" spans="1:8">
      <c r="A87" s="2">
        <v>4</v>
      </c>
      <c r="B87" s="1">
        <f t="shared" si="5"/>
        <v>4</v>
      </c>
      <c r="C87" s="1">
        <f t="shared" si="6"/>
        <v>5</v>
      </c>
      <c r="D87" s="2">
        <v>7</v>
      </c>
      <c r="E87" s="2" t="s">
        <v>13</v>
      </c>
      <c r="F87" s="2" t="s">
        <v>13</v>
      </c>
      <c r="G87" s="2" t="s">
        <v>9</v>
      </c>
      <c r="H87" s="1">
        <f t="shared" si="7"/>
        <v>8</v>
      </c>
    </row>
    <row r="88" spans="1:8">
      <c r="A88" s="2">
        <v>4</v>
      </c>
      <c r="B88" s="1">
        <f t="shared" si="5"/>
        <v>5</v>
      </c>
      <c r="C88" s="1">
        <f t="shared" si="6"/>
        <v>5</v>
      </c>
      <c r="D88" s="2">
        <v>8</v>
      </c>
      <c r="E88" s="2" t="s">
        <v>18</v>
      </c>
      <c r="F88" s="2" t="s">
        <v>18</v>
      </c>
      <c r="G88" s="2" t="s">
        <v>9</v>
      </c>
      <c r="H88" s="1">
        <f t="shared" si="7"/>
        <v>9</v>
      </c>
    </row>
    <row r="89" spans="1:8">
      <c r="A89" s="2">
        <v>4</v>
      </c>
      <c r="B89" s="1">
        <f t="shared" si="5"/>
        <v>6</v>
      </c>
      <c r="C89" s="1">
        <f t="shared" si="6"/>
        <v>5</v>
      </c>
      <c r="D89" s="2">
        <v>2</v>
      </c>
      <c r="E89" s="2" t="s">
        <v>27</v>
      </c>
      <c r="G89" s="2" t="s">
        <v>14</v>
      </c>
      <c r="H89" s="1">
        <f t="shared" si="7"/>
        <v>1</v>
      </c>
    </row>
    <row r="90" spans="1:8">
      <c r="A90" s="2">
        <v>4</v>
      </c>
      <c r="B90" s="1">
        <f t="shared" si="5"/>
        <v>6</v>
      </c>
      <c r="C90" s="1">
        <f t="shared" si="6"/>
        <v>6</v>
      </c>
      <c r="D90" s="2">
        <v>1</v>
      </c>
      <c r="F90" s="2" t="s">
        <v>8</v>
      </c>
      <c r="G90" s="2" t="s">
        <v>9</v>
      </c>
      <c r="H90" s="1">
        <f t="shared" si="7"/>
        <v>2</v>
      </c>
    </row>
    <row r="91" spans="1:8">
      <c r="A91" s="2">
        <v>4</v>
      </c>
      <c r="B91" s="1">
        <f t="shared" si="5"/>
        <v>7</v>
      </c>
      <c r="C91" s="1">
        <f t="shared" si="6"/>
        <v>6</v>
      </c>
      <c r="D91" s="2">
        <v>2</v>
      </c>
      <c r="E91" s="2" t="s">
        <v>10</v>
      </c>
      <c r="F91" s="2" t="s">
        <v>10</v>
      </c>
      <c r="G91" s="2" t="s">
        <v>9</v>
      </c>
      <c r="H91" s="1">
        <f t="shared" si="7"/>
        <v>3</v>
      </c>
    </row>
    <row r="92" spans="1:8">
      <c r="A92" s="2">
        <v>4</v>
      </c>
      <c r="B92" s="1">
        <f t="shared" si="5"/>
        <v>8</v>
      </c>
      <c r="C92" s="1">
        <f t="shared" si="6"/>
        <v>6</v>
      </c>
      <c r="D92" s="2">
        <v>3</v>
      </c>
      <c r="E92" s="2" t="s">
        <v>13</v>
      </c>
      <c r="F92" s="2" t="s">
        <v>13</v>
      </c>
      <c r="G92" s="2" t="s">
        <v>14</v>
      </c>
      <c r="H92" s="1">
        <f t="shared" si="7"/>
        <v>2</v>
      </c>
    </row>
    <row r="93" spans="1:8">
      <c r="A93" s="2">
        <v>4</v>
      </c>
      <c r="B93" s="1">
        <f t="shared" si="5"/>
        <v>8</v>
      </c>
      <c r="C93" s="1">
        <f t="shared" si="6"/>
        <v>7</v>
      </c>
      <c r="D93" s="2">
        <v>4</v>
      </c>
      <c r="E93" s="2" t="s">
        <v>18</v>
      </c>
      <c r="F93" s="2" t="s">
        <v>18</v>
      </c>
      <c r="G93" s="2" t="s">
        <v>14</v>
      </c>
      <c r="H93" s="1">
        <f t="shared" si="7"/>
        <v>3</v>
      </c>
    </row>
    <row r="94" spans="1:8">
      <c r="A94" s="2">
        <v>4</v>
      </c>
      <c r="B94" s="1">
        <f t="shared" si="5"/>
        <v>8</v>
      </c>
      <c r="C94" s="1">
        <f t="shared" si="6"/>
        <v>8</v>
      </c>
      <c r="D94" s="2">
        <v>6</v>
      </c>
      <c r="E94" s="2" t="s">
        <v>10</v>
      </c>
      <c r="F94" s="2" t="s">
        <v>10</v>
      </c>
      <c r="G94" s="2" t="s">
        <v>9</v>
      </c>
      <c r="H94" s="1">
        <f t="shared" si="7"/>
        <v>7</v>
      </c>
    </row>
    <row r="95" spans="1:8">
      <c r="A95" s="2">
        <v>4</v>
      </c>
      <c r="B95" s="1">
        <f t="shared" si="5"/>
        <v>9</v>
      </c>
      <c r="C95" s="1">
        <f t="shared" si="6"/>
        <v>8</v>
      </c>
      <c r="D95" s="2">
        <v>8</v>
      </c>
      <c r="E95" s="2" t="s">
        <v>18</v>
      </c>
      <c r="F95" s="2" t="s">
        <v>18</v>
      </c>
      <c r="G95" s="2" t="s">
        <v>9</v>
      </c>
      <c r="H95" s="1">
        <f t="shared" si="7"/>
        <v>9</v>
      </c>
    </row>
    <row r="96" spans="1:8">
      <c r="A96" s="2">
        <v>4</v>
      </c>
      <c r="B96" s="1">
        <f t="shared" si="5"/>
        <v>10</v>
      </c>
      <c r="C96" s="1">
        <f t="shared" si="6"/>
        <v>8</v>
      </c>
      <c r="D96" s="2">
        <v>7</v>
      </c>
      <c r="E96" s="2" t="s">
        <v>13</v>
      </c>
      <c r="F96" s="2" t="s">
        <v>13</v>
      </c>
      <c r="G96" s="2" t="s">
        <v>9</v>
      </c>
      <c r="H96" s="1">
        <f t="shared" si="7"/>
        <v>8</v>
      </c>
    </row>
    <row r="97" spans="1:8">
      <c r="A97" s="2">
        <v>4</v>
      </c>
      <c r="B97" s="1">
        <f t="shared" si="5"/>
        <v>11</v>
      </c>
      <c r="C97" s="1">
        <f t="shared" si="6"/>
        <v>8</v>
      </c>
      <c r="H97" s="1" t="str">
        <f t="shared" si="7"/>
        <v/>
      </c>
    </row>
    <row r="98" spans="1:8">
      <c r="B98" s="1" t="str">
        <f t="shared" si="5"/>
        <v/>
      </c>
      <c r="C98" s="1" t="str">
        <f t="shared" si="6"/>
        <v xml:space="preserve"> </v>
      </c>
      <c r="H98" s="1" t="str">
        <f t="shared" si="7"/>
        <v/>
      </c>
    </row>
    <row r="99" spans="1:8">
      <c r="B99" s="1" t="str">
        <f t="shared" ref="B99:B130" si="8">IF(G98="d",B98+1,IF(G98="s",B98,""))</f>
        <v/>
      </c>
      <c r="C99" s="1" t="str">
        <f t="shared" ref="C99:C130" si="9">IF(G98="d",C98,IF(G98="s",C98+1," "))</f>
        <v xml:space="preserve"> </v>
      </c>
      <c r="H99" s="1" t="str">
        <f t="shared" si="7"/>
        <v/>
      </c>
    </row>
    <row r="100" spans="1:8">
      <c r="B100" s="1" t="str">
        <f t="shared" si="8"/>
        <v/>
      </c>
      <c r="C100" s="1" t="str">
        <f t="shared" si="9"/>
        <v xml:space="preserve"> </v>
      </c>
      <c r="H100" s="1" t="str">
        <f t="shared" si="7"/>
        <v/>
      </c>
    </row>
    <row r="101" spans="1:8">
      <c r="B101" s="1" t="str">
        <f t="shared" si="8"/>
        <v/>
      </c>
      <c r="C101" s="1" t="str">
        <f t="shared" si="9"/>
        <v xml:space="preserve"> </v>
      </c>
      <c r="H101" s="1" t="str">
        <f t="shared" si="7"/>
        <v/>
      </c>
    </row>
    <row r="102" spans="1:8">
      <c r="B102" s="1" t="str">
        <f t="shared" si="8"/>
        <v/>
      </c>
      <c r="C102" s="1" t="str">
        <f t="shared" si="9"/>
        <v xml:space="preserve"> </v>
      </c>
      <c r="H102" s="1" t="str">
        <f t="shared" si="7"/>
        <v/>
      </c>
    </row>
    <row r="103" spans="1:8">
      <c r="B103" s="1" t="str">
        <f t="shared" si="8"/>
        <v/>
      </c>
      <c r="C103" s="1" t="str">
        <f t="shared" si="9"/>
        <v xml:space="preserve"> </v>
      </c>
      <c r="H103" s="1" t="str">
        <f t="shared" si="7"/>
        <v/>
      </c>
    </row>
    <row r="104" spans="1:8">
      <c r="B104" s="1" t="str">
        <f t="shared" si="8"/>
        <v/>
      </c>
      <c r="C104" s="1" t="str">
        <f t="shared" si="9"/>
        <v xml:space="preserve"> </v>
      </c>
      <c r="H104" s="1" t="str">
        <f t="shared" si="7"/>
        <v/>
      </c>
    </row>
    <row r="105" spans="1:8">
      <c r="B105" s="1" t="str">
        <f t="shared" si="8"/>
        <v/>
      </c>
      <c r="C105" s="1" t="str">
        <f t="shared" si="9"/>
        <v xml:space="preserve"> </v>
      </c>
      <c r="H105" s="1" t="str">
        <f t="shared" si="7"/>
        <v/>
      </c>
    </row>
    <row r="106" spans="1:8">
      <c r="B106" s="1" t="str">
        <f t="shared" si="8"/>
        <v/>
      </c>
      <c r="C106" s="1" t="str">
        <f t="shared" si="9"/>
        <v xml:space="preserve"> </v>
      </c>
      <c r="H106" s="1" t="str">
        <f t="shared" si="7"/>
        <v/>
      </c>
    </row>
    <row r="107" spans="1:8">
      <c r="B107" s="1" t="str">
        <f t="shared" si="8"/>
        <v/>
      </c>
      <c r="C107" s="1" t="str">
        <f t="shared" si="9"/>
        <v xml:space="preserve"> </v>
      </c>
      <c r="H107" s="1" t="str">
        <f t="shared" si="7"/>
        <v/>
      </c>
    </row>
    <row r="108" spans="1:8">
      <c r="B108" s="1" t="str">
        <f t="shared" si="8"/>
        <v/>
      </c>
      <c r="C108" s="1" t="str">
        <f t="shared" si="9"/>
        <v xml:space="preserve"> </v>
      </c>
      <c r="H108" s="1" t="str">
        <f t="shared" si="7"/>
        <v/>
      </c>
    </row>
    <row r="109" spans="1:8">
      <c r="B109" s="1" t="str">
        <f t="shared" si="8"/>
        <v/>
      </c>
      <c r="C109" s="1" t="str">
        <f t="shared" si="9"/>
        <v xml:space="preserve"> </v>
      </c>
      <c r="H109" s="1" t="str">
        <f t="shared" si="7"/>
        <v/>
      </c>
    </row>
    <row r="110" spans="1:8">
      <c r="B110" s="1" t="str">
        <f t="shared" si="8"/>
        <v/>
      </c>
      <c r="C110" s="1" t="str">
        <f t="shared" si="9"/>
        <v xml:space="preserve"> </v>
      </c>
      <c r="H110" s="1" t="str">
        <f t="shared" si="7"/>
        <v/>
      </c>
    </row>
    <row r="111" spans="1:8">
      <c r="B111" s="1" t="str">
        <f t="shared" si="8"/>
        <v/>
      </c>
      <c r="C111" s="1" t="str">
        <f t="shared" si="9"/>
        <v xml:space="preserve"> </v>
      </c>
      <c r="H111" s="1" t="str">
        <f t="shared" si="7"/>
        <v/>
      </c>
    </row>
    <row r="112" spans="1:8">
      <c r="B112" s="1" t="str">
        <f t="shared" si="8"/>
        <v/>
      </c>
      <c r="C112" s="1" t="str">
        <f t="shared" si="9"/>
        <v xml:space="preserve"> </v>
      </c>
      <c r="H112" s="1" t="str">
        <f t="shared" si="7"/>
        <v/>
      </c>
    </row>
    <row r="113" spans="2:8">
      <c r="B113" s="1" t="str">
        <f t="shared" si="8"/>
        <v/>
      </c>
      <c r="C113" s="1" t="str">
        <f t="shared" si="9"/>
        <v xml:space="preserve"> </v>
      </c>
      <c r="H113" s="1" t="str">
        <f t="shared" si="7"/>
        <v/>
      </c>
    </row>
    <row r="114" spans="2:8">
      <c r="B114" s="1" t="str">
        <f t="shared" si="8"/>
        <v/>
      </c>
      <c r="C114" s="1" t="str">
        <f t="shared" si="9"/>
        <v xml:space="preserve"> </v>
      </c>
      <c r="H114" s="1" t="str">
        <f t="shared" si="7"/>
        <v/>
      </c>
    </row>
    <row r="115" spans="2:8">
      <c r="B115" s="1" t="str">
        <f t="shared" si="8"/>
        <v/>
      </c>
      <c r="C115" s="1" t="str">
        <f t="shared" si="9"/>
        <v xml:space="preserve"> </v>
      </c>
      <c r="H115" s="1" t="str">
        <f t="shared" si="7"/>
        <v/>
      </c>
    </row>
    <row r="116" spans="2:8">
      <c r="B116" s="1" t="str">
        <f t="shared" si="8"/>
        <v/>
      </c>
      <c r="C116" s="1" t="str">
        <f t="shared" si="9"/>
        <v xml:space="preserve"> </v>
      </c>
      <c r="H116" s="1" t="str">
        <f t="shared" si="7"/>
        <v/>
      </c>
    </row>
    <row r="117" spans="2:8">
      <c r="B117" s="1" t="str">
        <f t="shared" si="8"/>
        <v/>
      </c>
      <c r="C117" s="1" t="str">
        <f t="shared" si="9"/>
        <v xml:space="preserve"> </v>
      </c>
      <c r="H117" s="1" t="str">
        <f t="shared" si="7"/>
        <v/>
      </c>
    </row>
    <row r="118" spans="2:8">
      <c r="B118" s="1" t="str">
        <f t="shared" si="8"/>
        <v/>
      </c>
      <c r="C118" s="1" t="str">
        <f t="shared" si="9"/>
        <v xml:space="preserve"> </v>
      </c>
      <c r="H118" s="1" t="str">
        <f t="shared" si="7"/>
        <v/>
      </c>
    </row>
    <row r="119" spans="2:8">
      <c r="B119" s="1" t="str">
        <f t="shared" si="8"/>
        <v/>
      </c>
      <c r="C119" s="1" t="str">
        <f t="shared" si="9"/>
        <v xml:space="preserve"> </v>
      </c>
      <c r="H119" s="1" t="str">
        <f t="shared" si="7"/>
        <v/>
      </c>
    </row>
    <row r="120" spans="2:8">
      <c r="B120" s="1" t="str">
        <f t="shared" si="8"/>
        <v/>
      </c>
      <c r="C120" s="1" t="str">
        <f t="shared" si="9"/>
        <v xml:space="preserve"> </v>
      </c>
      <c r="H120" s="1" t="str">
        <f t="shared" si="7"/>
        <v/>
      </c>
    </row>
    <row r="121" spans="2:8">
      <c r="B121" s="1" t="str">
        <f t="shared" si="8"/>
        <v/>
      </c>
      <c r="C121" s="1" t="str">
        <f t="shared" si="9"/>
        <v xml:space="preserve"> </v>
      </c>
      <c r="H121" s="1" t="str">
        <f t="shared" si="7"/>
        <v/>
      </c>
    </row>
    <row r="122" spans="2:8">
      <c r="B122" s="1" t="str">
        <f t="shared" si="8"/>
        <v/>
      </c>
      <c r="C122" s="1" t="str">
        <f t="shared" si="9"/>
        <v xml:space="preserve"> </v>
      </c>
      <c r="H122" s="1" t="str">
        <f t="shared" si="7"/>
        <v/>
      </c>
    </row>
    <row r="123" spans="2:8">
      <c r="B123" s="1" t="str">
        <f t="shared" si="8"/>
        <v/>
      </c>
      <c r="C123" s="1" t="str">
        <f t="shared" si="9"/>
        <v xml:space="preserve"> </v>
      </c>
      <c r="H123" s="1" t="str">
        <f t="shared" si="7"/>
        <v/>
      </c>
    </row>
    <row r="124" spans="2:8">
      <c r="B124" s="1" t="str">
        <f t="shared" si="8"/>
        <v/>
      </c>
      <c r="C124" s="1" t="str">
        <f t="shared" si="9"/>
        <v xml:space="preserve"> </v>
      </c>
      <c r="H124" s="1" t="str">
        <f t="shared" si="7"/>
        <v/>
      </c>
    </row>
    <row r="125" spans="2:8">
      <c r="B125" s="1" t="str">
        <f t="shared" si="8"/>
        <v/>
      </c>
      <c r="C125" s="1" t="str">
        <f t="shared" si="9"/>
        <v xml:space="preserve"> </v>
      </c>
      <c r="H125" s="1" t="str">
        <f t="shared" si="7"/>
        <v/>
      </c>
    </row>
    <row r="126" spans="2:8">
      <c r="B126" s="1" t="str">
        <f t="shared" si="8"/>
        <v/>
      </c>
      <c r="C126" s="1" t="str">
        <f t="shared" si="9"/>
        <v xml:space="preserve"> </v>
      </c>
      <c r="H126" s="1" t="str">
        <f t="shared" si="7"/>
        <v/>
      </c>
    </row>
    <row r="127" spans="2:8">
      <c r="B127" s="1" t="str">
        <f t="shared" si="8"/>
        <v/>
      </c>
      <c r="C127" s="1" t="str">
        <f t="shared" si="9"/>
        <v xml:space="preserve"> </v>
      </c>
      <c r="H127" s="1" t="str">
        <f t="shared" si="7"/>
        <v/>
      </c>
    </row>
    <row r="128" spans="2:8">
      <c r="B128" s="1" t="str">
        <f t="shared" si="8"/>
        <v/>
      </c>
      <c r="C128" s="1" t="str">
        <f t="shared" si="9"/>
        <v xml:space="preserve"> </v>
      </c>
      <c r="H128" s="1" t="str">
        <f t="shared" si="7"/>
        <v/>
      </c>
    </row>
    <row r="129" spans="2:8">
      <c r="B129" s="1" t="str">
        <f t="shared" si="8"/>
        <v/>
      </c>
      <c r="C129" s="1" t="str">
        <f t="shared" si="9"/>
        <v xml:space="preserve"> </v>
      </c>
      <c r="H129" s="1" t="str">
        <f t="shared" si="7"/>
        <v/>
      </c>
    </row>
    <row r="130" spans="2:8">
      <c r="B130" s="1" t="str">
        <f t="shared" si="8"/>
        <v/>
      </c>
      <c r="C130" s="1" t="str">
        <f t="shared" si="9"/>
        <v xml:space="preserve"> </v>
      </c>
      <c r="H130" s="1" t="str">
        <f t="shared" si="7"/>
        <v/>
      </c>
    </row>
    <row r="131" spans="2:8">
      <c r="B131" s="1" t="str">
        <f t="shared" ref="B131:B162" si="10">IF(G130="d",B130+1,IF(G130="s",B130,""))</f>
        <v/>
      </c>
      <c r="C131" s="1" t="str">
        <f t="shared" ref="C131:C162" si="11">IF(G130="d",C130,IF(G130="s",C130+1," "))</f>
        <v xml:space="preserve"> </v>
      </c>
      <c r="H131" s="1" t="str">
        <f t="shared" ref="H131:H194" si="12">IF(AND(G131="d",D131&lt;&gt;""),D131+1,IF(AND(G131="s",D131&lt;&gt;""),D131-1,""))</f>
        <v/>
      </c>
    </row>
    <row r="132" spans="2:8">
      <c r="B132" s="1" t="str">
        <f t="shared" si="10"/>
        <v/>
      </c>
      <c r="C132" s="1" t="str">
        <f t="shared" si="11"/>
        <v xml:space="preserve"> </v>
      </c>
      <c r="H132" s="1" t="str">
        <f t="shared" si="12"/>
        <v/>
      </c>
    </row>
    <row r="133" spans="2:8">
      <c r="B133" s="1" t="str">
        <f t="shared" si="10"/>
        <v/>
      </c>
      <c r="C133" s="1" t="str">
        <f t="shared" si="11"/>
        <v xml:space="preserve"> </v>
      </c>
      <c r="H133" s="1" t="str">
        <f t="shared" si="12"/>
        <v/>
      </c>
    </row>
    <row r="134" spans="2:8">
      <c r="B134" s="1" t="str">
        <f t="shared" si="10"/>
        <v/>
      </c>
      <c r="C134" s="1" t="str">
        <f t="shared" si="11"/>
        <v xml:space="preserve"> </v>
      </c>
      <c r="H134" s="1" t="str">
        <f t="shared" si="12"/>
        <v/>
      </c>
    </row>
    <row r="135" spans="2:8">
      <c r="B135" s="1" t="str">
        <f t="shared" si="10"/>
        <v/>
      </c>
      <c r="C135" s="1" t="str">
        <f t="shared" si="11"/>
        <v xml:space="preserve"> </v>
      </c>
      <c r="H135" s="1" t="str">
        <f t="shared" si="12"/>
        <v/>
      </c>
    </row>
    <row r="136" spans="2:8">
      <c r="B136" s="1" t="str">
        <f t="shared" si="10"/>
        <v/>
      </c>
      <c r="C136" s="1" t="str">
        <f t="shared" si="11"/>
        <v xml:space="preserve"> </v>
      </c>
      <c r="H136" s="1" t="str">
        <f t="shared" si="12"/>
        <v/>
      </c>
    </row>
    <row r="137" spans="2:8">
      <c r="B137" s="1" t="str">
        <f t="shared" si="10"/>
        <v/>
      </c>
      <c r="C137" s="1" t="str">
        <f t="shared" si="11"/>
        <v xml:space="preserve"> </v>
      </c>
      <c r="H137" s="1" t="str">
        <f t="shared" si="12"/>
        <v/>
      </c>
    </row>
    <row r="138" spans="2:8">
      <c r="B138" s="1" t="str">
        <f t="shared" si="10"/>
        <v/>
      </c>
      <c r="C138" s="1" t="str">
        <f t="shared" si="11"/>
        <v xml:space="preserve"> </v>
      </c>
      <c r="H138" s="1" t="str">
        <f t="shared" si="12"/>
        <v/>
      </c>
    </row>
    <row r="139" spans="2:8">
      <c r="B139" s="1" t="str">
        <f t="shared" si="10"/>
        <v/>
      </c>
      <c r="C139" s="1" t="str">
        <f t="shared" si="11"/>
        <v xml:space="preserve"> </v>
      </c>
      <c r="H139" s="1" t="str">
        <f t="shared" si="12"/>
        <v/>
      </c>
    </row>
    <row r="140" spans="2:8">
      <c r="B140" s="1" t="str">
        <f t="shared" si="10"/>
        <v/>
      </c>
      <c r="C140" s="1" t="str">
        <f t="shared" si="11"/>
        <v xml:space="preserve"> </v>
      </c>
      <c r="H140" s="1" t="str">
        <f t="shared" si="12"/>
        <v/>
      </c>
    </row>
    <row r="141" spans="2:8">
      <c r="B141" s="1" t="str">
        <f t="shared" si="10"/>
        <v/>
      </c>
      <c r="C141" s="1" t="str">
        <f t="shared" si="11"/>
        <v xml:space="preserve"> </v>
      </c>
      <c r="H141" s="1" t="str">
        <f t="shared" si="12"/>
        <v/>
      </c>
    </row>
    <row r="142" spans="2:8">
      <c r="B142" s="1" t="str">
        <f t="shared" si="10"/>
        <v/>
      </c>
      <c r="C142" s="1" t="str">
        <f t="shared" si="11"/>
        <v xml:space="preserve"> </v>
      </c>
      <c r="H142" s="1" t="str">
        <f t="shared" si="12"/>
        <v/>
      </c>
    </row>
    <row r="143" spans="2:8">
      <c r="B143" s="1" t="str">
        <f t="shared" si="10"/>
        <v/>
      </c>
      <c r="C143" s="1" t="str">
        <f t="shared" si="11"/>
        <v xml:space="preserve"> </v>
      </c>
      <c r="H143" s="1" t="str">
        <f t="shared" si="12"/>
        <v/>
      </c>
    </row>
    <row r="144" spans="2:8">
      <c r="B144" s="1" t="str">
        <f t="shared" si="10"/>
        <v/>
      </c>
      <c r="C144" s="1" t="str">
        <f t="shared" si="11"/>
        <v xml:space="preserve"> </v>
      </c>
      <c r="H144" s="1" t="str">
        <f t="shared" si="12"/>
        <v/>
      </c>
    </row>
    <row r="145" spans="2:8">
      <c r="B145" s="1" t="str">
        <f t="shared" si="10"/>
        <v/>
      </c>
      <c r="C145" s="1" t="str">
        <f t="shared" si="11"/>
        <v xml:space="preserve"> </v>
      </c>
      <c r="H145" s="1" t="str">
        <f t="shared" si="12"/>
        <v/>
      </c>
    </row>
    <row r="146" spans="2:8">
      <c r="B146" s="1" t="str">
        <f t="shared" si="10"/>
        <v/>
      </c>
      <c r="C146" s="1" t="str">
        <f t="shared" si="11"/>
        <v xml:space="preserve"> </v>
      </c>
      <c r="H146" s="1" t="str">
        <f t="shared" si="12"/>
        <v/>
      </c>
    </row>
    <row r="147" spans="2:8">
      <c r="B147" s="1" t="str">
        <f t="shared" si="10"/>
        <v/>
      </c>
      <c r="C147" s="1" t="str">
        <f t="shared" si="11"/>
        <v xml:space="preserve"> </v>
      </c>
      <c r="H147" s="1" t="str">
        <f t="shared" si="12"/>
        <v/>
      </c>
    </row>
    <row r="148" spans="2:8">
      <c r="B148" s="1" t="str">
        <f t="shared" si="10"/>
        <v/>
      </c>
      <c r="C148" s="1" t="str">
        <f t="shared" si="11"/>
        <v xml:space="preserve"> </v>
      </c>
      <c r="H148" s="1" t="str">
        <f t="shared" si="12"/>
        <v/>
      </c>
    </row>
    <row r="149" spans="2:8">
      <c r="B149" s="1" t="str">
        <f t="shared" si="10"/>
        <v/>
      </c>
      <c r="C149" s="1" t="str">
        <f t="shared" si="11"/>
        <v xml:space="preserve"> </v>
      </c>
      <c r="H149" s="1" t="str">
        <f t="shared" si="12"/>
        <v/>
      </c>
    </row>
    <row r="150" spans="2:8">
      <c r="B150" s="1" t="str">
        <f t="shared" si="10"/>
        <v/>
      </c>
      <c r="C150" s="1" t="str">
        <f t="shared" si="11"/>
        <v xml:space="preserve"> </v>
      </c>
      <c r="H150" s="1" t="str">
        <f t="shared" si="12"/>
        <v/>
      </c>
    </row>
    <row r="151" spans="2:8">
      <c r="B151" s="1" t="str">
        <f t="shared" si="10"/>
        <v/>
      </c>
      <c r="C151" s="1" t="str">
        <f t="shared" si="11"/>
        <v xml:space="preserve"> </v>
      </c>
      <c r="H151" s="1" t="str">
        <f t="shared" si="12"/>
        <v/>
      </c>
    </row>
    <row r="152" spans="2:8">
      <c r="B152" s="1" t="str">
        <f t="shared" si="10"/>
        <v/>
      </c>
      <c r="C152" s="1" t="str">
        <f t="shared" si="11"/>
        <v xml:space="preserve"> </v>
      </c>
      <c r="H152" s="1" t="str">
        <f t="shared" si="12"/>
        <v/>
      </c>
    </row>
    <row r="153" spans="2:8">
      <c r="B153" s="1" t="str">
        <f t="shared" si="10"/>
        <v/>
      </c>
      <c r="C153" s="1" t="str">
        <f t="shared" si="11"/>
        <v xml:space="preserve"> </v>
      </c>
      <c r="H153" s="1" t="str">
        <f t="shared" si="12"/>
        <v/>
      </c>
    </row>
    <row r="154" spans="2:8">
      <c r="B154" s="1" t="str">
        <f t="shared" si="10"/>
        <v/>
      </c>
      <c r="C154" s="1" t="str">
        <f t="shared" si="11"/>
        <v xml:space="preserve"> </v>
      </c>
      <c r="H154" s="1" t="str">
        <f t="shared" si="12"/>
        <v/>
      </c>
    </row>
    <row r="155" spans="2:8">
      <c r="B155" s="1" t="str">
        <f t="shared" si="10"/>
        <v/>
      </c>
      <c r="C155" s="1" t="str">
        <f t="shared" si="11"/>
        <v xml:space="preserve"> </v>
      </c>
      <c r="H155" s="1" t="str">
        <f t="shared" si="12"/>
        <v/>
      </c>
    </row>
    <row r="156" spans="2:8">
      <c r="B156" s="1" t="str">
        <f t="shared" si="10"/>
        <v/>
      </c>
      <c r="C156" s="1" t="str">
        <f t="shared" si="11"/>
        <v xml:space="preserve"> </v>
      </c>
      <c r="H156" s="1" t="str">
        <f t="shared" si="12"/>
        <v/>
      </c>
    </row>
    <row r="157" spans="2:8">
      <c r="B157" s="1" t="str">
        <f t="shared" si="10"/>
        <v/>
      </c>
      <c r="C157" s="1" t="str">
        <f t="shared" si="11"/>
        <v xml:space="preserve"> </v>
      </c>
      <c r="H157" s="1" t="str">
        <f t="shared" si="12"/>
        <v/>
      </c>
    </row>
    <row r="158" spans="2:8">
      <c r="B158" s="1" t="str">
        <f t="shared" si="10"/>
        <v/>
      </c>
      <c r="C158" s="1" t="str">
        <f t="shared" si="11"/>
        <v xml:space="preserve"> </v>
      </c>
      <c r="H158" s="1" t="str">
        <f t="shared" si="12"/>
        <v/>
      </c>
    </row>
    <row r="159" spans="2:8">
      <c r="B159" s="1" t="str">
        <f t="shared" si="10"/>
        <v/>
      </c>
      <c r="C159" s="1" t="str">
        <f t="shared" si="11"/>
        <v xml:space="preserve"> </v>
      </c>
      <c r="H159" s="1" t="str">
        <f t="shared" si="12"/>
        <v/>
      </c>
    </row>
    <row r="160" spans="2:8">
      <c r="B160" s="1" t="str">
        <f t="shared" si="10"/>
        <v/>
      </c>
      <c r="C160" s="1" t="str">
        <f t="shared" si="11"/>
        <v xml:space="preserve"> </v>
      </c>
      <c r="H160" s="1" t="str">
        <f t="shared" si="12"/>
        <v/>
      </c>
    </row>
    <row r="161" spans="2:8">
      <c r="B161" s="1" t="str">
        <f t="shared" si="10"/>
        <v/>
      </c>
      <c r="C161" s="1" t="str">
        <f t="shared" si="11"/>
        <v xml:space="preserve"> </v>
      </c>
      <c r="H161" s="1" t="str">
        <f t="shared" si="12"/>
        <v/>
      </c>
    </row>
    <row r="162" spans="2:8">
      <c r="B162" s="1" t="str">
        <f t="shared" si="10"/>
        <v/>
      </c>
      <c r="C162" s="1" t="str">
        <f t="shared" si="11"/>
        <v xml:space="preserve"> </v>
      </c>
      <c r="H162" s="1" t="str">
        <f t="shared" si="12"/>
        <v/>
      </c>
    </row>
    <row r="163" spans="2:8">
      <c r="B163" s="1" t="str">
        <f t="shared" ref="B163:B194" si="13">IF(G162="d",B162+1,IF(G162="s",B162,""))</f>
        <v/>
      </c>
      <c r="C163" s="1" t="str">
        <f t="shared" ref="C163:C194" si="14">IF(G162="d",C162,IF(G162="s",C162+1," "))</f>
        <v xml:space="preserve"> </v>
      </c>
      <c r="H163" s="1" t="str">
        <f t="shared" si="12"/>
        <v/>
      </c>
    </row>
    <row r="164" spans="2:8">
      <c r="B164" s="1" t="str">
        <f t="shared" si="13"/>
        <v/>
      </c>
      <c r="C164" s="1" t="str">
        <f t="shared" si="14"/>
        <v xml:space="preserve"> </v>
      </c>
      <c r="H164" s="1" t="str">
        <f t="shared" si="12"/>
        <v/>
      </c>
    </row>
    <row r="165" spans="2:8">
      <c r="B165" s="1" t="str">
        <f t="shared" si="13"/>
        <v/>
      </c>
      <c r="C165" s="1" t="str">
        <f t="shared" si="14"/>
        <v xml:space="preserve"> </v>
      </c>
      <c r="H165" s="1" t="str">
        <f t="shared" si="12"/>
        <v/>
      </c>
    </row>
    <row r="166" spans="2:8">
      <c r="B166" s="1" t="str">
        <f t="shared" si="13"/>
        <v/>
      </c>
      <c r="C166" s="1" t="str">
        <f t="shared" si="14"/>
        <v xml:space="preserve"> </v>
      </c>
      <c r="H166" s="1" t="str">
        <f t="shared" si="12"/>
        <v/>
      </c>
    </row>
    <row r="167" spans="2:8">
      <c r="B167" s="1" t="str">
        <f t="shared" si="13"/>
        <v/>
      </c>
      <c r="C167" s="1" t="str">
        <f t="shared" si="14"/>
        <v xml:space="preserve"> </v>
      </c>
      <c r="H167" s="1" t="str">
        <f t="shared" si="12"/>
        <v/>
      </c>
    </row>
    <row r="168" spans="2:8">
      <c r="B168" s="1" t="str">
        <f t="shared" si="13"/>
        <v/>
      </c>
      <c r="C168" s="1" t="str">
        <f t="shared" si="14"/>
        <v xml:space="preserve"> </v>
      </c>
      <c r="H168" s="1" t="str">
        <f t="shared" si="12"/>
        <v/>
      </c>
    </row>
    <row r="169" spans="2:8">
      <c r="B169" s="1" t="str">
        <f t="shared" si="13"/>
        <v/>
      </c>
      <c r="C169" s="1" t="str">
        <f t="shared" si="14"/>
        <v xml:space="preserve"> </v>
      </c>
      <c r="H169" s="1" t="str">
        <f t="shared" si="12"/>
        <v/>
      </c>
    </row>
    <row r="170" spans="2:8">
      <c r="B170" s="1" t="str">
        <f t="shared" si="13"/>
        <v/>
      </c>
      <c r="C170" s="1" t="str">
        <f t="shared" si="14"/>
        <v xml:space="preserve"> </v>
      </c>
      <c r="H170" s="1" t="str">
        <f t="shared" si="12"/>
        <v/>
      </c>
    </row>
    <row r="171" spans="2:8">
      <c r="B171" s="1" t="str">
        <f t="shared" si="13"/>
        <v/>
      </c>
      <c r="C171" s="1" t="str">
        <f t="shared" si="14"/>
        <v xml:space="preserve"> </v>
      </c>
      <c r="H171" s="1" t="str">
        <f t="shared" si="12"/>
        <v/>
      </c>
    </row>
    <row r="172" spans="2:8">
      <c r="B172" s="1" t="str">
        <f t="shared" si="13"/>
        <v/>
      </c>
      <c r="C172" s="1" t="str">
        <f t="shared" si="14"/>
        <v xml:space="preserve"> </v>
      </c>
      <c r="H172" s="1" t="str">
        <f t="shared" si="12"/>
        <v/>
      </c>
    </row>
    <row r="173" spans="2:8">
      <c r="B173" s="1" t="str">
        <f t="shared" si="13"/>
        <v/>
      </c>
      <c r="C173" s="1" t="str">
        <f t="shared" si="14"/>
        <v xml:space="preserve"> </v>
      </c>
      <c r="H173" s="1" t="str">
        <f t="shared" si="12"/>
        <v/>
      </c>
    </row>
    <row r="174" spans="2:8">
      <c r="B174" s="1" t="str">
        <f t="shared" si="13"/>
        <v/>
      </c>
      <c r="C174" s="1" t="str">
        <f t="shared" si="14"/>
        <v xml:space="preserve"> </v>
      </c>
      <c r="H174" s="1" t="str">
        <f t="shared" si="12"/>
        <v/>
      </c>
    </row>
    <row r="175" spans="2:8">
      <c r="B175" s="1" t="str">
        <f t="shared" si="13"/>
        <v/>
      </c>
      <c r="C175" s="1" t="str">
        <f t="shared" si="14"/>
        <v xml:space="preserve"> </v>
      </c>
      <c r="H175" s="1" t="str">
        <f t="shared" si="12"/>
        <v/>
      </c>
    </row>
    <row r="176" spans="2:8">
      <c r="B176" s="1" t="str">
        <f t="shared" si="13"/>
        <v/>
      </c>
      <c r="C176" s="1" t="str">
        <f t="shared" si="14"/>
        <v xml:space="preserve"> </v>
      </c>
      <c r="H176" s="1" t="str">
        <f t="shared" si="12"/>
        <v/>
      </c>
    </row>
    <row r="177" spans="2:8">
      <c r="B177" s="1" t="str">
        <f t="shared" si="13"/>
        <v/>
      </c>
      <c r="C177" s="1" t="str">
        <f t="shared" si="14"/>
        <v xml:space="preserve"> </v>
      </c>
      <c r="H177" s="1" t="str">
        <f t="shared" si="12"/>
        <v/>
      </c>
    </row>
    <row r="178" spans="2:8">
      <c r="B178" s="1" t="str">
        <f t="shared" si="13"/>
        <v/>
      </c>
      <c r="C178" s="1" t="str">
        <f t="shared" si="14"/>
        <v xml:space="preserve"> </v>
      </c>
      <c r="H178" s="1" t="str">
        <f t="shared" si="12"/>
        <v/>
      </c>
    </row>
    <row r="179" spans="2:8">
      <c r="B179" s="1" t="str">
        <f t="shared" si="13"/>
        <v/>
      </c>
      <c r="C179" s="1" t="str">
        <f t="shared" si="14"/>
        <v xml:space="preserve"> </v>
      </c>
      <c r="H179" s="1" t="str">
        <f t="shared" si="12"/>
        <v/>
      </c>
    </row>
    <row r="180" spans="2:8">
      <c r="B180" s="1" t="str">
        <f t="shared" si="13"/>
        <v/>
      </c>
      <c r="C180" s="1" t="str">
        <f t="shared" si="14"/>
        <v xml:space="preserve"> </v>
      </c>
      <c r="H180" s="1" t="str">
        <f t="shared" si="12"/>
        <v/>
      </c>
    </row>
    <row r="181" spans="2:8">
      <c r="B181" s="1" t="str">
        <f t="shared" si="13"/>
        <v/>
      </c>
      <c r="C181" s="1" t="str">
        <f t="shared" si="14"/>
        <v xml:space="preserve"> </v>
      </c>
      <c r="H181" s="1" t="str">
        <f t="shared" si="12"/>
        <v/>
      </c>
    </row>
    <row r="182" spans="2:8">
      <c r="B182" s="1" t="str">
        <f t="shared" si="13"/>
        <v/>
      </c>
      <c r="C182" s="1" t="str">
        <f t="shared" si="14"/>
        <v xml:space="preserve"> </v>
      </c>
      <c r="H182" s="1" t="str">
        <f t="shared" si="12"/>
        <v/>
      </c>
    </row>
    <row r="183" spans="2:8">
      <c r="B183" s="1" t="str">
        <f t="shared" si="13"/>
        <v/>
      </c>
      <c r="C183" s="1" t="str">
        <f t="shared" si="14"/>
        <v xml:space="preserve"> </v>
      </c>
      <c r="H183" s="1" t="str">
        <f t="shared" si="12"/>
        <v/>
      </c>
    </row>
    <row r="184" spans="2:8">
      <c r="B184" s="1" t="str">
        <f t="shared" si="13"/>
        <v/>
      </c>
      <c r="C184" s="1" t="str">
        <f t="shared" si="14"/>
        <v xml:space="preserve"> </v>
      </c>
      <c r="H184" s="1" t="str">
        <f t="shared" si="12"/>
        <v/>
      </c>
    </row>
    <row r="185" spans="2:8">
      <c r="B185" s="1" t="str">
        <f t="shared" si="13"/>
        <v/>
      </c>
      <c r="C185" s="1" t="str">
        <f t="shared" si="14"/>
        <v xml:space="preserve"> </v>
      </c>
      <c r="H185" s="1" t="str">
        <f t="shared" si="12"/>
        <v/>
      </c>
    </row>
    <row r="186" spans="2:8">
      <c r="B186" s="1" t="str">
        <f t="shared" si="13"/>
        <v/>
      </c>
      <c r="C186" s="1" t="str">
        <f t="shared" si="14"/>
        <v xml:space="preserve"> </v>
      </c>
      <c r="H186" s="1" t="str">
        <f t="shared" si="12"/>
        <v/>
      </c>
    </row>
    <row r="187" spans="2:8">
      <c r="B187" s="1" t="str">
        <f t="shared" si="13"/>
        <v/>
      </c>
      <c r="C187" s="1" t="str">
        <f t="shared" si="14"/>
        <v xml:space="preserve"> </v>
      </c>
      <c r="H187" s="1" t="str">
        <f t="shared" si="12"/>
        <v/>
      </c>
    </row>
    <row r="188" spans="2:8">
      <c r="B188" s="1" t="str">
        <f t="shared" si="13"/>
        <v/>
      </c>
      <c r="C188" s="1" t="str">
        <f t="shared" si="14"/>
        <v xml:space="preserve"> </v>
      </c>
      <c r="H188" s="1" t="str">
        <f t="shared" si="12"/>
        <v/>
      </c>
    </row>
    <row r="189" spans="2:8">
      <c r="B189" s="1" t="str">
        <f t="shared" si="13"/>
        <v/>
      </c>
      <c r="C189" s="1" t="str">
        <f t="shared" si="14"/>
        <v xml:space="preserve"> </v>
      </c>
      <c r="H189" s="1" t="str">
        <f t="shared" si="12"/>
        <v/>
      </c>
    </row>
    <row r="190" spans="2:8">
      <c r="B190" s="1" t="str">
        <f t="shared" si="13"/>
        <v/>
      </c>
      <c r="C190" s="1" t="str">
        <f t="shared" si="14"/>
        <v xml:space="preserve"> </v>
      </c>
      <c r="H190" s="1" t="str">
        <f t="shared" si="12"/>
        <v/>
      </c>
    </row>
    <row r="191" spans="2:8">
      <c r="B191" s="1" t="str">
        <f t="shared" si="13"/>
        <v/>
      </c>
      <c r="C191" s="1" t="str">
        <f t="shared" si="14"/>
        <v xml:space="preserve"> </v>
      </c>
      <c r="H191" s="1" t="str">
        <f t="shared" si="12"/>
        <v/>
      </c>
    </row>
    <row r="192" spans="2:8">
      <c r="B192" s="1" t="str">
        <f t="shared" si="13"/>
        <v/>
      </c>
      <c r="C192" s="1" t="str">
        <f t="shared" si="14"/>
        <v xml:space="preserve"> </v>
      </c>
      <c r="H192" s="1" t="str">
        <f t="shared" si="12"/>
        <v/>
      </c>
    </row>
    <row r="193" spans="2:8">
      <c r="B193" s="1" t="str">
        <f t="shared" si="13"/>
        <v/>
      </c>
      <c r="C193" s="1" t="str">
        <f t="shared" si="14"/>
        <v xml:space="preserve"> </v>
      </c>
      <c r="H193" s="1" t="str">
        <f t="shared" si="12"/>
        <v/>
      </c>
    </row>
    <row r="194" spans="2:8">
      <c r="B194" s="1" t="str">
        <f t="shared" si="13"/>
        <v/>
      </c>
      <c r="C194" s="1" t="str">
        <f t="shared" si="14"/>
        <v xml:space="preserve"> </v>
      </c>
      <c r="H194" s="1" t="str">
        <f t="shared" si="12"/>
        <v/>
      </c>
    </row>
    <row r="195" spans="2:8">
      <c r="B195" s="1" t="str">
        <f t="shared" ref="B195:B200" si="15">IF(G194="d",B194+1,IF(G194="s",B194,""))</f>
        <v/>
      </c>
      <c r="C195" s="1" t="str">
        <f t="shared" ref="C195:C200" si="16">IF(G194="d",C194,IF(G194="s",C194+1," "))</f>
        <v xml:space="preserve"> </v>
      </c>
      <c r="H195" s="1" t="str">
        <f t="shared" ref="H195:H203" si="17">IF(AND(G195="d",D195&lt;&gt;""),D195+1,IF(AND(G195="s",D195&lt;&gt;""),D195-1,""))</f>
        <v/>
      </c>
    </row>
    <row r="196" spans="2:8">
      <c r="B196" s="1" t="str">
        <f t="shared" si="15"/>
        <v/>
      </c>
      <c r="C196" s="1" t="str">
        <f t="shared" si="16"/>
        <v xml:space="preserve"> </v>
      </c>
      <c r="H196" s="1" t="str">
        <f t="shared" si="17"/>
        <v/>
      </c>
    </row>
    <row r="197" spans="2:8">
      <c r="B197" s="1" t="str">
        <f t="shared" si="15"/>
        <v/>
      </c>
      <c r="C197" s="1" t="str">
        <f t="shared" si="16"/>
        <v xml:space="preserve"> </v>
      </c>
      <c r="H197" s="1" t="str">
        <f t="shared" si="17"/>
        <v/>
      </c>
    </row>
    <row r="198" spans="2:8">
      <c r="B198" s="1" t="str">
        <f t="shared" si="15"/>
        <v/>
      </c>
      <c r="C198" s="1" t="str">
        <f t="shared" si="16"/>
        <v xml:space="preserve"> </v>
      </c>
      <c r="H198" s="1" t="str">
        <f t="shared" si="17"/>
        <v/>
      </c>
    </row>
    <row r="199" spans="2:8">
      <c r="B199" s="1" t="str">
        <f t="shared" si="15"/>
        <v/>
      </c>
      <c r="C199" s="1" t="str">
        <f t="shared" si="16"/>
        <v xml:space="preserve"> </v>
      </c>
      <c r="H199" s="1" t="str">
        <f t="shared" si="17"/>
        <v/>
      </c>
    </row>
    <row r="200" spans="2:8">
      <c r="B200" s="1" t="str">
        <f t="shared" si="15"/>
        <v/>
      </c>
      <c r="C200" s="1" t="str">
        <f t="shared" si="16"/>
        <v xml:space="preserve"> </v>
      </c>
      <c r="H200" s="1" t="str">
        <f t="shared" si="17"/>
        <v/>
      </c>
    </row>
    <row r="201" spans="2:8">
      <c r="H201" s="1" t="str">
        <f t="shared" si="17"/>
        <v/>
      </c>
    </row>
    <row r="202" spans="2:8">
      <c r="H202" s="1" t="str">
        <f t="shared" si="17"/>
        <v/>
      </c>
    </row>
    <row r="203" spans="2:8">
      <c r="H203" s="1" t="str">
        <f t="shared" si="17"/>
        <v/>
      </c>
    </row>
  </sheetData>
  <mergeCells count="6">
    <mergeCell ref="K15:P15"/>
    <mergeCell ref="K1:P1"/>
    <mergeCell ref="K12:L12"/>
    <mergeCell ref="M12:P12"/>
    <mergeCell ref="K13:L13"/>
    <mergeCell ref="M13:P13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3" sqref="C3"/>
    </sheetView>
  </sheetViews>
  <sheetFormatPr defaultColWidth="9" defaultRowHeight="13.5"/>
  <cols>
    <col min="3" max="3" width="21.125" customWidth="1"/>
  </cols>
  <sheetData>
    <row r="1" spans="1:5" ht="14.25">
      <c r="A1" s="26" t="s">
        <v>35</v>
      </c>
      <c r="B1" s="26" t="s">
        <v>36</v>
      </c>
      <c r="C1" s="62" t="s">
        <v>37</v>
      </c>
      <c r="D1" s="26" t="s">
        <v>36</v>
      </c>
      <c r="E1" s="26" t="s">
        <v>35</v>
      </c>
    </row>
    <row r="2" spans="1:5" ht="14.25">
      <c r="A2" s="26">
        <f>'数据输出（中文）'!E5</f>
        <v>0</v>
      </c>
      <c r="B2" s="26">
        <f>'数据输出（中文）'!F5</f>
        <v>9</v>
      </c>
      <c r="C2" s="64" t="s">
        <v>101</v>
      </c>
      <c r="D2" s="26">
        <f>'数据输出（中文）'!H5</f>
        <v>10</v>
      </c>
      <c r="E2" s="26">
        <f>'数据输出（中文）'!I5</f>
        <v>0</v>
      </c>
    </row>
    <row r="3" spans="1:5" ht="14.25">
      <c r="A3" s="26">
        <f>'数据输出（中文）'!E6</f>
        <v>7</v>
      </c>
      <c r="B3" s="26">
        <f>'数据输出（中文）'!F6</f>
        <v>0</v>
      </c>
      <c r="C3" s="62" t="s">
        <v>39</v>
      </c>
      <c r="D3" s="26">
        <f>'数据输出（中文）'!H6</f>
        <v>7</v>
      </c>
      <c r="E3" s="26">
        <f>'数据输出（中文）'!I6</f>
        <v>9</v>
      </c>
    </row>
    <row r="4" spans="1:5" ht="14.25">
      <c r="A4" s="26">
        <f>'数据输出（中文）'!E7</f>
        <v>0</v>
      </c>
      <c r="B4" s="26">
        <f>'数据输出（中文）'!F7</f>
        <v>19</v>
      </c>
      <c r="C4" s="62" t="s">
        <v>40</v>
      </c>
      <c r="D4" s="26">
        <f>'数据输出（中文）'!H7</f>
        <v>0</v>
      </c>
      <c r="E4" s="26">
        <f>'数据输出（中文）'!I7</f>
        <v>19</v>
      </c>
    </row>
    <row r="5" spans="1:5" ht="14.25">
      <c r="A5" s="26">
        <f>'数据输出（中文）'!E8</f>
        <v>14</v>
      </c>
      <c r="B5" s="26">
        <f>'数据输出（中文）'!F8</f>
        <v>10</v>
      </c>
      <c r="C5" s="62" t="s">
        <v>41</v>
      </c>
      <c r="D5" s="26">
        <f>'数据输出（中文）'!H8</f>
        <v>14</v>
      </c>
      <c r="E5" s="26">
        <f>'数据输出（中文）'!I8</f>
        <v>10</v>
      </c>
    </row>
    <row r="6" spans="1:5" ht="14.25">
      <c r="A6" s="26">
        <f>'数据输出（中文）'!E9</f>
        <v>10</v>
      </c>
      <c r="B6" s="26">
        <f>'数据输出（中文）'!F9</f>
        <v>14</v>
      </c>
      <c r="C6" s="62" t="s">
        <v>42</v>
      </c>
      <c r="D6" s="26">
        <f>'数据输出（中文）'!H9</f>
        <v>10</v>
      </c>
      <c r="E6" s="26">
        <f>'数据输出（中文）'!I9</f>
        <v>14</v>
      </c>
    </row>
    <row r="7" spans="1:5" ht="14.25">
      <c r="A7" s="26">
        <f>'数据输出（中文）'!E10</f>
        <v>10</v>
      </c>
      <c r="B7" s="26">
        <f>'数据输出（中文）'!F10</f>
        <v>0</v>
      </c>
      <c r="C7" s="62" t="s">
        <v>43</v>
      </c>
      <c r="D7" s="26">
        <f>'数据输出（中文）'!H10</f>
        <v>0</v>
      </c>
      <c r="E7" s="26">
        <f>'数据输出（中文）'!I10</f>
        <v>0</v>
      </c>
    </row>
    <row r="8" spans="1:5" ht="14.25">
      <c r="A8" s="26">
        <f>'数据输出（中文）'!E12</f>
        <v>14</v>
      </c>
      <c r="B8" s="26">
        <f>'数据输出（中文）'!F12</f>
        <v>9</v>
      </c>
      <c r="C8" s="62" t="s">
        <v>44</v>
      </c>
      <c r="D8" s="26">
        <f>'数据输出（中文）'!H12</f>
        <v>20</v>
      </c>
      <c r="E8" s="26">
        <f>'数据输出（中文）'!I12</f>
        <v>21</v>
      </c>
    </row>
    <row r="9" spans="1:5" ht="14.25">
      <c r="A9" s="26">
        <f>'数据输出（中文）'!E13</f>
        <v>20</v>
      </c>
      <c r="B9" s="26">
        <f>'数据输出（中文）'!F13</f>
        <v>9</v>
      </c>
      <c r="C9" s="62" t="s">
        <v>45</v>
      </c>
      <c r="D9" s="26">
        <f>'数据输出（中文）'!H13</f>
        <v>9</v>
      </c>
      <c r="E9" s="26">
        <f>'数据输出（中文）'!I13</f>
        <v>9</v>
      </c>
    </row>
    <row r="10" spans="1:5" ht="14.25">
      <c r="A10" s="26">
        <f>'数据输出（中文）'!E14</f>
        <v>7</v>
      </c>
      <c r="B10" s="26">
        <f>'数据输出（中文）'!F14</f>
        <v>10</v>
      </c>
      <c r="C10" s="62" t="s">
        <v>46</v>
      </c>
      <c r="D10" s="26">
        <f>'数据输出（中文）'!H14</f>
        <v>0</v>
      </c>
      <c r="E10" s="26">
        <f>'数据输出（中文）'!I14</f>
        <v>0</v>
      </c>
    </row>
    <row r="11" spans="1:5" ht="14.25">
      <c r="A11" s="26">
        <f>'数据输出（中文）'!E15</f>
        <v>0</v>
      </c>
      <c r="B11" s="26">
        <f>'数据输出（中文）'!F15</f>
        <v>24</v>
      </c>
      <c r="C11" s="62" t="s">
        <v>47</v>
      </c>
      <c r="D11" s="26">
        <f>'数据输出（中文）'!H15</f>
        <v>0</v>
      </c>
      <c r="E11" s="26">
        <v>34</v>
      </c>
    </row>
    <row r="12" spans="1:5">
      <c r="A12" s="59">
        <f>A2</f>
        <v>0</v>
      </c>
      <c r="B12" s="59">
        <f>B2</f>
        <v>9</v>
      </c>
      <c r="C12" s="63" t="s">
        <v>38</v>
      </c>
      <c r="D12" s="59">
        <f>D2</f>
        <v>10</v>
      </c>
      <c r="E12" s="59">
        <f>E2</f>
        <v>0</v>
      </c>
    </row>
    <row r="13" spans="1:5">
      <c r="A13" s="59">
        <f>'数据输出（中文）'!S8</f>
        <v>10</v>
      </c>
      <c r="B13" s="59">
        <f>'数据输出（中文）'!S7</f>
        <v>9</v>
      </c>
      <c r="C13" s="63" t="s">
        <v>48</v>
      </c>
      <c r="D13" s="59">
        <f>'数据输出（中文）'!S10</f>
        <v>14</v>
      </c>
      <c r="E13" s="59">
        <f>'数据输出（中文）'!S11</f>
        <v>9</v>
      </c>
    </row>
    <row r="14" spans="1:5">
      <c r="A14" s="59">
        <f>'数据输出（中文）'!T11</f>
        <v>9</v>
      </c>
      <c r="B14" s="59">
        <f>'数据输出（中文）'!T7</f>
        <v>0</v>
      </c>
      <c r="C14" s="63" t="s">
        <v>49</v>
      </c>
      <c r="D14" s="59">
        <f>'数据输出（中文）'!T10</f>
        <v>10</v>
      </c>
      <c r="E14" s="59">
        <f>'数据输出（中文）'!T11</f>
        <v>9</v>
      </c>
    </row>
    <row r="15" spans="1:5">
      <c r="A15" s="59">
        <f>'数据输出（中文）'!U8</f>
        <v>10</v>
      </c>
      <c r="B15" s="59">
        <f>'数据输出（中文）'!U7</f>
        <v>0</v>
      </c>
      <c r="C15" s="63" t="s">
        <v>50</v>
      </c>
      <c r="D15" s="59">
        <f>'数据输出（中文）'!U10</f>
        <v>7</v>
      </c>
      <c r="E15" s="59">
        <f>'数据输出（中文）'!U11</f>
        <v>0</v>
      </c>
    </row>
    <row r="16" spans="1:5">
      <c r="A16" s="59">
        <f>'数据输出（中文）'!V8</f>
        <v>7</v>
      </c>
      <c r="B16" s="59">
        <f>'数据输出（中文）'!V7</f>
        <v>0</v>
      </c>
      <c r="C16" s="63" t="s">
        <v>51</v>
      </c>
      <c r="D16" s="59">
        <f>'数据输出（中文）'!V10</f>
        <v>0</v>
      </c>
      <c r="E16" s="59">
        <f>'数据输出（中文）'!V11</f>
        <v>0</v>
      </c>
    </row>
    <row r="17" spans="1:5">
      <c r="A17" s="59">
        <f>'数据输出（中文）'!W8</f>
        <v>0</v>
      </c>
      <c r="B17" s="59">
        <f>'数据输出（中文）'!W7</f>
        <v>10</v>
      </c>
      <c r="C17" s="63" t="s">
        <v>52</v>
      </c>
      <c r="D17" s="59">
        <f>'数据输出（中文）'!W10</f>
        <v>0</v>
      </c>
      <c r="E17" s="59">
        <f>'数据输出（中文）'!W11</f>
        <v>0</v>
      </c>
    </row>
    <row r="18" spans="1:5">
      <c r="A18" s="59">
        <f>A11</f>
        <v>0</v>
      </c>
      <c r="B18" s="59">
        <f>B11</f>
        <v>24</v>
      </c>
      <c r="C18" s="63" t="s">
        <v>47</v>
      </c>
      <c r="D18" s="59">
        <f>D11</f>
        <v>0</v>
      </c>
      <c r="E18" s="59">
        <f>E11</f>
        <v>34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9"/>
  <sheetViews>
    <sheetView showGridLines="0" workbookViewId="0">
      <selection activeCell="I12" sqref="I12"/>
    </sheetView>
  </sheetViews>
  <sheetFormatPr defaultColWidth="9" defaultRowHeight="13.5"/>
  <cols>
    <col min="1" max="1" width="0.875" customWidth="1"/>
    <col min="13" max="13" width="0.875" customWidth="1"/>
    <col min="14" max="14" width="25.875" customWidth="1"/>
    <col min="15" max="15" width="40.125" customWidth="1"/>
    <col min="16" max="28" width="6.125" customWidth="1"/>
  </cols>
  <sheetData>
    <row r="1" spans="1:33">
      <c r="A1" s="4"/>
      <c r="B1" s="4"/>
      <c r="C1" s="4"/>
      <c r="D1" s="4"/>
      <c r="E1" s="4"/>
      <c r="F1" s="4"/>
      <c r="G1" s="2"/>
      <c r="H1" s="4"/>
      <c r="I1" s="4"/>
      <c r="J1" s="4"/>
      <c r="K1" s="4"/>
      <c r="L1" s="4"/>
      <c r="M1" s="4"/>
    </row>
    <row r="2" spans="1:33" ht="5.0999999999999996" customHeight="1">
      <c r="A2" s="4"/>
      <c r="B2" s="4"/>
      <c r="C2" s="4"/>
      <c r="D2" s="4"/>
      <c r="E2" s="4"/>
      <c r="F2" s="4"/>
      <c r="G2" s="2"/>
      <c r="H2" s="4"/>
      <c r="I2" s="4"/>
      <c r="J2" s="4"/>
      <c r="K2" s="4"/>
      <c r="L2" s="4"/>
      <c r="M2" s="4"/>
    </row>
    <row r="3" spans="1:33" ht="27" customHeight="1">
      <c r="A3" s="4"/>
      <c r="B3" s="79" t="s">
        <v>53</v>
      </c>
      <c r="C3" s="80"/>
      <c r="D3" s="80"/>
      <c r="E3" s="80"/>
      <c r="F3" s="80"/>
      <c r="G3" s="19"/>
      <c r="H3" s="80" t="s">
        <v>54</v>
      </c>
      <c r="I3" s="80"/>
      <c r="J3" s="80"/>
      <c r="K3" s="80"/>
      <c r="L3" s="81"/>
      <c r="M3" s="4"/>
    </row>
    <row r="4" spans="1:33" ht="27" customHeight="1">
      <c r="A4" s="4"/>
      <c r="B4" s="20"/>
      <c r="C4" s="76" t="s">
        <v>55</v>
      </c>
      <c r="D4" s="22"/>
      <c r="E4" s="23" t="s">
        <v>17</v>
      </c>
      <c r="F4" s="24" t="s">
        <v>12</v>
      </c>
      <c r="G4" s="24" t="s">
        <v>56</v>
      </c>
      <c r="H4" s="24" t="s">
        <v>12</v>
      </c>
      <c r="I4" s="36" t="s">
        <v>17</v>
      </c>
      <c r="J4" s="22"/>
      <c r="K4" s="76" t="s">
        <v>55</v>
      </c>
      <c r="L4" s="37"/>
      <c r="M4" s="4"/>
    </row>
    <row r="5" spans="1:33" ht="27" customHeight="1">
      <c r="A5" s="4"/>
      <c r="B5" s="20"/>
      <c r="C5" s="76"/>
      <c r="D5" s="22"/>
      <c r="E5" s="25">
        <f>R20</f>
        <v>0</v>
      </c>
      <c r="F5" s="26">
        <f>Q20</f>
        <v>9</v>
      </c>
      <c r="G5" s="26" t="s">
        <v>11</v>
      </c>
      <c r="H5" s="26">
        <f>Q21</f>
        <v>10</v>
      </c>
      <c r="I5" s="38">
        <f>R21</f>
        <v>0</v>
      </c>
      <c r="J5" s="22"/>
      <c r="K5" s="76"/>
      <c r="L5" s="37"/>
      <c r="M5" s="4"/>
    </row>
    <row r="6" spans="1:33" ht="27" customHeight="1">
      <c r="A6" s="4"/>
      <c r="B6" s="20"/>
      <c r="C6" s="76"/>
      <c r="D6" s="27"/>
      <c r="E6" s="25">
        <f>T20</f>
        <v>7</v>
      </c>
      <c r="F6" s="26">
        <f>S20</f>
        <v>0</v>
      </c>
      <c r="G6" s="26" t="s">
        <v>16</v>
      </c>
      <c r="H6" s="26">
        <f>S21</f>
        <v>7</v>
      </c>
      <c r="I6" s="38">
        <f>T21</f>
        <v>9</v>
      </c>
      <c r="J6" s="22"/>
      <c r="K6" s="76"/>
      <c r="L6" s="37"/>
      <c r="M6" s="4"/>
      <c r="P6" s="42" t="s">
        <v>57</v>
      </c>
      <c r="Q6" s="43" t="s">
        <v>3</v>
      </c>
      <c r="R6" s="43" t="s">
        <v>11</v>
      </c>
      <c r="S6" s="43" t="s">
        <v>15</v>
      </c>
      <c r="T6" s="43" t="s">
        <v>19</v>
      </c>
      <c r="U6" s="43" t="s">
        <v>21</v>
      </c>
      <c r="V6" s="43" t="s">
        <v>23</v>
      </c>
      <c r="W6" s="43" t="s">
        <v>25</v>
      </c>
      <c r="X6" s="43" t="s">
        <v>28</v>
      </c>
      <c r="Y6" s="52" t="s">
        <v>57</v>
      </c>
      <c r="Z6" s="43" t="s">
        <v>3</v>
      </c>
      <c r="AA6" s="43" t="s">
        <v>11</v>
      </c>
      <c r="AB6" s="43" t="s">
        <v>15</v>
      </c>
      <c r="AC6" s="43" t="s">
        <v>19</v>
      </c>
      <c r="AD6" s="43" t="s">
        <v>21</v>
      </c>
      <c r="AE6" s="43" t="s">
        <v>23</v>
      </c>
      <c r="AF6" s="43" t="s">
        <v>25</v>
      </c>
      <c r="AG6" s="43" t="s">
        <v>28</v>
      </c>
    </row>
    <row r="7" spans="1:33" ht="27" customHeight="1">
      <c r="A7" s="4"/>
      <c r="B7" s="20"/>
      <c r="C7" s="76"/>
      <c r="D7" s="22"/>
      <c r="E7" s="25">
        <f>V20</f>
        <v>0</v>
      </c>
      <c r="F7" s="26">
        <f>U20</f>
        <v>19</v>
      </c>
      <c r="G7" s="26" t="s">
        <v>20</v>
      </c>
      <c r="H7" s="26">
        <f>U21</f>
        <v>0</v>
      </c>
      <c r="I7" s="38">
        <f>V21</f>
        <v>19</v>
      </c>
      <c r="J7" s="22"/>
      <c r="K7" s="76"/>
      <c r="L7" s="37"/>
      <c r="M7" s="4"/>
      <c r="P7" s="42"/>
      <c r="Q7" s="44" t="s">
        <v>12</v>
      </c>
      <c r="R7" s="44">
        <f>SUM(后台计算1!A:A)</f>
        <v>9</v>
      </c>
      <c r="S7" s="44">
        <f>SUM(后台计算1!B:B)</f>
        <v>9</v>
      </c>
      <c r="T7" s="44">
        <f>SUM(后台计算1!C:C)</f>
        <v>0</v>
      </c>
      <c r="U7" s="44">
        <f>SUM(后台计算1!D:D)</f>
        <v>0</v>
      </c>
      <c r="V7" s="44">
        <f>SUM(后台计算1!E:E)</f>
        <v>0</v>
      </c>
      <c r="W7" s="44">
        <f>SUM(后台计算1!F:F)</f>
        <v>10</v>
      </c>
      <c r="X7" s="44">
        <f>SUM(后台计算1!G:G)</f>
        <v>24</v>
      </c>
      <c r="Z7" s="44" t="s">
        <v>12</v>
      </c>
      <c r="AA7">
        <f>R7</f>
        <v>9</v>
      </c>
      <c r="AB7">
        <f t="shared" ref="AB7:AG8" si="0">S7</f>
        <v>9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10</v>
      </c>
      <c r="AG7">
        <f t="shared" si="0"/>
        <v>24</v>
      </c>
    </row>
    <row r="8" spans="1:33" ht="27" customHeight="1">
      <c r="A8" s="4"/>
      <c r="B8" s="20"/>
      <c r="C8" s="22"/>
      <c r="D8" s="22"/>
      <c r="E8" s="25">
        <f>X20</f>
        <v>14</v>
      </c>
      <c r="F8" s="26">
        <f>W20</f>
        <v>10</v>
      </c>
      <c r="G8" s="26" t="s">
        <v>22</v>
      </c>
      <c r="H8" s="26">
        <f>W21</f>
        <v>14</v>
      </c>
      <c r="I8" s="38">
        <f>X21</f>
        <v>10</v>
      </c>
      <c r="J8" s="22"/>
      <c r="K8" s="22"/>
      <c r="L8" s="37"/>
      <c r="M8" s="4"/>
      <c r="P8" s="42"/>
      <c r="Q8" s="44" t="s">
        <v>17</v>
      </c>
      <c r="R8" s="44">
        <f>SUM(后台计算1!H:H)</f>
        <v>0</v>
      </c>
      <c r="S8" s="44">
        <f>SUM(后台计算1!I:I)</f>
        <v>10</v>
      </c>
      <c r="T8" s="44">
        <f>SUM(后台计算1!J:J)</f>
        <v>14</v>
      </c>
      <c r="U8" s="44">
        <f>SUM(后台计算1!K:K)</f>
        <v>10</v>
      </c>
      <c r="V8" s="44">
        <f>SUM(后台计算1!L:L)</f>
        <v>7</v>
      </c>
      <c r="W8" s="44">
        <f>SUM(后台计算1!M:M)</f>
        <v>0</v>
      </c>
      <c r="X8" s="44">
        <f>SUM(后台计算1!N:N)</f>
        <v>0</v>
      </c>
      <c r="Z8" s="44" t="s">
        <v>17</v>
      </c>
      <c r="AA8">
        <f>R8</f>
        <v>0</v>
      </c>
      <c r="AB8">
        <f t="shared" si="0"/>
        <v>10</v>
      </c>
      <c r="AC8">
        <f t="shared" si="0"/>
        <v>14</v>
      </c>
      <c r="AD8">
        <f t="shared" si="0"/>
        <v>10</v>
      </c>
      <c r="AE8">
        <f t="shared" si="0"/>
        <v>7</v>
      </c>
      <c r="AF8">
        <f t="shared" si="0"/>
        <v>0</v>
      </c>
      <c r="AG8">
        <f t="shared" si="0"/>
        <v>0</v>
      </c>
    </row>
    <row r="9" spans="1:33" ht="27" customHeight="1">
      <c r="A9" s="4"/>
      <c r="B9" s="20"/>
      <c r="C9" s="22"/>
      <c r="D9" s="22"/>
      <c r="E9" s="25">
        <f>Z20</f>
        <v>10</v>
      </c>
      <c r="F9" s="26">
        <f>Y20</f>
        <v>14</v>
      </c>
      <c r="G9" s="26" t="s">
        <v>24</v>
      </c>
      <c r="H9" s="26">
        <f>Y21</f>
        <v>10</v>
      </c>
      <c r="I9" s="38">
        <f>Z21</f>
        <v>14</v>
      </c>
      <c r="J9" s="22"/>
      <c r="K9" s="22"/>
      <c r="L9" s="37"/>
      <c r="M9" s="4"/>
      <c r="P9" t="s">
        <v>58</v>
      </c>
      <c r="Q9" s="45" t="s">
        <v>3</v>
      </c>
      <c r="R9" s="43" t="s">
        <v>11</v>
      </c>
      <c r="S9" s="43" t="s">
        <v>15</v>
      </c>
      <c r="T9" s="43" t="s">
        <v>19</v>
      </c>
      <c r="U9" s="43" t="s">
        <v>21</v>
      </c>
      <c r="V9" s="43" t="s">
        <v>23</v>
      </c>
      <c r="W9" s="43" t="s">
        <v>25</v>
      </c>
      <c r="X9" s="43" t="s">
        <v>28</v>
      </c>
      <c r="Z9" s="53" t="s">
        <v>59</v>
      </c>
      <c r="AA9" s="49">
        <f>AA7/(AA7+AA8)</f>
        <v>1</v>
      </c>
      <c r="AB9" s="49">
        <f t="shared" ref="AB9:AG9" si="1">AB7/(AB7+AB8)</f>
        <v>0.47368421052631576</v>
      </c>
      <c r="AC9" s="49">
        <f t="shared" si="1"/>
        <v>0</v>
      </c>
      <c r="AD9" s="49">
        <f t="shared" si="1"/>
        <v>0</v>
      </c>
      <c r="AE9" s="49">
        <f t="shared" si="1"/>
        <v>0</v>
      </c>
      <c r="AF9" s="49">
        <f t="shared" si="1"/>
        <v>1</v>
      </c>
      <c r="AG9" s="49">
        <f t="shared" si="1"/>
        <v>1</v>
      </c>
    </row>
    <row r="10" spans="1:33" ht="27" customHeight="1">
      <c r="A10" s="4"/>
      <c r="B10" s="20"/>
      <c r="C10" s="22"/>
      <c r="D10" s="22"/>
      <c r="E10" s="28">
        <f>AB20</f>
        <v>10</v>
      </c>
      <c r="F10" s="29">
        <f>AA20</f>
        <v>0</v>
      </c>
      <c r="G10" s="29" t="s">
        <v>26</v>
      </c>
      <c r="H10" s="29">
        <f>AA21</f>
        <v>0</v>
      </c>
      <c r="I10" s="39">
        <f>AB21</f>
        <v>0</v>
      </c>
      <c r="J10" s="22"/>
      <c r="K10" s="22"/>
      <c r="L10" s="37"/>
      <c r="M10" s="4"/>
      <c r="Q10" s="16" t="s">
        <v>12</v>
      </c>
      <c r="R10" s="16">
        <f>SUM(后台计算1!O:O)</f>
        <v>10</v>
      </c>
      <c r="S10" s="16">
        <f>SUM(后台计算1!P:P)</f>
        <v>14</v>
      </c>
      <c r="T10" s="16">
        <f>SUM(后台计算1!Q:Q)</f>
        <v>10</v>
      </c>
      <c r="U10" s="16">
        <f>SUM(后台计算1!R:R)</f>
        <v>7</v>
      </c>
      <c r="V10" s="16">
        <f>SUM(后台计算1!S:S)</f>
        <v>0</v>
      </c>
      <c r="W10" s="16">
        <f>SUM(后台计算1!T:T)</f>
        <v>0</v>
      </c>
      <c r="X10" s="16">
        <f>SUM(后台计算1!U:U)</f>
        <v>0</v>
      </c>
      <c r="Y10" t="s">
        <v>58</v>
      </c>
      <c r="Z10" s="43" t="s">
        <v>3</v>
      </c>
      <c r="AA10" s="43" t="s">
        <v>11</v>
      </c>
      <c r="AB10" s="43" t="s">
        <v>15</v>
      </c>
      <c r="AC10" s="43" t="s">
        <v>19</v>
      </c>
      <c r="AD10" s="43" t="s">
        <v>21</v>
      </c>
      <c r="AE10" s="43" t="s">
        <v>23</v>
      </c>
      <c r="AF10" s="43" t="s">
        <v>25</v>
      </c>
      <c r="AG10" s="43" t="s">
        <v>28</v>
      </c>
    </row>
    <row r="11" spans="1:33" ht="27" customHeight="1">
      <c r="A11" s="4"/>
      <c r="B11" s="20"/>
      <c r="C11" s="22"/>
      <c r="D11" s="22"/>
      <c r="E11" s="30"/>
      <c r="F11" s="31"/>
      <c r="G11" s="31"/>
      <c r="H11" s="31"/>
      <c r="I11" s="40"/>
      <c r="J11" s="22"/>
      <c r="K11" s="27"/>
      <c r="L11" s="37"/>
      <c r="M11" s="4"/>
      <c r="Q11" s="16" t="s">
        <v>17</v>
      </c>
      <c r="R11" s="16">
        <f>SUM(后台计算1!V:V)</f>
        <v>0</v>
      </c>
      <c r="S11" s="16">
        <f>SUM(后台计算1!W:W)</f>
        <v>9</v>
      </c>
      <c r="T11" s="16">
        <f>SUM(后台计算1!X:X)</f>
        <v>9</v>
      </c>
      <c r="U11" s="16">
        <f>SUM(后台计算1!Y:Y)</f>
        <v>0</v>
      </c>
      <c r="V11" s="16">
        <f>SUM(后台计算1!Z:Z)</f>
        <v>0</v>
      </c>
      <c r="W11" s="16">
        <f>SUM(后台计算1!AA:AA)</f>
        <v>0</v>
      </c>
      <c r="X11" s="16">
        <f>SUM(后台计算1!AB:AB)</f>
        <v>34</v>
      </c>
      <c r="Z11" s="44" t="s">
        <v>12</v>
      </c>
      <c r="AA11">
        <f>R10</f>
        <v>10</v>
      </c>
      <c r="AB11">
        <f t="shared" ref="AB11:AG12" si="2">S10</f>
        <v>14</v>
      </c>
      <c r="AC11">
        <f t="shared" si="2"/>
        <v>10</v>
      </c>
      <c r="AD11">
        <f t="shared" si="2"/>
        <v>7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1:33" ht="27" customHeight="1">
      <c r="A12" s="4"/>
      <c r="B12" s="20"/>
      <c r="C12" s="22"/>
      <c r="D12" s="22"/>
      <c r="E12" s="23">
        <f>SUM(R8,T8)</f>
        <v>14</v>
      </c>
      <c r="F12" s="24">
        <f>SUM(R7,T7)</f>
        <v>9</v>
      </c>
      <c r="G12" s="24" t="s">
        <v>60</v>
      </c>
      <c r="H12" s="24">
        <f>SUM(R10,T10)</f>
        <v>20</v>
      </c>
      <c r="I12" s="36">
        <f>SUM(S10,U10)</f>
        <v>21</v>
      </c>
      <c r="J12" s="22"/>
      <c r="K12" s="27"/>
      <c r="L12" s="37"/>
      <c r="M12" s="4"/>
      <c r="Z12" s="44" t="s">
        <v>17</v>
      </c>
      <c r="AA12">
        <f>R11</f>
        <v>0</v>
      </c>
      <c r="AB12">
        <f t="shared" si="2"/>
        <v>9</v>
      </c>
      <c r="AC12">
        <f t="shared" si="2"/>
        <v>9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34</v>
      </c>
    </row>
    <row r="13" spans="1:33" ht="27" customHeight="1">
      <c r="A13" s="4"/>
      <c r="B13" s="20"/>
      <c r="C13" s="22"/>
      <c r="D13" s="22"/>
      <c r="E13" s="25">
        <f>SUM(S8,U8)</f>
        <v>20</v>
      </c>
      <c r="F13" s="26">
        <f>SUM(S7,U7)</f>
        <v>9</v>
      </c>
      <c r="G13" s="26" t="s">
        <v>61</v>
      </c>
      <c r="H13" s="26">
        <f>SUM(R11,T11)</f>
        <v>9</v>
      </c>
      <c r="I13" s="38">
        <f>SUM(S11,U11)</f>
        <v>9</v>
      </c>
      <c r="J13" s="22"/>
      <c r="K13" s="22"/>
      <c r="L13" s="37"/>
      <c r="M13" s="4"/>
      <c r="Q13" s="24" t="s">
        <v>60</v>
      </c>
      <c r="R13">
        <f>F12</f>
        <v>9</v>
      </c>
      <c r="S13">
        <f>E12</f>
        <v>14</v>
      </c>
      <c r="Z13" s="53" t="s">
        <v>59</v>
      </c>
      <c r="AA13" s="49">
        <f>AA11/(AA11+AA12)</f>
        <v>1</v>
      </c>
      <c r="AB13" s="49">
        <f t="shared" ref="AB13" si="3">AB11/(AB11+AB12)</f>
        <v>0.60869565217391308</v>
      </c>
      <c r="AC13" s="49">
        <f t="shared" ref="AC13" si="4">AC11/(AC11+AC12)</f>
        <v>0.52631578947368418</v>
      </c>
      <c r="AD13" s="49">
        <f t="shared" ref="AD13" si="5">AD11/(AD11+AD12)</f>
        <v>1</v>
      </c>
      <c r="AE13" s="49" t="e">
        <f t="shared" ref="AE13" si="6">AE11/(AE11+AE12)</f>
        <v>#DIV/0!</v>
      </c>
      <c r="AF13" s="49" t="e">
        <f t="shared" ref="AF13" si="7">AF11/(AF11+AF12)</f>
        <v>#DIV/0!</v>
      </c>
      <c r="AG13" s="49">
        <f t="shared" ref="AG13" si="8">AG11/(AG11+AG12)</f>
        <v>0</v>
      </c>
    </row>
    <row r="14" spans="1:33" ht="27" customHeight="1">
      <c r="A14" s="4"/>
      <c r="B14" s="20"/>
      <c r="C14" s="22"/>
      <c r="D14" s="22"/>
      <c r="E14" s="25">
        <f>SUM(V8:W8)</f>
        <v>7</v>
      </c>
      <c r="F14" s="26">
        <f>SUM(V7:W7)</f>
        <v>10</v>
      </c>
      <c r="G14" s="26" t="s">
        <v>62</v>
      </c>
      <c r="H14" s="26">
        <f>SUM(V10:W10)</f>
        <v>0</v>
      </c>
      <c r="I14" s="38">
        <f>SUM(V11:W11)</f>
        <v>0</v>
      </c>
      <c r="J14" s="22"/>
      <c r="K14" s="22"/>
      <c r="L14" s="37"/>
      <c r="M14" s="4"/>
      <c r="Q14" s="26" t="s">
        <v>61</v>
      </c>
      <c r="R14">
        <f t="shared" ref="R14:R16" si="9">F13</f>
        <v>9</v>
      </c>
      <c r="S14">
        <f t="shared" ref="S14:S16" si="10">E13</f>
        <v>20</v>
      </c>
    </row>
    <row r="15" spans="1:33" ht="27" customHeight="1">
      <c r="A15" s="4"/>
      <c r="B15" s="20"/>
      <c r="C15" s="22"/>
      <c r="D15" s="22"/>
      <c r="E15" s="28">
        <f>X8</f>
        <v>0</v>
      </c>
      <c r="F15" s="29">
        <f>X7</f>
        <v>24</v>
      </c>
      <c r="G15" s="29" t="s">
        <v>63</v>
      </c>
      <c r="H15" s="29">
        <f>X10</f>
        <v>0</v>
      </c>
      <c r="I15" s="39">
        <f>X11</f>
        <v>34</v>
      </c>
      <c r="J15" s="22"/>
      <c r="K15" s="22"/>
      <c r="L15" s="37"/>
      <c r="M15" s="4"/>
      <c r="Q15" s="26" t="s">
        <v>62</v>
      </c>
      <c r="R15">
        <f t="shared" si="9"/>
        <v>10</v>
      </c>
      <c r="S15">
        <f t="shared" si="10"/>
        <v>7</v>
      </c>
    </row>
    <row r="16" spans="1:33" ht="27" customHeight="1">
      <c r="A16" s="4"/>
      <c r="B16" s="32"/>
      <c r="C16" s="33"/>
      <c r="D16" s="33"/>
      <c r="E16" s="33"/>
      <c r="F16" s="33"/>
      <c r="G16" s="34"/>
      <c r="H16" s="33"/>
      <c r="I16" s="33"/>
      <c r="J16" s="33"/>
      <c r="K16" s="33"/>
      <c r="L16" s="41"/>
      <c r="M16" s="4"/>
      <c r="Q16" s="29" t="s">
        <v>63</v>
      </c>
      <c r="R16">
        <f t="shared" si="9"/>
        <v>24</v>
      </c>
      <c r="S16">
        <f t="shared" si="10"/>
        <v>0</v>
      </c>
    </row>
    <row r="17" spans="1:37" ht="5.45" customHeight="1">
      <c r="A17" s="4"/>
      <c r="B17" s="4"/>
      <c r="C17" s="4"/>
      <c r="D17" s="4"/>
      <c r="E17" s="4"/>
      <c r="F17" s="4"/>
      <c r="G17" s="2"/>
      <c r="H17" s="4"/>
      <c r="I17" s="4"/>
      <c r="J17" s="4"/>
      <c r="K17" s="4"/>
      <c r="L17" s="4"/>
      <c r="M17" s="4"/>
    </row>
    <row r="18" spans="1:37" ht="14.25">
      <c r="B18" s="4"/>
      <c r="C18" s="4"/>
      <c r="D18" s="4"/>
      <c r="E18" s="4"/>
      <c r="F18" s="4"/>
      <c r="G18" s="2"/>
      <c r="H18" s="4"/>
      <c r="I18" s="4"/>
      <c r="J18" s="4"/>
      <c r="K18" s="4"/>
      <c r="L18" s="4"/>
      <c r="P18" s="12"/>
      <c r="Q18" s="77" t="s">
        <v>11</v>
      </c>
      <c r="R18" s="77"/>
      <c r="S18" s="77" t="s">
        <v>16</v>
      </c>
      <c r="T18" s="77"/>
      <c r="U18" s="77" t="s">
        <v>20</v>
      </c>
      <c r="V18" s="77"/>
      <c r="W18" s="77" t="s">
        <v>22</v>
      </c>
      <c r="X18" s="77"/>
      <c r="Y18" s="77" t="s">
        <v>24</v>
      </c>
      <c r="Z18" s="77"/>
      <c r="AA18" s="77" t="s">
        <v>26</v>
      </c>
      <c r="AB18" s="77"/>
    </row>
    <row r="19" spans="1:37" ht="4.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4"/>
      <c r="P19" s="21"/>
      <c r="Q19" s="21" t="s">
        <v>12</v>
      </c>
      <c r="R19" s="21" t="s">
        <v>17</v>
      </c>
      <c r="S19" s="21" t="s">
        <v>12</v>
      </c>
      <c r="T19" s="21" t="s">
        <v>17</v>
      </c>
      <c r="U19" s="21" t="s">
        <v>12</v>
      </c>
      <c r="V19" s="21" t="s">
        <v>17</v>
      </c>
      <c r="W19" s="21" t="s">
        <v>12</v>
      </c>
      <c r="X19" s="21" t="s">
        <v>17</v>
      </c>
      <c r="Y19" s="21" t="s">
        <v>12</v>
      </c>
      <c r="Z19" s="21" t="s">
        <v>17</v>
      </c>
      <c r="AA19" s="21" t="s">
        <v>12</v>
      </c>
      <c r="AB19" s="21" t="s">
        <v>17</v>
      </c>
    </row>
    <row r="20" spans="1:37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/>
      <c r="P20" s="12" t="s">
        <v>57</v>
      </c>
      <c r="Q20" s="12">
        <f>SUM(后台计算1!AC:AC)</f>
        <v>9</v>
      </c>
      <c r="R20" s="12">
        <f>SUM(后台计算1!AD:AD)</f>
        <v>0</v>
      </c>
      <c r="S20" s="12">
        <f>SUM(后台计算1!AE:AE)</f>
        <v>0</v>
      </c>
      <c r="T20" s="12">
        <f>SUM(后台计算1!AF:AF)</f>
        <v>7</v>
      </c>
      <c r="U20" s="12">
        <f>SUM(后台计算1!AG:AG)</f>
        <v>19</v>
      </c>
      <c r="V20" s="12">
        <f>SUM(后台计算1!AH:AH)</f>
        <v>0</v>
      </c>
      <c r="W20" s="12">
        <f>SUM(后台计算1!AI:AI)</f>
        <v>10</v>
      </c>
      <c r="X20" s="12">
        <f>SUM(后台计算1!AJ:AJ)</f>
        <v>14</v>
      </c>
      <c r="Y20" s="12">
        <f>SUM(后台计算1!AK:AK)</f>
        <v>14</v>
      </c>
      <c r="Z20" s="12">
        <f>SUM(后台计算1!AL:AL)</f>
        <v>10</v>
      </c>
      <c r="AA20" s="12">
        <f>SUM(后台计算1!AM:AM)</f>
        <v>0</v>
      </c>
      <c r="AB20" s="12">
        <f>SUM(后台计算1!AN:AN)</f>
        <v>10</v>
      </c>
    </row>
    <row r="21" spans="1:37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5"/>
      <c r="P21" s="12" t="s">
        <v>58</v>
      </c>
      <c r="Q21" s="12">
        <f>SUM(后台计算1!AO:AO)</f>
        <v>10</v>
      </c>
      <c r="R21" s="12">
        <f>SUM(后台计算1!AP:AP)</f>
        <v>0</v>
      </c>
      <c r="S21" s="12">
        <f>SUM(后台计算1!AQ:AQ)</f>
        <v>7</v>
      </c>
      <c r="T21" s="12">
        <f>SUM(后台计算1!AR:AR)</f>
        <v>9</v>
      </c>
      <c r="U21" s="12">
        <f>SUM(后台计算1!AS:AS)</f>
        <v>0</v>
      </c>
      <c r="V21" s="12">
        <f>SUM(后台计算1!AT:AT)</f>
        <v>19</v>
      </c>
      <c r="W21" s="12">
        <f>SUM(后台计算1!AU:AU)</f>
        <v>14</v>
      </c>
      <c r="X21" s="12">
        <f>SUM(后台计算1!AV:AV)</f>
        <v>10</v>
      </c>
      <c r="Y21" s="12">
        <f>SUM(后台计算1!AW:AW)</f>
        <v>10</v>
      </c>
      <c r="Z21" s="12">
        <f>SUM(后台计算1!AX:AX)</f>
        <v>14</v>
      </c>
      <c r="AA21" s="12">
        <f>SUM(后台计算1!AY:AY)</f>
        <v>0</v>
      </c>
      <c r="AB21" s="12">
        <f>SUM(后台计算1!AZ:AZ)</f>
        <v>0</v>
      </c>
    </row>
    <row r="22" spans="1:37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37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 t="str">
        <f>B3</f>
        <v>运动员A</v>
      </c>
      <c r="AC23" t="str">
        <f>H3</f>
        <v>运动员B</v>
      </c>
      <c r="AF23" t="str">
        <f>AB23</f>
        <v>运动员A</v>
      </c>
      <c r="AG23" t="str">
        <f>AC23</f>
        <v>运动员B</v>
      </c>
      <c r="AH23">
        <f>F5</f>
        <v>9</v>
      </c>
      <c r="AI23">
        <f>E5</f>
        <v>0</v>
      </c>
      <c r="AJ23">
        <f>H5</f>
        <v>10</v>
      </c>
      <c r="AK23">
        <f>I5</f>
        <v>0</v>
      </c>
    </row>
    <row r="24" spans="1:37" ht="14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5"/>
      <c r="P24" s="12"/>
      <c r="Q24" s="24" t="s">
        <v>60</v>
      </c>
      <c r="R24" s="49">
        <f>S24/(S24+T24)</f>
        <v>0.39130434782608697</v>
      </c>
      <c r="S24" s="12">
        <f>F12</f>
        <v>9</v>
      </c>
      <c r="T24" s="12">
        <f>E12</f>
        <v>14</v>
      </c>
      <c r="U24" s="12"/>
      <c r="V24" s="24" t="s">
        <v>60</v>
      </c>
      <c r="W24" s="49">
        <f>X24/(X24+Y24)</f>
        <v>0.48780487804878048</v>
      </c>
      <c r="X24" s="12">
        <f>H12</f>
        <v>20</v>
      </c>
      <c r="Y24" s="12">
        <f>I12</f>
        <v>21</v>
      </c>
      <c r="Z24" s="12"/>
      <c r="AA24" s="24" t="s">
        <v>60</v>
      </c>
      <c r="AB24" s="54">
        <f>R24</f>
        <v>0.39130434782608697</v>
      </c>
      <c r="AC24" s="55">
        <f>W24</f>
        <v>0.48780487804878048</v>
      </c>
      <c r="AE24" s="26" t="s">
        <v>11</v>
      </c>
      <c r="AF24" s="49">
        <f>AH23/(AH23+AI23)</f>
        <v>1</v>
      </c>
      <c r="AG24" s="49">
        <f>AJ23/(AJ23+AK23)</f>
        <v>1</v>
      </c>
      <c r="AH24">
        <f t="shared" ref="AH24:AH27" si="11">F6</f>
        <v>0</v>
      </c>
      <c r="AI24">
        <f t="shared" ref="AI24:AI27" si="12">E6</f>
        <v>7</v>
      </c>
      <c r="AJ24">
        <f t="shared" ref="AJ24:AK24" si="13">H6</f>
        <v>7</v>
      </c>
      <c r="AK24">
        <f t="shared" si="13"/>
        <v>9</v>
      </c>
    </row>
    <row r="25" spans="1:37" ht="14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5"/>
      <c r="P25" s="12"/>
      <c r="Q25" s="26" t="s">
        <v>61</v>
      </c>
      <c r="R25" s="49">
        <f t="shared" ref="R25:R28" si="14">S25/(S25+T25)</f>
        <v>0.31034482758620691</v>
      </c>
      <c r="S25" s="12">
        <f t="shared" ref="S25:S27" si="15">F13</f>
        <v>9</v>
      </c>
      <c r="T25" s="12">
        <f t="shared" ref="T25:T27" si="16">E13</f>
        <v>20</v>
      </c>
      <c r="U25" s="12"/>
      <c r="V25" s="26" t="s">
        <v>61</v>
      </c>
      <c r="W25" s="49">
        <f t="shared" ref="W25:W28" si="17">X25/(X25+Y25)</f>
        <v>0.5</v>
      </c>
      <c r="X25" s="12">
        <f t="shared" ref="X25:Y25" si="18">H13</f>
        <v>9</v>
      </c>
      <c r="Y25" s="12">
        <f t="shared" si="18"/>
        <v>9</v>
      </c>
      <c r="Z25" s="12"/>
      <c r="AA25" s="26" t="s">
        <v>61</v>
      </c>
      <c r="AB25" s="54">
        <f t="shared" ref="AB25:AB28" si="19">R25</f>
        <v>0.31034482758620691</v>
      </c>
      <c r="AC25" s="55">
        <f t="shared" ref="AC25:AC28" si="20">W25</f>
        <v>0.5</v>
      </c>
      <c r="AE25" s="26" t="s">
        <v>16</v>
      </c>
      <c r="AF25" s="49">
        <f t="shared" ref="AF25:AF28" si="21">AH24/(AH24+AI24)</f>
        <v>0</v>
      </c>
      <c r="AG25" s="49">
        <f t="shared" ref="AG25:AG28" si="22">AJ24/(AJ24+AK24)</f>
        <v>0.4375</v>
      </c>
      <c r="AH25">
        <f t="shared" si="11"/>
        <v>19</v>
      </c>
      <c r="AI25">
        <f t="shared" si="12"/>
        <v>0</v>
      </c>
      <c r="AJ25">
        <f t="shared" ref="AJ25:AK25" si="23">H7</f>
        <v>0</v>
      </c>
      <c r="AK25">
        <f t="shared" si="23"/>
        <v>19</v>
      </c>
    </row>
    <row r="26" spans="1:37" ht="14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5"/>
      <c r="Q26" s="26" t="s">
        <v>62</v>
      </c>
      <c r="R26" s="49">
        <f t="shared" si="14"/>
        <v>0.58823529411764708</v>
      </c>
      <c r="S26" s="12">
        <f t="shared" si="15"/>
        <v>10</v>
      </c>
      <c r="T26" s="12">
        <f t="shared" si="16"/>
        <v>7</v>
      </c>
      <c r="V26" s="26" t="s">
        <v>62</v>
      </c>
      <c r="W26" s="49" t="e">
        <f t="shared" si="17"/>
        <v>#DIV/0!</v>
      </c>
      <c r="X26" s="12">
        <f t="shared" ref="X26:Y26" si="24">H14</f>
        <v>0</v>
      </c>
      <c r="Y26" s="12">
        <f t="shared" si="24"/>
        <v>0</v>
      </c>
      <c r="AA26" s="26" t="s">
        <v>62</v>
      </c>
      <c r="AB26" s="54">
        <f t="shared" si="19"/>
        <v>0.58823529411764708</v>
      </c>
      <c r="AC26" s="55" t="e">
        <f t="shared" si="20"/>
        <v>#DIV/0!</v>
      </c>
      <c r="AE26" s="26" t="s">
        <v>20</v>
      </c>
      <c r="AF26" s="49">
        <f t="shared" si="21"/>
        <v>1</v>
      </c>
      <c r="AG26" s="49">
        <f t="shared" si="22"/>
        <v>0</v>
      </c>
      <c r="AH26">
        <f t="shared" si="11"/>
        <v>10</v>
      </c>
      <c r="AI26">
        <f t="shared" si="12"/>
        <v>14</v>
      </c>
      <c r="AJ26">
        <f t="shared" ref="AJ26:AK26" si="25">H8</f>
        <v>14</v>
      </c>
      <c r="AK26">
        <f t="shared" si="25"/>
        <v>10</v>
      </c>
    </row>
    <row r="27" spans="1:37" ht="14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5"/>
      <c r="Q27" s="29" t="s">
        <v>63</v>
      </c>
      <c r="R27" s="49">
        <f t="shared" si="14"/>
        <v>1</v>
      </c>
      <c r="S27" s="12">
        <f t="shared" si="15"/>
        <v>24</v>
      </c>
      <c r="T27" s="12">
        <f t="shared" si="16"/>
        <v>0</v>
      </c>
      <c r="V27" s="29" t="s">
        <v>63</v>
      </c>
      <c r="W27" s="49">
        <f t="shared" si="17"/>
        <v>0</v>
      </c>
      <c r="X27" s="12">
        <f t="shared" ref="X27:Y27" si="26">H15</f>
        <v>0</v>
      </c>
      <c r="Y27" s="12">
        <f t="shared" si="26"/>
        <v>34</v>
      </c>
      <c r="AA27" s="29" t="s">
        <v>63</v>
      </c>
      <c r="AB27" s="54">
        <f t="shared" si="19"/>
        <v>1</v>
      </c>
      <c r="AC27" s="55">
        <f t="shared" si="20"/>
        <v>0</v>
      </c>
      <c r="AE27" s="26" t="s">
        <v>22</v>
      </c>
      <c r="AF27" s="49">
        <f t="shared" si="21"/>
        <v>0.41666666666666669</v>
      </c>
      <c r="AG27" s="49">
        <f t="shared" si="22"/>
        <v>0.58333333333333337</v>
      </c>
      <c r="AH27">
        <f t="shared" si="11"/>
        <v>14</v>
      </c>
      <c r="AI27">
        <f t="shared" si="12"/>
        <v>10</v>
      </c>
      <c r="AJ27">
        <f t="shared" ref="AJ27:AK27" si="27">H9</f>
        <v>10</v>
      </c>
      <c r="AK27">
        <f t="shared" si="27"/>
        <v>14</v>
      </c>
    </row>
    <row r="28" spans="1:37" ht="14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5"/>
      <c r="Q28" s="50" t="s">
        <v>64</v>
      </c>
      <c r="R28" s="49">
        <f t="shared" si="14"/>
        <v>0.55913978494623651</v>
      </c>
      <c r="S28" s="51">
        <f>SUM(S24:S27)</f>
        <v>52</v>
      </c>
      <c r="T28" s="51">
        <f>SUM(T24:T27)</f>
        <v>41</v>
      </c>
      <c r="V28" s="50" t="s">
        <v>64</v>
      </c>
      <c r="W28" s="49">
        <f t="shared" si="17"/>
        <v>0.31182795698924731</v>
      </c>
      <c r="X28" s="51">
        <f>SUM(X24:X27)</f>
        <v>29</v>
      </c>
      <c r="Y28" s="51">
        <f>SUM(Y24:Y27)</f>
        <v>64</v>
      </c>
      <c r="AA28" s="50" t="s">
        <v>64</v>
      </c>
      <c r="AB28" s="54">
        <f t="shared" si="19"/>
        <v>0.55913978494623651</v>
      </c>
      <c r="AC28" s="55">
        <f t="shared" si="20"/>
        <v>0.31182795698924731</v>
      </c>
      <c r="AE28" s="26" t="s">
        <v>24</v>
      </c>
      <c r="AF28" s="49">
        <f t="shared" si="21"/>
        <v>0.58333333333333337</v>
      </c>
      <c r="AG28" s="49">
        <f t="shared" si="22"/>
        <v>0.41666666666666669</v>
      </c>
    </row>
    <row r="29" spans="1:37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5"/>
    </row>
    <row r="30" spans="1:37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5"/>
    </row>
    <row r="31" spans="1:37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5"/>
    </row>
    <row r="32" spans="1:37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5"/>
    </row>
    <row r="33" spans="1:13" ht="14.25">
      <c r="A33" s="11"/>
      <c r="B33" s="12"/>
      <c r="C33" s="78" t="str">
        <f>B3&amp;"-各板得失分及得分率"</f>
        <v>运动员A-各板得失分及得分率</v>
      </c>
      <c r="D33" s="78"/>
      <c r="E33" s="78"/>
      <c r="F33" s="78"/>
      <c r="G33" s="12"/>
      <c r="H33" s="75" t="str">
        <f>H3&amp;"-各板得失分及得分率"</f>
        <v>运动员B-各板得失分及得分率</v>
      </c>
      <c r="I33" s="75"/>
      <c r="J33" s="75"/>
      <c r="K33" s="75"/>
      <c r="L33" s="75"/>
      <c r="M33" s="15"/>
    </row>
    <row r="34" spans="1:13" ht="3.95" customHeight="1">
      <c r="A34" s="13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17"/>
    </row>
    <row r="36" spans="1:13" ht="5.0999999999999996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4"/>
    </row>
    <row r="37" spans="1:1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5"/>
    </row>
    <row r="38" spans="1:1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5"/>
    </row>
    <row r="39" spans="1:1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5"/>
    </row>
    <row r="40" spans="1:13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5"/>
    </row>
    <row r="41" spans="1:13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5"/>
    </row>
    <row r="42" spans="1:13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5"/>
    </row>
    <row r="43" spans="1:13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5"/>
    </row>
    <row r="44" spans="1:13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5"/>
    </row>
    <row r="45" spans="1:1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5"/>
    </row>
    <row r="46" spans="1:13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5"/>
    </row>
    <row r="47" spans="1:13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5"/>
    </row>
    <row r="48" spans="1:13" ht="14.25">
      <c r="A48" s="11"/>
      <c r="B48" s="12"/>
      <c r="C48" s="75" t="s">
        <v>65</v>
      </c>
      <c r="D48" s="75"/>
      <c r="E48" s="75"/>
      <c r="F48" s="12"/>
      <c r="G48" s="12"/>
      <c r="H48" s="75" t="s">
        <v>66</v>
      </c>
      <c r="I48" s="75"/>
      <c r="J48" s="75"/>
      <c r="K48" s="75"/>
      <c r="L48" s="12"/>
      <c r="M48" s="15"/>
    </row>
    <row r="49" spans="1:13" ht="3.6" customHeight="1">
      <c r="A49" s="1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17"/>
    </row>
  </sheetData>
  <mergeCells count="14">
    <mergeCell ref="Y18:Z18"/>
    <mergeCell ref="AA18:AB18"/>
    <mergeCell ref="C33:F33"/>
    <mergeCell ref="H33:L33"/>
    <mergeCell ref="B3:F3"/>
    <mergeCell ref="H3:L3"/>
    <mergeCell ref="Q18:R18"/>
    <mergeCell ref="S18:T18"/>
    <mergeCell ref="U18:V18"/>
    <mergeCell ref="C48:E48"/>
    <mergeCell ref="H48:K48"/>
    <mergeCell ref="C4:C7"/>
    <mergeCell ref="K4:K7"/>
    <mergeCell ref="W18:X18"/>
  </mergeCells>
  <phoneticPr fontId="10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9"/>
  <sheetViews>
    <sheetView showGridLines="0" topLeftCell="P1" workbookViewId="0">
      <selection activeCell="AB6" sqref="AB6:AH6"/>
    </sheetView>
  </sheetViews>
  <sheetFormatPr defaultColWidth="9" defaultRowHeight="13.5"/>
  <cols>
    <col min="1" max="1" width="0.875" customWidth="1"/>
    <col min="7" max="8" width="8.625" customWidth="1"/>
    <col min="14" max="14" width="0.875" customWidth="1"/>
    <col min="15" max="15" width="25.875" customWidth="1"/>
    <col min="16" max="16" width="40.125" customWidth="1"/>
    <col min="17" max="29" width="6.125" customWidth="1"/>
  </cols>
  <sheetData>
    <row r="1" spans="1:38">
      <c r="A1" s="4"/>
      <c r="B1" s="4"/>
      <c r="C1" s="4"/>
      <c r="D1" s="4"/>
      <c r="E1" s="4"/>
      <c r="F1" s="4"/>
      <c r="G1" s="4"/>
      <c r="H1" s="2"/>
      <c r="I1" s="4"/>
      <c r="J1" s="4"/>
      <c r="K1" s="4"/>
      <c r="L1" s="4"/>
      <c r="M1" s="4"/>
      <c r="N1" s="4"/>
    </row>
    <row r="2" spans="1:38" ht="5.0999999999999996" customHeight="1">
      <c r="A2" s="4"/>
      <c r="B2" s="4"/>
      <c r="C2" s="4"/>
      <c r="D2" s="4"/>
      <c r="E2" s="4"/>
      <c r="F2" s="4"/>
      <c r="G2" s="4"/>
      <c r="H2" s="2"/>
      <c r="I2" s="4"/>
      <c r="J2" s="4"/>
      <c r="K2" s="4"/>
      <c r="L2" s="4"/>
      <c r="M2" s="4"/>
      <c r="N2" s="4"/>
    </row>
    <row r="3" spans="1:38" ht="27" customHeight="1">
      <c r="A3" s="4"/>
      <c r="B3" s="79" t="s">
        <v>67</v>
      </c>
      <c r="C3" s="80"/>
      <c r="D3" s="80"/>
      <c r="E3" s="80"/>
      <c r="F3" s="80"/>
      <c r="G3" s="18"/>
      <c r="H3" s="19"/>
      <c r="I3" s="80" t="s">
        <v>68</v>
      </c>
      <c r="J3" s="80"/>
      <c r="K3" s="80"/>
      <c r="L3" s="80"/>
      <c r="M3" s="81"/>
      <c r="N3" s="4"/>
    </row>
    <row r="4" spans="1:38" ht="27" customHeight="1">
      <c r="A4" s="4"/>
      <c r="B4" s="20"/>
      <c r="C4" s="76" t="s">
        <v>69</v>
      </c>
      <c r="D4" s="22"/>
      <c r="E4" s="23" t="s">
        <v>35</v>
      </c>
      <c r="F4" s="24" t="s">
        <v>36</v>
      </c>
      <c r="G4" s="86" t="s">
        <v>37</v>
      </c>
      <c r="H4" s="87"/>
      <c r="I4" s="24" t="s">
        <v>36</v>
      </c>
      <c r="J4" s="36" t="s">
        <v>35</v>
      </c>
      <c r="K4" s="22"/>
      <c r="L4" s="76" t="s">
        <v>69</v>
      </c>
      <c r="M4" s="37"/>
      <c r="N4" s="4"/>
    </row>
    <row r="5" spans="1:38" ht="27" customHeight="1">
      <c r="A5" s="4"/>
      <c r="B5" s="20"/>
      <c r="C5" s="76"/>
      <c r="D5" s="22"/>
      <c r="E5" s="25">
        <f>S20</f>
        <v>0</v>
      </c>
      <c r="F5" s="26">
        <f>R20</f>
        <v>9</v>
      </c>
      <c r="G5" s="82" t="s">
        <v>38</v>
      </c>
      <c r="H5" s="83"/>
      <c r="I5" s="26">
        <f>R21</f>
        <v>10</v>
      </c>
      <c r="J5" s="38">
        <f>S21</f>
        <v>0</v>
      </c>
      <c r="K5" s="22"/>
      <c r="L5" s="76"/>
      <c r="M5" s="37"/>
      <c r="N5" s="4"/>
    </row>
    <row r="6" spans="1:38" ht="27" customHeight="1">
      <c r="A6" s="4"/>
      <c r="B6" s="20"/>
      <c r="C6" s="76"/>
      <c r="D6" s="27"/>
      <c r="E6" s="25">
        <f>U20</f>
        <v>7</v>
      </c>
      <c r="F6" s="26">
        <f>T20</f>
        <v>0</v>
      </c>
      <c r="G6" s="82" t="s">
        <v>39</v>
      </c>
      <c r="H6" s="83"/>
      <c r="I6" s="26">
        <f>T21</f>
        <v>7</v>
      </c>
      <c r="J6" s="38">
        <f>U21</f>
        <v>9</v>
      </c>
      <c r="K6" s="22"/>
      <c r="L6" s="76"/>
      <c r="M6" s="37"/>
      <c r="N6" s="4"/>
      <c r="Q6" s="42" t="s">
        <v>57</v>
      </c>
      <c r="R6" s="43" t="s">
        <v>3</v>
      </c>
      <c r="S6" s="43" t="s">
        <v>11</v>
      </c>
      <c r="T6" s="43" t="s">
        <v>15</v>
      </c>
      <c r="U6" s="43" t="s">
        <v>19</v>
      </c>
      <c r="V6" s="43" t="s">
        <v>21</v>
      </c>
      <c r="W6" s="43" t="s">
        <v>23</v>
      </c>
      <c r="X6" s="43" t="s">
        <v>25</v>
      </c>
      <c r="Y6" s="43" t="s">
        <v>28</v>
      </c>
      <c r="Z6" s="52" t="s">
        <v>57</v>
      </c>
      <c r="AA6" s="43" t="s">
        <v>3</v>
      </c>
      <c r="AB6" s="43" t="s">
        <v>38</v>
      </c>
      <c r="AC6" s="43" t="s">
        <v>48</v>
      </c>
      <c r="AD6" s="43" t="s">
        <v>49</v>
      </c>
      <c r="AE6" s="43" t="s">
        <v>50</v>
      </c>
      <c r="AF6" s="43" t="s">
        <v>51</v>
      </c>
      <c r="AG6" s="43" t="s">
        <v>52</v>
      </c>
      <c r="AH6" s="43" t="s">
        <v>47</v>
      </c>
      <c r="AK6" s="47" t="s">
        <v>38</v>
      </c>
      <c r="AL6" s="56"/>
    </row>
    <row r="7" spans="1:38" ht="27" customHeight="1">
      <c r="A7" s="4"/>
      <c r="B7" s="20"/>
      <c r="C7" s="76"/>
      <c r="D7" s="22"/>
      <c r="E7" s="25">
        <f>W20</f>
        <v>0</v>
      </c>
      <c r="F7" s="26">
        <f>V20</f>
        <v>19</v>
      </c>
      <c r="G7" s="82" t="s">
        <v>40</v>
      </c>
      <c r="H7" s="83"/>
      <c r="I7" s="26">
        <f>V21</f>
        <v>0</v>
      </c>
      <c r="J7" s="38">
        <f>W21</f>
        <v>19</v>
      </c>
      <c r="K7" s="22"/>
      <c r="L7" s="76"/>
      <c r="M7" s="37"/>
      <c r="N7" s="4"/>
      <c r="Q7" s="42"/>
      <c r="R7" s="44" t="s">
        <v>12</v>
      </c>
      <c r="S7" s="44">
        <f>SUM(后台计算1!A:A)</f>
        <v>9</v>
      </c>
      <c r="T7" s="44">
        <f>SUM(后台计算1!B:B)</f>
        <v>9</v>
      </c>
      <c r="U7" s="44">
        <f>SUM(后台计算1!C:C)</f>
        <v>0</v>
      </c>
      <c r="V7" s="44">
        <f>SUM(后台计算1!D:D)</f>
        <v>0</v>
      </c>
      <c r="W7" s="44">
        <f>SUM(后台计算1!E:E)</f>
        <v>0</v>
      </c>
      <c r="X7" s="44">
        <f>SUM(后台计算1!F:F)</f>
        <v>10</v>
      </c>
      <c r="Y7" s="44">
        <f>SUM(后台计算1!G:G)</f>
        <v>24</v>
      </c>
      <c r="AA7" s="44" t="s">
        <v>36</v>
      </c>
      <c r="AB7">
        <f>S7</f>
        <v>9</v>
      </c>
      <c r="AC7">
        <f t="shared" ref="AC7:AH8" si="0">T7</f>
        <v>9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10</v>
      </c>
      <c r="AH7">
        <f t="shared" si="0"/>
        <v>24</v>
      </c>
      <c r="AK7" s="47" t="s">
        <v>39</v>
      </c>
      <c r="AL7" s="56"/>
    </row>
    <row r="8" spans="1:38" ht="27" customHeight="1">
      <c r="A8" s="4"/>
      <c r="B8" s="20"/>
      <c r="C8" s="22"/>
      <c r="D8" s="22"/>
      <c r="E8" s="25">
        <f>Y20</f>
        <v>14</v>
      </c>
      <c r="F8" s="26">
        <f>X20</f>
        <v>10</v>
      </c>
      <c r="G8" s="82" t="s">
        <v>41</v>
      </c>
      <c r="H8" s="83"/>
      <c r="I8" s="26">
        <f>X21</f>
        <v>14</v>
      </c>
      <c r="J8" s="38">
        <f>Y21</f>
        <v>10</v>
      </c>
      <c r="K8" s="22"/>
      <c r="L8" s="22"/>
      <c r="M8" s="37"/>
      <c r="N8" s="4"/>
      <c r="Q8" s="42"/>
      <c r="R8" s="44" t="s">
        <v>17</v>
      </c>
      <c r="S8" s="44">
        <f>SUM(后台计算1!H:H)</f>
        <v>0</v>
      </c>
      <c r="T8" s="44">
        <f>SUM(后台计算1!I:I)</f>
        <v>10</v>
      </c>
      <c r="U8" s="44">
        <f>SUM(后台计算1!J:J)</f>
        <v>14</v>
      </c>
      <c r="V8" s="44">
        <f>SUM(后台计算1!K:K)</f>
        <v>10</v>
      </c>
      <c r="W8" s="44">
        <f>SUM(后台计算1!L:L)</f>
        <v>7</v>
      </c>
      <c r="X8" s="44">
        <f>SUM(后台计算1!M:M)</f>
        <v>0</v>
      </c>
      <c r="Y8" s="44">
        <f>SUM(后台计算1!N:N)</f>
        <v>0</v>
      </c>
      <c r="AA8" s="44" t="s">
        <v>35</v>
      </c>
      <c r="AB8">
        <f>S8</f>
        <v>0</v>
      </c>
      <c r="AC8">
        <f t="shared" si="0"/>
        <v>10</v>
      </c>
      <c r="AD8">
        <f t="shared" si="0"/>
        <v>14</v>
      </c>
      <c r="AE8">
        <f t="shared" si="0"/>
        <v>10</v>
      </c>
      <c r="AF8">
        <f t="shared" si="0"/>
        <v>7</v>
      </c>
      <c r="AG8">
        <f t="shared" si="0"/>
        <v>0</v>
      </c>
      <c r="AH8">
        <f t="shared" si="0"/>
        <v>0</v>
      </c>
      <c r="AK8" s="47" t="s">
        <v>40</v>
      </c>
      <c r="AL8" s="56"/>
    </row>
    <row r="9" spans="1:38" ht="27" customHeight="1">
      <c r="A9" s="4"/>
      <c r="B9" s="20"/>
      <c r="C9" s="22"/>
      <c r="D9" s="22"/>
      <c r="E9" s="25">
        <f>AA20</f>
        <v>10</v>
      </c>
      <c r="F9" s="26">
        <f>Z20</f>
        <v>14</v>
      </c>
      <c r="G9" s="82" t="s">
        <v>42</v>
      </c>
      <c r="H9" s="83"/>
      <c r="I9" s="26">
        <f>Z21</f>
        <v>10</v>
      </c>
      <c r="J9" s="38">
        <f>AA21</f>
        <v>14</v>
      </c>
      <c r="K9" s="22"/>
      <c r="L9" s="22"/>
      <c r="M9" s="37"/>
      <c r="N9" s="4"/>
      <c r="Q9" t="s">
        <v>58</v>
      </c>
      <c r="R9" s="45" t="s">
        <v>3</v>
      </c>
      <c r="S9" s="43" t="s">
        <v>11</v>
      </c>
      <c r="T9" s="43" t="s">
        <v>15</v>
      </c>
      <c r="U9" s="43" t="s">
        <v>19</v>
      </c>
      <c r="V9" s="43" t="s">
        <v>21</v>
      </c>
      <c r="W9" s="43" t="s">
        <v>23</v>
      </c>
      <c r="X9" s="43" t="s">
        <v>25</v>
      </c>
      <c r="Y9" s="43" t="s">
        <v>28</v>
      </c>
      <c r="AA9" s="53" t="s">
        <v>70</v>
      </c>
      <c r="AB9" s="49">
        <f>AB7/(AB7+AB8)</f>
        <v>1</v>
      </c>
      <c r="AC9" s="49">
        <f t="shared" ref="AC9:AH9" si="1">AC7/(AC7+AC8)</f>
        <v>0.47368421052631576</v>
      </c>
      <c r="AD9" s="49">
        <f t="shared" si="1"/>
        <v>0</v>
      </c>
      <c r="AE9" s="49">
        <f t="shared" si="1"/>
        <v>0</v>
      </c>
      <c r="AF9" s="49">
        <f t="shared" si="1"/>
        <v>0</v>
      </c>
      <c r="AG9" s="49">
        <f t="shared" si="1"/>
        <v>1</v>
      </c>
      <c r="AH9" s="49">
        <f t="shared" si="1"/>
        <v>1</v>
      </c>
      <c r="AK9" s="47" t="s">
        <v>41</v>
      </c>
      <c r="AL9" s="56"/>
    </row>
    <row r="10" spans="1:38" ht="27" customHeight="1">
      <c r="A10" s="4"/>
      <c r="B10" s="20"/>
      <c r="C10" s="22"/>
      <c r="D10" s="22"/>
      <c r="E10" s="28">
        <f>AC20</f>
        <v>10</v>
      </c>
      <c r="F10" s="29">
        <f>AB20</f>
        <v>0</v>
      </c>
      <c r="G10" s="84" t="s">
        <v>43</v>
      </c>
      <c r="H10" s="85"/>
      <c r="I10" s="29">
        <f>AB21</f>
        <v>0</v>
      </c>
      <c r="J10" s="39">
        <f>AC21</f>
        <v>0</v>
      </c>
      <c r="K10" s="22"/>
      <c r="L10" s="22"/>
      <c r="M10" s="37"/>
      <c r="N10" s="4"/>
      <c r="R10" s="16" t="s">
        <v>12</v>
      </c>
      <c r="S10" s="16">
        <f>SUM(后台计算1!O:O)</f>
        <v>10</v>
      </c>
      <c r="T10" s="16">
        <f>SUM(后台计算1!P:P)</f>
        <v>14</v>
      </c>
      <c r="U10" s="16">
        <f>SUM(后台计算1!Q:Q)</f>
        <v>10</v>
      </c>
      <c r="V10" s="16">
        <f>SUM(后台计算1!R:R)</f>
        <v>7</v>
      </c>
      <c r="W10" s="16">
        <f>SUM(后台计算1!S:S)</f>
        <v>0</v>
      </c>
      <c r="X10" s="16">
        <f>SUM(后台计算1!T:T)</f>
        <v>0</v>
      </c>
      <c r="Y10" s="16">
        <f>SUM(后台计算1!U:U)</f>
        <v>0</v>
      </c>
      <c r="Z10" t="s">
        <v>58</v>
      </c>
      <c r="AA10" s="43" t="s">
        <v>3</v>
      </c>
      <c r="AB10" s="43" t="s">
        <v>38</v>
      </c>
      <c r="AC10" s="43" t="s">
        <v>48</v>
      </c>
      <c r="AD10" s="43" t="s">
        <v>49</v>
      </c>
      <c r="AE10" s="43" t="s">
        <v>50</v>
      </c>
      <c r="AF10" s="43" t="s">
        <v>51</v>
      </c>
      <c r="AG10" s="43" t="s">
        <v>52</v>
      </c>
      <c r="AH10" s="43" t="s">
        <v>47</v>
      </c>
      <c r="AK10" s="47" t="s">
        <v>42</v>
      </c>
      <c r="AL10" s="56"/>
    </row>
    <row r="11" spans="1:38" ht="27" customHeight="1">
      <c r="A11" s="4"/>
      <c r="B11" s="20"/>
      <c r="C11" s="22"/>
      <c r="D11" s="22"/>
      <c r="E11" s="30"/>
      <c r="F11" s="31"/>
      <c r="G11" s="31"/>
      <c r="H11" s="31"/>
      <c r="I11" s="31"/>
      <c r="J11" s="40"/>
      <c r="K11" s="22"/>
      <c r="L11" s="27"/>
      <c r="M11" s="37"/>
      <c r="N11" s="4"/>
      <c r="R11" s="16" t="s">
        <v>17</v>
      </c>
      <c r="S11" s="16">
        <f>SUM(后台计算1!V:V)</f>
        <v>0</v>
      </c>
      <c r="T11" s="16">
        <f>SUM(后台计算1!W:W)</f>
        <v>9</v>
      </c>
      <c r="U11" s="16">
        <f>SUM(后台计算1!X:X)</f>
        <v>9</v>
      </c>
      <c r="V11" s="16">
        <f>SUM(后台计算1!Y:Y)</f>
        <v>0</v>
      </c>
      <c r="W11" s="16">
        <f>SUM(后台计算1!Z:Z)</f>
        <v>0</v>
      </c>
      <c r="X11" s="16">
        <f>SUM(后台计算1!AA:AA)</f>
        <v>0</v>
      </c>
      <c r="Y11" s="16">
        <f>SUM(后台计算1!AB:AB)</f>
        <v>34</v>
      </c>
      <c r="AA11" s="44" t="s">
        <v>36</v>
      </c>
      <c r="AB11">
        <f>S10</f>
        <v>10</v>
      </c>
      <c r="AC11">
        <f t="shared" ref="AC11:AH12" si="2">T10</f>
        <v>14</v>
      </c>
      <c r="AD11">
        <f t="shared" si="2"/>
        <v>10</v>
      </c>
      <c r="AE11">
        <f t="shared" si="2"/>
        <v>7</v>
      </c>
      <c r="AF11">
        <f t="shared" si="2"/>
        <v>0</v>
      </c>
      <c r="AG11">
        <f t="shared" si="2"/>
        <v>0</v>
      </c>
      <c r="AH11">
        <f t="shared" si="2"/>
        <v>0</v>
      </c>
    </row>
    <row r="12" spans="1:38" ht="27" customHeight="1">
      <c r="A12" s="4"/>
      <c r="B12" s="20"/>
      <c r="C12" s="22"/>
      <c r="D12" s="22"/>
      <c r="E12" s="23">
        <f>'数据输出（中文）'!E12</f>
        <v>14</v>
      </c>
      <c r="F12" s="24">
        <f>'数据输出（中文）'!F12</f>
        <v>9</v>
      </c>
      <c r="G12" s="86" t="s">
        <v>44</v>
      </c>
      <c r="H12" s="87"/>
      <c r="I12" s="24">
        <f>'数据输出（中文）'!H12</f>
        <v>20</v>
      </c>
      <c r="J12" s="36">
        <f>'数据输出（中文）'!I12</f>
        <v>21</v>
      </c>
      <c r="K12" s="22"/>
      <c r="L12" s="27"/>
      <c r="M12" s="37"/>
      <c r="N12" s="4"/>
      <c r="AA12" s="44" t="s">
        <v>35</v>
      </c>
      <c r="AB12">
        <f>S11</f>
        <v>0</v>
      </c>
      <c r="AC12">
        <f t="shared" si="2"/>
        <v>9</v>
      </c>
      <c r="AD12">
        <f t="shared" si="2"/>
        <v>9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34</v>
      </c>
      <c r="AK12" s="46" t="s">
        <v>44</v>
      </c>
      <c r="AL12" s="57"/>
    </row>
    <row r="13" spans="1:38" ht="27" customHeight="1">
      <c r="A13" s="4"/>
      <c r="B13" s="20"/>
      <c r="C13" s="22"/>
      <c r="D13" s="22"/>
      <c r="E13" s="25">
        <f>'数据输出（中文）'!E13</f>
        <v>20</v>
      </c>
      <c r="F13" s="26">
        <f>'数据输出（中文）'!F13</f>
        <v>9</v>
      </c>
      <c r="G13" s="82" t="s">
        <v>45</v>
      </c>
      <c r="H13" s="83"/>
      <c r="I13" s="26">
        <f>'数据输出（中文）'!H13</f>
        <v>9</v>
      </c>
      <c r="J13" s="38">
        <f>'数据输出（中文）'!I13</f>
        <v>9</v>
      </c>
      <c r="K13" s="22"/>
      <c r="L13" s="22"/>
      <c r="M13" s="37"/>
      <c r="N13" s="4"/>
      <c r="R13" s="46" t="s">
        <v>44</v>
      </c>
      <c r="S13">
        <f>F12</f>
        <v>9</v>
      </c>
      <c r="T13">
        <f>E12</f>
        <v>14</v>
      </c>
      <c r="AA13" s="53" t="s">
        <v>70</v>
      </c>
      <c r="AB13" s="49">
        <f>AB11/(AB11+AB12)</f>
        <v>1</v>
      </c>
      <c r="AC13" s="49">
        <f t="shared" ref="AC13:AH13" si="3">AC11/(AC11+AC12)</f>
        <v>0.60869565217391308</v>
      </c>
      <c r="AD13" s="49">
        <f t="shared" si="3"/>
        <v>0.52631578947368418</v>
      </c>
      <c r="AE13" s="49">
        <f t="shared" si="3"/>
        <v>1</v>
      </c>
      <c r="AF13" s="49" t="e">
        <f t="shared" si="3"/>
        <v>#DIV/0!</v>
      </c>
      <c r="AG13" s="49" t="e">
        <f t="shared" si="3"/>
        <v>#DIV/0!</v>
      </c>
      <c r="AH13" s="49">
        <f t="shared" si="3"/>
        <v>0</v>
      </c>
      <c r="AK13" s="47" t="s">
        <v>45</v>
      </c>
      <c r="AL13" s="56"/>
    </row>
    <row r="14" spans="1:38" ht="27" customHeight="1">
      <c r="A14" s="4"/>
      <c r="B14" s="20"/>
      <c r="C14" s="22"/>
      <c r="D14" s="22"/>
      <c r="E14" s="25">
        <f>'数据输出（中文）'!E14</f>
        <v>7</v>
      </c>
      <c r="F14" s="26">
        <f>'数据输出（中文）'!F14</f>
        <v>10</v>
      </c>
      <c r="G14" s="82" t="s">
        <v>46</v>
      </c>
      <c r="H14" s="83"/>
      <c r="I14" s="26">
        <f>'数据输出（中文）'!H14</f>
        <v>0</v>
      </c>
      <c r="J14" s="38">
        <f>'数据输出（中文）'!I14</f>
        <v>0</v>
      </c>
      <c r="K14" s="22"/>
      <c r="L14" s="22"/>
      <c r="M14" s="37"/>
      <c r="N14" s="4"/>
      <c r="R14" s="47" t="s">
        <v>45</v>
      </c>
      <c r="S14">
        <f t="shared" ref="S14:S16" si="4">F13</f>
        <v>9</v>
      </c>
      <c r="T14">
        <f t="shared" ref="T14:T16" si="5">E13</f>
        <v>20</v>
      </c>
      <c r="AK14" s="47" t="s">
        <v>46</v>
      </c>
      <c r="AL14" s="56"/>
    </row>
    <row r="15" spans="1:38" ht="27" customHeight="1">
      <c r="A15" s="4"/>
      <c r="B15" s="20"/>
      <c r="C15" s="22"/>
      <c r="D15" s="22"/>
      <c r="E15" s="28">
        <f>Y8</f>
        <v>0</v>
      </c>
      <c r="F15" s="29">
        <f>'数据输出（中文）'!F15</f>
        <v>24</v>
      </c>
      <c r="G15" s="84" t="s">
        <v>47</v>
      </c>
      <c r="H15" s="85"/>
      <c r="I15" s="29">
        <f>'数据输出（中文）'!H15</f>
        <v>0</v>
      </c>
      <c r="J15" s="39">
        <f>'数据输出（中文）'!I15</f>
        <v>34</v>
      </c>
      <c r="K15" s="22"/>
      <c r="L15" s="22"/>
      <c r="M15" s="37"/>
      <c r="N15" s="4"/>
      <c r="R15" s="47" t="s">
        <v>46</v>
      </c>
      <c r="S15">
        <f t="shared" si="4"/>
        <v>10</v>
      </c>
      <c r="T15">
        <f t="shared" si="5"/>
        <v>7</v>
      </c>
      <c r="AK15" s="48" t="s">
        <v>47</v>
      </c>
      <c r="AL15" s="58"/>
    </row>
    <row r="16" spans="1:38" ht="27" customHeight="1">
      <c r="A16" s="4"/>
      <c r="B16" s="32"/>
      <c r="C16" s="33"/>
      <c r="D16" s="33"/>
      <c r="E16" s="33"/>
      <c r="F16" s="33"/>
      <c r="G16" s="33"/>
      <c r="H16" s="34"/>
      <c r="I16" s="33"/>
      <c r="J16" s="33"/>
      <c r="K16" s="33"/>
      <c r="L16" s="33"/>
      <c r="M16" s="41"/>
      <c r="N16" s="4"/>
      <c r="R16" s="48" t="s">
        <v>47</v>
      </c>
      <c r="S16">
        <f t="shared" si="4"/>
        <v>24</v>
      </c>
      <c r="T16">
        <f t="shared" si="5"/>
        <v>0</v>
      </c>
    </row>
    <row r="17" spans="1:38" ht="5.45" customHeight="1">
      <c r="A17" s="4"/>
      <c r="B17" s="4"/>
      <c r="C17" s="4"/>
      <c r="D17" s="4"/>
      <c r="E17" s="4"/>
      <c r="F17" s="4"/>
      <c r="G17" s="4"/>
      <c r="H17" s="2"/>
      <c r="I17" s="4"/>
      <c r="J17" s="4"/>
      <c r="K17" s="4"/>
      <c r="L17" s="4"/>
      <c r="M17" s="4"/>
      <c r="N17" s="4"/>
    </row>
    <row r="18" spans="1:38" ht="14.25">
      <c r="B18" s="4"/>
      <c r="C18" s="4"/>
      <c r="D18" s="4"/>
      <c r="E18" s="4"/>
      <c r="F18" s="4"/>
      <c r="G18" s="4"/>
      <c r="H18" s="2"/>
      <c r="I18" s="4"/>
      <c r="J18" s="4"/>
      <c r="K18" s="4"/>
      <c r="L18" s="4"/>
      <c r="M18" s="4"/>
      <c r="Q18" s="12"/>
      <c r="R18" s="77" t="s">
        <v>11</v>
      </c>
      <c r="S18" s="77"/>
      <c r="T18" s="77" t="s">
        <v>16</v>
      </c>
      <c r="U18" s="77"/>
      <c r="V18" s="77" t="s">
        <v>20</v>
      </c>
      <c r="W18" s="77"/>
      <c r="X18" s="77" t="s">
        <v>22</v>
      </c>
      <c r="Y18" s="77"/>
      <c r="Z18" s="77" t="s">
        <v>24</v>
      </c>
      <c r="AA18" s="77"/>
      <c r="AB18" s="77" t="s">
        <v>26</v>
      </c>
      <c r="AC18" s="77"/>
    </row>
    <row r="19" spans="1:38" ht="4.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4"/>
      <c r="Q19" s="21"/>
      <c r="R19" s="21" t="s">
        <v>12</v>
      </c>
      <c r="S19" s="21" t="s">
        <v>17</v>
      </c>
      <c r="T19" s="21" t="s">
        <v>12</v>
      </c>
      <c r="U19" s="21" t="s">
        <v>17</v>
      </c>
      <c r="V19" s="21" t="s">
        <v>12</v>
      </c>
      <c r="W19" s="21" t="s">
        <v>17</v>
      </c>
      <c r="X19" s="21" t="s">
        <v>12</v>
      </c>
      <c r="Y19" s="21" t="s">
        <v>17</v>
      </c>
      <c r="Z19" s="21" t="s">
        <v>12</v>
      </c>
      <c r="AA19" s="21" t="s">
        <v>17</v>
      </c>
      <c r="AB19" s="21" t="s">
        <v>12</v>
      </c>
      <c r="AC19" s="21" t="s">
        <v>17</v>
      </c>
    </row>
    <row r="20" spans="1:38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5"/>
      <c r="Q20" s="12" t="s">
        <v>57</v>
      </c>
      <c r="R20" s="12">
        <f>SUM(后台计算1!AC:AC)</f>
        <v>9</v>
      </c>
      <c r="S20" s="12">
        <f>SUM(后台计算1!AD:AD)</f>
        <v>0</v>
      </c>
      <c r="T20" s="12">
        <f>SUM(后台计算1!AE:AE)</f>
        <v>0</v>
      </c>
      <c r="U20" s="12">
        <f>SUM(后台计算1!AF:AF)</f>
        <v>7</v>
      </c>
      <c r="V20" s="12">
        <f>SUM(后台计算1!AG:AG)</f>
        <v>19</v>
      </c>
      <c r="W20" s="12">
        <f>SUM(后台计算1!AH:AH)</f>
        <v>0</v>
      </c>
      <c r="X20" s="12">
        <f>SUM(后台计算1!AI:AI)</f>
        <v>10</v>
      </c>
      <c r="Y20" s="12">
        <f>SUM(后台计算1!AJ:AJ)</f>
        <v>14</v>
      </c>
      <c r="Z20" s="12">
        <f>SUM(后台计算1!AK:AK)</f>
        <v>14</v>
      </c>
      <c r="AA20" s="12">
        <f>SUM(后台计算1!AL:AL)</f>
        <v>10</v>
      </c>
      <c r="AB20" s="12">
        <f>SUM(后台计算1!AM:AM)</f>
        <v>0</v>
      </c>
      <c r="AC20" s="12">
        <f>SUM(后台计算1!AN:AN)</f>
        <v>10</v>
      </c>
    </row>
    <row r="21" spans="1:38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5"/>
      <c r="Q21" s="12" t="s">
        <v>58</v>
      </c>
      <c r="R21" s="12">
        <f>SUM(后台计算1!AO:AO)</f>
        <v>10</v>
      </c>
      <c r="S21" s="12">
        <f>SUM(后台计算1!AP:AP)</f>
        <v>0</v>
      </c>
      <c r="T21" s="12">
        <f>SUM(后台计算1!AQ:AQ)</f>
        <v>7</v>
      </c>
      <c r="U21" s="12">
        <f>SUM(后台计算1!AR:AR)</f>
        <v>9</v>
      </c>
      <c r="V21" s="12">
        <f>SUM(后台计算1!AS:AS)</f>
        <v>0</v>
      </c>
      <c r="W21" s="12">
        <f>SUM(后台计算1!AT:AT)</f>
        <v>19</v>
      </c>
      <c r="X21" s="12">
        <f>SUM(后台计算1!AU:AU)</f>
        <v>14</v>
      </c>
      <c r="Y21" s="12">
        <f>SUM(后台计算1!AV:AV)</f>
        <v>10</v>
      </c>
      <c r="Z21" s="12">
        <f>SUM(后台计算1!AW:AW)</f>
        <v>10</v>
      </c>
      <c r="AA21" s="12">
        <f>SUM(后台计算1!AX:AX)</f>
        <v>14</v>
      </c>
      <c r="AB21" s="12">
        <f>SUM(后台计算1!AY:AY)</f>
        <v>0</v>
      </c>
      <c r="AC21" s="12">
        <f>SUM(后台计算1!AZ:AZ)</f>
        <v>0</v>
      </c>
    </row>
    <row r="22" spans="1:38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8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 t="str">
        <f>B3</f>
        <v>P1</v>
      </c>
      <c r="AD23" t="str">
        <f>I3</f>
        <v>P2</v>
      </c>
      <c r="AG23" t="str">
        <f>AC23</f>
        <v>P1</v>
      </c>
      <c r="AH23" t="str">
        <f>AD23</f>
        <v>P2</v>
      </c>
      <c r="AI23">
        <f>F5</f>
        <v>9</v>
      </c>
      <c r="AJ23">
        <f>E5</f>
        <v>0</v>
      </c>
      <c r="AK23">
        <f>I5</f>
        <v>10</v>
      </c>
      <c r="AL23">
        <f>J5</f>
        <v>0</v>
      </c>
    </row>
    <row r="24" spans="1:38" ht="14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5"/>
      <c r="Q24" s="12"/>
      <c r="R24" s="24" t="s">
        <v>60</v>
      </c>
      <c r="S24" s="49">
        <f>T24/(T24+U24)</f>
        <v>0.39130434782608697</v>
      </c>
      <c r="T24" s="12">
        <f>F12</f>
        <v>9</v>
      </c>
      <c r="U24" s="12">
        <f>E12</f>
        <v>14</v>
      </c>
      <c r="V24" s="12"/>
      <c r="W24" s="24" t="s">
        <v>60</v>
      </c>
      <c r="X24" s="49">
        <f>Y24/(Y24+Z24)</f>
        <v>0.48780487804878048</v>
      </c>
      <c r="Y24" s="12">
        <f>I12</f>
        <v>20</v>
      </c>
      <c r="Z24" s="12">
        <f>J12</f>
        <v>21</v>
      </c>
      <c r="AA24" s="12"/>
      <c r="AB24" s="46" t="s">
        <v>44</v>
      </c>
      <c r="AC24" s="54">
        <f>S24</f>
        <v>0.39130434782608697</v>
      </c>
      <c r="AD24" s="55">
        <f>X24</f>
        <v>0.48780487804878048</v>
      </c>
      <c r="AF24" s="47" t="s">
        <v>38</v>
      </c>
      <c r="AG24" s="49">
        <f>AI23/(AI23+AJ23)</f>
        <v>1</v>
      </c>
      <c r="AH24" s="49">
        <f>AK23/(AK23+AL23)</f>
        <v>1</v>
      </c>
      <c r="AI24">
        <f t="shared" ref="AI24:AI27" si="6">F6</f>
        <v>0</v>
      </c>
      <c r="AJ24">
        <f t="shared" ref="AJ24:AJ27" si="7">E6</f>
        <v>7</v>
      </c>
      <c r="AK24">
        <f t="shared" ref="AK24:AL27" si="8">I6</f>
        <v>7</v>
      </c>
      <c r="AL24">
        <f t="shared" si="8"/>
        <v>9</v>
      </c>
    </row>
    <row r="25" spans="1:38" ht="14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5"/>
      <c r="Q25" s="12"/>
      <c r="R25" s="26" t="s">
        <v>61</v>
      </c>
      <c r="S25" s="49">
        <f t="shared" ref="S25:S28" si="9">T25/(T25+U25)</f>
        <v>0.31034482758620691</v>
      </c>
      <c r="T25" s="12">
        <f t="shared" ref="T25:T27" si="10">F13</f>
        <v>9</v>
      </c>
      <c r="U25" s="12">
        <f t="shared" ref="U25:U27" si="11">E13</f>
        <v>20</v>
      </c>
      <c r="V25" s="12"/>
      <c r="W25" s="26" t="s">
        <v>61</v>
      </c>
      <c r="X25" s="49">
        <f t="shared" ref="X25:X28" si="12">Y25/(Y25+Z25)</f>
        <v>0.5</v>
      </c>
      <c r="Y25" s="12">
        <f t="shared" ref="Y25:Z27" si="13">I13</f>
        <v>9</v>
      </c>
      <c r="Z25" s="12">
        <f t="shared" si="13"/>
        <v>9</v>
      </c>
      <c r="AA25" s="12"/>
      <c r="AB25" s="47" t="s">
        <v>45</v>
      </c>
      <c r="AC25" s="54">
        <f t="shared" ref="AC25:AC28" si="14">S25</f>
        <v>0.31034482758620691</v>
      </c>
      <c r="AD25" s="55">
        <f t="shared" ref="AD25:AD28" si="15">X25</f>
        <v>0.5</v>
      </c>
      <c r="AF25" s="47" t="s">
        <v>39</v>
      </c>
      <c r="AG25" s="49">
        <f t="shared" ref="AG25:AG28" si="16">AI24/(AI24+AJ24)</f>
        <v>0</v>
      </c>
      <c r="AH25" s="49">
        <f t="shared" ref="AH25:AH28" si="17">AK24/(AK24+AL24)</f>
        <v>0.4375</v>
      </c>
      <c r="AI25">
        <f t="shared" si="6"/>
        <v>19</v>
      </c>
      <c r="AJ25">
        <f t="shared" si="7"/>
        <v>0</v>
      </c>
      <c r="AK25">
        <f t="shared" si="8"/>
        <v>0</v>
      </c>
      <c r="AL25">
        <f t="shared" si="8"/>
        <v>19</v>
      </c>
    </row>
    <row r="26" spans="1:38" ht="14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5"/>
      <c r="R26" s="26" t="s">
        <v>62</v>
      </c>
      <c r="S26" s="49">
        <f t="shared" si="9"/>
        <v>0.58823529411764708</v>
      </c>
      <c r="T26" s="12">
        <f t="shared" si="10"/>
        <v>10</v>
      </c>
      <c r="U26" s="12">
        <f t="shared" si="11"/>
        <v>7</v>
      </c>
      <c r="W26" s="26" t="s">
        <v>62</v>
      </c>
      <c r="X26" s="49" t="e">
        <f t="shared" si="12"/>
        <v>#DIV/0!</v>
      </c>
      <c r="Y26" s="12">
        <f t="shared" si="13"/>
        <v>0</v>
      </c>
      <c r="Z26" s="12">
        <f t="shared" si="13"/>
        <v>0</v>
      </c>
      <c r="AB26" s="47" t="s">
        <v>46</v>
      </c>
      <c r="AC26" s="54">
        <f t="shared" si="14"/>
        <v>0.58823529411764708</v>
      </c>
      <c r="AD26" s="55" t="e">
        <f t="shared" si="15"/>
        <v>#DIV/0!</v>
      </c>
      <c r="AF26" s="47" t="s">
        <v>40</v>
      </c>
      <c r="AG26" s="49">
        <f t="shared" si="16"/>
        <v>1</v>
      </c>
      <c r="AH26" s="49">
        <f t="shared" si="17"/>
        <v>0</v>
      </c>
      <c r="AI26">
        <f t="shared" si="6"/>
        <v>10</v>
      </c>
      <c r="AJ26">
        <f t="shared" si="7"/>
        <v>14</v>
      </c>
      <c r="AK26">
        <f t="shared" si="8"/>
        <v>14</v>
      </c>
      <c r="AL26">
        <f t="shared" si="8"/>
        <v>10</v>
      </c>
    </row>
    <row r="27" spans="1:38" ht="14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5"/>
      <c r="R27" s="29" t="s">
        <v>63</v>
      </c>
      <c r="S27" s="49">
        <f t="shared" si="9"/>
        <v>1</v>
      </c>
      <c r="T27" s="12">
        <f t="shared" si="10"/>
        <v>24</v>
      </c>
      <c r="U27" s="12">
        <f t="shared" si="11"/>
        <v>0</v>
      </c>
      <c r="W27" s="29" t="s">
        <v>63</v>
      </c>
      <c r="X27" s="49">
        <f t="shared" si="12"/>
        <v>0</v>
      </c>
      <c r="Y27" s="12">
        <f t="shared" si="13"/>
        <v>0</v>
      </c>
      <c r="Z27" s="12">
        <f t="shared" si="13"/>
        <v>34</v>
      </c>
      <c r="AB27" s="48" t="s">
        <v>47</v>
      </c>
      <c r="AC27" s="54">
        <f t="shared" si="14"/>
        <v>1</v>
      </c>
      <c r="AD27" s="55">
        <f t="shared" si="15"/>
        <v>0</v>
      </c>
      <c r="AF27" s="47" t="s">
        <v>41</v>
      </c>
      <c r="AG27" s="49">
        <f t="shared" si="16"/>
        <v>0.41666666666666669</v>
      </c>
      <c r="AH27" s="49">
        <f t="shared" si="17"/>
        <v>0.58333333333333337</v>
      </c>
      <c r="AI27">
        <f t="shared" si="6"/>
        <v>14</v>
      </c>
      <c r="AJ27">
        <f t="shared" si="7"/>
        <v>10</v>
      </c>
      <c r="AK27">
        <f t="shared" si="8"/>
        <v>10</v>
      </c>
      <c r="AL27">
        <f t="shared" si="8"/>
        <v>14</v>
      </c>
    </row>
    <row r="28" spans="1:38" ht="14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5"/>
      <c r="R28" s="50" t="s">
        <v>64</v>
      </c>
      <c r="S28" s="49">
        <f t="shared" si="9"/>
        <v>0.55913978494623651</v>
      </c>
      <c r="T28" s="51">
        <f>SUM(T24:T27)</f>
        <v>52</v>
      </c>
      <c r="U28" s="51">
        <f>SUM(U24:U27)</f>
        <v>41</v>
      </c>
      <c r="W28" s="50" t="s">
        <v>64</v>
      </c>
      <c r="X28" s="49">
        <f t="shared" si="12"/>
        <v>0.31182795698924731</v>
      </c>
      <c r="Y28" s="51">
        <f>SUM(Y24:Y27)</f>
        <v>29</v>
      </c>
      <c r="Z28" s="51">
        <f>SUM(Z24:Z27)</f>
        <v>64</v>
      </c>
      <c r="AB28" s="50" t="s">
        <v>71</v>
      </c>
      <c r="AC28" s="54">
        <f t="shared" si="14"/>
        <v>0.55913978494623651</v>
      </c>
      <c r="AD28" s="55">
        <f t="shared" si="15"/>
        <v>0.31182795698924731</v>
      </c>
      <c r="AF28" s="47" t="s">
        <v>42</v>
      </c>
      <c r="AG28" s="49">
        <f t="shared" si="16"/>
        <v>0.58333333333333337</v>
      </c>
      <c r="AH28" s="49">
        <f t="shared" si="17"/>
        <v>0.41666666666666669</v>
      </c>
    </row>
    <row r="29" spans="1:38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2"/>
    </row>
    <row r="30" spans="1:38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5"/>
    </row>
    <row r="31" spans="1:38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5"/>
    </row>
    <row r="32" spans="1:38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5"/>
    </row>
    <row r="33" spans="1:14" ht="14.25">
      <c r="A33" s="11"/>
      <c r="B33" s="75" t="str">
        <f>B3&amp;"-Won,Lost and Won Ratio for Each Stroke"</f>
        <v>P1-Won,Lost and Won Ratio for Each Stroke</v>
      </c>
      <c r="C33" s="75"/>
      <c r="D33" s="75"/>
      <c r="E33" s="75"/>
      <c r="F33" s="75"/>
      <c r="G33" s="75"/>
      <c r="H33" s="75" t="str">
        <f>I3&amp;"-Won,Lost and Won Ratio for Each Stroke"</f>
        <v>P2-Won,Lost and Won Ratio for Each Stroke</v>
      </c>
      <c r="I33" s="75"/>
      <c r="J33" s="75"/>
      <c r="K33" s="75"/>
      <c r="L33" s="75"/>
      <c r="M33" s="75"/>
      <c r="N33" s="15"/>
    </row>
    <row r="34" spans="1:14" ht="3.95" customHeight="1">
      <c r="A34" s="13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17"/>
    </row>
    <row r="36" spans="1:14" ht="5.0999999999999996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ht="37.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5"/>
    </row>
    <row r="38" spans="1:14" ht="15.6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5"/>
    </row>
    <row r="39" spans="1:14" ht="15.6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5"/>
    </row>
    <row r="40" spans="1:14" ht="15.6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5"/>
    </row>
    <row r="41" spans="1:14" ht="15.6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5"/>
    </row>
    <row r="42" spans="1:14" ht="15.6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5"/>
    </row>
    <row r="43" spans="1:14" ht="15.6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5"/>
    </row>
    <row r="44" spans="1:14" ht="15.6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5"/>
    </row>
    <row r="45" spans="1:14" ht="15.6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5"/>
    </row>
    <row r="46" spans="1:14" ht="15.6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5"/>
    </row>
    <row r="47" spans="1:14" ht="15.6" customHeight="1">
      <c r="A47" s="11"/>
      <c r="B47" s="75" t="s">
        <v>72</v>
      </c>
      <c r="C47" s="75"/>
      <c r="D47" s="75"/>
      <c r="E47" s="75"/>
      <c r="F47" s="75"/>
      <c r="G47" s="75"/>
      <c r="H47" s="75" t="s">
        <v>73</v>
      </c>
      <c r="I47" s="75"/>
      <c r="J47" s="75"/>
      <c r="K47" s="75"/>
      <c r="L47" s="75"/>
      <c r="M47" s="75"/>
      <c r="N47" s="15"/>
    </row>
    <row r="48" spans="1:14" ht="14.25">
      <c r="A48" s="11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15"/>
    </row>
    <row r="49" spans="1:14" ht="3.6" customHeight="1">
      <c r="A49" s="1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7"/>
    </row>
  </sheetData>
  <mergeCells count="27">
    <mergeCell ref="B3:F3"/>
    <mergeCell ref="I3:M3"/>
    <mergeCell ref="G4:H4"/>
    <mergeCell ref="G5:H5"/>
    <mergeCell ref="G6:H6"/>
    <mergeCell ref="V18:W18"/>
    <mergeCell ref="X18:Y18"/>
    <mergeCell ref="Z18:AA18"/>
    <mergeCell ref="AB18:AC18"/>
    <mergeCell ref="B33:G33"/>
    <mergeCell ref="H33:M33"/>
    <mergeCell ref="R18:S18"/>
    <mergeCell ref="T18:U18"/>
    <mergeCell ref="B47:G47"/>
    <mergeCell ref="H47:M47"/>
    <mergeCell ref="B48:G48"/>
    <mergeCell ref="H48:M48"/>
    <mergeCell ref="C4:C7"/>
    <mergeCell ref="L4:L7"/>
    <mergeCell ref="G13:H13"/>
    <mergeCell ref="G14:H14"/>
    <mergeCell ref="G15:H15"/>
    <mergeCell ref="G7:H7"/>
    <mergeCell ref="G8:H8"/>
    <mergeCell ref="G9:H9"/>
    <mergeCell ref="G10:H10"/>
    <mergeCell ref="G12:H12"/>
  </mergeCells>
  <phoneticPr fontId="10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"/>
  <sheetViews>
    <sheetView showGridLines="0" topLeftCell="A19" workbookViewId="0">
      <selection activeCell="J18" sqref="J18"/>
    </sheetView>
  </sheetViews>
  <sheetFormatPr defaultColWidth="9" defaultRowHeight="13.5"/>
  <cols>
    <col min="1" max="1" width="1.25" customWidth="1"/>
    <col min="9" max="9" width="1" customWidth="1"/>
    <col min="10" max="10" width="12.125" customWidth="1"/>
    <col min="12" max="14" width="8.625" style="8"/>
  </cols>
  <sheetData>
    <row r="1" spans="1:14" ht="6" customHeight="1">
      <c r="A1" s="9"/>
      <c r="B1" s="10"/>
      <c r="C1" s="10"/>
      <c r="D1" s="10"/>
      <c r="E1" s="10"/>
      <c r="F1" s="10"/>
      <c r="G1" s="10"/>
      <c r="H1" s="10"/>
      <c r="I1" s="14"/>
    </row>
    <row r="2" spans="1:14">
      <c r="A2" s="11"/>
      <c r="B2" s="12"/>
      <c r="C2" s="12"/>
      <c r="D2" s="12"/>
      <c r="E2" s="12"/>
      <c r="F2" s="12"/>
      <c r="G2" s="12"/>
      <c r="H2" s="12"/>
      <c r="I2" s="15"/>
      <c r="L2" s="16" t="s">
        <v>0</v>
      </c>
      <c r="M2" s="16" t="str">
        <f>'数据输出（中文）'!B3</f>
        <v>运动员A</v>
      </c>
      <c r="N2" s="16" t="str">
        <f>'数据输出（中文）'!H3</f>
        <v>运动员B</v>
      </c>
    </row>
    <row r="3" spans="1:14">
      <c r="A3" s="11"/>
      <c r="B3" s="12"/>
      <c r="C3" s="12"/>
      <c r="D3" s="12"/>
      <c r="E3" s="12"/>
      <c r="F3" s="12"/>
      <c r="G3" s="12"/>
      <c r="H3" s="12"/>
      <c r="I3" s="15"/>
      <c r="L3" s="8" t="s">
        <v>74</v>
      </c>
      <c r="M3" s="16" t="str">
        <f>'数据输出（英文）'!B3</f>
        <v>P1</v>
      </c>
      <c r="N3" s="16" t="str">
        <f>'数据输出（英文）'!I3</f>
        <v>P2</v>
      </c>
    </row>
    <row r="4" spans="1:14">
      <c r="A4" s="11"/>
      <c r="B4" s="12"/>
      <c r="C4" s="12"/>
      <c r="D4" s="12"/>
      <c r="E4" s="12"/>
      <c r="F4" s="12"/>
      <c r="G4" s="12"/>
      <c r="H4" s="12"/>
      <c r="I4" s="15"/>
      <c r="L4" s="8">
        <v>1</v>
      </c>
      <c r="M4" s="8">
        <v>0</v>
      </c>
      <c r="N4" s="8">
        <v>0</v>
      </c>
    </row>
    <row r="5" spans="1:14">
      <c r="A5" s="11"/>
      <c r="B5" s="12"/>
      <c r="C5" s="12"/>
      <c r="D5" s="12"/>
      <c r="E5" s="12"/>
      <c r="F5" s="12"/>
      <c r="G5" s="12"/>
      <c r="H5" s="12"/>
      <c r="I5" s="15"/>
      <c r="L5" s="8">
        <v>1</v>
      </c>
      <c r="M5" s="8">
        <v>1</v>
      </c>
      <c r="N5" s="8">
        <v>0</v>
      </c>
    </row>
    <row r="6" spans="1:14">
      <c r="A6" s="11"/>
      <c r="B6" s="12"/>
      <c r="C6" s="12"/>
      <c r="D6" s="12"/>
      <c r="E6" s="12"/>
      <c r="F6" s="12"/>
      <c r="G6" s="12"/>
      <c r="H6" s="12"/>
      <c r="I6" s="15"/>
      <c r="L6" s="8">
        <v>1</v>
      </c>
      <c r="M6" s="8">
        <v>2</v>
      </c>
      <c r="N6" s="8">
        <v>0</v>
      </c>
    </row>
    <row r="7" spans="1:14">
      <c r="A7" s="11"/>
      <c r="B7" s="12"/>
      <c r="C7" s="12"/>
      <c r="D7" s="12"/>
      <c r="E7" s="12"/>
      <c r="F7" s="12"/>
      <c r="G7" s="12"/>
      <c r="H7" s="12"/>
      <c r="I7" s="15"/>
      <c r="L7" s="8">
        <v>1</v>
      </c>
      <c r="M7" s="8">
        <v>2</v>
      </c>
      <c r="N7" s="8">
        <v>1</v>
      </c>
    </row>
    <row r="8" spans="1:14">
      <c r="A8" s="11"/>
      <c r="B8" s="12"/>
      <c r="C8" s="12"/>
      <c r="D8" s="12"/>
      <c r="E8" s="12"/>
      <c r="F8" s="12"/>
      <c r="G8" s="12"/>
      <c r="H8" s="12"/>
      <c r="I8" s="15"/>
      <c r="L8" s="8">
        <v>1</v>
      </c>
      <c r="M8" s="8">
        <v>3</v>
      </c>
      <c r="N8" s="8">
        <v>1</v>
      </c>
    </row>
    <row r="9" spans="1:14">
      <c r="A9" s="11"/>
      <c r="B9" s="12"/>
      <c r="C9" s="12"/>
      <c r="D9" s="12"/>
      <c r="E9" s="12"/>
      <c r="F9" s="12"/>
      <c r="G9" s="12"/>
      <c r="H9" s="12"/>
      <c r="I9" s="15"/>
      <c r="L9" s="8">
        <v>1</v>
      </c>
      <c r="M9" s="8">
        <v>4</v>
      </c>
      <c r="N9" s="8">
        <v>1</v>
      </c>
    </row>
    <row r="10" spans="1:14">
      <c r="A10" s="11"/>
      <c r="B10" s="12"/>
      <c r="C10" s="12"/>
      <c r="D10" s="12"/>
      <c r="E10" s="12"/>
      <c r="F10" s="12"/>
      <c r="G10" s="12"/>
      <c r="H10" s="12"/>
      <c r="I10" s="15"/>
      <c r="L10" s="8">
        <v>1</v>
      </c>
      <c r="M10" s="8">
        <v>5</v>
      </c>
      <c r="N10" s="8">
        <v>1</v>
      </c>
    </row>
    <row r="11" spans="1:14">
      <c r="A11" s="11"/>
      <c r="B11" s="12"/>
      <c r="C11" s="12"/>
      <c r="D11" s="12"/>
      <c r="E11" s="12"/>
      <c r="F11" s="12"/>
      <c r="G11" s="12"/>
      <c r="H11" s="12"/>
      <c r="I11" s="15"/>
      <c r="L11" s="8">
        <v>1</v>
      </c>
      <c r="M11" s="8">
        <v>5</v>
      </c>
      <c r="N11" s="8">
        <v>2</v>
      </c>
    </row>
    <row r="12" spans="1:14">
      <c r="A12" s="11"/>
      <c r="B12" s="12"/>
      <c r="C12" s="12"/>
      <c r="D12" s="12"/>
      <c r="E12" s="12"/>
      <c r="F12" s="12"/>
      <c r="G12" s="12"/>
      <c r="H12" s="12"/>
      <c r="I12" s="15"/>
      <c r="L12" s="8">
        <v>1</v>
      </c>
      <c r="M12" s="8">
        <v>6</v>
      </c>
      <c r="N12" s="8">
        <v>2</v>
      </c>
    </row>
    <row r="13" spans="1:14">
      <c r="A13" s="11"/>
      <c r="B13" s="12"/>
      <c r="C13" s="12"/>
      <c r="D13" s="12"/>
      <c r="E13" s="12"/>
      <c r="F13" s="12"/>
      <c r="G13" s="12"/>
      <c r="H13" s="12"/>
      <c r="I13" s="15"/>
      <c r="L13" s="8">
        <v>1</v>
      </c>
      <c r="M13" s="8">
        <v>7</v>
      </c>
      <c r="N13" s="8">
        <v>2</v>
      </c>
    </row>
    <row r="14" spans="1:14">
      <c r="A14" s="11"/>
      <c r="B14" s="12"/>
      <c r="C14" s="12"/>
      <c r="D14" s="12"/>
      <c r="E14" s="12"/>
      <c r="F14" s="12"/>
      <c r="G14" s="12"/>
      <c r="H14" s="12"/>
      <c r="I14" s="15"/>
      <c r="L14" s="8">
        <v>1</v>
      </c>
      <c r="M14" s="8">
        <v>7</v>
      </c>
      <c r="N14" s="8">
        <v>3</v>
      </c>
    </row>
    <row r="15" spans="1:14">
      <c r="A15" s="11"/>
      <c r="B15" s="12"/>
      <c r="C15" s="12"/>
      <c r="D15" s="12"/>
      <c r="E15" s="12"/>
      <c r="F15" s="12"/>
      <c r="G15" s="12"/>
      <c r="H15" s="12"/>
      <c r="I15" s="15"/>
      <c r="L15" s="8">
        <v>1</v>
      </c>
      <c r="M15" s="8">
        <v>8</v>
      </c>
      <c r="N15" s="8">
        <v>3</v>
      </c>
    </row>
    <row r="16" spans="1:14">
      <c r="A16" s="11"/>
      <c r="B16" s="12"/>
      <c r="C16" s="12"/>
      <c r="D16" s="12"/>
      <c r="E16" s="12"/>
      <c r="F16" s="12"/>
      <c r="G16" s="12"/>
      <c r="H16" s="12"/>
      <c r="I16" s="15"/>
      <c r="L16" s="8">
        <v>1</v>
      </c>
      <c r="M16" s="8">
        <v>9</v>
      </c>
      <c r="N16" s="8">
        <v>3</v>
      </c>
    </row>
    <row r="17" spans="1:14" ht="20.100000000000001" customHeight="1">
      <c r="A17" s="13"/>
      <c r="B17" s="88" t="str">
        <f>"运动员第"&amp;L4&amp;"局得分趋势"</f>
        <v>运动员第1局得分趋势</v>
      </c>
      <c r="C17" s="88"/>
      <c r="D17" s="88"/>
      <c r="E17" s="88"/>
      <c r="F17" s="88"/>
      <c r="G17" s="88"/>
      <c r="H17" s="88"/>
      <c r="I17" s="17"/>
      <c r="L17" s="8">
        <v>1</v>
      </c>
      <c r="M17" s="8">
        <v>9</v>
      </c>
      <c r="N17" s="8">
        <v>4</v>
      </c>
    </row>
    <row r="20" spans="1:14" ht="5.45" customHeight="1">
      <c r="A20" s="9"/>
      <c r="B20" s="10"/>
      <c r="C20" s="10"/>
      <c r="D20" s="10"/>
      <c r="E20" s="10"/>
      <c r="F20" s="10"/>
      <c r="G20" s="10"/>
      <c r="H20" s="10"/>
      <c r="I20" s="14"/>
    </row>
    <row r="21" spans="1:14">
      <c r="A21" s="11"/>
      <c r="B21" s="12"/>
      <c r="C21" s="12"/>
      <c r="D21" s="12"/>
      <c r="E21" s="12"/>
      <c r="F21" s="12"/>
      <c r="G21" s="12"/>
      <c r="H21" s="12"/>
      <c r="I21" s="15"/>
    </row>
    <row r="22" spans="1:14">
      <c r="A22" s="11"/>
      <c r="B22" s="12"/>
      <c r="C22" s="12"/>
      <c r="D22" s="12"/>
      <c r="E22" s="12"/>
      <c r="F22" s="12"/>
      <c r="G22" s="12"/>
      <c r="H22" s="12"/>
      <c r="I22" s="15"/>
    </row>
    <row r="23" spans="1:14">
      <c r="A23" s="11"/>
      <c r="B23" s="12"/>
      <c r="C23" s="12"/>
      <c r="D23" s="12"/>
      <c r="E23" s="12"/>
      <c r="F23" s="12"/>
      <c r="G23" s="12"/>
      <c r="H23" s="12"/>
      <c r="I23" s="15"/>
    </row>
    <row r="24" spans="1:14">
      <c r="A24" s="11"/>
      <c r="B24" s="12"/>
      <c r="C24" s="12"/>
      <c r="D24" s="12"/>
      <c r="E24" s="12"/>
      <c r="F24" s="12"/>
      <c r="G24" s="12"/>
      <c r="H24" s="12"/>
      <c r="I24" s="15"/>
    </row>
    <row r="25" spans="1:14">
      <c r="A25" s="11"/>
      <c r="B25" s="12"/>
      <c r="C25" s="12"/>
      <c r="D25" s="12"/>
      <c r="E25" s="12"/>
      <c r="F25" s="12"/>
      <c r="G25" s="12"/>
      <c r="H25" s="12"/>
      <c r="I25" s="15"/>
    </row>
    <row r="26" spans="1:14">
      <c r="A26" s="11"/>
      <c r="B26" s="12"/>
      <c r="C26" s="12"/>
      <c r="D26" s="12"/>
      <c r="E26" s="12"/>
      <c r="F26" s="12"/>
      <c r="G26" s="12"/>
      <c r="H26" s="12"/>
      <c r="I26" s="15"/>
    </row>
    <row r="27" spans="1:14">
      <c r="A27" s="11"/>
      <c r="B27" s="12"/>
      <c r="C27" s="12"/>
      <c r="D27" s="12"/>
      <c r="E27" s="12"/>
      <c r="F27" s="12"/>
      <c r="G27" s="12"/>
      <c r="H27" s="12"/>
      <c r="I27" s="15"/>
    </row>
    <row r="28" spans="1:14">
      <c r="A28" s="11"/>
      <c r="B28" s="12"/>
      <c r="C28" s="12"/>
      <c r="D28" s="12"/>
      <c r="E28" s="12"/>
      <c r="F28" s="12"/>
      <c r="G28" s="12"/>
      <c r="H28" s="12"/>
      <c r="I28" s="15"/>
    </row>
    <row r="29" spans="1:14">
      <c r="A29" s="11"/>
      <c r="B29" s="12"/>
      <c r="C29" s="12"/>
      <c r="D29" s="12"/>
      <c r="E29" s="12"/>
      <c r="F29" s="12"/>
      <c r="G29" s="12"/>
      <c r="H29" s="12"/>
      <c r="I29" s="15"/>
    </row>
    <row r="30" spans="1:14">
      <c r="A30" s="11"/>
      <c r="B30" s="12"/>
      <c r="C30" s="12"/>
      <c r="D30" s="12"/>
      <c r="E30" s="12"/>
      <c r="F30" s="12"/>
      <c r="G30" s="12"/>
      <c r="H30" s="12"/>
      <c r="I30" s="15"/>
    </row>
    <row r="31" spans="1:14">
      <c r="A31" s="11"/>
      <c r="B31" s="12"/>
      <c r="C31" s="12"/>
      <c r="D31" s="12"/>
      <c r="E31" s="12"/>
      <c r="F31" s="12"/>
      <c r="G31" s="12"/>
      <c r="H31" s="12"/>
      <c r="I31" s="15"/>
    </row>
    <row r="32" spans="1:14">
      <c r="A32" s="11"/>
      <c r="B32" s="12"/>
      <c r="C32" s="12"/>
      <c r="D32" s="12"/>
      <c r="E32" s="12"/>
      <c r="F32" s="12"/>
      <c r="G32" s="12"/>
      <c r="H32" s="12"/>
      <c r="I32" s="15"/>
    </row>
    <row r="33" spans="1:9">
      <c r="A33" s="11"/>
      <c r="B33" s="12"/>
      <c r="C33" s="12"/>
      <c r="D33" s="12"/>
      <c r="E33" s="12"/>
      <c r="F33" s="12"/>
      <c r="G33" s="12"/>
      <c r="H33" s="12"/>
      <c r="I33" s="15"/>
    </row>
    <row r="34" spans="1:9">
      <c r="A34" s="11"/>
      <c r="B34" s="12"/>
      <c r="C34" s="12"/>
      <c r="D34" s="12"/>
      <c r="E34" s="12"/>
      <c r="F34" s="12"/>
      <c r="G34" s="12"/>
      <c r="H34" s="12"/>
      <c r="I34" s="15"/>
    </row>
    <row r="35" spans="1:9">
      <c r="A35" s="11"/>
      <c r="B35" s="12"/>
      <c r="C35" s="12"/>
      <c r="D35" s="12"/>
      <c r="E35" s="12"/>
      <c r="F35" s="12"/>
      <c r="G35" s="12"/>
      <c r="H35" s="12"/>
      <c r="I35" s="15"/>
    </row>
    <row r="36" spans="1:9" ht="20.45" customHeight="1">
      <c r="A36" s="13"/>
      <c r="B36" s="88" t="str">
        <f>"Step to Win - Game"&amp;L4</f>
        <v>Step to Win - Game1</v>
      </c>
      <c r="C36" s="88"/>
      <c r="D36" s="88"/>
      <c r="E36" s="88"/>
      <c r="F36" s="88"/>
      <c r="G36" s="88"/>
      <c r="H36" s="88"/>
      <c r="I36" s="17"/>
    </row>
  </sheetData>
  <mergeCells count="2">
    <mergeCell ref="B17:H17"/>
    <mergeCell ref="B36:H36"/>
  </mergeCells>
  <phoneticPr fontId="10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"/>
  <sheetViews>
    <sheetView workbookViewId="0">
      <selection activeCell="I18" sqref="I18"/>
    </sheetView>
  </sheetViews>
  <sheetFormatPr defaultColWidth="8.625" defaultRowHeight="13.5"/>
  <cols>
    <col min="1" max="16384" width="8.625" style="7"/>
  </cols>
  <sheetData>
    <row r="1" spans="1:11">
      <c r="A1" s="6" t="str">
        <f>输入!A1</f>
        <v>局</v>
      </c>
      <c r="B1" s="6" t="str">
        <f>输入!B1</f>
        <v>比</v>
      </c>
      <c r="C1" s="6" t="str">
        <f>输入!C1</f>
        <v>分</v>
      </c>
      <c r="D1" s="6" t="str">
        <f>输入!D1</f>
        <v>板数</v>
      </c>
      <c r="E1" s="6" t="str">
        <f>输入!E1</f>
        <v>手段</v>
      </c>
      <c r="F1" s="6" t="str">
        <f>输入!G1</f>
        <v>得失分</v>
      </c>
    </row>
    <row r="2" spans="1:11">
      <c r="A2" s="6">
        <f>输入!A2</f>
        <v>1</v>
      </c>
      <c r="B2" s="6">
        <f>输入!B2</f>
        <v>0</v>
      </c>
      <c r="C2" s="6">
        <f>输入!C2</f>
        <v>0</v>
      </c>
      <c r="D2" s="6" t="str">
        <f>IF(输入!D2=1,"发球",IF(输入!D2=2,"接发球",IF(输入!D2=3,"第三板",IF(输入!D2=4,"第四板",IF(输入!D2=5,"第五板",IF(输入!D2=6,"第六板",IF(输入!D2&gt;6,"相持"," ")))))))</f>
        <v>发球</v>
      </c>
      <c r="E2" s="6" t="str">
        <f>IF(输入!E2="z","正手",IF(输入!E2="f","反手",IF(输入!E2="c","侧身",IF(输入!E2="k","控制",IF(输入!E2="y","意外",IF(输入!D2=1,"发球"," "))))))</f>
        <v>发球</v>
      </c>
      <c r="F2" s="6" t="str">
        <f>IF(输入!G2="d","得",IF(输入!G2="s","失"," "))</f>
        <v>得</v>
      </c>
    </row>
    <row r="3" spans="1:11">
      <c r="A3" s="6">
        <f>输入!A3</f>
        <v>1</v>
      </c>
      <c r="B3" s="6">
        <f>输入!B3</f>
        <v>1</v>
      </c>
      <c r="C3" s="6">
        <f>输入!C3</f>
        <v>0</v>
      </c>
      <c r="D3" s="6" t="str">
        <f>IF(输入!D3=1,"发球",IF(输入!D3=2,"接发球",IF(输入!D3=3,"第三板",IF(输入!D3=4,"第四板",IF(输入!D3=5,"第五板",IF(输入!D3=6,"第六板",IF(输入!D3&gt;6,"相持"," ")))))))</f>
        <v>接发球</v>
      </c>
      <c r="E3" s="6" t="str">
        <f>IF(输入!E3="z","正手",IF(输入!E3="f","反手",IF(输入!E3="c","侧身",IF(输入!E3="k","控制",IF(输入!E3="y","意外",IF(输入!D3=1,"发球"," "))))))</f>
        <v>反手</v>
      </c>
      <c r="F3" s="6" t="str">
        <f>IF(输入!G3="d","得",IF(输入!G3="s","失"," "))</f>
        <v>得</v>
      </c>
      <c r="J3"/>
      <c r="K3"/>
    </row>
    <row r="4" spans="1:11">
      <c r="A4" s="6">
        <f>输入!A4</f>
        <v>1</v>
      </c>
      <c r="B4" s="6">
        <f>输入!B4</f>
        <v>2</v>
      </c>
      <c r="C4" s="6">
        <f>输入!C4</f>
        <v>0</v>
      </c>
      <c r="D4" s="6" t="str">
        <f>IF(输入!D4=1,"发球",IF(输入!D4=2,"接发球",IF(输入!D4=3,"第三板",IF(输入!D4=4,"第四板",IF(输入!D4=5,"第五板",IF(输入!D4=6,"第六板",IF(输入!D4&gt;6,"相持"," ")))))))</f>
        <v>第三板</v>
      </c>
      <c r="E4" s="6" t="str">
        <f>IF(输入!E4="z","正手",IF(输入!E4="f","反手",IF(输入!E4="c","侧身",IF(输入!E4="k","控制",IF(输入!E4="y","意外",IF(输入!D4=1,"发球"," "))))))</f>
        <v>侧身</v>
      </c>
      <c r="F4" s="6" t="str">
        <f>IF(输入!G4="d","得",IF(输入!G4="s","失"," "))</f>
        <v>失</v>
      </c>
      <c r="I4"/>
      <c r="J4"/>
      <c r="K4"/>
    </row>
    <row r="5" spans="1:11">
      <c r="A5" s="6">
        <f>输入!A5</f>
        <v>1</v>
      </c>
      <c r="B5" s="6">
        <f>输入!B5</f>
        <v>2</v>
      </c>
      <c r="C5" s="6">
        <f>输入!C5</f>
        <v>1</v>
      </c>
      <c r="D5" s="6" t="str">
        <f>IF(输入!D5=1,"发球",IF(输入!D5=2,"接发球",IF(输入!D5=3,"第三板",IF(输入!D5=4,"第四板",IF(输入!D5=5,"第五板",IF(输入!D5=6,"第六板",IF(输入!D5&gt;6,"相持"," ")))))))</f>
        <v>第四板</v>
      </c>
      <c r="E5" s="6" t="str">
        <f>IF(输入!E5="z","正手",IF(输入!E5="f","反手",IF(输入!E5="c","侧身",IF(输入!E5="k","控制",IF(输入!E5="y","意外",IF(输入!D5=1,"发球"," "))))))</f>
        <v>控制</v>
      </c>
      <c r="F5" s="6" t="str">
        <f>IF(输入!G5="d","得",IF(输入!G5="s","失"," "))</f>
        <v>失</v>
      </c>
      <c r="I5"/>
      <c r="J5"/>
      <c r="K5"/>
    </row>
    <row r="6" spans="1:11">
      <c r="A6" s="6">
        <f>输入!A6</f>
        <v>1</v>
      </c>
      <c r="B6" s="6">
        <f>输入!B6</f>
        <v>2</v>
      </c>
      <c r="C6" s="6">
        <f>输入!C6</f>
        <v>2</v>
      </c>
      <c r="D6" s="6" t="str">
        <f>IF(输入!D6=1,"发球",IF(输入!D6=2,"接发球",IF(输入!D6=3,"第三板",IF(输入!D6=4,"第四板",IF(输入!D6=5,"第五板",IF(输入!D6=6,"第六板",IF(输入!D6&gt;6,"相持"," ")))))))</f>
        <v>第五板</v>
      </c>
      <c r="E6" s="6" t="str">
        <f>IF(输入!E6="z","正手",IF(输入!E6="f","反手",IF(输入!E6="c","侧身",IF(输入!E6="k","控制",IF(输入!E6="y","意外",IF(输入!D6=1,"发球"," "))))))</f>
        <v>正手</v>
      </c>
      <c r="F6" s="6" t="str">
        <f>IF(输入!G6="d","得",IF(输入!G6="s","失"," "))</f>
        <v>失</v>
      </c>
      <c r="I6"/>
      <c r="J6"/>
      <c r="K6"/>
    </row>
    <row r="7" spans="1:11">
      <c r="A7" s="6">
        <f>输入!A7</f>
        <v>1</v>
      </c>
      <c r="B7" s="6">
        <f>输入!B7</f>
        <v>2</v>
      </c>
      <c r="C7" s="6">
        <f>输入!C7</f>
        <v>3</v>
      </c>
      <c r="D7" s="6" t="str">
        <f>IF(输入!D7=1,"发球",IF(输入!D7=2,"接发球",IF(输入!D7=3,"第三板",IF(输入!D7=4,"第四板",IF(输入!D7=5,"第五板",IF(输入!D7=6,"第六板",IF(输入!D7&gt;6,"相持"," ")))))))</f>
        <v>第六板</v>
      </c>
      <c r="E7" s="6" t="str">
        <f>IF(输入!E7="z","正手",IF(输入!E7="f","反手",IF(输入!E7="c","侧身",IF(输入!E7="k","控制",IF(输入!E7="y","意外",IF(输入!D7=1,"发球"," "))))))</f>
        <v>反手</v>
      </c>
      <c r="F7" s="6" t="str">
        <f>IF(输入!G7="d","得",IF(输入!G7="s","失"," "))</f>
        <v>得</v>
      </c>
      <c r="I7"/>
      <c r="J7"/>
      <c r="K7"/>
    </row>
    <row r="8" spans="1:11">
      <c r="A8" s="6">
        <f>输入!A8</f>
        <v>1</v>
      </c>
      <c r="B8" s="6">
        <f>输入!B8</f>
        <v>3</v>
      </c>
      <c r="C8" s="6">
        <f>输入!C8</f>
        <v>3</v>
      </c>
      <c r="D8" s="6" t="str">
        <f>IF(输入!D8=1,"发球",IF(输入!D8=2,"接发球",IF(输入!D8=3,"第三板",IF(输入!D8=4,"第四板",IF(输入!D8=5,"第五板",IF(输入!D8=6,"第六板",IF(输入!D8&gt;6,"相持"," ")))))))</f>
        <v>相持</v>
      </c>
      <c r="E8" s="6" t="str">
        <f>IF(输入!E8="z","正手",IF(输入!E8="f","反手",IF(输入!E8="c","侧身",IF(输入!E8="k","控制",IF(输入!E8="y","意外",IF(输入!D8=1,"发球"," "))))))</f>
        <v>侧身</v>
      </c>
      <c r="F8" s="6" t="str">
        <f>IF(输入!G8="d","得",IF(输入!G8="s","失"," "))</f>
        <v>得</v>
      </c>
      <c r="I8"/>
      <c r="J8"/>
      <c r="K8"/>
    </row>
    <row r="9" spans="1:11">
      <c r="A9" s="6">
        <f>输入!A9</f>
        <v>1</v>
      </c>
      <c r="B9" s="6">
        <f>输入!B9</f>
        <v>4</v>
      </c>
      <c r="C9" s="6">
        <f>输入!C9</f>
        <v>3</v>
      </c>
      <c r="D9" s="6" t="str">
        <f>IF(输入!D9=1,"发球",IF(输入!D9=2,"接发球",IF(输入!D9=3,"第三板",IF(输入!D9=4,"第四板",IF(输入!D9=5,"第五板",IF(输入!D9=6,"第六板",IF(输入!D9&gt;6,"相持"," ")))))))</f>
        <v>相持</v>
      </c>
      <c r="E9" s="6" t="str">
        <f>IF(输入!E9="z","正手",IF(输入!E9="f","反手",IF(输入!E9="c","侧身",IF(输入!E9="k","控制",IF(输入!E9="y","意外",IF(输入!D9=1,"发球"," "))))))</f>
        <v>控制</v>
      </c>
      <c r="F9" s="6" t="str">
        <f>IF(输入!G9="d","得",IF(输入!G9="s","失"," "))</f>
        <v>得</v>
      </c>
      <c r="I9"/>
      <c r="J9"/>
      <c r="K9"/>
    </row>
    <row r="10" spans="1:11">
      <c r="A10" s="6">
        <f>输入!A10</f>
        <v>1</v>
      </c>
      <c r="B10" s="6">
        <f>输入!B10</f>
        <v>5</v>
      </c>
      <c r="C10" s="6">
        <f>输入!C10</f>
        <v>3</v>
      </c>
      <c r="D10" s="6" t="str">
        <f>IF(输入!D10=1,"发球",IF(输入!D10=2,"接发球",IF(输入!D10=3,"第三板",IF(输入!D10=4,"第四板",IF(输入!D10=5,"第五板",IF(输入!D10=6,"第六板",IF(输入!D10&gt;6,"相持"," ")))))))</f>
        <v>接发球</v>
      </c>
      <c r="E10" s="6" t="str">
        <f>IF(输入!E10="z","正手",IF(输入!E10="f","反手",IF(输入!E10="c","侧身",IF(输入!E10="k","控制",IF(输入!E10="y","意外",IF(输入!D10=1,"发球"," "))))))</f>
        <v>意外</v>
      </c>
      <c r="F10" s="6" t="str">
        <f>IF(输入!G10="d","得",IF(输入!G10="s","失"," "))</f>
        <v>失</v>
      </c>
      <c r="J10"/>
      <c r="K10"/>
    </row>
    <row r="11" spans="1:11">
      <c r="A11" s="6">
        <f>输入!A11</f>
        <v>1</v>
      </c>
      <c r="B11" s="6">
        <f>输入!B11</f>
        <v>5</v>
      </c>
      <c r="C11" s="6">
        <f>输入!C11</f>
        <v>4</v>
      </c>
      <c r="D11" s="6" t="str">
        <f>IF(输入!D11=1,"发球",IF(输入!D11=2,"接发球",IF(输入!D11=3,"第三板",IF(输入!D11=4,"第四板",IF(输入!D11=5,"第五板",IF(输入!D11=6,"第六板",IF(输入!D11&gt;6,"相持"," ")))))))</f>
        <v>发球</v>
      </c>
      <c r="E11" s="6" t="str">
        <f>IF(输入!E11="z","正手",IF(输入!E11="f","反手",IF(输入!E11="c","侧身",IF(输入!E11="k","控制",IF(输入!E11="y","意外",IF(输入!D11=1,"发球"," "))))))</f>
        <v>发球</v>
      </c>
      <c r="F11" s="6" t="str">
        <f>IF(输入!G11="d","得",IF(输入!G11="s","失"," "))</f>
        <v>得</v>
      </c>
      <c r="J11"/>
      <c r="K11"/>
    </row>
    <row r="12" spans="1:11">
      <c r="A12" s="6">
        <f>输入!A12</f>
        <v>1</v>
      </c>
      <c r="B12" s="6">
        <f>输入!B12</f>
        <v>6</v>
      </c>
      <c r="C12" s="6">
        <f>输入!C12</f>
        <v>4</v>
      </c>
      <c r="D12" s="6" t="str">
        <f>IF(输入!D12=1,"发球",IF(输入!D12=2,"接发球",IF(输入!D12=3,"第三板",IF(输入!D12=4,"第四板",IF(输入!D12=5,"第五板",IF(输入!D12=6,"第六板",IF(输入!D12&gt;6,"相持"," ")))))))</f>
        <v>接发球</v>
      </c>
      <c r="E12" s="6" t="str">
        <f>IF(输入!E12="z","正手",IF(输入!E12="f","反手",IF(输入!E12="c","侧身",IF(输入!E12="k","控制",IF(输入!E12="y","意外",IF(输入!D12=1,"发球"," "))))))</f>
        <v>反手</v>
      </c>
      <c r="F12" s="6" t="str">
        <f>IF(输入!G12="d","得",IF(输入!G12="s","失"," "))</f>
        <v>得</v>
      </c>
      <c r="J12"/>
      <c r="K12"/>
    </row>
    <row r="13" spans="1:11">
      <c r="A13" s="6">
        <f>输入!A13</f>
        <v>1</v>
      </c>
      <c r="B13" s="6">
        <f>输入!B13</f>
        <v>7</v>
      </c>
      <c r="C13" s="6">
        <f>输入!C13</f>
        <v>4</v>
      </c>
      <c r="D13" s="6" t="str">
        <f>IF(输入!D13=1,"发球",IF(输入!D13=2,"接发球",IF(输入!D13=3,"第三板",IF(输入!D13=4,"第四板",IF(输入!D13=5,"第五板",IF(输入!D13=6,"第六板",IF(输入!D13&gt;6,"相持"," ")))))))</f>
        <v>第三板</v>
      </c>
      <c r="E13" s="6" t="str">
        <f>IF(输入!E13="z","正手",IF(输入!E13="f","反手",IF(输入!E13="c","侧身",IF(输入!E13="k","控制",IF(输入!E13="y","意外",IF(输入!D13=1,"发球"," "))))))</f>
        <v>侧身</v>
      </c>
      <c r="F13" s="6" t="str">
        <f>IF(输入!G13="d","得",IF(输入!G13="s","失"," "))</f>
        <v>失</v>
      </c>
      <c r="J13"/>
      <c r="K13"/>
    </row>
    <row r="14" spans="1:11">
      <c r="A14" s="6">
        <f>输入!A14</f>
        <v>1</v>
      </c>
      <c r="B14" s="6">
        <f>输入!B14</f>
        <v>7</v>
      </c>
      <c r="C14" s="6">
        <f>输入!C14</f>
        <v>5</v>
      </c>
      <c r="D14" s="6" t="str">
        <f>IF(输入!D14=1,"发球",IF(输入!D14=2,"接发球",IF(输入!D14=3,"第三板",IF(输入!D14=4,"第四板",IF(输入!D14=5,"第五板",IF(输入!D14=6,"第六板",IF(输入!D14&gt;6,"相持"," ")))))))</f>
        <v>第四板</v>
      </c>
      <c r="E14" s="6" t="str">
        <f>IF(输入!E14="z","正手",IF(输入!E14="f","反手",IF(输入!E14="c","侧身",IF(输入!E14="k","控制",IF(输入!E14="y","意外",IF(输入!D14=1,"发球"," "))))))</f>
        <v>控制</v>
      </c>
      <c r="F14" s="6" t="str">
        <f>IF(输入!G14="d","得",IF(输入!G14="s","失"," "))</f>
        <v>失</v>
      </c>
      <c r="J14"/>
      <c r="K14"/>
    </row>
    <row r="15" spans="1:11">
      <c r="A15" s="6">
        <f>输入!A15</f>
        <v>1</v>
      </c>
      <c r="B15" s="6">
        <f>输入!B15</f>
        <v>7</v>
      </c>
      <c r="C15" s="6">
        <f>输入!C15</f>
        <v>6</v>
      </c>
      <c r="D15" s="6" t="str">
        <f>IF(输入!D15=1,"发球",IF(输入!D15=2,"接发球",IF(输入!D15=3,"第三板",IF(输入!D15=4,"第四板",IF(输入!D15=5,"第五板",IF(输入!D15=6,"第六板",IF(输入!D15&gt;6,"相持"," ")))))))</f>
        <v>第五板</v>
      </c>
      <c r="E15" s="6" t="str">
        <f>IF(输入!E15="z","正手",IF(输入!E15="f","反手",IF(输入!E15="c","侧身",IF(输入!E15="k","控制",IF(输入!E15="y","意外",IF(输入!D15=1,"发球"," "))))))</f>
        <v>正手</v>
      </c>
      <c r="F15" s="6" t="str">
        <f>IF(输入!G15="d","得",IF(输入!G15="s","失"," "))</f>
        <v>失</v>
      </c>
      <c r="J15"/>
      <c r="K15"/>
    </row>
    <row r="16" spans="1:11">
      <c r="A16" s="6">
        <f>输入!A16</f>
        <v>1</v>
      </c>
      <c r="B16" s="6">
        <f>输入!B16</f>
        <v>7</v>
      </c>
      <c r="C16" s="6">
        <f>输入!C16</f>
        <v>7</v>
      </c>
      <c r="D16" s="6" t="str">
        <f>IF(输入!D16=1,"发球",IF(输入!D16=2,"接发球",IF(输入!D16=3,"第三板",IF(输入!D16=4,"第四板",IF(输入!D16=5,"第五板",IF(输入!D16=6,"第六板",IF(输入!D16&gt;6,"相持"," ")))))))</f>
        <v>第六板</v>
      </c>
      <c r="E16" s="6" t="str">
        <f>IF(输入!E16="z","正手",IF(输入!E16="f","反手",IF(输入!E16="c","侧身",IF(输入!E16="k","控制",IF(输入!E16="y","意外",IF(输入!D16=1,"发球"," "))))))</f>
        <v>反手</v>
      </c>
      <c r="F16" s="6" t="str">
        <f>IF(输入!G16="d","得",IF(输入!G16="s","失"," "))</f>
        <v>得</v>
      </c>
      <c r="J16"/>
      <c r="K16"/>
    </row>
    <row r="17" spans="1:11">
      <c r="A17" s="6">
        <f>输入!A17</f>
        <v>1</v>
      </c>
      <c r="B17" s="6">
        <f>输入!B17</f>
        <v>8</v>
      </c>
      <c r="C17" s="6">
        <f>输入!C17</f>
        <v>7</v>
      </c>
      <c r="D17" s="6" t="str">
        <f>IF(输入!D17=1,"发球",IF(输入!D17=2,"接发球",IF(输入!D17=3,"第三板",IF(输入!D17=4,"第四板",IF(输入!D17=5,"第五板",IF(输入!D17=6,"第六板",IF(输入!D17&gt;6,"相持"," ")))))))</f>
        <v>相持</v>
      </c>
      <c r="E17" s="6" t="str">
        <f>IF(输入!E17="z","正手",IF(输入!E17="f","反手",IF(输入!E17="c","侧身",IF(输入!E17="k","控制",IF(输入!E17="y","意外",IF(输入!D17=1,"发球"," "))))))</f>
        <v>侧身</v>
      </c>
      <c r="F17" s="6" t="str">
        <f>IF(输入!G17="d","得",IF(输入!G17="s","失"," "))</f>
        <v>得</v>
      </c>
      <c r="J17"/>
      <c r="K17"/>
    </row>
    <row r="18" spans="1:11">
      <c r="A18" s="6">
        <f>输入!A18</f>
        <v>1</v>
      </c>
      <c r="B18" s="6">
        <f>输入!B18</f>
        <v>9</v>
      </c>
      <c r="C18" s="6">
        <f>输入!C18</f>
        <v>7</v>
      </c>
      <c r="D18" s="6" t="str">
        <f>IF(输入!D18=1,"发球",IF(输入!D18=2,"接发球",IF(输入!D18=3,"第三板",IF(输入!D18=4,"第四板",IF(输入!D18=5,"第五板",IF(输入!D18=6,"第六板",IF(输入!D18&gt;6,"相持"," ")))))))</f>
        <v>相持</v>
      </c>
      <c r="E18" s="6" t="str">
        <f>IF(输入!E18="z","正手",IF(输入!E18="f","反手",IF(输入!E18="c","侧身",IF(输入!E18="k","控制",IF(输入!E18="y","意外",IF(输入!D18=1,"发球"," "))))))</f>
        <v>控制</v>
      </c>
      <c r="F18" s="6" t="str">
        <f>IF(输入!G18="d","得",IF(输入!G18="s","失"," "))</f>
        <v>得</v>
      </c>
      <c r="J18"/>
      <c r="K18"/>
    </row>
    <row r="19" spans="1:11">
      <c r="A19" s="6">
        <f>输入!A19</f>
        <v>1</v>
      </c>
      <c r="B19" s="6">
        <f>输入!B19</f>
        <v>10</v>
      </c>
      <c r="C19" s="6">
        <f>输入!C19</f>
        <v>7</v>
      </c>
      <c r="D19" s="6" t="str">
        <f>IF(输入!D19=1,"发球",IF(输入!D19=2,"接发球",IF(输入!D19=3,"第三板",IF(输入!D19=4,"第四板",IF(输入!D19=5,"第五板",IF(输入!D19=6,"第六板",IF(输入!D19&gt;6,"相持"," ")))))))</f>
        <v>接发球</v>
      </c>
      <c r="E19" s="6" t="str">
        <f>IF(输入!E19="z","正手",IF(输入!E19="f","反手",IF(输入!E19="c","侧身",IF(输入!E19="k","控制",IF(输入!E19="y","意外",IF(输入!D19=1,"发球"," "))))))</f>
        <v>意外</v>
      </c>
      <c r="F19" s="6" t="str">
        <f>IF(输入!G19="d","得",IF(输入!G19="s","失"," "))</f>
        <v>失</v>
      </c>
    </row>
    <row r="20" spans="1:11">
      <c r="A20" s="6">
        <f>输入!A20</f>
        <v>1</v>
      </c>
      <c r="B20" s="6">
        <f>输入!B20</f>
        <v>10</v>
      </c>
      <c r="C20" s="6">
        <f>输入!C20</f>
        <v>8</v>
      </c>
      <c r="D20" s="6" t="str">
        <f>IF(输入!D20=1,"发球",IF(输入!D20=2,"接发球",IF(输入!D20=3,"第三板",IF(输入!D20=4,"第四板",IF(输入!D20=5,"第五板",IF(输入!D20=6,"第六板",IF(输入!D20&gt;6,"相持"," ")))))))</f>
        <v>相持</v>
      </c>
      <c r="E20" s="6" t="str">
        <f>IF(输入!E20="z","正手",IF(输入!E20="f","反手",IF(输入!E20="c","侧身",IF(输入!E20="k","控制",IF(输入!E20="y","意外",IF(输入!D20=1,"发球"," "))))))</f>
        <v>控制</v>
      </c>
      <c r="F20" s="6" t="str">
        <f>IF(输入!G20="d","得",IF(输入!G20="s","失"," "))</f>
        <v>得</v>
      </c>
    </row>
    <row r="21" spans="1:11">
      <c r="A21" s="6">
        <f>输入!A21</f>
        <v>1</v>
      </c>
      <c r="B21" s="6">
        <f>输入!B21</f>
        <v>11</v>
      </c>
      <c r="C21" s="6">
        <f>输入!C21</f>
        <v>8</v>
      </c>
      <c r="D21" s="6" t="str">
        <f>IF(输入!D21=1,"发球",IF(输入!D21=2,"接发球",IF(输入!D21=3,"第三板",IF(输入!D21=4,"第四板",IF(输入!D21=5,"第五板",IF(输入!D21=6,"第六板",IF(输入!D21&gt;6,"相持"," ")))))))</f>
        <v xml:space="preserve"> </v>
      </c>
      <c r="E21" s="6" t="str">
        <f>IF(输入!E21="z","正手",IF(输入!E21="f","反手",IF(输入!E21="c","侧身",IF(输入!E21="k","控制",IF(输入!E21="y","意外",IF(输入!D21=1,"发球"," "))))))</f>
        <v xml:space="preserve"> </v>
      </c>
      <c r="F21" s="6" t="str">
        <f>IF(输入!G21="d","得",IF(输入!G21="s","失"," "))</f>
        <v xml:space="preserve"> </v>
      </c>
    </row>
    <row r="22" spans="1:11">
      <c r="A22" s="6">
        <f>输入!A22</f>
        <v>2</v>
      </c>
      <c r="B22" s="6">
        <f>输入!B22</f>
        <v>0</v>
      </c>
      <c r="C22" s="6">
        <f>输入!C22</f>
        <v>0</v>
      </c>
      <c r="D22" s="6" t="str">
        <f>IF(输入!D22=1,"发球",IF(输入!D22=2,"接发球",IF(输入!D22=3,"第三板",IF(输入!D22=4,"第四板",IF(输入!D22=5,"第五板",IF(输入!D22=6,"第六板",IF(输入!D22&gt;6,"相持"," ")))))))</f>
        <v>第三板</v>
      </c>
      <c r="E22" s="6" t="str">
        <f>IF(输入!E22="z","正手",IF(输入!E22="f","反手",IF(输入!E22="c","侧身",IF(输入!E22="k","控制",IF(输入!E22="y","意外",IF(输入!D22=1,"发球"," "))))))</f>
        <v>侧身</v>
      </c>
      <c r="F22" s="6" t="str">
        <f>IF(输入!G22="d","得",IF(输入!G22="s","失"," "))</f>
        <v>失</v>
      </c>
    </row>
    <row r="23" spans="1:11">
      <c r="A23" s="6">
        <f>输入!A23</f>
        <v>2</v>
      </c>
      <c r="B23" s="6">
        <f>输入!B23</f>
        <v>0</v>
      </c>
      <c r="C23" s="6">
        <f>输入!C23</f>
        <v>1</v>
      </c>
      <c r="D23" s="6" t="str">
        <f>IF(输入!D23=1,"发球",IF(输入!D23=2,"接发球",IF(输入!D23=3,"第三板",IF(输入!D23=4,"第四板",IF(输入!D23=5,"第五板",IF(输入!D23=6,"第六板",IF(输入!D23&gt;6,"相持"," ")))))))</f>
        <v>第四板</v>
      </c>
      <c r="E23" s="6" t="str">
        <f>IF(输入!E23="z","正手",IF(输入!E23="f","反手",IF(输入!E23="c","侧身",IF(输入!E23="k","控制",IF(输入!E23="y","意外",IF(输入!D23=1,"发球"," "))))))</f>
        <v>控制</v>
      </c>
      <c r="F23" s="6" t="str">
        <f>IF(输入!G23="d","得",IF(输入!G23="s","失"," "))</f>
        <v>失</v>
      </c>
    </row>
    <row r="24" spans="1:11">
      <c r="A24" s="6">
        <f>输入!A24</f>
        <v>2</v>
      </c>
      <c r="B24" s="6">
        <f>输入!B24</f>
        <v>0</v>
      </c>
      <c r="C24" s="6">
        <f>输入!C24</f>
        <v>2</v>
      </c>
      <c r="D24" s="6" t="str">
        <f>IF(输入!D24=1,"发球",IF(输入!D24=2,"接发球",IF(输入!D24=3,"第三板",IF(输入!D24=4,"第四板",IF(输入!D24=5,"第五板",IF(输入!D24=6,"第六板",IF(输入!D24&gt;6,"相持"," ")))))))</f>
        <v>第五板</v>
      </c>
      <c r="E24" s="6" t="str">
        <f>IF(输入!E24="z","正手",IF(输入!E24="f","反手",IF(输入!E24="c","侧身",IF(输入!E24="k","控制",IF(输入!E24="y","意外",IF(输入!D24=1,"发球"," "))))))</f>
        <v>正手</v>
      </c>
      <c r="F24" s="6" t="str">
        <f>IF(输入!G24="d","得",IF(输入!G24="s","失"," "))</f>
        <v>失</v>
      </c>
    </row>
    <row r="25" spans="1:11">
      <c r="A25" s="6">
        <f>输入!A25</f>
        <v>2</v>
      </c>
      <c r="B25" s="6">
        <f>输入!B25</f>
        <v>0</v>
      </c>
      <c r="C25" s="6">
        <f>输入!C25</f>
        <v>3</v>
      </c>
      <c r="D25" s="6" t="str">
        <f>IF(输入!D25=1,"发球",IF(输入!D25=2,"接发球",IF(输入!D25=3,"第三板",IF(输入!D25=4,"第四板",IF(输入!D25=5,"第五板",IF(输入!D25=6,"第六板",IF(输入!D25&gt;6,"相持"," ")))))))</f>
        <v>第六板</v>
      </c>
      <c r="E25" s="6" t="str">
        <f>IF(输入!E25="z","正手",IF(输入!E25="f","反手",IF(输入!E25="c","侧身",IF(输入!E25="k","控制",IF(输入!E25="y","意外",IF(输入!D25=1,"发球"," "))))))</f>
        <v>反手</v>
      </c>
      <c r="F25" s="6" t="str">
        <f>IF(输入!G25="d","得",IF(输入!G25="s","失"," "))</f>
        <v>得</v>
      </c>
    </row>
    <row r="26" spans="1:11">
      <c r="A26" s="6">
        <f>输入!A26</f>
        <v>2</v>
      </c>
      <c r="B26" s="6">
        <f>输入!B26</f>
        <v>1</v>
      </c>
      <c r="C26" s="6">
        <f>输入!C26</f>
        <v>3</v>
      </c>
      <c r="D26" s="6" t="str">
        <f>IF(输入!D26=1,"发球",IF(输入!D26=2,"接发球",IF(输入!D26=3,"第三板",IF(输入!D26=4,"第四板",IF(输入!D26=5,"第五板",IF(输入!D26=6,"第六板",IF(输入!D26&gt;6,"相持"," ")))))))</f>
        <v>相持</v>
      </c>
      <c r="E26" s="6" t="str">
        <f>IF(输入!E26="z","正手",IF(输入!E26="f","反手",IF(输入!E26="c","侧身",IF(输入!E26="k","控制",IF(输入!E26="y","意外",IF(输入!D26=1,"发球"," "))))))</f>
        <v>侧身</v>
      </c>
      <c r="F26" s="6" t="str">
        <f>IF(输入!G26="d","得",IF(输入!G26="s","失"," "))</f>
        <v>得</v>
      </c>
    </row>
    <row r="27" spans="1:11">
      <c r="A27" s="6">
        <f>输入!A27</f>
        <v>2</v>
      </c>
      <c r="B27" s="6">
        <f>输入!B27</f>
        <v>2</v>
      </c>
      <c r="C27" s="6">
        <f>输入!C27</f>
        <v>3</v>
      </c>
      <c r="D27" s="6" t="str">
        <f>IF(输入!D27=1,"发球",IF(输入!D27=2,"接发球",IF(输入!D27=3,"第三板",IF(输入!D27=4,"第四板",IF(输入!D27=5,"第五板",IF(输入!D27=6,"第六板",IF(输入!D27&gt;6,"相持"," ")))))))</f>
        <v>相持</v>
      </c>
      <c r="E27" s="6" t="str">
        <f>IF(输入!E27="z","正手",IF(输入!E27="f","反手",IF(输入!E27="c","侧身",IF(输入!E27="k","控制",IF(输入!E27="y","意外",IF(输入!D27=1,"发球"," "))))))</f>
        <v>控制</v>
      </c>
      <c r="F27" s="6" t="str">
        <f>IF(输入!G27="d","得",IF(输入!G27="s","失"," "))</f>
        <v>得</v>
      </c>
    </row>
    <row r="28" spans="1:11">
      <c r="A28" s="6">
        <f>输入!A28</f>
        <v>2</v>
      </c>
      <c r="B28" s="6">
        <f>输入!B28</f>
        <v>3</v>
      </c>
      <c r="C28" s="6">
        <f>输入!C28</f>
        <v>3</v>
      </c>
      <c r="D28" s="6" t="str">
        <f>IF(输入!D28=1,"发球",IF(输入!D28=2,"接发球",IF(输入!D28=3,"第三板",IF(输入!D28=4,"第四板",IF(输入!D28=5,"第五板",IF(输入!D28=6,"第六板",IF(输入!D28&gt;6,"相持"," ")))))))</f>
        <v>接发球</v>
      </c>
      <c r="E28" s="6" t="str">
        <f>IF(输入!E28="z","正手",IF(输入!E28="f","反手",IF(输入!E28="c","侧身",IF(输入!E28="k","控制",IF(输入!E28="y","意外",IF(输入!D28=1,"发球"," "))))))</f>
        <v>意外</v>
      </c>
      <c r="F28" s="6" t="str">
        <f>IF(输入!G28="d","得",IF(输入!G28="s","失"," "))</f>
        <v>失</v>
      </c>
    </row>
    <row r="29" spans="1:11">
      <c r="A29" s="6">
        <f>输入!A29</f>
        <v>2</v>
      </c>
      <c r="B29" s="6">
        <f>输入!B29</f>
        <v>3</v>
      </c>
      <c r="C29" s="6">
        <f>输入!C29</f>
        <v>4</v>
      </c>
      <c r="D29" s="6" t="str">
        <f>IF(输入!D29=1,"发球",IF(输入!D29=2,"接发球",IF(输入!D29=3,"第三板",IF(输入!D29=4,"第四板",IF(输入!D29=5,"第五板",IF(输入!D29=6,"第六板",IF(输入!D29&gt;6,"相持"," ")))))))</f>
        <v>发球</v>
      </c>
      <c r="E29" s="6" t="str">
        <f>IF(输入!E29="z","正手",IF(输入!E29="f","反手",IF(输入!E29="c","侧身",IF(输入!E29="k","控制",IF(输入!E29="y","意外",IF(输入!D29=1,"发球"," "))))))</f>
        <v>发球</v>
      </c>
      <c r="F29" s="6" t="str">
        <f>IF(输入!G29="d","得",IF(输入!G29="s","失"," "))</f>
        <v>得</v>
      </c>
    </row>
    <row r="30" spans="1:11">
      <c r="A30" s="6">
        <f>输入!A30</f>
        <v>2</v>
      </c>
      <c r="B30" s="6">
        <f>输入!B30</f>
        <v>4</v>
      </c>
      <c r="C30" s="6">
        <f>输入!C30</f>
        <v>4</v>
      </c>
      <c r="D30" s="6" t="str">
        <f>IF(输入!D30=1,"发球",IF(输入!D30=2,"接发球",IF(输入!D30=3,"第三板",IF(输入!D30=4,"第四板",IF(输入!D30=5,"第五板",IF(输入!D30=6,"第六板",IF(输入!D30&gt;6,"相持"," ")))))))</f>
        <v>接发球</v>
      </c>
      <c r="E30" s="6" t="str">
        <f>IF(输入!E30="z","正手",IF(输入!E30="f","反手",IF(输入!E30="c","侧身",IF(输入!E30="k","控制",IF(输入!E30="y","意外",IF(输入!D30=1,"发球"," "))))))</f>
        <v>反手</v>
      </c>
      <c r="F30" s="6" t="str">
        <f>IF(输入!G30="d","得",IF(输入!G30="s","失"," "))</f>
        <v>得</v>
      </c>
    </row>
    <row r="31" spans="1:11">
      <c r="A31" s="6">
        <f>输入!A31</f>
        <v>2</v>
      </c>
      <c r="B31" s="6">
        <f>输入!B31</f>
        <v>5</v>
      </c>
      <c r="C31" s="6">
        <f>输入!C31</f>
        <v>4</v>
      </c>
      <c r="D31" s="6" t="str">
        <f>IF(输入!D31=1,"发球",IF(输入!D31=2,"接发球",IF(输入!D31=3,"第三板",IF(输入!D31=4,"第四板",IF(输入!D31=5,"第五板",IF(输入!D31=6,"第六板",IF(输入!D31&gt;6,"相持"," ")))))))</f>
        <v>第三板</v>
      </c>
      <c r="E31" s="6" t="str">
        <f>IF(输入!E31="z","正手",IF(输入!E31="f","反手",IF(输入!E31="c","侧身",IF(输入!E31="k","控制",IF(输入!E31="y","意外",IF(输入!D31=1,"发球"," "))))))</f>
        <v>侧身</v>
      </c>
      <c r="F31" s="6" t="str">
        <f>IF(输入!G31="d","得",IF(输入!G31="s","失"," "))</f>
        <v>失</v>
      </c>
    </row>
    <row r="32" spans="1:11">
      <c r="A32" s="6">
        <f>输入!A32</f>
        <v>2</v>
      </c>
      <c r="B32" s="6">
        <f>输入!B32</f>
        <v>5</v>
      </c>
      <c r="C32" s="6">
        <f>输入!C32</f>
        <v>5</v>
      </c>
      <c r="D32" s="6" t="str">
        <f>IF(输入!D32=1,"发球",IF(输入!D32=2,"接发球",IF(输入!D32=3,"第三板",IF(输入!D32=4,"第四板",IF(输入!D32=5,"第五板",IF(输入!D32=6,"第六板",IF(输入!D32&gt;6,"相持"," ")))))))</f>
        <v>第三板</v>
      </c>
      <c r="E32" s="6" t="str">
        <f>IF(输入!E32="z","正手",IF(输入!E32="f","反手",IF(输入!E32="c","侧身",IF(输入!E32="k","控制",IF(输入!E32="y","意外",IF(输入!D32=1,"发球"," "))))))</f>
        <v>侧身</v>
      </c>
      <c r="F32" s="6" t="str">
        <f>IF(输入!G32="d","得",IF(输入!G32="s","失"," "))</f>
        <v>失</v>
      </c>
    </row>
    <row r="33" spans="1:6">
      <c r="A33" s="6">
        <f>输入!A33</f>
        <v>2</v>
      </c>
      <c r="B33" s="6">
        <f>输入!B33</f>
        <v>5</v>
      </c>
      <c r="C33" s="6">
        <f>输入!C33</f>
        <v>6</v>
      </c>
      <c r="D33" s="6" t="str">
        <f>IF(输入!D33=1,"发球",IF(输入!D33=2,"接发球",IF(输入!D33=3,"第三板",IF(输入!D33=4,"第四板",IF(输入!D33=5,"第五板",IF(输入!D33=6,"第六板",IF(输入!D33&gt;6,"相持"," ")))))))</f>
        <v>第四板</v>
      </c>
      <c r="E33" s="6" t="str">
        <f>IF(输入!E33="z","正手",IF(输入!E33="f","反手",IF(输入!E33="c","侧身",IF(输入!E33="k","控制",IF(输入!E33="y","意外",IF(输入!D33=1,"发球"," "))))))</f>
        <v>控制</v>
      </c>
      <c r="F33" s="6" t="str">
        <f>IF(输入!G33="d","得",IF(输入!G33="s","失"," "))</f>
        <v>失</v>
      </c>
    </row>
    <row r="34" spans="1:6">
      <c r="A34" s="6">
        <f>输入!A34</f>
        <v>2</v>
      </c>
      <c r="B34" s="6">
        <f>输入!B34</f>
        <v>5</v>
      </c>
      <c r="C34" s="6">
        <f>输入!C34</f>
        <v>7</v>
      </c>
      <c r="D34" s="6" t="str">
        <f>IF(输入!D34=1,"发球",IF(输入!D34=2,"接发球",IF(输入!D34=3,"第三板",IF(输入!D34=4,"第四板",IF(输入!D34=5,"第五板",IF(输入!D34=6,"第六板",IF(输入!D34&gt;6,"相持"," ")))))))</f>
        <v>第五板</v>
      </c>
      <c r="E34" s="6" t="str">
        <f>IF(输入!E34="z","正手",IF(输入!E34="f","反手",IF(输入!E34="c","侧身",IF(输入!E34="k","控制",IF(输入!E34="y","意外",IF(输入!D34=1,"发球"," "))))))</f>
        <v>正手</v>
      </c>
      <c r="F34" s="6" t="str">
        <f>IF(输入!G34="d","得",IF(输入!G34="s","失"," "))</f>
        <v>失</v>
      </c>
    </row>
    <row r="35" spans="1:6">
      <c r="A35" s="6">
        <f>输入!A35</f>
        <v>2</v>
      </c>
      <c r="B35" s="6">
        <f>输入!B35</f>
        <v>5</v>
      </c>
      <c r="C35" s="6">
        <f>输入!C35</f>
        <v>8</v>
      </c>
      <c r="D35" s="6" t="str">
        <f>IF(输入!D35=1,"发球",IF(输入!D35=2,"接发球",IF(输入!D35=3,"第三板",IF(输入!D35=4,"第四板",IF(输入!D35=5,"第五板",IF(输入!D35=6,"第六板",IF(输入!D35&gt;6,"相持"," ")))))))</f>
        <v>第六板</v>
      </c>
      <c r="E35" s="6" t="str">
        <f>IF(输入!E35="z","正手",IF(输入!E35="f","反手",IF(输入!E35="c","侧身",IF(输入!E35="k","控制",IF(输入!E35="y","意外",IF(输入!D35=1,"发球"," "))))))</f>
        <v>反手</v>
      </c>
      <c r="F35" s="6" t="str">
        <f>IF(输入!G35="d","得",IF(输入!G35="s","失"," "))</f>
        <v>得</v>
      </c>
    </row>
    <row r="36" spans="1:6">
      <c r="A36" s="6">
        <f>输入!A36</f>
        <v>2</v>
      </c>
      <c r="B36" s="6">
        <f>输入!B36</f>
        <v>6</v>
      </c>
      <c r="C36" s="6">
        <f>输入!C36</f>
        <v>8</v>
      </c>
      <c r="D36" s="6" t="str">
        <f>IF(输入!D36=1,"发球",IF(输入!D36=2,"接发球",IF(输入!D36=3,"第三板",IF(输入!D36=4,"第四板",IF(输入!D36=5,"第五板",IF(输入!D36=6,"第六板",IF(输入!D36&gt;6,"相持"," ")))))))</f>
        <v>相持</v>
      </c>
      <c r="E36" s="6" t="str">
        <f>IF(输入!E36="z","正手",IF(输入!E36="f","反手",IF(输入!E36="c","侧身",IF(输入!E36="k","控制",IF(输入!E36="y","意外",IF(输入!D36=1,"发球"," "))))))</f>
        <v>侧身</v>
      </c>
      <c r="F36" s="6" t="str">
        <f>IF(输入!G36="d","得",IF(输入!G36="s","失"," "))</f>
        <v>得</v>
      </c>
    </row>
    <row r="37" spans="1:6">
      <c r="A37" s="6">
        <f>输入!A37</f>
        <v>2</v>
      </c>
      <c r="B37" s="6">
        <f>输入!B37</f>
        <v>7</v>
      </c>
      <c r="C37" s="6">
        <f>输入!C37</f>
        <v>8</v>
      </c>
      <c r="D37" s="6" t="str">
        <f>IF(输入!D37=1,"发球",IF(输入!D37=2,"接发球",IF(输入!D37=3,"第三板",IF(输入!D37=4,"第四板",IF(输入!D37=5,"第五板",IF(输入!D37=6,"第六板",IF(输入!D37&gt;6,"相持"," ")))))))</f>
        <v>相持</v>
      </c>
      <c r="E37" s="6" t="str">
        <f>IF(输入!E37="z","正手",IF(输入!E37="f","反手",IF(输入!E37="c","侧身",IF(输入!E37="k","控制",IF(输入!E37="y","意外",IF(输入!D37=1,"发球"," "))))))</f>
        <v>控制</v>
      </c>
      <c r="F37" s="6" t="str">
        <f>IF(输入!G37="d","得",IF(输入!G37="s","失"," "))</f>
        <v>得</v>
      </c>
    </row>
    <row r="38" spans="1:6">
      <c r="A38" s="6">
        <f>输入!A38</f>
        <v>2</v>
      </c>
      <c r="B38" s="6">
        <f>输入!B38</f>
        <v>8</v>
      </c>
      <c r="C38" s="6">
        <f>输入!C38</f>
        <v>8</v>
      </c>
      <c r="D38" s="6" t="str">
        <f>IF(输入!D38=1,"发球",IF(输入!D38=2,"接发球",IF(输入!D38=3,"第三板",IF(输入!D38=4,"第四板",IF(输入!D38=5,"第五板",IF(输入!D38=6,"第六板",IF(输入!D38&gt;6,"相持"," ")))))))</f>
        <v>接发球</v>
      </c>
      <c r="E38" s="6" t="str">
        <f>IF(输入!E38="z","正手",IF(输入!E38="f","反手",IF(输入!E38="c","侧身",IF(输入!E38="k","控制",IF(输入!E38="y","意外",IF(输入!D38=1,"发球"," "))))))</f>
        <v>意外</v>
      </c>
      <c r="F38" s="6" t="str">
        <f>IF(输入!G38="d","得",IF(输入!G38="s","失"," "))</f>
        <v>失</v>
      </c>
    </row>
    <row r="39" spans="1:6">
      <c r="A39" s="6">
        <f>输入!A39</f>
        <v>2</v>
      </c>
      <c r="B39" s="6">
        <f>输入!B39</f>
        <v>8</v>
      </c>
      <c r="C39" s="6">
        <f>输入!C39</f>
        <v>9</v>
      </c>
      <c r="D39" s="6" t="str">
        <f>IF(输入!D39=1,"发球",IF(输入!D39=2,"接发球",IF(输入!D39=3,"第三板",IF(输入!D39=4,"第四板",IF(输入!D39=5,"第五板",IF(输入!D39=6,"第六板",IF(输入!D39&gt;6,"相持"," ")))))))</f>
        <v>发球</v>
      </c>
      <c r="E39" s="6" t="str">
        <f>IF(输入!E39="z","正手",IF(输入!E39="f","反手",IF(输入!E39="c","侧身",IF(输入!E39="k","控制",IF(输入!E39="y","意外",IF(输入!D39=1,"发球"," "))))))</f>
        <v>发球</v>
      </c>
      <c r="F39" s="6" t="str">
        <f>IF(输入!G39="d","得",IF(输入!G39="s","失"," "))</f>
        <v>得</v>
      </c>
    </row>
    <row r="40" spans="1:6">
      <c r="A40" s="6">
        <f>输入!A40</f>
        <v>2</v>
      </c>
      <c r="B40" s="6">
        <f>输入!B40</f>
        <v>9</v>
      </c>
      <c r="C40" s="6">
        <f>输入!C40</f>
        <v>9</v>
      </c>
      <c r="D40" s="6" t="str">
        <f>IF(输入!D40=1,"发球",IF(输入!D40=2,"接发球",IF(输入!D40=3,"第三板",IF(输入!D40=4,"第四板",IF(输入!D40=5,"第五板",IF(输入!D40=6,"第六板",IF(输入!D40&gt;6,"相持"," ")))))))</f>
        <v>接发球</v>
      </c>
      <c r="E40" s="6" t="str">
        <f>IF(输入!E40="z","正手",IF(输入!E40="f","反手",IF(输入!E40="c","侧身",IF(输入!E40="k","控制",IF(输入!E40="y","意外",IF(输入!D40=1,"发球"," "))))))</f>
        <v>反手</v>
      </c>
      <c r="F40" s="6" t="str">
        <f>IF(输入!G40="d","得",IF(输入!G40="s","失"," "))</f>
        <v>得</v>
      </c>
    </row>
    <row r="41" spans="1:6">
      <c r="A41" s="6">
        <f>输入!A41</f>
        <v>2</v>
      </c>
      <c r="B41" s="6">
        <f>输入!B41</f>
        <v>10</v>
      </c>
      <c r="C41" s="6">
        <f>输入!C41</f>
        <v>9</v>
      </c>
      <c r="D41" s="6" t="str">
        <f>IF(输入!D41=1,"发球",IF(输入!D41=2,"接发球",IF(输入!D41=3,"第三板",IF(输入!D41=4,"第四板",IF(输入!D41=5,"第五板",IF(输入!D41=6,"第六板",IF(输入!D41&gt;6,"相持"," ")))))))</f>
        <v>第三板</v>
      </c>
      <c r="E41" s="6" t="str">
        <f>IF(输入!E41="z","正手",IF(输入!E41="f","反手",IF(输入!E41="c","侧身",IF(输入!E41="k","控制",IF(输入!E41="y","意外",IF(输入!D41=1,"发球"," "))))))</f>
        <v>侧身</v>
      </c>
      <c r="F41" s="6" t="str">
        <f>IF(输入!G41="d","得",IF(输入!G41="s","失"," "))</f>
        <v>失</v>
      </c>
    </row>
    <row r="42" spans="1:6">
      <c r="A42" s="6">
        <f>输入!A42</f>
        <v>2</v>
      </c>
      <c r="B42" s="6">
        <f>输入!B42</f>
        <v>10</v>
      </c>
      <c r="C42" s="6">
        <f>输入!C42</f>
        <v>10</v>
      </c>
      <c r="D42" s="6" t="str">
        <f>IF(输入!D42=1,"发球",IF(输入!D42=2,"接发球",IF(输入!D42=3,"第三板",IF(输入!D42=4,"第四板",IF(输入!D42=5,"第五板",IF(输入!D42=6,"第六板",IF(输入!D42&gt;6,"相持"," ")))))))</f>
        <v>第四板</v>
      </c>
      <c r="E42" s="6" t="str">
        <f>IF(输入!E42="z","正手",IF(输入!E42="f","反手",IF(输入!E42="c","侧身",IF(输入!E42="k","控制",IF(输入!E42="y","意外",IF(输入!D42=1,"发球"," "))))))</f>
        <v>控制</v>
      </c>
      <c r="F42" s="6" t="str">
        <f>IF(输入!G42="d","得",IF(输入!G42="s","失"," "))</f>
        <v>失</v>
      </c>
    </row>
    <row r="43" spans="1:6">
      <c r="A43" s="6">
        <f>输入!A43</f>
        <v>2</v>
      </c>
      <c r="B43" s="6">
        <f>输入!B43</f>
        <v>10</v>
      </c>
      <c r="C43" s="6">
        <f>输入!C43</f>
        <v>11</v>
      </c>
      <c r="D43" s="6" t="str">
        <f>IF(输入!D43=1,"发球",IF(输入!D43=2,"接发球",IF(输入!D43=3,"第三板",IF(输入!D43=4,"第四板",IF(输入!D43=5,"第五板",IF(输入!D43=6,"第六板",IF(输入!D43&gt;6,"相持"," ")))))))</f>
        <v>第五板</v>
      </c>
      <c r="E43" s="6" t="str">
        <f>IF(输入!E43="z","正手",IF(输入!E43="f","反手",IF(输入!E43="c","侧身",IF(输入!E43="k","控制",IF(输入!E43="y","意外",IF(输入!D43=1,"发球"," "))))))</f>
        <v>正手</v>
      </c>
      <c r="F43" s="6" t="str">
        <f>IF(输入!G43="d","得",IF(输入!G43="s","失"," "))</f>
        <v>失</v>
      </c>
    </row>
    <row r="44" spans="1:6">
      <c r="A44" s="6">
        <f>输入!A44</f>
        <v>2</v>
      </c>
      <c r="B44" s="6">
        <f>输入!B44</f>
        <v>10</v>
      </c>
      <c r="C44" s="6">
        <f>输入!C44</f>
        <v>12</v>
      </c>
      <c r="D44" s="6" t="str">
        <f>IF(输入!D44=1,"发球",IF(输入!D44=2,"接发球",IF(输入!D44=3,"第三板",IF(输入!D44=4,"第四板",IF(输入!D44=5,"第五板",IF(输入!D44=6,"第六板",IF(输入!D44&gt;6,"相持"," ")))))))</f>
        <v>第六板</v>
      </c>
      <c r="E44" s="6" t="str">
        <f>IF(输入!E44="z","正手",IF(输入!E44="f","反手",IF(输入!E44="c","侧身",IF(输入!E44="k","控制",IF(输入!E44="y","意外",IF(输入!D44=1,"发球"," "))))))</f>
        <v>反手</v>
      </c>
      <c r="F44" s="6" t="str">
        <f>IF(输入!G44="d","得",IF(输入!G44="s","失"," "))</f>
        <v>得</v>
      </c>
    </row>
    <row r="45" spans="1:6">
      <c r="A45" s="6">
        <f>输入!A45</f>
        <v>2</v>
      </c>
      <c r="B45" s="6">
        <f>输入!B45</f>
        <v>11</v>
      </c>
      <c r="C45" s="6">
        <f>输入!C45</f>
        <v>12</v>
      </c>
      <c r="D45" s="6" t="str">
        <f>IF(输入!D45=1,"发球",IF(输入!D45=2,"接发球",IF(输入!D45=3,"第三板",IF(输入!D45=4,"第四板",IF(输入!D45=5,"第五板",IF(输入!D45=6,"第六板",IF(输入!D45&gt;6,"相持"," ")))))))</f>
        <v>相持</v>
      </c>
      <c r="E45" s="6" t="str">
        <f>IF(输入!E45="z","正手",IF(输入!E45="f","反手",IF(输入!E45="c","侧身",IF(输入!E45="k","控制",IF(输入!E45="y","意外",IF(输入!D45=1,"发球"," "))))))</f>
        <v>侧身</v>
      </c>
      <c r="F45" s="6" t="str">
        <f>IF(输入!G45="d","得",IF(输入!G45="s","失"," "))</f>
        <v>得</v>
      </c>
    </row>
    <row r="46" spans="1:6">
      <c r="A46" s="6">
        <f>输入!A46</f>
        <v>2</v>
      </c>
      <c r="B46" s="6">
        <f>输入!B46</f>
        <v>12</v>
      </c>
      <c r="C46" s="6">
        <f>输入!C46</f>
        <v>12</v>
      </c>
      <c r="D46" s="6" t="str">
        <f>IF(输入!D46=1,"发球",IF(输入!D46=2,"接发球",IF(输入!D46=3,"第三板",IF(输入!D46=4,"第四板",IF(输入!D46=5,"第五板",IF(输入!D46=6,"第六板",IF(输入!D46&gt;6,"相持"," ")))))))</f>
        <v>相持</v>
      </c>
      <c r="E46" s="6" t="str">
        <f>IF(输入!E46="z","正手",IF(输入!E46="f","反手",IF(输入!E46="c","侧身",IF(输入!E46="k","控制",IF(输入!E46="y","意外",IF(输入!D46=1,"发球"," "))))))</f>
        <v>控制</v>
      </c>
      <c r="F46" s="6" t="str">
        <f>IF(输入!G46="d","得",IF(输入!G46="s","失"," "))</f>
        <v>得</v>
      </c>
    </row>
    <row r="47" spans="1:6">
      <c r="A47" s="6">
        <f>输入!A47</f>
        <v>2</v>
      </c>
      <c r="B47" s="6">
        <f>输入!B47</f>
        <v>13</v>
      </c>
      <c r="C47" s="6">
        <f>输入!C47</f>
        <v>12</v>
      </c>
      <c r="D47" s="6" t="str">
        <f>IF(输入!D47=1,"发球",IF(输入!D47=2,"接发球",IF(输入!D47=3,"第三板",IF(输入!D47=4,"第四板",IF(输入!D47=5,"第五板",IF(输入!D47=6,"第六板",IF(输入!D47&gt;6,"相持"," ")))))))</f>
        <v>接发球</v>
      </c>
      <c r="E47" s="6" t="str">
        <f>IF(输入!E47="z","正手",IF(输入!E47="f","反手",IF(输入!E47="c","侧身",IF(输入!E47="k","控制",IF(输入!E47="y","意外",IF(输入!D47=1,"发球"," "))))))</f>
        <v>意外</v>
      </c>
      <c r="F47" s="6" t="str">
        <f>IF(输入!G47="d","得",IF(输入!G47="s","失"," "))</f>
        <v>失</v>
      </c>
    </row>
    <row r="48" spans="1:6">
      <c r="A48" s="6">
        <f>输入!A48</f>
        <v>2</v>
      </c>
      <c r="B48" s="6">
        <f>输入!B48</f>
        <v>13</v>
      </c>
      <c r="C48" s="6">
        <f>输入!C48</f>
        <v>13</v>
      </c>
      <c r="D48" s="6" t="str">
        <f>IF(输入!D48=1,"发球",IF(输入!D48=2,"接发球",IF(输入!D48=3,"第三板",IF(输入!D48=4,"第四板",IF(输入!D48=5,"第五板",IF(输入!D48=6,"第六板",IF(输入!D48&gt;6,"相持"," ")))))))</f>
        <v>相持</v>
      </c>
      <c r="E48" s="6" t="str">
        <f>IF(输入!E48="z","正手",IF(输入!E48="f","反手",IF(输入!E48="c","侧身",IF(输入!E48="k","控制",IF(输入!E48="y","意外",IF(输入!D48=1,"发球"," "))))))</f>
        <v>控制</v>
      </c>
      <c r="F48" s="6" t="str">
        <f>IF(输入!G48="d","得",IF(输入!G48="s","失"," "))</f>
        <v>得</v>
      </c>
    </row>
    <row r="49" spans="1:6">
      <c r="A49" s="6">
        <f>输入!A49</f>
        <v>2</v>
      </c>
      <c r="B49" s="6">
        <f>输入!B49</f>
        <v>14</v>
      </c>
      <c r="C49" s="6">
        <f>输入!C49</f>
        <v>13</v>
      </c>
      <c r="D49" s="6" t="str">
        <f>IF(输入!D49=1,"发球",IF(输入!D49=2,"接发球",IF(输入!D49=3,"第三板",IF(输入!D49=4,"第四板",IF(输入!D49=5,"第五板",IF(输入!D49=6,"第六板",IF(输入!D49&gt;6,"相持"," ")))))))</f>
        <v>第六板</v>
      </c>
      <c r="E49" s="6" t="str">
        <f>IF(输入!E49="z","正手",IF(输入!E49="f","反手",IF(输入!E49="c","侧身",IF(输入!E49="k","控制",IF(输入!E49="y","意外",IF(输入!D49=1,"发球"," "))))))</f>
        <v>反手</v>
      </c>
      <c r="F49" s="6" t="str">
        <f>IF(输入!G49="d","得",IF(输入!G49="s","失"," "))</f>
        <v>得</v>
      </c>
    </row>
    <row r="50" spans="1:6">
      <c r="A50" s="6">
        <f>输入!A50</f>
        <v>2</v>
      </c>
      <c r="B50" s="6">
        <f>输入!B50</f>
        <v>15</v>
      </c>
      <c r="C50" s="6">
        <f>输入!C50</f>
        <v>13</v>
      </c>
      <c r="D50" s="6" t="str">
        <f>IF(输入!D50=1,"发球",IF(输入!D50=2,"接发球",IF(输入!D50=3,"第三板",IF(输入!D50=4,"第四板",IF(输入!D50=5,"第五板",IF(输入!D50=6,"第六板",IF(输入!D50&gt;6,"相持"," ")))))))</f>
        <v>相持</v>
      </c>
      <c r="E50" s="6" t="str">
        <f>IF(输入!E50="z","正手",IF(输入!E50="f","反手",IF(输入!E50="c","侧身",IF(输入!E50="k","控制",IF(输入!E50="y","意外",IF(输入!D50=1,"发球"," "))))))</f>
        <v>侧身</v>
      </c>
      <c r="F50" s="6" t="str">
        <f>IF(输入!G50="d","得",IF(输入!G50="s","失"," "))</f>
        <v>得</v>
      </c>
    </row>
    <row r="51" spans="1:6">
      <c r="A51" s="6">
        <f>输入!A51</f>
        <v>3</v>
      </c>
      <c r="B51" s="6">
        <f>输入!B51</f>
        <v>0</v>
      </c>
      <c r="C51" s="6">
        <f>输入!C51</f>
        <v>0</v>
      </c>
      <c r="D51" s="6" t="str">
        <f>IF(输入!D51=1,"发球",IF(输入!D51=2,"接发球",IF(输入!D51=3,"第三板",IF(输入!D51=4,"第四板",IF(输入!D51=5,"第五板",IF(输入!D51=6,"第六板",IF(输入!D51&gt;6,"相持"," ")))))))</f>
        <v>相持</v>
      </c>
      <c r="E51" s="6" t="str">
        <f>IF(输入!E51="z","正手",IF(输入!E51="f","反手",IF(输入!E51="c","侧身",IF(输入!E51="k","控制",IF(输入!E51="y","意外",IF(输入!D51=1,"发球"," "))))))</f>
        <v>控制</v>
      </c>
      <c r="F51" s="6" t="str">
        <f>IF(输入!G51="d","得",IF(输入!G51="s","失"," "))</f>
        <v>得</v>
      </c>
    </row>
    <row r="52" spans="1:6">
      <c r="A52" s="6">
        <f>输入!A52</f>
        <v>3</v>
      </c>
      <c r="B52" s="6">
        <f>输入!B52</f>
        <v>1</v>
      </c>
      <c r="C52" s="6">
        <f>输入!C52</f>
        <v>0</v>
      </c>
      <c r="D52" s="6" t="str">
        <f>IF(输入!D52=1,"发球",IF(输入!D52=2,"接发球",IF(输入!D52=3,"第三板",IF(输入!D52=4,"第四板",IF(输入!D52=5,"第五板",IF(输入!D52=6,"第六板",IF(输入!D52&gt;6,"相持"," ")))))))</f>
        <v>接发球</v>
      </c>
      <c r="E52" s="6" t="str">
        <f>IF(输入!E52="z","正手",IF(输入!E52="f","反手",IF(输入!E52="c","侧身",IF(输入!E52="k","控制",IF(输入!E52="y","意外",IF(输入!D52=1,"发球"," "))))))</f>
        <v>意外</v>
      </c>
      <c r="F52" s="6" t="str">
        <f>IF(输入!G52="d","得",IF(输入!G52="s","失"," "))</f>
        <v>失</v>
      </c>
    </row>
    <row r="53" spans="1:6">
      <c r="A53" s="6">
        <f>输入!A53</f>
        <v>3</v>
      </c>
      <c r="B53" s="6">
        <f>输入!B53</f>
        <v>1</v>
      </c>
      <c r="C53" s="6">
        <f>输入!C53</f>
        <v>1</v>
      </c>
      <c r="D53" s="6" t="str">
        <f>IF(输入!D53=1,"发球",IF(输入!D53=2,"接发球",IF(输入!D53=3,"第三板",IF(输入!D53=4,"第四板",IF(输入!D53=5,"第五板",IF(输入!D53=6,"第六板",IF(输入!D53&gt;6,"相持"," ")))))))</f>
        <v>发球</v>
      </c>
      <c r="E53" s="6" t="str">
        <f>IF(输入!E53="z","正手",IF(输入!E53="f","反手",IF(输入!E53="c","侧身",IF(输入!E53="k","控制",IF(输入!E53="y","意外",IF(输入!D53=1,"发球"," "))))))</f>
        <v>发球</v>
      </c>
      <c r="F53" s="6" t="str">
        <f>IF(输入!G53="d","得",IF(输入!G53="s","失"," "))</f>
        <v>得</v>
      </c>
    </row>
    <row r="54" spans="1:6">
      <c r="A54" s="6">
        <f>输入!A54</f>
        <v>3</v>
      </c>
      <c r="B54" s="6">
        <f>输入!B54</f>
        <v>2</v>
      </c>
      <c r="C54" s="6">
        <f>输入!C54</f>
        <v>1</v>
      </c>
      <c r="D54" s="6" t="str">
        <f>IF(输入!D54=1,"发球",IF(输入!D54=2,"接发球",IF(输入!D54=3,"第三板",IF(输入!D54=4,"第四板",IF(输入!D54=5,"第五板",IF(输入!D54=6,"第六板",IF(输入!D54&gt;6,"相持"," ")))))))</f>
        <v>接发球</v>
      </c>
      <c r="E54" s="6" t="str">
        <f>IF(输入!E54="z","正手",IF(输入!E54="f","反手",IF(输入!E54="c","侧身",IF(输入!E54="k","控制",IF(输入!E54="y","意外",IF(输入!D54=1,"发球"," "))))))</f>
        <v>反手</v>
      </c>
      <c r="F54" s="6" t="str">
        <f>IF(输入!G54="d","得",IF(输入!G54="s","失"," "))</f>
        <v>得</v>
      </c>
    </row>
    <row r="55" spans="1:6">
      <c r="A55" s="6">
        <f>输入!A55</f>
        <v>3</v>
      </c>
      <c r="B55" s="6">
        <f>输入!B55</f>
        <v>3</v>
      </c>
      <c r="C55" s="6">
        <f>输入!C55</f>
        <v>1</v>
      </c>
      <c r="D55" s="6" t="str">
        <f>IF(输入!D55=1,"发球",IF(输入!D55=2,"接发球",IF(输入!D55=3,"第三板",IF(输入!D55=4,"第四板",IF(输入!D55=5,"第五板",IF(输入!D55=6,"第六板",IF(输入!D55&gt;6,"相持"," ")))))))</f>
        <v>第三板</v>
      </c>
      <c r="E55" s="6" t="str">
        <f>IF(输入!E55="z","正手",IF(输入!E55="f","反手",IF(输入!E55="c","侧身",IF(输入!E55="k","控制",IF(输入!E55="y","意外",IF(输入!D55=1,"发球"," "))))))</f>
        <v>侧身</v>
      </c>
      <c r="F55" s="6" t="str">
        <f>IF(输入!G55="d","得",IF(输入!G55="s","失"," "))</f>
        <v>失</v>
      </c>
    </row>
    <row r="56" spans="1:6">
      <c r="A56" s="6">
        <f>输入!A56</f>
        <v>3</v>
      </c>
      <c r="B56" s="6">
        <f>输入!B56</f>
        <v>3</v>
      </c>
      <c r="C56" s="6">
        <f>输入!C56</f>
        <v>2</v>
      </c>
      <c r="D56" s="6" t="str">
        <f>IF(输入!D56=1,"发球",IF(输入!D56=2,"接发球",IF(输入!D56=3,"第三板",IF(输入!D56=4,"第四板",IF(输入!D56=5,"第五板",IF(输入!D56=6,"第六板",IF(输入!D56&gt;6,"相持"," ")))))))</f>
        <v>第三板</v>
      </c>
      <c r="E56" s="6" t="str">
        <f>IF(输入!E56="z","正手",IF(输入!E56="f","反手",IF(输入!E56="c","侧身",IF(输入!E56="k","控制",IF(输入!E56="y","意外",IF(输入!D56=1,"发球"," "))))))</f>
        <v>侧身</v>
      </c>
      <c r="F56" s="6" t="str">
        <f>IF(输入!G56="d","得",IF(输入!G56="s","失"," "))</f>
        <v>失</v>
      </c>
    </row>
    <row r="57" spans="1:6">
      <c r="A57" s="6">
        <f>输入!A57</f>
        <v>3</v>
      </c>
      <c r="B57" s="6">
        <f>输入!B57</f>
        <v>3</v>
      </c>
      <c r="C57" s="6">
        <f>输入!C57</f>
        <v>3</v>
      </c>
      <c r="D57" s="6" t="str">
        <f>IF(输入!D57=1,"发球",IF(输入!D57=2,"接发球",IF(输入!D57=3,"第三板",IF(输入!D57=4,"第四板",IF(输入!D57=5,"第五板",IF(输入!D57=6,"第六板",IF(输入!D57&gt;6,"相持"," ")))))))</f>
        <v>第四板</v>
      </c>
      <c r="E57" s="6" t="str">
        <f>IF(输入!E57="z","正手",IF(输入!E57="f","反手",IF(输入!E57="c","侧身",IF(输入!E57="k","控制",IF(输入!E57="y","意外",IF(输入!D57=1,"发球"," "))))))</f>
        <v>控制</v>
      </c>
      <c r="F57" s="6" t="str">
        <f>IF(输入!G57="d","得",IF(输入!G57="s","失"," "))</f>
        <v>失</v>
      </c>
    </row>
    <row r="58" spans="1:6">
      <c r="A58" s="6">
        <f>输入!A58</f>
        <v>3</v>
      </c>
      <c r="B58" s="6">
        <f>输入!B58</f>
        <v>3</v>
      </c>
      <c r="C58" s="6">
        <f>输入!C58</f>
        <v>4</v>
      </c>
      <c r="D58" s="6" t="str">
        <f>IF(输入!D58=1,"发球",IF(输入!D58=2,"接发球",IF(输入!D58=3,"第三板",IF(输入!D58=4,"第四板",IF(输入!D58=5,"第五板",IF(输入!D58=6,"第六板",IF(输入!D58&gt;6,"相持"," ")))))))</f>
        <v>相持</v>
      </c>
      <c r="E58" s="6" t="str">
        <f>IF(输入!E58="z","正手",IF(输入!E58="f","反手",IF(输入!E58="c","侧身",IF(输入!E58="k","控制",IF(输入!E58="y","意外",IF(输入!D58=1,"发球"," "))))))</f>
        <v>侧身</v>
      </c>
      <c r="F58" s="6" t="str">
        <f>IF(输入!G58="d","得",IF(输入!G58="s","失"," "))</f>
        <v>得</v>
      </c>
    </row>
    <row r="59" spans="1:6">
      <c r="A59" s="6">
        <f>输入!A59</f>
        <v>3</v>
      </c>
      <c r="B59" s="6">
        <f>输入!B59</f>
        <v>4</v>
      </c>
      <c r="C59" s="6">
        <f>输入!C59</f>
        <v>4</v>
      </c>
      <c r="D59" s="6" t="str">
        <f>IF(输入!D59=1,"发球",IF(输入!D59=2,"接发球",IF(输入!D59=3,"第三板",IF(输入!D59=4,"第四板",IF(输入!D59=5,"第五板",IF(输入!D59=6,"第六板",IF(输入!D59&gt;6,"相持"," ")))))))</f>
        <v>相持</v>
      </c>
      <c r="E59" s="6" t="str">
        <f>IF(输入!E59="z","正手",IF(输入!E59="f","反手",IF(输入!E59="c","侧身",IF(输入!E59="k","控制",IF(输入!E59="y","意外",IF(输入!D59=1,"发球"," "))))))</f>
        <v>控制</v>
      </c>
      <c r="F59" s="6" t="str">
        <f>IF(输入!G59="d","得",IF(输入!G59="s","失"," "))</f>
        <v>得</v>
      </c>
    </row>
    <row r="60" spans="1:6">
      <c r="A60" s="6">
        <f>输入!A60</f>
        <v>3</v>
      </c>
      <c r="B60" s="6">
        <f>输入!B60</f>
        <v>5</v>
      </c>
      <c r="C60" s="6">
        <f>输入!C60</f>
        <v>4</v>
      </c>
      <c r="D60" s="6" t="str">
        <f>IF(输入!D60=1,"发球",IF(输入!D60=2,"接发球",IF(输入!D60=3,"第三板",IF(输入!D60=4,"第四板",IF(输入!D60=5,"第五板",IF(输入!D60=6,"第六板",IF(输入!D60&gt;6,"相持"," ")))))))</f>
        <v>接发球</v>
      </c>
      <c r="E60" s="6" t="str">
        <f>IF(输入!E60="z","正手",IF(输入!E60="f","反手",IF(输入!E60="c","侧身",IF(输入!E60="k","控制",IF(输入!E60="y","意外",IF(输入!D60=1,"发球"," "))))))</f>
        <v>意外</v>
      </c>
      <c r="F60" s="6" t="str">
        <f>IF(输入!G60="d","得",IF(输入!G60="s","失"," "))</f>
        <v>失</v>
      </c>
    </row>
    <row r="61" spans="1:6">
      <c r="A61" s="6">
        <f>输入!A61</f>
        <v>3</v>
      </c>
      <c r="B61" s="6">
        <f>输入!B61</f>
        <v>5</v>
      </c>
      <c r="C61" s="6">
        <f>输入!C61</f>
        <v>5</v>
      </c>
      <c r="D61" s="6" t="str">
        <f>IF(输入!D61=1,"发球",IF(输入!D61=2,"接发球",IF(输入!D61=3,"第三板",IF(输入!D61=4,"第四板",IF(输入!D61=5,"第五板",IF(输入!D61=6,"第六板",IF(输入!D61&gt;6,"相持"," ")))))))</f>
        <v>发球</v>
      </c>
      <c r="E61" s="6" t="str">
        <f>IF(输入!E61="z","正手",IF(输入!E61="f","反手",IF(输入!E61="c","侧身",IF(输入!E61="k","控制",IF(输入!E61="y","意外",IF(输入!D61=1,"发球"," "))))))</f>
        <v>发球</v>
      </c>
      <c r="F61" s="6" t="str">
        <f>IF(输入!G61="d","得",IF(输入!G61="s","失"," "))</f>
        <v>得</v>
      </c>
    </row>
    <row r="62" spans="1:6">
      <c r="A62" s="6">
        <f>输入!A62</f>
        <v>3</v>
      </c>
      <c r="B62" s="6">
        <f>输入!B62</f>
        <v>6</v>
      </c>
      <c r="C62" s="6">
        <f>输入!C62</f>
        <v>5</v>
      </c>
      <c r="D62" s="6" t="str">
        <f>IF(输入!D62=1,"发球",IF(输入!D62=2,"接发球",IF(输入!D62=3,"第三板",IF(输入!D62=4,"第四板",IF(输入!D62=5,"第五板",IF(输入!D62=6,"第六板",IF(输入!D62&gt;6,"相持"," ")))))))</f>
        <v>接发球</v>
      </c>
      <c r="E62" s="6" t="str">
        <f>IF(输入!E62="z","正手",IF(输入!E62="f","反手",IF(输入!E62="c","侧身",IF(输入!E62="k","控制",IF(输入!E62="y","意外",IF(输入!D62=1,"发球"," "))))))</f>
        <v>反手</v>
      </c>
      <c r="F62" s="6" t="str">
        <f>IF(输入!G62="d","得",IF(输入!G62="s","失"," "))</f>
        <v>得</v>
      </c>
    </row>
    <row r="63" spans="1:6">
      <c r="A63" s="6">
        <f>输入!A63</f>
        <v>3</v>
      </c>
      <c r="B63" s="6">
        <f>输入!B63</f>
        <v>7</v>
      </c>
      <c r="C63" s="6">
        <f>输入!C63</f>
        <v>5</v>
      </c>
      <c r="D63" s="6" t="str">
        <f>IF(输入!D63=1,"发球",IF(输入!D63=2,"接发球",IF(输入!D63=3,"第三板",IF(输入!D63=4,"第四板",IF(输入!D63=5,"第五板",IF(输入!D63=6,"第六板",IF(输入!D63&gt;6,"相持"," ")))))))</f>
        <v>第三板</v>
      </c>
      <c r="E63" s="6" t="str">
        <f>IF(输入!E63="z","正手",IF(输入!E63="f","反手",IF(输入!E63="c","侧身",IF(输入!E63="k","控制",IF(输入!E63="y","意外",IF(输入!D63=1,"发球"," "))))))</f>
        <v>侧身</v>
      </c>
      <c r="F63" s="6" t="str">
        <f>IF(输入!G63="d","得",IF(输入!G63="s","失"," "))</f>
        <v>失</v>
      </c>
    </row>
    <row r="64" spans="1:6">
      <c r="A64" s="6">
        <f>输入!A64</f>
        <v>3</v>
      </c>
      <c r="B64" s="6">
        <f>输入!B64</f>
        <v>7</v>
      </c>
      <c r="C64" s="6">
        <f>输入!C64</f>
        <v>6</v>
      </c>
      <c r="D64" s="6" t="str">
        <f>IF(输入!D64=1,"发球",IF(输入!D64=2,"接发球",IF(输入!D64=3,"第三板",IF(输入!D64=4,"第四板",IF(输入!D64=5,"第五板",IF(输入!D64=6,"第六板",IF(输入!D64&gt;6,"相持"," ")))))))</f>
        <v>第三板</v>
      </c>
      <c r="E64" s="6" t="str">
        <f>IF(输入!E64="z","正手",IF(输入!E64="f","反手",IF(输入!E64="c","侧身",IF(输入!E64="k","控制",IF(输入!E64="y","意外",IF(输入!D64=1,"发球"," "))))))</f>
        <v>侧身</v>
      </c>
      <c r="F64" s="6" t="str">
        <f>IF(输入!G64="d","得",IF(输入!G64="s","失"," "))</f>
        <v>失</v>
      </c>
    </row>
    <row r="65" spans="1:6">
      <c r="A65" s="6">
        <f>输入!A65</f>
        <v>3</v>
      </c>
      <c r="B65" s="6">
        <f>输入!B65</f>
        <v>7</v>
      </c>
      <c r="C65" s="6">
        <f>输入!C65</f>
        <v>7</v>
      </c>
      <c r="D65" s="6" t="str">
        <f>IF(输入!D65=1,"发球",IF(输入!D65=2,"接发球",IF(输入!D65=3,"第三板",IF(输入!D65=4,"第四板",IF(输入!D65=5,"第五板",IF(输入!D65=6,"第六板",IF(输入!D65&gt;6,"相持"," ")))))))</f>
        <v>第四板</v>
      </c>
      <c r="E65" s="6" t="str">
        <f>IF(输入!E65="z","正手",IF(输入!E65="f","反手",IF(输入!E65="c","侧身",IF(输入!E65="k","控制",IF(输入!E65="y","意外",IF(输入!D65=1,"发球"," "))))))</f>
        <v>控制</v>
      </c>
      <c r="F65" s="6" t="str">
        <f>IF(输入!G65="d","得",IF(输入!G65="s","失"," "))</f>
        <v>失</v>
      </c>
    </row>
    <row r="66" spans="1:6">
      <c r="A66" s="6">
        <f>输入!A66</f>
        <v>3</v>
      </c>
      <c r="B66" s="6">
        <f>输入!B66</f>
        <v>7</v>
      </c>
      <c r="C66" s="6">
        <f>输入!C66</f>
        <v>8</v>
      </c>
      <c r="D66" s="6" t="str">
        <f>IF(输入!D66=1,"发球",IF(输入!D66=2,"接发球",IF(输入!D66=3,"第三板",IF(输入!D66=4,"第四板",IF(输入!D66=5,"第五板",IF(输入!D66=6,"第六板",IF(输入!D66&gt;6,"相持"," ")))))))</f>
        <v>第五板</v>
      </c>
      <c r="E66" s="6" t="str">
        <f>IF(输入!E66="z","正手",IF(输入!E66="f","反手",IF(输入!E66="c","侧身",IF(输入!E66="k","控制",IF(输入!E66="y","意外",IF(输入!D66=1,"发球"," "))))))</f>
        <v>正手</v>
      </c>
      <c r="F66" s="6" t="str">
        <f>IF(输入!G66="d","得",IF(输入!G66="s","失"," "))</f>
        <v>失</v>
      </c>
    </row>
    <row r="67" spans="1:6">
      <c r="A67" s="6">
        <f>输入!A67</f>
        <v>3</v>
      </c>
      <c r="B67" s="6">
        <f>输入!B67</f>
        <v>7</v>
      </c>
      <c r="C67" s="6">
        <f>输入!C67</f>
        <v>9</v>
      </c>
      <c r="D67" s="6" t="str">
        <f>IF(输入!D67=1,"发球",IF(输入!D67=2,"接发球",IF(输入!D67=3,"第三板",IF(输入!D67=4,"第四板",IF(输入!D67=5,"第五板",IF(输入!D67=6,"第六板",IF(输入!D67&gt;6,"相持"," ")))))))</f>
        <v>第六板</v>
      </c>
      <c r="E67" s="6" t="str">
        <f>IF(输入!E67="z","正手",IF(输入!E67="f","反手",IF(输入!E67="c","侧身",IF(输入!E67="k","控制",IF(输入!E67="y","意外",IF(输入!D67=1,"发球"," "))))))</f>
        <v>反手</v>
      </c>
      <c r="F67" s="6" t="str">
        <f>IF(输入!G67="d","得",IF(输入!G67="s","失"," "))</f>
        <v>得</v>
      </c>
    </row>
    <row r="68" spans="1:6">
      <c r="A68" s="6">
        <f>输入!A68</f>
        <v>3</v>
      </c>
      <c r="B68" s="6">
        <f>输入!B68</f>
        <v>8</v>
      </c>
      <c r="C68" s="6">
        <f>输入!C68</f>
        <v>9</v>
      </c>
      <c r="D68" s="6" t="str">
        <f>IF(输入!D68=1,"发球",IF(输入!D68=2,"接发球",IF(输入!D68=3,"第三板",IF(输入!D68=4,"第四板",IF(输入!D68=5,"第五板",IF(输入!D68=6,"第六板",IF(输入!D68&gt;6,"相持"," ")))))))</f>
        <v>相持</v>
      </c>
      <c r="E68" s="6" t="str">
        <f>IF(输入!E68="z","正手",IF(输入!E68="f","反手",IF(输入!E68="c","侧身",IF(输入!E68="k","控制",IF(输入!E68="y","意外",IF(输入!D68=1,"发球"," "))))))</f>
        <v>侧身</v>
      </c>
      <c r="F68" s="6" t="str">
        <f>IF(输入!G68="d","得",IF(输入!G68="s","失"," "))</f>
        <v>得</v>
      </c>
    </row>
    <row r="69" spans="1:6">
      <c r="A69" s="6">
        <f>输入!A69</f>
        <v>3</v>
      </c>
      <c r="B69" s="6">
        <f>输入!B69</f>
        <v>9</v>
      </c>
      <c r="C69" s="6">
        <f>输入!C69</f>
        <v>9</v>
      </c>
      <c r="D69" s="6" t="str">
        <f>IF(输入!D69=1,"发球",IF(输入!D69=2,"接发球",IF(输入!D69=3,"第三板",IF(输入!D69=4,"第四板",IF(输入!D69=5,"第五板",IF(输入!D69=6,"第六板",IF(输入!D69&gt;6,"相持"," ")))))))</f>
        <v>相持</v>
      </c>
      <c r="E69" s="6" t="str">
        <f>IF(输入!E69="z","正手",IF(输入!E69="f","反手",IF(输入!E69="c","侧身",IF(输入!E69="k","控制",IF(输入!E69="y","意外",IF(输入!D69=1,"发球"," "))))))</f>
        <v>控制</v>
      </c>
      <c r="F69" s="6" t="str">
        <f>IF(输入!G69="d","得",IF(输入!G69="s","失"," "))</f>
        <v>得</v>
      </c>
    </row>
    <row r="70" spans="1:6">
      <c r="A70" s="6">
        <f>输入!A70</f>
        <v>3</v>
      </c>
      <c r="B70" s="6">
        <f>输入!B70</f>
        <v>10</v>
      </c>
      <c r="C70" s="6">
        <f>输入!C70</f>
        <v>9</v>
      </c>
      <c r="D70" s="6" t="str">
        <f>IF(输入!D70=1,"发球",IF(输入!D70=2,"接发球",IF(输入!D70=3,"第三板",IF(输入!D70=4,"第四板",IF(输入!D70=5,"第五板",IF(输入!D70=6,"第六板",IF(输入!D70&gt;6,"相持"," ")))))))</f>
        <v>接发球</v>
      </c>
      <c r="E70" s="6" t="str">
        <f>IF(输入!E70="z","正手",IF(输入!E70="f","反手",IF(输入!E70="c","侧身",IF(输入!E70="k","控制",IF(输入!E70="y","意外",IF(输入!D70=1,"发球"," "))))))</f>
        <v>意外</v>
      </c>
      <c r="F70" s="6" t="str">
        <f>IF(输入!G70="d","得",IF(输入!G70="s","失"," "))</f>
        <v>失</v>
      </c>
    </row>
    <row r="71" spans="1:6">
      <c r="A71" s="6">
        <f>输入!A71</f>
        <v>3</v>
      </c>
      <c r="B71" s="6">
        <f>输入!B71</f>
        <v>10</v>
      </c>
      <c r="C71" s="6">
        <f>输入!C71</f>
        <v>10</v>
      </c>
      <c r="D71" s="6" t="str">
        <f>IF(输入!D71=1,"发球",IF(输入!D71=2,"接发球",IF(输入!D71=3,"第三板",IF(输入!D71=4,"第四板",IF(输入!D71=5,"第五板",IF(输入!D71=6,"第六板",IF(输入!D71&gt;6,"相持"," ")))))))</f>
        <v>发球</v>
      </c>
      <c r="E71" s="6" t="str">
        <f>IF(输入!E71="z","正手",IF(输入!E71="f","反手",IF(输入!E71="c","侧身",IF(输入!E71="k","控制",IF(输入!E71="y","意外",IF(输入!D71=1,"发球"," "))))))</f>
        <v>发球</v>
      </c>
      <c r="F71" s="6" t="str">
        <f>IF(输入!G71="d","得",IF(输入!G71="s","失"," "))</f>
        <v>得</v>
      </c>
    </row>
    <row r="72" spans="1:6">
      <c r="A72" s="6">
        <f>输入!A72</f>
        <v>3</v>
      </c>
      <c r="B72" s="6">
        <f>输入!B72</f>
        <v>11</v>
      </c>
      <c r="C72" s="6">
        <f>输入!C72</f>
        <v>10</v>
      </c>
      <c r="D72" s="6" t="str">
        <f>IF(输入!D72=1,"发球",IF(输入!D72=2,"接发球",IF(输入!D72=3,"第三板",IF(输入!D72=4,"第四板",IF(输入!D72=5,"第五板",IF(输入!D72=6,"第六板",IF(输入!D72&gt;6,"相持"," ")))))))</f>
        <v>接发球</v>
      </c>
      <c r="E72" s="6" t="str">
        <f>IF(输入!E72="z","正手",IF(输入!E72="f","反手",IF(输入!E72="c","侧身",IF(输入!E72="k","控制",IF(输入!E72="y","意外",IF(输入!D72=1,"发球"," "))))))</f>
        <v>反手</v>
      </c>
      <c r="F72" s="6" t="str">
        <f>IF(输入!G72="d","得",IF(输入!G72="s","失"," "))</f>
        <v>得</v>
      </c>
    </row>
    <row r="73" spans="1:6">
      <c r="A73" s="6">
        <f>输入!A73</f>
        <v>3</v>
      </c>
      <c r="B73" s="6">
        <f>输入!B73</f>
        <v>12</v>
      </c>
      <c r="C73" s="6">
        <f>输入!C73</f>
        <v>10</v>
      </c>
      <c r="D73" s="6" t="str">
        <f>IF(输入!D73=1,"发球",IF(输入!D73=2,"接发球",IF(输入!D73=3,"第三板",IF(输入!D73=4,"第四板",IF(输入!D73=5,"第五板",IF(输入!D73=6,"第六板",IF(输入!D73&gt;6,"相持"," ")))))))</f>
        <v>第三板</v>
      </c>
      <c r="E73" s="6" t="str">
        <f>IF(输入!E73="z","正手",IF(输入!E73="f","反手",IF(输入!E73="c","侧身",IF(输入!E73="k","控制",IF(输入!E73="y","意外",IF(输入!D73=1,"发球"," "))))))</f>
        <v>侧身</v>
      </c>
      <c r="F73" s="6" t="str">
        <f>IF(输入!G73="d","得",IF(输入!G73="s","失"," "))</f>
        <v>失</v>
      </c>
    </row>
    <row r="74" spans="1:6">
      <c r="A74" s="6">
        <f>输入!A74</f>
        <v>3</v>
      </c>
      <c r="B74" s="6">
        <f>输入!B74</f>
        <v>12</v>
      </c>
      <c r="C74" s="6">
        <f>输入!C74</f>
        <v>11</v>
      </c>
      <c r="D74" s="6" t="str">
        <f>IF(输入!D74=1,"发球",IF(输入!D74=2,"接发球",IF(输入!D74=3,"第三板",IF(输入!D74=4,"第四板",IF(输入!D74=5,"第五板",IF(输入!D74=6,"第六板",IF(输入!D74&gt;6,"相持"," ")))))))</f>
        <v>第四板</v>
      </c>
      <c r="E74" s="6" t="str">
        <f>IF(输入!E74="z","正手",IF(输入!E74="f","反手",IF(输入!E74="c","侧身",IF(输入!E74="k","控制",IF(输入!E74="y","意外",IF(输入!D74=1,"发球"," "))))))</f>
        <v>控制</v>
      </c>
      <c r="F74" s="6" t="str">
        <f>IF(输入!G74="d","得",IF(输入!G74="s","失"," "))</f>
        <v>失</v>
      </c>
    </row>
    <row r="75" spans="1:6">
      <c r="A75" s="6">
        <f>输入!A75</f>
        <v>3</v>
      </c>
      <c r="B75" s="6">
        <f>输入!B75</f>
        <v>12</v>
      </c>
      <c r="C75" s="6">
        <f>输入!C75</f>
        <v>12</v>
      </c>
      <c r="D75" s="6" t="str">
        <f>IF(输入!D75=1,"发球",IF(输入!D75=2,"接发球",IF(输入!D75=3,"第三板",IF(输入!D75=4,"第四板",IF(输入!D75=5,"第五板",IF(输入!D75=6,"第六板",IF(输入!D75&gt;6,"相持"," ")))))))</f>
        <v>第六板</v>
      </c>
      <c r="E75" s="6" t="str">
        <f>IF(输入!E75="z","正手",IF(输入!E75="f","反手",IF(输入!E75="c","侧身",IF(输入!E75="k","控制",IF(输入!E75="y","意外",IF(输入!D75=1,"发球"," "))))))</f>
        <v>反手</v>
      </c>
      <c r="F75" s="6" t="str">
        <f>IF(输入!G75="d","得",IF(输入!G75="s","失"," "))</f>
        <v>得</v>
      </c>
    </row>
    <row r="76" spans="1:6">
      <c r="A76" s="6">
        <f>输入!A76</f>
        <v>3</v>
      </c>
      <c r="B76" s="6">
        <f>输入!B76</f>
        <v>13</v>
      </c>
      <c r="C76" s="6">
        <f>输入!C76</f>
        <v>12</v>
      </c>
      <c r="D76" s="6" t="str">
        <f>IF(输入!D76=1,"发球",IF(输入!D76=2,"接发球",IF(输入!D76=3,"第三板",IF(输入!D76=4,"第四板",IF(输入!D76=5,"第五板",IF(输入!D76=6,"第六板",IF(输入!D76&gt;6,"相持"," ")))))))</f>
        <v>相持</v>
      </c>
      <c r="E76" s="6" t="str">
        <f>IF(输入!E76="z","正手",IF(输入!E76="f","反手",IF(输入!E76="c","侧身",IF(输入!E76="k","控制",IF(输入!E76="y","意外",IF(输入!D76=1,"发球"," "))))))</f>
        <v>控制</v>
      </c>
      <c r="F76" s="6" t="str">
        <f>IF(输入!G76="d","得",IF(输入!G76="s","失"," "))</f>
        <v>得</v>
      </c>
    </row>
    <row r="77" spans="1:6">
      <c r="A77" s="6">
        <f>输入!A77</f>
        <v>3</v>
      </c>
      <c r="B77" s="6">
        <f>输入!B77</f>
        <v>14</v>
      </c>
      <c r="C77" s="6">
        <f>输入!C77</f>
        <v>12</v>
      </c>
      <c r="D77" s="6" t="str">
        <f>IF(输入!D77=1,"发球",IF(输入!D77=2,"接发球",IF(输入!D77=3,"第三板",IF(输入!D77=4,"第四板",IF(输入!D77=5,"第五板",IF(输入!D77=6,"第六板",IF(输入!D77&gt;6,"相持"," ")))))))</f>
        <v xml:space="preserve"> </v>
      </c>
      <c r="E77" s="6" t="str">
        <f>IF(输入!E77="z","正手",IF(输入!E77="f","反手",IF(输入!E77="c","侧身",IF(输入!E77="k","控制",IF(输入!E77="y","意外",IF(输入!D77=1,"发球"," "))))))</f>
        <v xml:space="preserve"> </v>
      </c>
      <c r="F77" s="6" t="str">
        <f>IF(输入!G77="d","得",IF(输入!G77="s","失"," "))</f>
        <v xml:space="preserve"> </v>
      </c>
    </row>
    <row r="78" spans="1:6">
      <c r="A78" s="6">
        <f>输入!A78</f>
        <v>4</v>
      </c>
      <c r="B78" s="6">
        <f>输入!B78</f>
        <v>0</v>
      </c>
      <c r="C78" s="6">
        <f>输入!C78</f>
        <v>0</v>
      </c>
      <c r="D78" s="6" t="str">
        <f>IF(输入!D78=1,"发球",IF(输入!D78=2,"接发球",IF(输入!D78=3,"第三板",IF(输入!D78=4,"第四板",IF(输入!D78=5,"第五板",IF(输入!D78=6,"第六板",IF(输入!D78&gt;6,"相持"," ")))))))</f>
        <v>相持</v>
      </c>
      <c r="E78" s="6" t="str">
        <f>IF(输入!E78="z","正手",IF(输入!E78="f","反手",IF(输入!E78="c","侧身",IF(输入!E78="k","控制",IF(输入!E78="y","意外",IF(输入!D78=1,"发球"," "))))))</f>
        <v>控制</v>
      </c>
      <c r="F78" s="6" t="str">
        <f>IF(输入!G78="d","得",IF(输入!G78="s","失"," "))</f>
        <v>得</v>
      </c>
    </row>
    <row r="79" spans="1:6">
      <c r="A79" s="6">
        <f>输入!A79</f>
        <v>4</v>
      </c>
      <c r="B79" s="6">
        <f>输入!B79</f>
        <v>1</v>
      </c>
      <c r="C79" s="6">
        <f>输入!C79</f>
        <v>0</v>
      </c>
      <c r="D79" s="6" t="str">
        <f>IF(输入!D79=1,"发球",IF(输入!D79=2,"接发球",IF(输入!D79=3,"第三板",IF(输入!D79=4,"第四板",IF(输入!D79=5,"第五板",IF(输入!D79=6,"第六板",IF(输入!D79&gt;6,"相持"," ")))))))</f>
        <v>接发球</v>
      </c>
      <c r="E79" s="6" t="str">
        <f>IF(输入!E79="z","正手",IF(输入!E79="f","反手",IF(输入!E79="c","侧身",IF(输入!E79="k","控制",IF(输入!E79="y","意外",IF(输入!D79=1,"发球"," "))))))</f>
        <v>意外</v>
      </c>
      <c r="F79" s="6" t="str">
        <f>IF(输入!G79="d","得",IF(输入!G79="s","失"," "))</f>
        <v>失</v>
      </c>
    </row>
    <row r="80" spans="1:6">
      <c r="A80" s="6">
        <f>输入!A80</f>
        <v>4</v>
      </c>
      <c r="B80" s="6">
        <f>输入!B80</f>
        <v>1</v>
      </c>
      <c r="C80" s="6">
        <f>输入!C80</f>
        <v>1</v>
      </c>
      <c r="D80" s="6" t="str">
        <f>IF(输入!D80=1,"发球",IF(输入!D80=2,"接发球",IF(输入!D80=3,"第三板",IF(输入!D80=4,"第四板",IF(输入!D80=5,"第五板",IF(输入!D80=6,"第六板",IF(输入!D80&gt;6,"相持"," ")))))))</f>
        <v>发球</v>
      </c>
      <c r="E80" s="6" t="str">
        <f>IF(输入!E80="z","正手",IF(输入!E80="f","反手",IF(输入!E80="c","侧身",IF(输入!E80="k","控制",IF(输入!E80="y","意外",IF(输入!D80=1,"发球"," "))))))</f>
        <v>发球</v>
      </c>
      <c r="F80" s="6" t="str">
        <f>IF(输入!G80="d","得",IF(输入!G80="s","失"," "))</f>
        <v>得</v>
      </c>
    </row>
    <row r="81" spans="1:6">
      <c r="A81" s="6">
        <f>输入!A81</f>
        <v>4</v>
      </c>
      <c r="B81" s="6">
        <f>输入!B81</f>
        <v>2</v>
      </c>
      <c r="C81" s="6">
        <f>输入!C81</f>
        <v>1</v>
      </c>
      <c r="D81" s="6" t="str">
        <f>IF(输入!D81=1,"发球",IF(输入!D81=2,"接发球",IF(输入!D81=3,"第三板",IF(输入!D81=4,"第四板",IF(输入!D81=5,"第五板",IF(输入!D81=6,"第六板",IF(输入!D81&gt;6,"相持"," ")))))))</f>
        <v>接发球</v>
      </c>
      <c r="E81" s="6" t="str">
        <f>IF(输入!E81="z","正手",IF(输入!E81="f","反手",IF(输入!E81="c","侧身",IF(输入!E81="k","控制",IF(输入!E81="y","意外",IF(输入!D81=1,"发球"," "))))))</f>
        <v>反手</v>
      </c>
      <c r="F81" s="6" t="str">
        <f>IF(输入!G81="d","得",IF(输入!G81="s","失"," "))</f>
        <v>得</v>
      </c>
    </row>
    <row r="82" spans="1:6">
      <c r="A82" s="6">
        <f>输入!A82</f>
        <v>4</v>
      </c>
      <c r="B82" s="6">
        <f>输入!B82</f>
        <v>3</v>
      </c>
      <c r="C82" s="6">
        <f>输入!C82</f>
        <v>1</v>
      </c>
      <c r="D82" s="6" t="str">
        <f>IF(输入!D82=1,"发球",IF(输入!D82=2,"接发球",IF(输入!D82=3,"第三板",IF(输入!D82=4,"第四板",IF(输入!D82=5,"第五板",IF(输入!D82=6,"第六板",IF(输入!D82&gt;6,"相持"," ")))))))</f>
        <v>第三板</v>
      </c>
      <c r="E82" s="6" t="str">
        <f>IF(输入!E82="z","正手",IF(输入!E82="f","反手",IF(输入!E82="c","侧身",IF(输入!E82="k","控制",IF(输入!E82="y","意外",IF(输入!D82=1,"发球"," "))))))</f>
        <v>侧身</v>
      </c>
      <c r="F82" s="6" t="str">
        <f>IF(输入!G82="d","得",IF(输入!G82="s","失"," "))</f>
        <v>失</v>
      </c>
    </row>
    <row r="83" spans="1:6">
      <c r="A83" s="6">
        <f>输入!A83</f>
        <v>4</v>
      </c>
      <c r="B83" s="6">
        <f>输入!B83</f>
        <v>3</v>
      </c>
      <c r="C83" s="6">
        <f>输入!C83</f>
        <v>2</v>
      </c>
      <c r="D83" s="6" t="str">
        <f>IF(输入!D83=1,"发球",IF(输入!D83=2,"接发球",IF(输入!D83=3,"第三板",IF(输入!D83=4,"第四板",IF(输入!D83=5,"第五板",IF(输入!D83=6,"第六板",IF(输入!D83&gt;6,"相持"," ")))))))</f>
        <v>第三板</v>
      </c>
      <c r="E83" s="6" t="str">
        <f>IF(输入!E83="z","正手",IF(输入!E83="f","反手",IF(输入!E83="c","侧身",IF(输入!E83="k","控制",IF(输入!E83="y","意外",IF(输入!D83=1,"发球"," "))))))</f>
        <v>侧身</v>
      </c>
      <c r="F83" s="6" t="str">
        <f>IF(输入!G83="d","得",IF(输入!G83="s","失"," "))</f>
        <v>失</v>
      </c>
    </row>
    <row r="84" spans="1:6">
      <c r="A84" s="6">
        <f>输入!A84</f>
        <v>4</v>
      </c>
      <c r="B84" s="6">
        <f>输入!B84</f>
        <v>3</v>
      </c>
      <c r="C84" s="6">
        <f>输入!C84</f>
        <v>3</v>
      </c>
      <c r="D84" s="6" t="str">
        <f>IF(输入!D84=1,"发球",IF(输入!D84=2,"接发球",IF(输入!D84=3,"第三板",IF(输入!D84=4,"第四板",IF(输入!D84=5,"第五板",IF(输入!D84=6,"第六板",IF(输入!D84&gt;6,"相持"," ")))))))</f>
        <v>第四板</v>
      </c>
      <c r="E84" s="6" t="str">
        <f>IF(输入!E84="z","正手",IF(输入!E84="f","反手",IF(输入!E84="c","侧身",IF(输入!E84="k","控制",IF(输入!E84="y","意外",IF(输入!D84=1,"发球"," "))))))</f>
        <v>控制</v>
      </c>
      <c r="F84" s="6" t="str">
        <f>IF(输入!G84="d","得",IF(输入!G84="s","失"," "))</f>
        <v>失</v>
      </c>
    </row>
    <row r="85" spans="1:6">
      <c r="A85" s="6">
        <f>输入!A85</f>
        <v>4</v>
      </c>
      <c r="B85" s="6">
        <f>输入!B85</f>
        <v>3</v>
      </c>
      <c r="C85" s="6">
        <f>输入!C85</f>
        <v>4</v>
      </c>
      <c r="D85" s="6" t="str">
        <f>IF(输入!D85=1,"发球",IF(输入!D85=2,"接发球",IF(输入!D85=3,"第三板",IF(输入!D85=4,"第四板",IF(输入!D85=5,"第五板",IF(输入!D85=6,"第六板",IF(输入!D85&gt;6,"相持"," ")))))))</f>
        <v>第五板</v>
      </c>
      <c r="E85" s="6" t="str">
        <f>IF(输入!E85="z","正手",IF(输入!E85="f","反手",IF(输入!E85="c","侧身",IF(输入!E85="k","控制",IF(输入!E85="y","意外",IF(输入!D85=1,"发球"," "))))))</f>
        <v>正手</v>
      </c>
      <c r="F85" s="6" t="str">
        <f>IF(输入!G85="d","得",IF(输入!G85="s","失"," "))</f>
        <v>失</v>
      </c>
    </row>
    <row r="86" spans="1:6">
      <c r="A86" s="6">
        <f>输入!A86</f>
        <v>4</v>
      </c>
      <c r="B86" s="6">
        <f>输入!B86</f>
        <v>3</v>
      </c>
      <c r="C86" s="6">
        <f>输入!C86</f>
        <v>5</v>
      </c>
      <c r="D86" s="6" t="str">
        <f>IF(输入!D86=1,"发球",IF(输入!D86=2,"接发球",IF(输入!D86=3,"第三板",IF(输入!D86=4,"第四板",IF(输入!D86=5,"第五板",IF(输入!D86=6,"第六板",IF(输入!D86&gt;6,"相持"," ")))))))</f>
        <v>第六板</v>
      </c>
      <c r="E86" s="6" t="str">
        <f>IF(输入!E86="z","正手",IF(输入!E86="f","反手",IF(输入!E86="c","侧身",IF(输入!E86="k","控制",IF(输入!E86="y","意外",IF(输入!D86=1,"发球"," "))))))</f>
        <v>反手</v>
      </c>
      <c r="F86" s="6" t="str">
        <f>IF(输入!G86="d","得",IF(输入!G86="s","失"," "))</f>
        <v>得</v>
      </c>
    </row>
    <row r="87" spans="1:6">
      <c r="A87" s="6">
        <f>输入!A87</f>
        <v>4</v>
      </c>
      <c r="B87" s="6">
        <f>输入!B87</f>
        <v>4</v>
      </c>
      <c r="C87" s="6">
        <f>输入!C87</f>
        <v>5</v>
      </c>
      <c r="D87" s="6" t="str">
        <f>IF(输入!D87=1,"发球",IF(输入!D87=2,"接发球",IF(输入!D87=3,"第三板",IF(输入!D87=4,"第四板",IF(输入!D87=5,"第五板",IF(输入!D87=6,"第六板",IF(输入!D87&gt;6,"相持"," ")))))))</f>
        <v>相持</v>
      </c>
      <c r="E87" s="6" t="str">
        <f>IF(输入!E87="z","正手",IF(输入!E87="f","反手",IF(输入!E87="c","侧身",IF(输入!E87="k","控制",IF(输入!E87="y","意外",IF(输入!D87=1,"发球"," "))))))</f>
        <v>侧身</v>
      </c>
      <c r="F87" s="6" t="str">
        <f>IF(输入!G87="d","得",IF(输入!G87="s","失"," "))</f>
        <v>得</v>
      </c>
    </row>
    <row r="88" spans="1:6">
      <c r="A88" s="6">
        <f>输入!A88</f>
        <v>4</v>
      </c>
      <c r="B88" s="6">
        <f>输入!B88</f>
        <v>5</v>
      </c>
      <c r="C88" s="6">
        <f>输入!C88</f>
        <v>5</v>
      </c>
      <c r="D88" s="6" t="str">
        <f>IF(输入!D88=1,"发球",IF(输入!D88=2,"接发球",IF(输入!D88=3,"第三板",IF(输入!D88=4,"第四板",IF(输入!D88=5,"第五板",IF(输入!D88=6,"第六板",IF(输入!D88&gt;6,"相持"," ")))))))</f>
        <v>相持</v>
      </c>
      <c r="E88" s="6" t="str">
        <f>IF(输入!E88="z","正手",IF(输入!E88="f","反手",IF(输入!E88="c","侧身",IF(输入!E88="k","控制",IF(输入!E88="y","意外",IF(输入!D88=1,"发球"," "))))))</f>
        <v>控制</v>
      </c>
      <c r="F88" s="6" t="str">
        <f>IF(输入!G88="d","得",IF(输入!G88="s","失"," "))</f>
        <v>得</v>
      </c>
    </row>
    <row r="89" spans="1:6">
      <c r="A89" s="6">
        <f>输入!A89</f>
        <v>4</v>
      </c>
      <c r="B89" s="6">
        <f>输入!B89</f>
        <v>6</v>
      </c>
      <c r="C89" s="6">
        <f>输入!C89</f>
        <v>5</v>
      </c>
      <c r="D89" s="6" t="str">
        <f>IF(输入!D89=1,"发球",IF(输入!D89=2,"接发球",IF(输入!D89=3,"第三板",IF(输入!D89=4,"第四板",IF(输入!D89=5,"第五板",IF(输入!D89=6,"第六板",IF(输入!D89&gt;6,"相持"," ")))))))</f>
        <v>接发球</v>
      </c>
      <c r="E89" s="6" t="str">
        <f>IF(输入!E89="z","正手",IF(输入!E89="f","反手",IF(输入!E89="c","侧身",IF(输入!E89="k","控制",IF(输入!E89="y","意外",IF(输入!D89=1,"发球"," "))))))</f>
        <v>意外</v>
      </c>
      <c r="F89" s="6" t="str">
        <f>IF(输入!G89="d","得",IF(输入!G89="s","失"," "))</f>
        <v>失</v>
      </c>
    </row>
    <row r="90" spans="1:6">
      <c r="A90" s="6">
        <f>输入!A90</f>
        <v>4</v>
      </c>
      <c r="B90" s="6">
        <f>输入!B90</f>
        <v>6</v>
      </c>
      <c r="C90" s="6">
        <f>输入!C90</f>
        <v>6</v>
      </c>
      <c r="D90" s="6" t="str">
        <f>IF(输入!D90=1,"发球",IF(输入!D90=2,"接发球",IF(输入!D90=3,"第三板",IF(输入!D90=4,"第四板",IF(输入!D90=5,"第五板",IF(输入!D90=6,"第六板",IF(输入!D90&gt;6,"相持"," ")))))))</f>
        <v>发球</v>
      </c>
      <c r="E90" s="6" t="str">
        <f>IF(输入!E90="z","正手",IF(输入!E90="f","反手",IF(输入!E90="c","侧身",IF(输入!E90="k","控制",IF(输入!E90="y","意外",IF(输入!D90=1,"发球"," "))))))</f>
        <v>发球</v>
      </c>
      <c r="F90" s="6" t="str">
        <f>IF(输入!G90="d","得",IF(输入!G90="s","失"," "))</f>
        <v>得</v>
      </c>
    </row>
    <row r="91" spans="1:6">
      <c r="A91" s="6">
        <f>输入!A91</f>
        <v>4</v>
      </c>
      <c r="B91" s="6">
        <f>输入!B91</f>
        <v>7</v>
      </c>
      <c r="C91" s="6">
        <f>输入!C91</f>
        <v>6</v>
      </c>
      <c r="D91" s="6" t="str">
        <f>IF(输入!D91=1,"发球",IF(输入!D91=2,"接发球",IF(输入!D91=3,"第三板",IF(输入!D91=4,"第四板",IF(输入!D91=5,"第五板",IF(输入!D91=6,"第六板",IF(输入!D91&gt;6,"相持"," ")))))))</f>
        <v>接发球</v>
      </c>
      <c r="E91" s="6" t="str">
        <f>IF(输入!E91="z","正手",IF(输入!E91="f","反手",IF(输入!E91="c","侧身",IF(输入!E91="k","控制",IF(输入!E91="y","意外",IF(输入!D91=1,"发球"," "))))))</f>
        <v>反手</v>
      </c>
      <c r="F91" s="6" t="str">
        <f>IF(输入!G91="d","得",IF(输入!G91="s","失"," "))</f>
        <v>得</v>
      </c>
    </row>
    <row r="92" spans="1:6">
      <c r="A92" s="6">
        <f>输入!A92</f>
        <v>4</v>
      </c>
      <c r="B92" s="6">
        <f>输入!B92</f>
        <v>8</v>
      </c>
      <c r="C92" s="6">
        <f>输入!C92</f>
        <v>6</v>
      </c>
      <c r="D92" s="6" t="str">
        <f>IF(输入!D92=1,"发球",IF(输入!D92=2,"接发球",IF(输入!D92=3,"第三板",IF(输入!D92=4,"第四板",IF(输入!D92=5,"第五板",IF(输入!D92=6,"第六板",IF(输入!D92&gt;6,"相持"," ")))))))</f>
        <v>第三板</v>
      </c>
      <c r="E92" s="6" t="str">
        <f>IF(输入!E92="z","正手",IF(输入!E92="f","反手",IF(输入!E92="c","侧身",IF(输入!E92="k","控制",IF(输入!E92="y","意外",IF(输入!D92=1,"发球"," "))))))</f>
        <v>侧身</v>
      </c>
      <c r="F92" s="6" t="str">
        <f>IF(输入!G92="d","得",IF(输入!G92="s","失"," "))</f>
        <v>失</v>
      </c>
    </row>
    <row r="93" spans="1:6">
      <c r="A93" s="6">
        <f>输入!A93</f>
        <v>4</v>
      </c>
      <c r="B93" s="6">
        <f>输入!B93</f>
        <v>8</v>
      </c>
      <c r="C93" s="6">
        <f>输入!C93</f>
        <v>7</v>
      </c>
      <c r="D93" s="6" t="str">
        <f>IF(输入!D93=1,"发球",IF(输入!D93=2,"接发球",IF(输入!D93=3,"第三板",IF(输入!D93=4,"第四板",IF(输入!D93=5,"第五板",IF(输入!D93=6,"第六板",IF(输入!D93&gt;6,"相持"," ")))))))</f>
        <v>第四板</v>
      </c>
      <c r="E93" s="6" t="str">
        <f>IF(输入!E93="z","正手",IF(输入!E93="f","反手",IF(输入!E93="c","侧身",IF(输入!E93="k","控制",IF(输入!E93="y","意外",IF(输入!D93=1,"发球"," "))))))</f>
        <v>控制</v>
      </c>
      <c r="F93" s="6" t="str">
        <f>IF(输入!G93="d","得",IF(输入!G93="s","失"," "))</f>
        <v>失</v>
      </c>
    </row>
    <row r="94" spans="1:6">
      <c r="A94" s="6">
        <f>输入!A94</f>
        <v>4</v>
      </c>
      <c r="B94" s="6">
        <f>输入!B94</f>
        <v>8</v>
      </c>
      <c r="C94" s="6">
        <f>输入!C94</f>
        <v>8</v>
      </c>
      <c r="D94" s="6" t="str">
        <f>IF(输入!D94=1,"发球",IF(输入!D94=2,"接发球",IF(输入!D94=3,"第三板",IF(输入!D94=4,"第四板",IF(输入!D94=5,"第五板",IF(输入!D94=6,"第六板",IF(输入!D94&gt;6,"相持"," ")))))))</f>
        <v>第六板</v>
      </c>
      <c r="E94" s="6" t="str">
        <f>IF(输入!E94="z","正手",IF(输入!E94="f","反手",IF(输入!E94="c","侧身",IF(输入!E94="k","控制",IF(输入!E94="y","意外",IF(输入!D94=1,"发球"," "))))))</f>
        <v>反手</v>
      </c>
      <c r="F94" s="6" t="str">
        <f>IF(输入!G94="d","得",IF(输入!G94="s","失"," "))</f>
        <v>得</v>
      </c>
    </row>
    <row r="95" spans="1:6">
      <c r="A95" s="6">
        <f>输入!A95</f>
        <v>4</v>
      </c>
      <c r="B95" s="6">
        <f>输入!B95</f>
        <v>9</v>
      </c>
      <c r="C95" s="6">
        <f>输入!C95</f>
        <v>8</v>
      </c>
      <c r="D95" s="6" t="str">
        <f>IF(输入!D95=1,"发球",IF(输入!D95=2,"接发球",IF(输入!D95=3,"第三板",IF(输入!D95=4,"第四板",IF(输入!D95=5,"第五板",IF(输入!D95=6,"第六板",IF(输入!D95&gt;6,"相持"," ")))))))</f>
        <v>相持</v>
      </c>
      <c r="E95" s="6" t="str">
        <f>IF(输入!E95="z","正手",IF(输入!E95="f","反手",IF(输入!E95="c","侧身",IF(输入!E95="k","控制",IF(输入!E95="y","意外",IF(输入!D95=1,"发球"," "))))))</f>
        <v>控制</v>
      </c>
      <c r="F95" s="6" t="str">
        <f>IF(输入!G95="d","得",IF(输入!G95="s","失"," "))</f>
        <v>得</v>
      </c>
    </row>
    <row r="96" spans="1:6">
      <c r="A96" s="6">
        <f>输入!A96</f>
        <v>4</v>
      </c>
      <c r="B96" s="6">
        <f>输入!B96</f>
        <v>10</v>
      </c>
      <c r="C96" s="6">
        <f>输入!C96</f>
        <v>8</v>
      </c>
      <c r="D96" s="6" t="str">
        <f>IF(输入!D96=1,"发球",IF(输入!D96=2,"接发球",IF(输入!D96=3,"第三板",IF(输入!D96=4,"第四板",IF(输入!D96=5,"第五板",IF(输入!D96=6,"第六板",IF(输入!D96&gt;6,"相持"," ")))))))</f>
        <v>相持</v>
      </c>
      <c r="E96" s="6" t="str">
        <f>IF(输入!E96="z","正手",IF(输入!E96="f","反手",IF(输入!E96="c","侧身",IF(输入!E96="k","控制",IF(输入!E96="y","意外",IF(输入!D96=1,"发球"," "))))))</f>
        <v>侧身</v>
      </c>
      <c r="F96" s="6" t="str">
        <f>IF(输入!G96="d","得",IF(输入!G96="s","失"," "))</f>
        <v>得</v>
      </c>
    </row>
    <row r="97" spans="1:6">
      <c r="A97" s="6">
        <f>输入!A97</f>
        <v>4</v>
      </c>
      <c r="B97" s="6">
        <f>输入!B97</f>
        <v>11</v>
      </c>
      <c r="C97" s="6">
        <f>输入!C97</f>
        <v>8</v>
      </c>
      <c r="D97" s="6" t="str">
        <f>IF(输入!D97=1,"发球",IF(输入!D97=2,"接发球",IF(输入!D97=3,"第三板",IF(输入!D97=4,"第四板",IF(输入!D97=5,"第五板",IF(输入!D97=6,"第六板",IF(输入!D97&gt;6,"相持"," ")))))))</f>
        <v xml:space="preserve"> </v>
      </c>
      <c r="E97" s="6" t="str">
        <f>IF(输入!E97="z","正手",IF(输入!E97="f","反手",IF(输入!E97="c","侧身",IF(输入!E97="k","控制",IF(输入!E97="y","意外",IF(输入!D97=1,"发球"," "))))))</f>
        <v xml:space="preserve"> </v>
      </c>
      <c r="F97" s="6" t="str">
        <f>IF(输入!G97="d","得",IF(输入!G97="s","失"," "))</f>
        <v xml:space="preserve"> </v>
      </c>
    </row>
    <row r="98" spans="1:6">
      <c r="A98" s="6">
        <f>输入!A98</f>
        <v>0</v>
      </c>
      <c r="B98" s="6" t="str">
        <f>输入!B98</f>
        <v/>
      </c>
      <c r="C98" s="6" t="str">
        <f>输入!C98</f>
        <v xml:space="preserve"> </v>
      </c>
      <c r="D98" s="6" t="str">
        <f>IF(输入!D98=1,"发球",IF(输入!D98=2,"接发球",IF(输入!D98=3,"第三板",IF(输入!D98=4,"第四板",IF(输入!D98=5,"第五板",IF(输入!D98=6,"第六板",IF(输入!D98&gt;6,"相持"," ")))))))</f>
        <v xml:space="preserve"> </v>
      </c>
      <c r="E98" s="6" t="str">
        <f>IF(输入!E98="z","正手",IF(输入!E98="f","反手",IF(输入!E98="c","侧身",IF(输入!E98="k","控制",IF(输入!E98="y","意外",IF(输入!D98=1,"发球"," "))))))</f>
        <v xml:space="preserve"> </v>
      </c>
      <c r="F98" s="6" t="str">
        <f>IF(输入!G98="d","得",IF(输入!G98="s","失"," "))</f>
        <v xml:space="preserve"> </v>
      </c>
    </row>
    <row r="99" spans="1:6">
      <c r="A99" s="6">
        <f>输入!A99</f>
        <v>0</v>
      </c>
      <c r="B99" s="6" t="str">
        <f>输入!B99</f>
        <v/>
      </c>
      <c r="C99" s="6" t="str">
        <f>输入!C99</f>
        <v xml:space="preserve"> </v>
      </c>
      <c r="D99" s="6" t="str">
        <f>IF(输入!D99=1,"发球",IF(输入!D99=2,"接发球",IF(输入!D99=3,"第三板",IF(输入!D99=4,"第四板",IF(输入!D99=5,"第五板",IF(输入!D99=6,"第六板",IF(输入!D99&gt;6,"相持"," ")))))))</f>
        <v xml:space="preserve"> </v>
      </c>
      <c r="E99" s="6" t="str">
        <f>IF(输入!E99="z","正手",IF(输入!E99="f","反手",IF(输入!E99="c","侧身",IF(输入!E99="k","控制",IF(输入!E99="y","意外",IF(输入!D99=1,"发球"," "))))))</f>
        <v xml:space="preserve"> </v>
      </c>
      <c r="F99" s="6" t="str">
        <f>IF(输入!G99="d","得",IF(输入!G99="s","失"," "))</f>
        <v xml:space="preserve"> </v>
      </c>
    </row>
    <row r="100" spans="1:6">
      <c r="A100" s="6">
        <f>输入!A100</f>
        <v>0</v>
      </c>
      <c r="B100" s="6" t="str">
        <f>输入!B100</f>
        <v/>
      </c>
      <c r="C100" s="6" t="str">
        <f>输入!C100</f>
        <v xml:space="preserve"> </v>
      </c>
      <c r="D100" s="6" t="str">
        <f>IF(输入!D100=1,"发球",IF(输入!D100=2,"接发球",IF(输入!D100=3,"第三板",IF(输入!D100=4,"第四板",IF(输入!D100=5,"第五板",IF(输入!D100=6,"第六板",IF(输入!D100&gt;6,"相持"," ")))))))</f>
        <v xml:space="preserve"> </v>
      </c>
      <c r="E100" s="6" t="str">
        <f>IF(输入!E100="z","正手",IF(输入!E100="f","反手",IF(输入!E100="c","侧身",IF(输入!E100="k","控制",IF(输入!E100="y","意外",IF(输入!D100=1,"发球"," "))))))</f>
        <v xml:space="preserve"> </v>
      </c>
      <c r="F100" s="6" t="str">
        <f>IF(输入!G100="d","得",IF(输入!G100="s","失"," "))</f>
        <v xml:space="preserve"> </v>
      </c>
    </row>
    <row r="101" spans="1:6">
      <c r="A101" s="6">
        <f>输入!A101</f>
        <v>0</v>
      </c>
      <c r="B101" s="6" t="str">
        <f>输入!B101</f>
        <v/>
      </c>
      <c r="C101" s="6" t="str">
        <f>输入!C101</f>
        <v xml:space="preserve"> </v>
      </c>
      <c r="D101" s="6" t="str">
        <f>IF(输入!D101=1,"发球",IF(输入!D101=2,"接发球",IF(输入!D101=3,"第三板",IF(输入!D101=4,"第四板",IF(输入!D101=5,"第五板",IF(输入!D101=6,"第六板",IF(输入!D101&gt;6,"相持"," ")))))))</f>
        <v xml:space="preserve"> </v>
      </c>
      <c r="E101" s="6" t="str">
        <f>IF(输入!E101="z","正手",IF(输入!E101="f","反手",IF(输入!E101="c","侧身",IF(输入!E101="k","控制",IF(输入!E101="y","意外",IF(输入!D101=1,"发球"," "))))))</f>
        <v xml:space="preserve"> </v>
      </c>
      <c r="F101" s="6" t="str">
        <f>IF(输入!G101="d","得",IF(输入!G101="s","失"," "))</f>
        <v xml:space="preserve"> </v>
      </c>
    </row>
    <row r="102" spans="1:6">
      <c r="A102" s="6">
        <f>输入!A102</f>
        <v>0</v>
      </c>
      <c r="B102" s="6" t="str">
        <f>输入!B102</f>
        <v/>
      </c>
      <c r="C102" s="6" t="str">
        <f>输入!C102</f>
        <v xml:space="preserve"> </v>
      </c>
      <c r="D102" s="6" t="str">
        <f>IF(输入!D102=1,"发球",IF(输入!D102=2,"接发球",IF(输入!D102=3,"第三板",IF(输入!D102=4,"第四板",IF(输入!D102=5,"第五板",IF(输入!D102=6,"第六板",IF(输入!D102&gt;6,"相持"," ")))))))</f>
        <v xml:space="preserve"> </v>
      </c>
      <c r="E102" s="6" t="str">
        <f>IF(输入!E102="z","正手",IF(输入!E102="f","反手",IF(输入!E102="c","侧身",IF(输入!E102="k","控制",IF(输入!E102="y","意外",IF(输入!D102=1,"发球"," "))))))</f>
        <v xml:space="preserve"> </v>
      </c>
      <c r="F102" s="6" t="str">
        <f>IF(输入!G102="d","得",IF(输入!G102="s","失"," "))</f>
        <v xml:space="preserve"> </v>
      </c>
    </row>
    <row r="103" spans="1:6">
      <c r="A103" s="6">
        <f>输入!A103</f>
        <v>0</v>
      </c>
      <c r="B103" s="6" t="str">
        <f>输入!B103</f>
        <v/>
      </c>
      <c r="C103" s="6" t="str">
        <f>输入!C103</f>
        <v xml:space="preserve"> </v>
      </c>
      <c r="D103" s="6" t="str">
        <f>IF(输入!D103=1,"发球",IF(输入!D103=2,"接发球",IF(输入!D103=3,"第三板",IF(输入!D103=4,"第四板",IF(输入!D103=5,"第五板",IF(输入!D103=6,"第六板",IF(输入!D103&gt;6,"相持"," ")))))))</f>
        <v xml:space="preserve"> </v>
      </c>
      <c r="E103" s="6" t="str">
        <f>IF(输入!E103="z","正手",IF(输入!E103="f","反手",IF(输入!E103="c","侧身",IF(输入!E103="k","控制",IF(输入!E103="y","意外",IF(输入!D103=1,"发球"," "))))))</f>
        <v xml:space="preserve"> </v>
      </c>
      <c r="F103" s="6" t="str">
        <f>IF(输入!G103="d","得",IF(输入!G103="s","失"," "))</f>
        <v xml:space="preserve"> </v>
      </c>
    </row>
    <row r="104" spans="1:6">
      <c r="A104" s="6">
        <f>输入!A104</f>
        <v>0</v>
      </c>
      <c r="B104" s="6" t="str">
        <f>输入!B104</f>
        <v/>
      </c>
      <c r="C104" s="6" t="str">
        <f>输入!C104</f>
        <v xml:space="preserve"> </v>
      </c>
      <c r="D104" s="6" t="str">
        <f>IF(输入!D104=1,"发球",IF(输入!D104=2,"接发球",IF(输入!D104=3,"第三板",IF(输入!D104=4,"第四板",IF(输入!D104=5,"第五板",IF(输入!D104=6,"第六板",IF(输入!D104&gt;6,"相持"," ")))))))</f>
        <v xml:space="preserve"> </v>
      </c>
      <c r="E104" s="6" t="str">
        <f>IF(输入!E104="z","正手",IF(输入!E104="f","反手",IF(输入!E104="c","侧身",IF(输入!E104="k","控制",IF(输入!E104="y","意外",IF(输入!D104=1,"发球"," "))))))</f>
        <v xml:space="preserve"> </v>
      </c>
      <c r="F104" s="6" t="str">
        <f>IF(输入!G104="d","得",IF(输入!G104="s","失"," "))</f>
        <v xml:space="preserve"> </v>
      </c>
    </row>
    <row r="105" spans="1:6">
      <c r="A105" s="6">
        <f>输入!A105</f>
        <v>0</v>
      </c>
      <c r="B105" s="6" t="str">
        <f>输入!B105</f>
        <v/>
      </c>
      <c r="C105" s="6" t="str">
        <f>输入!C105</f>
        <v xml:space="preserve"> </v>
      </c>
      <c r="D105" s="6" t="str">
        <f>IF(输入!D105=1,"发球",IF(输入!D105=2,"接发球",IF(输入!D105=3,"第三板",IF(输入!D105=4,"第四板",IF(输入!D105=5,"第五板",IF(输入!D105=6,"第六板",IF(输入!D105&gt;6,"相持"," ")))))))</f>
        <v xml:space="preserve"> </v>
      </c>
      <c r="E105" s="6" t="str">
        <f>IF(输入!E105="z","正手",IF(输入!E105="f","反手",IF(输入!E105="c","侧身",IF(输入!E105="k","控制",IF(输入!E105="y","意外",IF(输入!D105=1,"发球"," "))))))</f>
        <v xml:space="preserve"> </v>
      </c>
      <c r="F105" s="6" t="str">
        <f>IF(输入!G105="d","得",IF(输入!G105="s","失"," "))</f>
        <v xml:space="preserve"> </v>
      </c>
    </row>
    <row r="106" spans="1:6">
      <c r="A106" s="6">
        <f>输入!A106</f>
        <v>0</v>
      </c>
      <c r="B106" s="6" t="str">
        <f>输入!B106</f>
        <v/>
      </c>
      <c r="C106" s="6" t="str">
        <f>输入!C106</f>
        <v xml:space="preserve"> </v>
      </c>
      <c r="D106" s="6" t="str">
        <f>IF(输入!D106=1,"发球",IF(输入!D106=2,"接发球",IF(输入!D106=3,"第三板",IF(输入!D106=4,"第四板",IF(输入!D106=5,"第五板",IF(输入!D106=6,"第六板",IF(输入!D106&gt;6,"相持"," ")))))))</f>
        <v xml:space="preserve"> </v>
      </c>
      <c r="E106" s="6" t="str">
        <f>IF(输入!E106="z","正手",IF(输入!E106="f","反手",IF(输入!E106="c","侧身",IF(输入!E106="k","控制",IF(输入!E106="y","意外",IF(输入!D106=1,"发球"," "))))))</f>
        <v xml:space="preserve"> </v>
      </c>
      <c r="F106" s="6" t="str">
        <f>IF(输入!G106="d","得",IF(输入!G106="s","失"," "))</f>
        <v xml:space="preserve"> </v>
      </c>
    </row>
    <row r="107" spans="1:6">
      <c r="A107" s="6">
        <f>输入!A107</f>
        <v>0</v>
      </c>
      <c r="B107" s="6" t="str">
        <f>输入!B107</f>
        <v/>
      </c>
      <c r="C107" s="6" t="str">
        <f>输入!C107</f>
        <v xml:space="preserve"> </v>
      </c>
      <c r="D107" s="6" t="str">
        <f>IF(输入!D107=1,"发球",IF(输入!D107=2,"接发球",IF(输入!D107=3,"第三板",IF(输入!D107=4,"第四板",IF(输入!D107=5,"第五板",IF(输入!D107=6,"第六板",IF(输入!D107&gt;6,"相持"," ")))))))</f>
        <v xml:space="preserve"> </v>
      </c>
      <c r="E107" s="6" t="str">
        <f>IF(输入!E107="z","正手",IF(输入!E107="f","反手",IF(输入!E107="c","侧身",IF(输入!E107="k","控制",IF(输入!E107="y","意外",IF(输入!D107=1,"发球"," "))))))</f>
        <v xml:space="preserve"> </v>
      </c>
      <c r="F107" s="6" t="str">
        <f>IF(输入!G107="d","得",IF(输入!G107="s","失"," "))</f>
        <v xml:space="preserve"> </v>
      </c>
    </row>
    <row r="108" spans="1:6">
      <c r="A108" s="6">
        <f>输入!A108</f>
        <v>0</v>
      </c>
      <c r="B108" s="6" t="str">
        <f>输入!B108</f>
        <v/>
      </c>
      <c r="C108" s="6" t="str">
        <f>输入!C108</f>
        <v xml:space="preserve"> </v>
      </c>
      <c r="D108" s="6" t="str">
        <f>IF(输入!D108=1,"发球",IF(输入!D108=2,"接发球",IF(输入!D108=3,"第三板",IF(输入!D108=4,"第四板",IF(输入!D108=5,"第五板",IF(输入!D108=6,"第六板",IF(输入!D108&gt;6,"相持"," ")))))))</f>
        <v xml:space="preserve"> </v>
      </c>
      <c r="E108" s="6" t="str">
        <f>IF(输入!E108="z","正手",IF(输入!E108="f","反手",IF(输入!E108="c","侧身",IF(输入!E108="k","控制",IF(输入!E108="y","意外",IF(输入!D108=1,"发球"," "))))))</f>
        <v xml:space="preserve"> </v>
      </c>
      <c r="F108" s="6" t="str">
        <f>IF(输入!G108="d","得",IF(输入!G108="s","失"," "))</f>
        <v xml:space="preserve"> </v>
      </c>
    </row>
    <row r="109" spans="1:6">
      <c r="A109" s="6">
        <f>输入!A109</f>
        <v>0</v>
      </c>
      <c r="B109" s="6" t="str">
        <f>输入!B109</f>
        <v/>
      </c>
      <c r="C109" s="6" t="str">
        <f>输入!C109</f>
        <v xml:space="preserve"> </v>
      </c>
      <c r="D109" s="6" t="str">
        <f>IF(输入!D109=1,"发球",IF(输入!D109=2,"接发球",IF(输入!D109=3,"第三板",IF(输入!D109=4,"第四板",IF(输入!D109=5,"第五板",IF(输入!D109=6,"第六板",IF(输入!D109&gt;6,"相持"," ")))))))</f>
        <v xml:space="preserve"> </v>
      </c>
      <c r="E109" s="6" t="str">
        <f>IF(输入!E109="z","正手",IF(输入!E109="f","反手",IF(输入!E109="c","侧身",IF(输入!E109="k","控制",IF(输入!E109="y","意外",IF(输入!D109=1,"发球"," "))))))</f>
        <v xml:space="preserve"> </v>
      </c>
      <c r="F109" s="6" t="str">
        <f>IF(输入!G109="d","得",IF(输入!G109="s","失"," "))</f>
        <v xml:space="preserve"> </v>
      </c>
    </row>
    <row r="110" spans="1:6">
      <c r="A110" s="6">
        <f>输入!A110</f>
        <v>0</v>
      </c>
      <c r="B110" s="6" t="str">
        <f>输入!B110</f>
        <v/>
      </c>
      <c r="C110" s="6" t="str">
        <f>输入!C110</f>
        <v xml:space="preserve"> </v>
      </c>
      <c r="D110" s="6" t="str">
        <f>IF(输入!D110=1,"发球",IF(输入!D110=2,"接发球",IF(输入!D110=3,"第三板",IF(输入!D110=4,"第四板",IF(输入!D110=5,"第五板",IF(输入!D110=6,"第六板",IF(输入!D110&gt;6,"相持"," ")))))))</f>
        <v xml:space="preserve"> </v>
      </c>
      <c r="E110" s="6" t="str">
        <f>IF(输入!E110="z","正手",IF(输入!E110="f","反手",IF(输入!E110="c","侧身",IF(输入!E110="k","控制",IF(输入!E110="y","意外",IF(输入!D110=1,"发球"," "))))))</f>
        <v xml:space="preserve"> </v>
      </c>
      <c r="F110" s="6" t="str">
        <f>IF(输入!G110="d","得",IF(输入!G110="s","失"," "))</f>
        <v xml:space="preserve"> </v>
      </c>
    </row>
    <row r="111" spans="1:6">
      <c r="A111" s="6">
        <f>输入!A111</f>
        <v>0</v>
      </c>
      <c r="B111" s="6" t="str">
        <f>输入!B111</f>
        <v/>
      </c>
      <c r="C111" s="6" t="str">
        <f>输入!C111</f>
        <v xml:space="preserve"> </v>
      </c>
      <c r="D111" s="6" t="str">
        <f>IF(输入!D111=1,"发球",IF(输入!D111=2,"接发球",IF(输入!D111=3,"第三板",IF(输入!D111=4,"第四板",IF(输入!D111=5,"第五板",IF(输入!D111=6,"第六板",IF(输入!D111&gt;6,"相持"," ")))))))</f>
        <v xml:space="preserve"> </v>
      </c>
      <c r="E111" s="6" t="str">
        <f>IF(输入!E111="z","正手",IF(输入!E111="f","反手",IF(输入!E111="c","侧身",IF(输入!E111="k","控制",IF(输入!E111="y","意外",IF(输入!D111=1,"发球"," "))))))</f>
        <v xml:space="preserve"> </v>
      </c>
      <c r="F111" s="6" t="str">
        <f>IF(输入!G111="d","得",IF(输入!G111="s","失"," "))</f>
        <v xml:space="preserve"> </v>
      </c>
    </row>
    <row r="112" spans="1:6">
      <c r="A112" s="6">
        <f>输入!A112</f>
        <v>0</v>
      </c>
      <c r="B112" s="6" t="str">
        <f>输入!B112</f>
        <v/>
      </c>
      <c r="C112" s="6" t="str">
        <f>输入!C112</f>
        <v xml:space="preserve"> </v>
      </c>
      <c r="D112" s="6" t="str">
        <f>IF(输入!D112=1,"发球",IF(输入!D112=2,"接发球",IF(输入!D112=3,"第三板",IF(输入!D112=4,"第四板",IF(输入!D112=5,"第五板",IF(输入!D112=6,"第六板",IF(输入!D112&gt;6,"相持"," ")))))))</f>
        <v xml:space="preserve"> </v>
      </c>
      <c r="E112" s="6" t="str">
        <f>IF(输入!E112="z","正手",IF(输入!E112="f","反手",IF(输入!E112="c","侧身",IF(输入!E112="k","控制",IF(输入!E112="y","意外",IF(输入!D112=1,"发球"," "))))))</f>
        <v xml:space="preserve"> </v>
      </c>
      <c r="F112" s="6" t="str">
        <f>IF(输入!G112="d","得",IF(输入!G112="s","失"," "))</f>
        <v xml:space="preserve"> </v>
      </c>
    </row>
    <row r="113" spans="1:6">
      <c r="A113" s="6">
        <f>输入!A113</f>
        <v>0</v>
      </c>
      <c r="B113" s="6" t="str">
        <f>输入!B113</f>
        <v/>
      </c>
      <c r="C113" s="6" t="str">
        <f>输入!C113</f>
        <v xml:space="preserve"> </v>
      </c>
      <c r="D113" s="6" t="str">
        <f>IF(输入!D113=1,"发球",IF(输入!D113=2,"接发球",IF(输入!D113=3,"第三板",IF(输入!D113=4,"第四板",IF(输入!D113=5,"第五板",IF(输入!D113=6,"第六板",IF(输入!D113&gt;6,"相持"," ")))))))</f>
        <v xml:space="preserve"> </v>
      </c>
      <c r="E113" s="6" t="str">
        <f>IF(输入!E113="z","正手",IF(输入!E113="f","反手",IF(输入!E113="c","侧身",IF(输入!E113="k","控制",IF(输入!E113="y","意外",IF(输入!D113=1,"发球"," "))))))</f>
        <v xml:space="preserve"> </v>
      </c>
      <c r="F113" s="6" t="str">
        <f>IF(输入!G113="d","得",IF(输入!G113="s","失"," "))</f>
        <v xml:space="preserve"> </v>
      </c>
    </row>
    <row r="114" spans="1:6">
      <c r="A114" s="6">
        <f>输入!A114</f>
        <v>0</v>
      </c>
      <c r="B114" s="6" t="str">
        <f>输入!B114</f>
        <v/>
      </c>
      <c r="C114" s="6" t="str">
        <f>输入!C114</f>
        <v xml:space="preserve"> </v>
      </c>
      <c r="D114" s="6" t="str">
        <f>IF(输入!D114=1,"发球",IF(输入!D114=2,"接发球",IF(输入!D114=3,"第三板",IF(输入!D114=4,"第四板",IF(输入!D114=5,"第五板",IF(输入!D114=6,"第六板",IF(输入!D114&gt;6,"相持"," ")))))))</f>
        <v xml:space="preserve"> </v>
      </c>
      <c r="E114" s="6" t="str">
        <f>IF(输入!E114="z","正手",IF(输入!E114="f","反手",IF(输入!E114="c","侧身",IF(输入!E114="k","控制",IF(输入!E114="y","意外",IF(输入!D114=1,"发球"," "))))))</f>
        <v xml:space="preserve"> </v>
      </c>
      <c r="F114" s="6" t="str">
        <f>IF(输入!G114="d","得",IF(输入!G114="s","失"," "))</f>
        <v xml:space="preserve"> </v>
      </c>
    </row>
    <row r="115" spans="1:6">
      <c r="A115" s="6">
        <f>输入!A115</f>
        <v>0</v>
      </c>
      <c r="B115" s="6" t="str">
        <f>输入!B115</f>
        <v/>
      </c>
      <c r="C115" s="6" t="str">
        <f>输入!C115</f>
        <v xml:space="preserve"> </v>
      </c>
      <c r="D115" s="6" t="str">
        <f>IF(输入!D115=1,"发球",IF(输入!D115=2,"接发球",IF(输入!D115=3,"第三板",IF(输入!D115=4,"第四板",IF(输入!D115=5,"第五板",IF(输入!D115=6,"第六板",IF(输入!D115&gt;6,"相持"," ")))))))</f>
        <v xml:space="preserve"> </v>
      </c>
      <c r="E115" s="6" t="str">
        <f>IF(输入!E115="z","正手",IF(输入!E115="f","反手",IF(输入!E115="c","侧身",IF(输入!E115="k","控制",IF(输入!E115="y","意外",IF(输入!D115=1,"发球"," "))))))</f>
        <v xml:space="preserve"> </v>
      </c>
      <c r="F115" s="6" t="str">
        <f>IF(输入!G115="d","得",IF(输入!G115="s","失"," "))</f>
        <v xml:space="preserve"> </v>
      </c>
    </row>
    <row r="116" spans="1:6">
      <c r="A116" s="6">
        <f>输入!A116</f>
        <v>0</v>
      </c>
      <c r="B116" s="6" t="str">
        <f>输入!B116</f>
        <v/>
      </c>
      <c r="C116" s="6" t="str">
        <f>输入!C116</f>
        <v xml:space="preserve"> </v>
      </c>
      <c r="D116" s="6" t="str">
        <f>IF(输入!D116=1,"发球",IF(输入!D116=2,"接发球",IF(输入!D116=3,"第三板",IF(输入!D116=4,"第四板",IF(输入!D116=5,"第五板",IF(输入!D116=6,"第六板",IF(输入!D116&gt;6,"相持"," ")))))))</f>
        <v xml:space="preserve"> </v>
      </c>
      <c r="E116" s="6" t="str">
        <f>IF(输入!E116="z","正手",IF(输入!E116="f","反手",IF(输入!E116="c","侧身",IF(输入!E116="k","控制",IF(输入!E116="y","意外",IF(输入!D116=1,"发球"," "))))))</f>
        <v xml:space="preserve"> </v>
      </c>
      <c r="F116" s="6" t="str">
        <f>IF(输入!G116="d","得",IF(输入!G116="s","失"," "))</f>
        <v xml:space="preserve"> </v>
      </c>
    </row>
    <row r="117" spans="1:6">
      <c r="A117" s="6">
        <f>输入!A117</f>
        <v>0</v>
      </c>
      <c r="B117" s="6" t="str">
        <f>输入!B117</f>
        <v/>
      </c>
      <c r="C117" s="6" t="str">
        <f>输入!C117</f>
        <v xml:space="preserve"> </v>
      </c>
      <c r="D117" s="6" t="str">
        <f>IF(输入!D117=1,"发球",IF(输入!D117=2,"接发球",IF(输入!D117=3,"第三板",IF(输入!D117=4,"第四板",IF(输入!D117=5,"第五板",IF(输入!D117=6,"第六板",IF(输入!D117&gt;6,"相持"," ")))))))</f>
        <v xml:space="preserve"> </v>
      </c>
      <c r="E117" s="6" t="str">
        <f>IF(输入!E117="z","正手",IF(输入!E117="f","反手",IF(输入!E117="c","侧身",IF(输入!E117="k","控制",IF(输入!E117="y","意外",IF(输入!D117=1,"发球"," "))))))</f>
        <v xml:space="preserve"> </v>
      </c>
      <c r="F117" s="6" t="str">
        <f>IF(输入!G117="d","得",IF(输入!G117="s","失"," "))</f>
        <v xml:space="preserve"> </v>
      </c>
    </row>
    <row r="118" spans="1:6">
      <c r="A118" s="6">
        <f>输入!A118</f>
        <v>0</v>
      </c>
      <c r="B118" s="6" t="str">
        <f>输入!B118</f>
        <v/>
      </c>
      <c r="C118" s="6" t="str">
        <f>输入!C118</f>
        <v xml:space="preserve"> </v>
      </c>
      <c r="D118" s="6" t="str">
        <f>IF(输入!D118=1,"发球",IF(输入!D118=2,"接发球",IF(输入!D118=3,"第三板",IF(输入!D118=4,"第四板",IF(输入!D118=5,"第五板",IF(输入!D118=6,"第六板",IF(输入!D118&gt;6,"相持"," ")))))))</f>
        <v xml:space="preserve"> </v>
      </c>
      <c r="E118" s="6" t="str">
        <f>IF(输入!E118="z","正手",IF(输入!E118="f","反手",IF(输入!E118="c","侧身",IF(输入!E118="k","控制",IF(输入!E118="y","意外",IF(输入!D118=1,"发球"," "))))))</f>
        <v xml:space="preserve"> </v>
      </c>
      <c r="F118" s="6" t="str">
        <f>IF(输入!G118="d","得",IF(输入!G118="s","失"," "))</f>
        <v xml:space="preserve"> </v>
      </c>
    </row>
    <row r="119" spans="1:6">
      <c r="A119" s="6">
        <f>输入!A119</f>
        <v>0</v>
      </c>
      <c r="B119" s="6" t="str">
        <f>输入!B119</f>
        <v/>
      </c>
      <c r="C119" s="6" t="str">
        <f>输入!C119</f>
        <v xml:space="preserve"> </v>
      </c>
      <c r="D119" s="6" t="str">
        <f>IF(输入!D119=1,"发球",IF(输入!D119=2,"接发球",IF(输入!D119=3,"第三板",IF(输入!D119=4,"第四板",IF(输入!D119=5,"第五板",IF(输入!D119=6,"第六板",IF(输入!D119&gt;6,"相持"," ")))))))</f>
        <v xml:space="preserve"> </v>
      </c>
      <c r="E119" s="6" t="str">
        <f>IF(输入!E119="z","正手",IF(输入!E119="f","反手",IF(输入!E119="c","侧身",IF(输入!E119="k","控制",IF(输入!E119="y","意外",IF(输入!D119=1,"发球"," "))))))</f>
        <v xml:space="preserve"> </v>
      </c>
      <c r="F119" s="6" t="str">
        <f>IF(输入!G119="d","得",IF(输入!G119="s","失"," "))</f>
        <v xml:space="preserve"> </v>
      </c>
    </row>
    <row r="120" spans="1:6">
      <c r="A120" s="6">
        <f>输入!A120</f>
        <v>0</v>
      </c>
      <c r="B120" s="6" t="str">
        <f>输入!B120</f>
        <v/>
      </c>
      <c r="C120" s="6" t="str">
        <f>输入!C120</f>
        <v xml:space="preserve"> </v>
      </c>
      <c r="D120" s="6" t="str">
        <f>IF(输入!D120=1,"发球",IF(输入!D120=2,"接发球",IF(输入!D120=3,"第三板",IF(输入!D120=4,"第四板",IF(输入!D120=5,"第五板",IF(输入!D120=6,"第六板",IF(输入!D120&gt;6,"相持"," ")))))))</f>
        <v xml:space="preserve"> </v>
      </c>
      <c r="E120" s="6" t="str">
        <f>IF(输入!E120="z","正手",IF(输入!E120="f","反手",IF(输入!E120="c","侧身",IF(输入!E120="k","控制",IF(输入!E120="y","意外",IF(输入!D120=1,"发球"," "))))))</f>
        <v xml:space="preserve"> </v>
      </c>
      <c r="F120" s="6" t="str">
        <f>IF(输入!G120="d","得",IF(输入!G120="s","失"," "))</f>
        <v xml:space="preserve"> </v>
      </c>
    </row>
    <row r="121" spans="1:6">
      <c r="A121" s="6">
        <f>输入!A121</f>
        <v>0</v>
      </c>
      <c r="B121" s="6" t="str">
        <f>输入!B121</f>
        <v/>
      </c>
      <c r="C121" s="6" t="str">
        <f>输入!C121</f>
        <v xml:space="preserve"> </v>
      </c>
      <c r="D121" s="6" t="str">
        <f>IF(输入!D121=1,"发球",IF(输入!D121=2,"接发球",IF(输入!D121=3,"第三板",IF(输入!D121=4,"第四板",IF(输入!D121=5,"第五板",IF(输入!D121=6,"第六板",IF(输入!D121&gt;6,"相持"," ")))))))</f>
        <v xml:space="preserve"> </v>
      </c>
      <c r="E121" s="6" t="str">
        <f>IF(输入!E121="z","正手",IF(输入!E121="f","反手",IF(输入!E121="c","侧身",IF(输入!E121="k","控制",IF(输入!E121="y","意外",IF(输入!D121=1,"发球"," "))))))</f>
        <v xml:space="preserve"> </v>
      </c>
      <c r="F121" s="6" t="str">
        <f>IF(输入!G121="d","得",IF(输入!G121="s","失"," "))</f>
        <v xml:space="preserve"> </v>
      </c>
    </row>
    <row r="122" spans="1:6">
      <c r="A122" s="6">
        <f>输入!A122</f>
        <v>0</v>
      </c>
      <c r="B122" s="6" t="str">
        <f>输入!B122</f>
        <v/>
      </c>
      <c r="C122" s="6" t="str">
        <f>输入!C122</f>
        <v xml:space="preserve"> </v>
      </c>
      <c r="D122" s="6" t="str">
        <f>IF(输入!D122=1,"发球",IF(输入!D122=2,"接发球",IF(输入!D122=3,"第三板",IF(输入!D122=4,"第四板",IF(输入!D122=5,"第五板",IF(输入!D122=6,"第六板",IF(输入!D122&gt;6,"相持"," ")))))))</f>
        <v xml:space="preserve"> </v>
      </c>
      <c r="E122" s="6" t="str">
        <f>IF(输入!E122="z","正手",IF(输入!E122="f","反手",IF(输入!E122="c","侧身",IF(输入!E122="k","控制",IF(输入!E122="y","意外",IF(输入!D122=1,"发球"," "))))))</f>
        <v xml:space="preserve"> </v>
      </c>
      <c r="F122" s="6" t="str">
        <f>IF(输入!G122="d","得",IF(输入!G122="s","失"," "))</f>
        <v xml:space="preserve"> </v>
      </c>
    </row>
    <row r="123" spans="1:6">
      <c r="A123" s="6">
        <f>输入!A123</f>
        <v>0</v>
      </c>
      <c r="B123" s="6" t="str">
        <f>输入!B123</f>
        <v/>
      </c>
      <c r="C123" s="6" t="str">
        <f>输入!C123</f>
        <v xml:space="preserve"> </v>
      </c>
      <c r="D123" s="6" t="str">
        <f>IF(输入!D123=1,"发球",IF(输入!D123=2,"接发球",IF(输入!D123=3,"第三板",IF(输入!D123=4,"第四板",IF(输入!D123=5,"第五板",IF(输入!D123=6,"第六板",IF(输入!D123&gt;6,"相持"," ")))))))</f>
        <v xml:space="preserve"> </v>
      </c>
      <c r="E123" s="6" t="str">
        <f>IF(输入!E123="z","正手",IF(输入!E123="f","反手",IF(输入!E123="c","侧身",IF(输入!E123="k","控制",IF(输入!E123="y","意外",IF(输入!D123=1,"发球"," "))))))</f>
        <v xml:space="preserve"> </v>
      </c>
      <c r="F123" s="6" t="str">
        <f>IF(输入!G123="d","得",IF(输入!G123="s","失"," "))</f>
        <v xml:space="preserve"> </v>
      </c>
    </row>
    <row r="124" spans="1:6">
      <c r="A124" s="6">
        <f>输入!A124</f>
        <v>0</v>
      </c>
      <c r="B124" s="6" t="str">
        <f>输入!B124</f>
        <v/>
      </c>
      <c r="C124" s="6" t="str">
        <f>输入!C124</f>
        <v xml:space="preserve"> </v>
      </c>
      <c r="D124" s="6" t="str">
        <f>IF(输入!D124=1,"发球",IF(输入!D124=2,"接发球",IF(输入!D124=3,"第三板",IF(输入!D124=4,"第四板",IF(输入!D124=5,"第五板",IF(输入!D124=6,"第六板",IF(输入!D124&gt;6,"相持"," ")))))))</f>
        <v xml:space="preserve"> </v>
      </c>
      <c r="E124" s="6" t="str">
        <f>IF(输入!E124="z","正手",IF(输入!E124="f","反手",IF(输入!E124="c","侧身",IF(输入!E124="k","控制",IF(输入!E124="y","意外",IF(输入!D124=1,"发球"," "))))))</f>
        <v xml:space="preserve"> </v>
      </c>
      <c r="F124" s="6" t="str">
        <f>IF(输入!G124="d","得",IF(输入!G124="s","失"," "))</f>
        <v xml:space="preserve"> </v>
      </c>
    </row>
    <row r="125" spans="1:6">
      <c r="A125" s="6">
        <f>输入!A125</f>
        <v>0</v>
      </c>
      <c r="B125" s="6" t="str">
        <f>输入!B125</f>
        <v/>
      </c>
      <c r="C125" s="6" t="str">
        <f>输入!C125</f>
        <v xml:space="preserve"> </v>
      </c>
      <c r="D125" s="6" t="str">
        <f>IF(输入!D125=1,"发球",IF(输入!D125=2,"接发球",IF(输入!D125=3,"第三板",IF(输入!D125=4,"第四板",IF(输入!D125=5,"第五板",IF(输入!D125=6,"第六板",IF(输入!D125&gt;6,"相持"," ")))))))</f>
        <v xml:space="preserve"> </v>
      </c>
      <c r="E125" s="6" t="str">
        <f>IF(输入!E125="z","正手",IF(输入!E125="f","反手",IF(输入!E125="c","侧身",IF(输入!E125="k","控制",IF(输入!E125="y","意外",IF(输入!D125=1,"发球"," "))))))</f>
        <v xml:space="preserve"> </v>
      </c>
      <c r="F125" s="6" t="str">
        <f>IF(输入!G125="d","得",IF(输入!G125="s","失"," "))</f>
        <v xml:space="preserve"> </v>
      </c>
    </row>
    <row r="126" spans="1:6">
      <c r="A126" s="6">
        <f>输入!A126</f>
        <v>0</v>
      </c>
      <c r="B126" s="6" t="str">
        <f>输入!B126</f>
        <v/>
      </c>
      <c r="C126" s="6" t="str">
        <f>输入!C126</f>
        <v xml:space="preserve"> </v>
      </c>
      <c r="D126" s="6" t="str">
        <f>IF(输入!D126=1,"发球",IF(输入!D126=2,"接发球",IF(输入!D126=3,"第三板",IF(输入!D126=4,"第四板",IF(输入!D126=5,"第五板",IF(输入!D126=6,"第六板",IF(输入!D126&gt;6,"相持"," ")))))))</f>
        <v xml:space="preserve"> </v>
      </c>
      <c r="E126" s="6" t="str">
        <f>IF(输入!E126="z","正手",IF(输入!E126="f","反手",IF(输入!E126="c","侧身",IF(输入!E126="k","控制",IF(输入!E126="y","意外",IF(输入!D126=1,"发球"," "))))))</f>
        <v xml:space="preserve"> </v>
      </c>
      <c r="F126" s="6" t="str">
        <f>IF(输入!G126="d","得",IF(输入!G126="s","失"," "))</f>
        <v xml:space="preserve"> </v>
      </c>
    </row>
    <row r="127" spans="1:6">
      <c r="A127" s="6">
        <f>输入!A127</f>
        <v>0</v>
      </c>
      <c r="B127" s="6" t="str">
        <f>输入!B127</f>
        <v/>
      </c>
      <c r="C127" s="6" t="str">
        <f>输入!C127</f>
        <v xml:space="preserve"> </v>
      </c>
      <c r="D127" s="6" t="str">
        <f>IF(输入!D127=1,"发球",IF(输入!D127=2,"接发球",IF(输入!D127=3,"第三板",IF(输入!D127=4,"第四板",IF(输入!D127=5,"第五板",IF(输入!D127=6,"第六板",IF(输入!D127&gt;6,"相持"," ")))))))</f>
        <v xml:space="preserve"> </v>
      </c>
      <c r="E127" s="6" t="str">
        <f>IF(输入!E127="z","正手",IF(输入!E127="f","反手",IF(输入!E127="c","侧身",IF(输入!E127="k","控制",IF(输入!E127="y","意外",IF(输入!D127=1,"发球"," "))))))</f>
        <v xml:space="preserve"> </v>
      </c>
      <c r="F127" s="6" t="str">
        <f>IF(输入!G127="d","得",IF(输入!G127="s","失"," "))</f>
        <v xml:space="preserve"> </v>
      </c>
    </row>
    <row r="128" spans="1:6">
      <c r="A128" s="6">
        <f>输入!A128</f>
        <v>0</v>
      </c>
      <c r="B128" s="6" t="str">
        <f>输入!B128</f>
        <v/>
      </c>
      <c r="C128" s="6" t="str">
        <f>输入!C128</f>
        <v xml:space="preserve"> </v>
      </c>
      <c r="D128" s="6" t="str">
        <f>IF(输入!D128=1,"发球",IF(输入!D128=2,"接发球",IF(输入!D128=3,"第三板",IF(输入!D128=4,"第四板",IF(输入!D128=5,"第五板",IF(输入!D128=6,"第六板",IF(输入!D128&gt;6,"相持"," ")))))))</f>
        <v xml:space="preserve"> </v>
      </c>
      <c r="E128" s="6" t="str">
        <f>IF(输入!E128="z","正手",IF(输入!E128="f","反手",IF(输入!E128="c","侧身",IF(输入!E128="k","控制",IF(输入!E128="y","意外",IF(输入!D128=1,"发球"," "))))))</f>
        <v xml:space="preserve"> </v>
      </c>
      <c r="F128" s="6" t="str">
        <f>IF(输入!G128="d","得",IF(输入!G128="s","失"," "))</f>
        <v xml:space="preserve"> </v>
      </c>
    </row>
    <row r="129" spans="1:6">
      <c r="A129" s="6">
        <f>输入!A129</f>
        <v>0</v>
      </c>
      <c r="B129" s="6" t="str">
        <f>输入!B129</f>
        <v/>
      </c>
      <c r="C129" s="6" t="str">
        <f>输入!C129</f>
        <v xml:space="preserve"> </v>
      </c>
      <c r="D129" s="6" t="str">
        <f>IF(输入!D129=1,"发球",IF(输入!D129=2,"接发球",IF(输入!D129=3,"第三板",IF(输入!D129=4,"第四板",IF(输入!D129=5,"第五板",IF(输入!D129=6,"第六板",IF(输入!D129&gt;6,"相持"," ")))))))</f>
        <v xml:space="preserve"> </v>
      </c>
      <c r="E129" s="6" t="str">
        <f>IF(输入!E129="z","正手",IF(输入!E129="f","反手",IF(输入!E129="c","侧身",IF(输入!E129="k","控制",IF(输入!E129="y","意外",IF(输入!D129=1,"发球"," "))))))</f>
        <v xml:space="preserve"> </v>
      </c>
      <c r="F129" s="6" t="str">
        <f>IF(输入!G129="d","得",IF(输入!G129="s","失"," "))</f>
        <v xml:space="preserve"> </v>
      </c>
    </row>
    <row r="130" spans="1:6">
      <c r="A130" s="6">
        <f>输入!A130</f>
        <v>0</v>
      </c>
      <c r="B130" s="6" t="str">
        <f>输入!B130</f>
        <v/>
      </c>
      <c r="C130" s="6" t="str">
        <f>输入!C130</f>
        <v xml:space="preserve"> </v>
      </c>
      <c r="D130" s="6" t="str">
        <f>IF(输入!D130=1,"发球",IF(输入!D130=2,"接发球",IF(输入!D130=3,"第三板",IF(输入!D130=4,"第四板",IF(输入!D130=5,"第五板",IF(输入!D130=6,"第六板",IF(输入!D130&gt;6,"相持"," ")))))))</f>
        <v xml:space="preserve"> </v>
      </c>
      <c r="E130" s="6" t="str">
        <f>IF(输入!E130="z","正手",IF(输入!E130="f","反手",IF(输入!E130="c","侧身",IF(输入!E130="k","控制",IF(输入!E130="y","意外",IF(输入!D130=1,"发球"," "))))))</f>
        <v xml:space="preserve"> </v>
      </c>
      <c r="F130" s="6" t="str">
        <f>IF(输入!G130="d","得",IF(输入!G130="s","失"," "))</f>
        <v xml:space="preserve"> </v>
      </c>
    </row>
    <row r="131" spans="1:6">
      <c r="A131" s="6">
        <f>输入!A131</f>
        <v>0</v>
      </c>
      <c r="B131" s="6" t="str">
        <f>输入!B131</f>
        <v/>
      </c>
      <c r="C131" s="6" t="str">
        <f>输入!C131</f>
        <v xml:space="preserve"> </v>
      </c>
      <c r="D131" s="6" t="str">
        <f>IF(输入!D131=1,"发球",IF(输入!D131=2,"接发球",IF(输入!D131=3,"第三板",IF(输入!D131=4,"第四板",IF(输入!D131=5,"第五板",IF(输入!D131=6,"第六板",IF(输入!D131&gt;6,"相持"," ")))))))</f>
        <v xml:space="preserve"> </v>
      </c>
      <c r="E131" s="6" t="str">
        <f>IF(输入!E131="z","正手",IF(输入!E131="f","反手",IF(输入!E131="c","侧身",IF(输入!E131="k","控制",IF(输入!E131="y","意外",IF(输入!D131=1,"发球"," "))))))</f>
        <v xml:space="preserve"> </v>
      </c>
      <c r="F131" s="6" t="str">
        <f>IF(输入!G131="d","得",IF(输入!G131="s","失"," "))</f>
        <v xml:space="preserve"> </v>
      </c>
    </row>
    <row r="132" spans="1:6">
      <c r="A132" s="6">
        <f>输入!A132</f>
        <v>0</v>
      </c>
      <c r="B132" s="6" t="str">
        <f>输入!B132</f>
        <v/>
      </c>
      <c r="C132" s="6" t="str">
        <f>输入!C132</f>
        <v xml:space="preserve"> </v>
      </c>
      <c r="D132" s="6" t="str">
        <f>IF(输入!D132=1,"发球",IF(输入!D132=2,"接发球",IF(输入!D132=3,"第三板",IF(输入!D132=4,"第四板",IF(输入!D132=5,"第五板",IF(输入!D132=6,"第六板",IF(输入!D132&gt;6,"相持"," ")))))))</f>
        <v xml:space="preserve"> </v>
      </c>
      <c r="E132" s="6" t="str">
        <f>IF(输入!E132="z","正手",IF(输入!E132="f","反手",IF(输入!E132="c","侧身",IF(输入!E132="k","控制",IF(输入!E132="y","意外",IF(输入!D132=1,"发球"," "))))))</f>
        <v xml:space="preserve"> </v>
      </c>
      <c r="F132" s="6" t="str">
        <f>IF(输入!G132="d","得",IF(输入!G132="s","失"," "))</f>
        <v xml:space="preserve"> </v>
      </c>
    </row>
    <row r="133" spans="1:6">
      <c r="A133" s="6">
        <f>输入!A133</f>
        <v>0</v>
      </c>
      <c r="B133" s="6" t="str">
        <f>输入!B133</f>
        <v/>
      </c>
      <c r="C133" s="6" t="str">
        <f>输入!C133</f>
        <v xml:space="preserve"> </v>
      </c>
      <c r="D133" s="6" t="str">
        <f>IF(输入!D133=1,"发球",IF(输入!D133=2,"接发球",IF(输入!D133=3,"第三板",IF(输入!D133=4,"第四板",IF(输入!D133=5,"第五板",IF(输入!D133=6,"第六板",IF(输入!D133&gt;6,"相持"," ")))))))</f>
        <v xml:space="preserve"> </v>
      </c>
      <c r="E133" s="6" t="str">
        <f>IF(输入!E133="z","正手",IF(输入!E133="f","反手",IF(输入!E133="c","侧身",IF(输入!E133="k","控制",IF(输入!E133="y","意外",IF(输入!D133=1,"发球"," "))))))</f>
        <v xml:space="preserve"> </v>
      </c>
      <c r="F133" s="6" t="str">
        <f>IF(输入!G133="d","得",IF(输入!G133="s","失"," "))</f>
        <v xml:space="preserve"> </v>
      </c>
    </row>
    <row r="134" spans="1:6">
      <c r="A134" s="6">
        <f>输入!A134</f>
        <v>0</v>
      </c>
      <c r="B134" s="6" t="str">
        <f>输入!B134</f>
        <v/>
      </c>
      <c r="C134" s="6" t="str">
        <f>输入!C134</f>
        <v xml:space="preserve"> </v>
      </c>
      <c r="D134" s="6" t="str">
        <f>IF(输入!D134=1,"发球",IF(输入!D134=2,"接发球",IF(输入!D134=3,"第三板",IF(输入!D134=4,"第四板",IF(输入!D134=5,"第五板",IF(输入!D134=6,"第六板",IF(输入!D134&gt;6,"相持"," ")))))))</f>
        <v xml:space="preserve"> </v>
      </c>
      <c r="E134" s="6" t="str">
        <f>IF(输入!E134="z","正手",IF(输入!E134="f","反手",IF(输入!E134="c","侧身",IF(输入!E134="k","控制",IF(输入!E134="y","意外",IF(输入!D134=1,"发球"," "))))))</f>
        <v xml:space="preserve"> </v>
      </c>
      <c r="F134" s="6" t="str">
        <f>IF(输入!G134="d","得",IF(输入!G134="s","失"," "))</f>
        <v xml:space="preserve"> </v>
      </c>
    </row>
    <row r="135" spans="1:6">
      <c r="A135" s="6">
        <f>输入!A135</f>
        <v>0</v>
      </c>
      <c r="B135" s="6" t="str">
        <f>输入!B135</f>
        <v/>
      </c>
      <c r="C135" s="6" t="str">
        <f>输入!C135</f>
        <v xml:space="preserve"> </v>
      </c>
      <c r="D135" s="6" t="str">
        <f>IF(输入!D135=1,"发球",IF(输入!D135=2,"接发球",IF(输入!D135=3,"第三板",IF(输入!D135=4,"第四板",IF(输入!D135=5,"第五板",IF(输入!D135=6,"第六板",IF(输入!D135&gt;6,"相持"," ")))))))</f>
        <v xml:space="preserve"> </v>
      </c>
      <c r="E135" s="6" t="str">
        <f>IF(输入!E135="z","正手",IF(输入!E135="f","反手",IF(输入!E135="c","侧身",IF(输入!E135="k","控制",IF(输入!E135="y","意外",IF(输入!D135=1,"发球"," "))))))</f>
        <v xml:space="preserve"> </v>
      </c>
      <c r="F135" s="6" t="str">
        <f>IF(输入!G135="d","得",IF(输入!G135="s","失"," "))</f>
        <v xml:space="preserve"> </v>
      </c>
    </row>
    <row r="136" spans="1:6">
      <c r="A136" s="6">
        <f>输入!A136</f>
        <v>0</v>
      </c>
      <c r="B136" s="6" t="str">
        <f>输入!B136</f>
        <v/>
      </c>
      <c r="C136" s="6" t="str">
        <f>输入!C136</f>
        <v xml:space="preserve"> </v>
      </c>
      <c r="D136" s="6" t="str">
        <f>IF(输入!D136=1,"发球",IF(输入!D136=2,"接发球",IF(输入!D136=3,"第三板",IF(输入!D136=4,"第四板",IF(输入!D136=5,"第五板",IF(输入!D136=6,"第六板",IF(输入!D136&gt;6,"相持"," ")))))))</f>
        <v xml:space="preserve"> </v>
      </c>
      <c r="E136" s="6" t="str">
        <f>IF(输入!E136="z","正手",IF(输入!E136="f","反手",IF(输入!E136="c","侧身",IF(输入!E136="k","控制",IF(输入!E136="y","意外",IF(输入!D136=1,"发球"," "))))))</f>
        <v xml:space="preserve"> </v>
      </c>
      <c r="F136" s="6" t="str">
        <f>IF(输入!G136="d","得",IF(输入!G136="s","失"," "))</f>
        <v xml:space="preserve"> </v>
      </c>
    </row>
    <row r="137" spans="1:6">
      <c r="A137" s="6">
        <f>输入!A137</f>
        <v>0</v>
      </c>
      <c r="B137" s="6" t="str">
        <f>输入!B137</f>
        <v/>
      </c>
      <c r="C137" s="6" t="str">
        <f>输入!C137</f>
        <v xml:space="preserve"> </v>
      </c>
      <c r="D137" s="6" t="str">
        <f>IF(输入!D137=1,"发球",IF(输入!D137=2,"接发球",IF(输入!D137=3,"第三板",IF(输入!D137=4,"第四板",IF(输入!D137=5,"第五板",IF(输入!D137=6,"第六板",IF(输入!D137&gt;6,"相持"," ")))))))</f>
        <v xml:space="preserve"> </v>
      </c>
      <c r="E137" s="6" t="str">
        <f>IF(输入!E137="z","正手",IF(输入!E137="f","反手",IF(输入!E137="c","侧身",IF(输入!E137="k","控制",IF(输入!E137="y","意外",IF(输入!D137=1,"发球"," "))))))</f>
        <v xml:space="preserve"> </v>
      </c>
      <c r="F137" s="6" t="str">
        <f>IF(输入!G137="d","得",IF(输入!G137="s","失"," "))</f>
        <v xml:space="preserve"> </v>
      </c>
    </row>
    <row r="138" spans="1:6">
      <c r="A138" s="6">
        <f>输入!A138</f>
        <v>0</v>
      </c>
      <c r="B138" s="6" t="str">
        <f>输入!B138</f>
        <v/>
      </c>
      <c r="C138" s="6" t="str">
        <f>输入!C138</f>
        <v xml:space="preserve"> </v>
      </c>
      <c r="D138" s="6" t="str">
        <f>IF(输入!D138=1,"发球",IF(输入!D138=2,"接发球",IF(输入!D138=3,"第三板",IF(输入!D138=4,"第四板",IF(输入!D138=5,"第五板",IF(输入!D138=6,"第六板",IF(输入!D138&gt;6,"相持"," ")))))))</f>
        <v xml:space="preserve"> </v>
      </c>
      <c r="E138" s="6" t="str">
        <f>IF(输入!E138="z","正手",IF(输入!E138="f","反手",IF(输入!E138="c","侧身",IF(输入!E138="k","控制",IF(输入!E138="y","意外",IF(输入!D138=1,"发球"," "))))))</f>
        <v xml:space="preserve"> </v>
      </c>
      <c r="F138" s="6" t="str">
        <f>IF(输入!G138="d","得",IF(输入!G138="s","失"," "))</f>
        <v xml:space="preserve"> </v>
      </c>
    </row>
    <row r="139" spans="1:6">
      <c r="A139" s="6">
        <f>输入!A139</f>
        <v>0</v>
      </c>
      <c r="B139" s="6" t="str">
        <f>输入!B139</f>
        <v/>
      </c>
      <c r="C139" s="6" t="str">
        <f>输入!C139</f>
        <v xml:space="preserve"> </v>
      </c>
      <c r="D139" s="6" t="str">
        <f>IF(输入!D139=1,"发球",IF(输入!D139=2,"接发球",IF(输入!D139=3,"第三板",IF(输入!D139=4,"第四板",IF(输入!D139=5,"第五板",IF(输入!D139=6,"第六板",IF(输入!D139&gt;6,"相持"," ")))))))</f>
        <v xml:space="preserve"> </v>
      </c>
      <c r="E139" s="6" t="str">
        <f>IF(输入!E139="z","正手",IF(输入!E139="f","反手",IF(输入!E139="c","侧身",IF(输入!E139="k","控制",IF(输入!E139="y","意外",IF(输入!D139=1,"发球"," "))))))</f>
        <v xml:space="preserve"> </v>
      </c>
      <c r="F139" s="6" t="str">
        <f>IF(输入!G139="d","得",IF(输入!G139="s","失"," "))</f>
        <v xml:space="preserve"> </v>
      </c>
    </row>
    <row r="140" spans="1:6">
      <c r="A140" s="6">
        <f>输入!A140</f>
        <v>0</v>
      </c>
      <c r="B140" s="6" t="str">
        <f>输入!B140</f>
        <v/>
      </c>
      <c r="C140" s="6" t="str">
        <f>输入!C140</f>
        <v xml:space="preserve"> </v>
      </c>
      <c r="D140" s="6" t="str">
        <f>IF(输入!D140=1,"发球",IF(输入!D140=2,"接发球",IF(输入!D140=3,"第三板",IF(输入!D140=4,"第四板",IF(输入!D140=5,"第五板",IF(输入!D140=6,"第六板",IF(输入!D140&gt;6,"相持"," ")))))))</f>
        <v xml:space="preserve"> </v>
      </c>
      <c r="E140" s="6" t="str">
        <f>IF(输入!E140="z","正手",IF(输入!E140="f","反手",IF(输入!E140="c","侧身",IF(输入!E140="k","控制",IF(输入!E140="y","意外",IF(输入!D140=1,"发球"," "))))))</f>
        <v xml:space="preserve"> </v>
      </c>
      <c r="F140" s="6" t="str">
        <f>IF(输入!G140="d","得",IF(输入!G140="s","失"," "))</f>
        <v xml:space="preserve"> </v>
      </c>
    </row>
    <row r="141" spans="1:6">
      <c r="A141" s="6">
        <f>输入!A141</f>
        <v>0</v>
      </c>
      <c r="B141" s="6" t="str">
        <f>输入!B141</f>
        <v/>
      </c>
      <c r="C141" s="6" t="str">
        <f>输入!C141</f>
        <v xml:space="preserve"> </v>
      </c>
      <c r="D141" s="6" t="str">
        <f>IF(输入!D141=1,"发球",IF(输入!D141=2,"接发球",IF(输入!D141=3,"第三板",IF(输入!D141=4,"第四板",IF(输入!D141=5,"第五板",IF(输入!D141=6,"第六板",IF(输入!D141&gt;6,"相持"," ")))))))</f>
        <v xml:space="preserve"> </v>
      </c>
      <c r="E141" s="6" t="str">
        <f>IF(输入!E141="z","正手",IF(输入!E141="f","反手",IF(输入!E141="c","侧身",IF(输入!E141="k","控制",IF(输入!E141="y","意外",IF(输入!D141=1,"发球"," "))))))</f>
        <v xml:space="preserve"> </v>
      </c>
      <c r="F141" s="6" t="str">
        <f>IF(输入!G141="d","得",IF(输入!G141="s","失"," "))</f>
        <v xml:space="preserve"> </v>
      </c>
    </row>
    <row r="142" spans="1:6">
      <c r="A142" s="6">
        <f>输入!A142</f>
        <v>0</v>
      </c>
      <c r="B142" s="6" t="str">
        <f>输入!B142</f>
        <v/>
      </c>
      <c r="C142" s="6" t="str">
        <f>输入!C142</f>
        <v xml:space="preserve"> </v>
      </c>
      <c r="D142" s="6" t="str">
        <f>IF(输入!D142=1,"发球",IF(输入!D142=2,"接发球",IF(输入!D142=3,"第三板",IF(输入!D142=4,"第四板",IF(输入!D142=5,"第五板",IF(输入!D142=6,"第六板",IF(输入!D142&gt;6,"相持"," ")))))))</f>
        <v xml:space="preserve"> </v>
      </c>
      <c r="E142" s="6" t="str">
        <f>IF(输入!E142="z","正手",IF(输入!E142="f","反手",IF(输入!E142="c","侧身",IF(输入!E142="k","控制",IF(输入!E142="y","意外",IF(输入!D142=1,"发球"," "))))))</f>
        <v xml:space="preserve"> </v>
      </c>
      <c r="F142" s="6" t="str">
        <f>IF(输入!G142="d","得",IF(输入!G142="s","失"," "))</f>
        <v xml:space="preserve"> </v>
      </c>
    </row>
    <row r="143" spans="1:6">
      <c r="A143" s="6">
        <f>输入!A143</f>
        <v>0</v>
      </c>
      <c r="B143" s="6" t="str">
        <f>输入!B143</f>
        <v/>
      </c>
      <c r="C143" s="6" t="str">
        <f>输入!C143</f>
        <v xml:space="preserve"> </v>
      </c>
      <c r="D143" s="6" t="str">
        <f>IF(输入!D143=1,"发球",IF(输入!D143=2,"接发球",IF(输入!D143=3,"第三板",IF(输入!D143=4,"第四板",IF(输入!D143=5,"第五板",IF(输入!D143=6,"第六板",IF(输入!D143&gt;6,"相持"," ")))))))</f>
        <v xml:space="preserve"> </v>
      </c>
      <c r="E143" s="6" t="str">
        <f>IF(输入!E143="z","正手",IF(输入!E143="f","反手",IF(输入!E143="c","侧身",IF(输入!E143="k","控制",IF(输入!E143="y","意外",IF(输入!D143=1,"发球"," "))))))</f>
        <v xml:space="preserve"> </v>
      </c>
      <c r="F143" s="6" t="str">
        <f>IF(输入!G143="d","得",IF(输入!G143="s","失"," "))</f>
        <v xml:space="preserve"> </v>
      </c>
    </row>
    <row r="144" spans="1:6">
      <c r="A144" s="6">
        <f>输入!A144</f>
        <v>0</v>
      </c>
      <c r="B144" s="6" t="str">
        <f>输入!B144</f>
        <v/>
      </c>
      <c r="C144" s="6" t="str">
        <f>输入!C144</f>
        <v xml:space="preserve"> </v>
      </c>
      <c r="D144" s="6" t="str">
        <f>IF(输入!D144=1,"发球",IF(输入!D144=2,"接发球",IF(输入!D144=3,"第三板",IF(输入!D144=4,"第四板",IF(输入!D144=5,"第五板",IF(输入!D144=6,"第六板",IF(输入!D144&gt;6,"相持"," ")))))))</f>
        <v xml:space="preserve"> </v>
      </c>
      <c r="E144" s="6" t="str">
        <f>IF(输入!E144="z","正手",IF(输入!E144="f","反手",IF(输入!E144="c","侧身",IF(输入!E144="k","控制",IF(输入!E144="y","意外",IF(输入!D144=1,"发球"," "))))))</f>
        <v xml:space="preserve"> </v>
      </c>
      <c r="F144" s="6" t="str">
        <f>IF(输入!G144="d","得",IF(输入!G144="s","失"," "))</f>
        <v xml:space="preserve"> </v>
      </c>
    </row>
    <row r="145" spans="1:6">
      <c r="A145" s="6">
        <f>输入!A145</f>
        <v>0</v>
      </c>
      <c r="B145" s="6" t="str">
        <f>输入!B145</f>
        <v/>
      </c>
      <c r="C145" s="6" t="str">
        <f>输入!C145</f>
        <v xml:space="preserve"> </v>
      </c>
      <c r="D145" s="6" t="str">
        <f>IF(输入!D145=1,"发球",IF(输入!D145=2,"接发球",IF(输入!D145=3,"第三板",IF(输入!D145=4,"第四板",IF(输入!D145=5,"第五板",IF(输入!D145=6,"第六板",IF(输入!D145&gt;6,"相持"," ")))))))</f>
        <v xml:space="preserve"> </v>
      </c>
      <c r="E145" s="6" t="str">
        <f>IF(输入!E145="z","正手",IF(输入!E145="f","反手",IF(输入!E145="c","侧身",IF(输入!E145="k","控制",IF(输入!E145="y","意外",IF(输入!D145=1,"发球"," "))))))</f>
        <v xml:space="preserve"> </v>
      </c>
      <c r="F145" s="6" t="str">
        <f>IF(输入!G145="d","得",IF(输入!G145="s","失"," "))</f>
        <v xml:space="preserve"> </v>
      </c>
    </row>
    <row r="146" spans="1:6">
      <c r="A146" s="6">
        <f>输入!A146</f>
        <v>0</v>
      </c>
      <c r="B146" s="6" t="str">
        <f>输入!B146</f>
        <v/>
      </c>
      <c r="C146" s="6" t="str">
        <f>输入!C146</f>
        <v xml:space="preserve"> </v>
      </c>
      <c r="D146" s="6" t="str">
        <f>IF(输入!D146=1,"发球",IF(输入!D146=2,"接发球",IF(输入!D146=3,"第三板",IF(输入!D146=4,"第四板",IF(输入!D146=5,"第五板",IF(输入!D146=6,"第六板",IF(输入!D146&gt;6,"相持"," ")))))))</f>
        <v xml:space="preserve"> </v>
      </c>
      <c r="E146" s="6" t="str">
        <f>IF(输入!E146="z","正手",IF(输入!E146="f","反手",IF(输入!E146="c","侧身",IF(输入!E146="k","控制",IF(输入!E146="y","意外",IF(输入!D146=1,"发球"," "))))))</f>
        <v xml:space="preserve"> </v>
      </c>
      <c r="F146" s="6" t="str">
        <f>IF(输入!G146="d","得",IF(输入!G146="s","失"," "))</f>
        <v xml:space="preserve"> </v>
      </c>
    </row>
    <row r="147" spans="1:6">
      <c r="A147" s="6">
        <f>输入!A147</f>
        <v>0</v>
      </c>
      <c r="B147" s="6" t="str">
        <f>输入!B147</f>
        <v/>
      </c>
      <c r="C147" s="6" t="str">
        <f>输入!C147</f>
        <v xml:space="preserve"> </v>
      </c>
      <c r="D147" s="6" t="str">
        <f>IF(输入!D147=1,"发球",IF(输入!D147=2,"接发球",IF(输入!D147=3,"第三板",IF(输入!D147=4,"第四板",IF(输入!D147=5,"第五板",IF(输入!D147=6,"第六板",IF(输入!D147&gt;6,"相持"," ")))))))</f>
        <v xml:space="preserve"> </v>
      </c>
      <c r="E147" s="6" t="str">
        <f>IF(输入!E147="z","正手",IF(输入!E147="f","反手",IF(输入!E147="c","侧身",IF(输入!E147="k","控制",IF(输入!E147="y","意外",IF(输入!D147=1,"发球"," "))))))</f>
        <v xml:space="preserve"> </v>
      </c>
      <c r="F147" s="6" t="str">
        <f>IF(输入!G147="d","得",IF(输入!G147="s","失"," "))</f>
        <v xml:space="preserve"> </v>
      </c>
    </row>
    <row r="148" spans="1:6">
      <c r="A148" s="6">
        <f>输入!A148</f>
        <v>0</v>
      </c>
      <c r="B148" s="6" t="str">
        <f>输入!B148</f>
        <v/>
      </c>
      <c r="C148" s="6" t="str">
        <f>输入!C148</f>
        <v xml:space="preserve"> </v>
      </c>
      <c r="D148" s="6" t="str">
        <f>IF(输入!D148=1,"发球",IF(输入!D148=2,"接发球",IF(输入!D148=3,"第三板",IF(输入!D148=4,"第四板",IF(输入!D148=5,"第五板",IF(输入!D148=6,"第六板",IF(输入!D148&gt;6,"相持"," ")))))))</f>
        <v xml:space="preserve"> </v>
      </c>
      <c r="E148" s="6" t="str">
        <f>IF(输入!E148="z","正手",IF(输入!E148="f","反手",IF(输入!E148="c","侧身",IF(输入!E148="k","控制",IF(输入!E148="y","意外",IF(输入!D148=1,"发球"," "))))))</f>
        <v xml:space="preserve"> </v>
      </c>
      <c r="F148" s="6" t="str">
        <f>IF(输入!G148="d","得",IF(输入!G148="s","失"," "))</f>
        <v xml:space="preserve"> </v>
      </c>
    </row>
    <row r="149" spans="1:6">
      <c r="A149" s="6">
        <f>输入!A149</f>
        <v>0</v>
      </c>
      <c r="B149" s="6" t="str">
        <f>输入!B149</f>
        <v/>
      </c>
      <c r="C149" s="6" t="str">
        <f>输入!C149</f>
        <v xml:space="preserve"> </v>
      </c>
      <c r="D149" s="6" t="str">
        <f>IF(输入!D149=1,"发球",IF(输入!D149=2,"接发球",IF(输入!D149=3,"第三板",IF(输入!D149=4,"第四板",IF(输入!D149=5,"第五板",IF(输入!D149=6,"第六板",IF(输入!D149&gt;6,"相持"," ")))))))</f>
        <v xml:space="preserve"> </v>
      </c>
      <c r="E149" s="6" t="str">
        <f>IF(输入!E149="z","正手",IF(输入!E149="f","反手",IF(输入!E149="c","侧身",IF(输入!E149="k","控制",IF(输入!E149="y","意外",IF(输入!D149=1,"发球"," "))))))</f>
        <v xml:space="preserve"> </v>
      </c>
      <c r="F149" s="6" t="str">
        <f>IF(输入!G149="d","得",IF(输入!G149="s","失"," "))</f>
        <v xml:space="preserve"> </v>
      </c>
    </row>
    <row r="150" spans="1:6">
      <c r="A150" s="6">
        <f>输入!A150</f>
        <v>0</v>
      </c>
      <c r="B150" s="6" t="str">
        <f>输入!B150</f>
        <v/>
      </c>
      <c r="C150" s="6" t="str">
        <f>输入!C150</f>
        <v xml:space="preserve"> </v>
      </c>
      <c r="D150" s="6" t="str">
        <f>IF(输入!D150=1,"发球",IF(输入!D150=2,"接发球",IF(输入!D150=3,"第三板",IF(输入!D150=4,"第四板",IF(输入!D150=5,"第五板",IF(输入!D150=6,"第六板",IF(输入!D150&gt;6,"相持"," ")))))))</f>
        <v xml:space="preserve"> </v>
      </c>
      <c r="E150" s="6" t="str">
        <f>IF(输入!E150="z","正手",IF(输入!E150="f","反手",IF(输入!E150="c","侧身",IF(输入!E150="k","控制",IF(输入!E150="y","意外",IF(输入!D150=1,"发球"," "))))))</f>
        <v xml:space="preserve"> </v>
      </c>
      <c r="F150" s="6" t="str">
        <f>IF(输入!G150="d","得",IF(输入!G150="s","失"," "))</f>
        <v xml:space="preserve"> </v>
      </c>
    </row>
    <row r="151" spans="1:6">
      <c r="A151" s="6">
        <f>输入!A151</f>
        <v>0</v>
      </c>
      <c r="B151" s="6" t="str">
        <f>输入!B151</f>
        <v/>
      </c>
      <c r="C151" s="6" t="str">
        <f>输入!C151</f>
        <v xml:space="preserve"> </v>
      </c>
      <c r="D151" s="6" t="str">
        <f>IF(输入!D151=1,"发球",IF(输入!D151=2,"接发球",IF(输入!D151=3,"第三板",IF(输入!D151=4,"第四板",IF(输入!D151=5,"第五板",IF(输入!D151=6,"第六板",IF(输入!D151&gt;6,"相持"," ")))))))</f>
        <v xml:space="preserve"> </v>
      </c>
      <c r="E151" s="6" t="str">
        <f>IF(输入!E151="z","正手",IF(输入!E151="f","反手",IF(输入!E151="c","侧身",IF(输入!E151="k","控制",IF(输入!E151="y","意外",IF(输入!D151=1,"发球"," "))))))</f>
        <v xml:space="preserve"> </v>
      </c>
      <c r="F151" s="6" t="str">
        <f>IF(输入!G151="d","得",IF(输入!G151="s","失"," "))</f>
        <v xml:space="preserve"> </v>
      </c>
    </row>
    <row r="152" spans="1:6">
      <c r="A152" s="6">
        <f>输入!A152</f>
        <v>0</v>
      </c>
      <c r="B152" s="6" t="str">
        <f>输入!B152</f>
        <v/>
      </c>
      <c r="C152" s="6" t="str">
        <f>输入!C152</f>
        <v xml:space="preserve"> </v>
      </c>
      <c r="D152" s="6" t="str">
        <f>IF(输入!D152=1,"发球",IF(输入!D152=2,"接发球",IF(输入!D152=3,"第三板",IF(输入!D152=4,"第四板",IF(输入!D152=5,"第五板",IF(输入!D152=6,"第六板",IF(输入!D152&gt;6,"相持"," ")))))))</f>
        <v xml:space="preserve"> </v>
      </c>
      <c r="E152" s="6" t="str">
        <f>IF(输入!E152="z","正手",IF(输入!E152="f","反手",IF(输入!E152="c","侧身",IF(输入!E152="k","控制",IF(输入!E152="y","意外",IF(输入!D152=1,"发球"," "))))))</f>
        <v xml:space="preserve"> </v>
      </c>
      <c r="F152" s="6" t="str">
        <f>IF(输入!G152="d","得",IF(输入!G152="s","失"," "))</f>
        <v xml:space="preserve"> </v>
      </c>
    </row>
    <row r="153" spans="1:6">
      <c r="A153" s="6">
        <f>输入!A153</f>
        <v>0</v>
      </c>
      <c r="B153" s="6" t="str">
        <f>输入!B153</f>
        <v/>
      </c>
      <c r="C153" s="6" t="str">
        <f>输入!C153</f>
        <v xml:space="preserve"> </v>
      </c>
      <c r="D153" s="6" t="str">
        <f>IF(输入!D153=1,"发球",IF(输入!D153=2,"接发球",IF(输入!D153=3,"第三板",IF(输入!D153=4,"第四板",IF(输入!D153=5,"第五板",IF(输入!D153=6,"第六板",IF(输入!D153&gt;6,"相持"," ")))))))</f>
        <v xml:space="preserve"> </v>
      </c>
      <c r="E153" s="6" t="str">
        <f>IF(输入!E153="z","正手",IF(输入!E153="f","反手",IF(输入!E153="c","侧身",IF(输入!E153="k","控制",IF(输入!E153="y","意外",IF(输入!D153=1,"发球"," "))))))</f>
        <v xml:space="preserve"> </v>
      </c>
      <c r="F153" s="6" t="str">
        <f>IF(输入!G153="d","得",IF(输入!G153="s","失"," "))</f>
        <v xml:space="preserve"> </v>
      </c>
    </row>
    <row r="154" spans="1:6">
      <c r="A154" s="6">
        <f>输入!A154</f>
        <v>0</v>
      </c>
      <c r="B154" s="6" t="str">
        <f>输入!B154</f>
        <v/>
      </c>
      <c r="C154" s="6" t="str">
        <f>输入!C154</f>
        <v xml:space="preserve"> </v>
      </c>
      <c r="D154" s="6" t="str">
        <f>IF(输入!D154=1,"发球",IF(输入!D154=2,"接发球",IF(输入!D154=3,"第三板",IF(输入!D154=4,"第四板",IF(输入!D154=5,"第五板",IF(输入!D154=6,"第六板",IF(输入!D154&gt;6,"相持"," ")))))))</f>
        <v xml:space="preserve"> </v>
      </c>
      <c r="E154" s="6" t="str">
        <f>IF(输入!E154="z","正手",IF(输入!E154="f","反手",IF(输入!E154="c","侧身",IF(输入!E154="k","控制",IF(输入!E154="y","意外",IF(输入!D154=1,"发球"," "))))))</f>
        <v xml:space="preserve"> </v>
      </c>
      <c r="F154" s="6" t="str">
        <f>IF(输入!G154="d","得",IF(输入!G154="s","失"," "))</f>
        <v xml:space="preserve"> </v>
      </c>
    </row>
    <row r="155" spans="1:6">
      <c r="A155" s="6">
        <f>输入!A155</f>
        <v>0</v>
      </c>
      <c r="B155" s="6" t="str">
        <f>输入!B155</f>
        <v/>
      </c>
      <c r="C155" s="6" t="str">
        <f>输入!C155</f>
        <v xml:space="preserve"> </v>
      </c>
      <c r="D155" s="6" t="str">
        <f>IF(输入!D155=1,"发球",IF(输入!D155=2,"接发球",IF(输入!D155=3,"第三板",IF(输入!D155=4,"第四板",IF(输入!D155=5,"第五板",IF(输入!D155=6,"第六板",IF(输入!D155&gt;6,"相持"," ")))))))</f>
        <v xml:space="preserve"> </v>
      </c>
      <c r="E155" s="6" t="str">
        <f>IF(输入!E155="z","正手",IF(输入!E155="f","反手",IF(输入!E155="c","侧身",IF(输入!E155="k","控制",IF(输入!E155="y","意外",IF(输入!D155=1,"发球"," "))))))</f>
        <v xml:space="preserve"> </v>
      </c>
      <c r="F155" s="6" t="str">
        <f>IF(输入!G155="d","得",IF(输入!G155="s","失"," "))</f>
        <v xml:space="preserve"> </v>
      </c>
    </row>
    <row r="156" spans="1:6">
      <c r="A156" s="6">
        <f>输入!A156</f>
        <v>0</v>
      </c>
      <c r="B156" s="6" t="str">
        <f>输入!B156</f>
        <v/>
      </c>
      <c r="C156" s="6" t="str">
        <f>输入!C156</f>
        <v xml:space="preserve"> </v>
      </c>
      <c r="D156" s="6" t="str">
        <f>IF(输入!D156=1,"发球",IF(输入!D156=2,"接发球",IF(输入!D156=3,"第三板",IF(输入!D156=4,"第四板",IF(输入!D156=5,"第五板",IF(输入!D156=6,"第六板",IF(输入!D156&gt;6,"相持"," ")))))))</f>
        <v xml:space="preserve"> </v>
      </c>
      <c r="E156" s="6" t="str">
        <f>IF(输入!E156="z","正手",IF(输入!E156="f","反手",IF(输入!E156="c","侧身",IF(输入!E156="k","控制",IF(输入!E156="y","意外",IF(输入!D156=1,"发球"," "))))))</f>
        <v xml:space="preserve"> </v>
      </c>
      <c r="F156" s="6" t="str">
        <f>IF(输入!G156="d","得",IF(输入!G156="s","失"," "))</f>
        <v xml:space="preserve"> </v>
      </c>
    </row>
    <row r="157" spans="1:6">
      <c r="A157" s="6">
        <f>输入!A157</f>
        <v>0</v>
      </c>
      <c r="B157" s="6" t="str">
        <f>输入!B157</f>
        <v/>
      </c>
      <c r="C157" s="6" t="str">
        <f>输入!C157</f>
        <v xml:space="preserve"> </v>
      </c>
      <c r="D157" s="6" t="str">
        <f>IF(输入!D157=1,"发球",IF(输入!D157=2,"接发球",IF(输入!D157=3,"第三板",IF(输入!D157=4,"第四板",IF(输入!D157=5,"第五板",IF(输入!D157=6,"第六板",IF(输入!D157&gt;6,"相持"," ")))))))</f>
        <v xml:space="preserve"> </v>
      </c>
      <c r="E157" s="6" t="str">
        <f>IF(输入!E157="z","正手",IF(输入!E157="f","反手",IF(输入!E157="c","侧身",IF(输入!E157="k","控制",IF(输入!E157="y","意外",IF(输入!D157=1,"发球"," "))))))</f>
        <v xml:space="preserve"> </v>
      </c>
      <c r="F157" s="6" t="str">
        <f>IF(输入!G157="d","得",IF(输入!G157="s","失"," "))</f>
        <v xml:space="preserve"> </v>
      </c>
    </row>
    <row r="158" spans="1:6">
      <c r="A158" s="6">
        <f>输入!A158</f>
        <v>0</v>
      </c>
      <c r="B158" s="6" t="str">
        <f>输入!B158</f>
        <v/>
      </c>
      <c r="C158" s="6" t="str">
        <f>输入!C158</f>
        <v xml:space="preserve"> </v>
      </c>
      <c r="D158" s="6" t="str">
        <f>IF(输入!D158=1,"发球",IF(输入!D158=2,"接发球",IF(输入!D158=3,"第三板",IF(输入!D158=4,"第四板",IF(输入!D158=5,"第五板",IF(输入!D158=6,"第六板",IF(输入!D158&gt;6,"相持"," ")))))))</f>
        <v xml:space="preserve"> </v>
      </c>
      <c r="E158" s="6" t="str">
        <f>IF(输入!E158="z","正手",IF(输入!E158="f","反手",IF(输入!E158="c","侧身",IF(输入!E158="k","控制",IF(输入!E158="y","意外",IF(输入!D158=1,"发球"," "))))))</f>
        <v xml:space="preserve"> </v>
      </c>
      <c r="F158" s="6" t="str">
        <f>IF(输入!G158="d","得",IF(输入!G158="s","失"," "))</f>
        <v xml:space="preserve"> </v>
      </c>
    </row>
    <row r="159" spans="1:6">
      <c r="A159" s="6">
        <f>输入!A159</f>
        <v>0</v>
      </c>
      <c r="B159" s="6" t="str">
        <f>输入!B159</f>
        <v/>
      </c>
      <c r="C159" s="6" t="str">
        <f>输入!C159</f>
        <v xml:space="preserve"> </v>
      </c>
      <c r="D159" s="6" t="str">
        <f>IF(输入!D159=1,"发球",IF(输入!D159=2,"接发球",IF(输入!D159=3,"第三板",IF(输入!D159=4,"第四板",IF(输入!D159=5,"第五板",IF(输入!D159=6,"第六板",IF(输入!D159&gt;6,"相持"," ")))))))</f>
        <v xml:space="preserve"> </v>
      </c>
      <c r="E159" s="6" t="str">
        <f>IF(输入!E159="z","正手",IF(输入!E159="f","反手",IF(输入!E159="c","侧身",IF(输入!E159="k","控制",IF(输入!E159="y","意外",IF(输入!D159=1,"发球"," "))))))</f>
        <v xml:space="preserve"> </v>
      </c>
      <c r="F159" s="6" t="str">
        <f>IF(输入!G159="d","得",IF(输入!G159="s","失"," "))</f>
        <v xml:space="preserve"> </v>
      </c>
    </row>
    <row r="160" spans="1:6">
      <c r="A160" s="6">
        <f>输入!A160</f>
        <v>0</v>
      </c>
      <c r="B160" s="6" t="str">
        <f>输入!B160</f>
        <v/>
      </c>
      <c r="C160" s="6" t="str">
        <f>输入!C160</f>
        <v xml:space="preserve"> </v>
      </c>
      <c r="D160" s="6" t="str">
        <f>IF(输入!D160=1,"发球",IF(输入!D160=2,"接发球",IF(输入!D160=3,"第三板",IF(输入!D160=4,"第四板",IF(输入!D160=5,"第五板",IF(输入!D160=6,"第六板",IF(输入!D160&gt;6,"相持"," ")))))))</f>
        <v xml:space="preserve"> </v>
      </c>
      <c r="E160" s="6" t="str">
        <f>IF(输入!E160="z","正手",IF(输入!E160="f","反手",IF(输入!E160="c","侧身",IF(输入!E160="k","控制",IF(输入!E160="y","意外",IF(输入!D160=1,"发球"," "))))))</f>
        <v xml:space="preserve"> </v>
      </c>
      <c r="F160" s="6" t="str">
        <f>IF(输入!G160="d","得",IF(输入!G160="s","失"," "))</f>
        <v xml:space="preserve"> </v>
      </c>
    </row>
    <row r="161" spans="1:6">
      <c r="A161" s="6">
        <f>输入!A161</f>
        <v>0</v>
      </c>
      <c r="B161" s="6" t="str">
        <f>输入!B161</f>
        <v/>
      </c>
      <c r="C161" s="6" t="str">
        <f>输入!C161</f>
        <v xml:space="preserve"> </v>
      </c>
      <c r="D161" s="6" t="str">
        <f>IF(输入!D161=1,"发球",IF(输入!D161=2,"接发球",IF(输入!D161=3,"第三板",IF(输入!D161=4,"第四板",IF(输入!D161=5,"第五板",IF(输入!D161=6,"第六板",IF(输入!D161&gt;6,"相持"," ")))))))</f>
        <v xml:space="preserve"> </v>
      </c>
      <c r="E161" s="6" t="str">
        <f>IF(输入!E161="z","正手",IF(输入!E161="f","反手",IF(输入!E161="c","侧身",IF(输入!E161="k","控制",IF(输入!E161="y","意外",IF(输入!D161=1,"发球"," "))))))</f>
        <v xml:space="preserve"> </v>
      </c>
      <c r="F161" s="6" t="str">
        <f>IF(输入!G161="d","得",IF(输入!G161="s","失"," "))</f>
        <v xml:space="preserve"> </v>
      </c>
    </row>
    <row r="162" spans="1:6">
      <c r="A162" s="6">
        <f>输入!A162</f>
        <v>0</v>
      </c>
      <c r="B162" s="6" t="str">
        <f>输入!B162</f>
        <v/>
      </c>
      <c r="C162" s="6" t="str">
        <f>输入!C162</f>
        <v xml:space="preserve"> </v>
      </c>
      <c r="D162" s="6" t="str">
        <f>IF(输入!D162=1,"发球",IF(输入!D162=2,"接发球",IF(输入!D162=3,"第三板",IF(输入!D162=4,"第四板",IF(输入!D162=5,"第五板",IF(输入!D162=6,"第六板",IF(输入!D162&gt;6,"相持"," ")))))))</f>
        <v xml:space="preserve"> </v>
      </c>
      <c r="E162" s="6" t="str">
        <f>IF(输入!E162="z","正手",IF(输入!E162="f","反手",IF(输入!E162="c","侧身",IF(输入!E162="k","控制",IF(输入!E162="y","意外",IF(输入!D162=1,"发球"," "))))))</f>
        <v xml:space="preserve"> </v>
      </c>
      <c r="F162" s="6" t="str">
        <f>IF(输入!G162="d","得",IF(输入!G162="s","失"," "))</f>
        <v xml:space="preserve"> </v>
      </c>
    </row>
    <row r="163" spans="1:6">
      <c r="A163" s="6">
        <f>输入!A163</f>
        <v>0</v>
      </c>
      <c r="B163" s="6" t="str">
        <f>输入!B163</f>
        <v/>
      </c>
      <c r="C163" s="6" t="str">
        <f>输入!C163</f>
        <v xml:space="preserve"> </v>
      </c>
      <c r="D163" s="6" t="str">
        <f>IF(输入!D163=1,"发球",IF(输入!D163=2,"接发球",IF(输入!D163=3,"第三板",IF(输入!D163=4,"第四板",IF(输入!D163=5,"第五板",IF(输入!D163=6,"第六板",IF(输入!D163&gt;6,"相持"," ")))))))</f>
        <v xml:space="preserve"> </v>
      </c>
      <c r="E163" s="6" t="str">
        <f>IF(输入!E163="z","正手",IF(输入!E163="f","反手",IF(输入!E163="c","侧身",IF(输入!E163="k","控制",IF(输入!E163="y","意外",IF(输入!D163=1,"发球"," "))))))</f>
        <v xml:space="preserve"> </v>
      </c>
      <c r="F163" s="6" t="str">
        <f>IF(输入!G163="d","得",IF(输入!G163="s","失"," "))</f>
        <v xml:space="preserve"> </v>
      </c>
    </row>
    <row r="164" spans="1:6">
      <c r="A164" s="6">
        <f>输入!A164</f>
        <v>0</v>
      </c>
      <c r="B164" s="6" t="str">
        <f>输入!B164</f>
        <v/>
      </c>
      <c r="C164" s="6" t="str">
        <f>输入!C164</f>
        <v xml:space="preserve"> </v>
      </c>
      <c r="D164" s="6" t="str">
        <f>IF(输入!D164=1,"发球",IF(输入!D164=2,"接发球",IF(输入!D164=3,"第三板",IF(输入!D164=4,"第四板",IF(输入!D164=5,"第五板",IF(输入!D164=6,"第六板",IF(输入!D164&gt;6,"相持"," ")))))))</f>
        <v xml:space="preserve"> </v>
      </c>
      <c r="E164" s="6" t="str">
        <f>IF(输入!E164="z","正手",IF(输入!E164="f","反手",IF(输入!E164="c","侧身",IF(输入!E164="k","控制",IF(输入!E164="y","意外",IF(输入!D164=1,"发球"," "))))))</f>
        <v xml:space="preserve"> </v>
      </c>
      <c r="F164" s="6" t="str">
        <f>IF(输入!G164="d","得",IF(输入!G164="s","失"," "))</f>
        <v xml:space="preserve"> </v>
      </c>
    </row>
    <row r="165" spans="1:6">
      <c r="A165" s="6">
        <f>输入!A165</f>
        <v>0</v>
      </c>
      <c r="B165" s="6" t="str">
        <f>输入!B165</f>
        <v/>
      </c>
      <c r="C165" s="6" t="str">
        <f>输入!C165</f>
        <v xml:space="preserve"> </v>
      </c>
      <c r="D165" s="6" t="str">
        <f>IF(输入!D165=1,"发球",IF(输入!D165=2,"接发球",IF(输入!D165=3,"第三板",IF(输入!D165=4,"第四板",IF(输入!D165=5,"第五板",IF(输入!D165=6,"第六板",IF(输入!D165&gt;6,"相持"," ")))))))</f>
        <v xml:space="preserve"> </v>
      </c>
      <c r="E165" s="6" t="str">
        <f>IF(输入!E165="z","正手",IF(输入!E165="f","反手",IF(输入!E165="c","侧身",IF(输入!E165="k","控制",IF(输入!E165="y","意外",IF(输入!D165=1,"发球"," "))))))</f>
        <v xml:space="preserve"> </v>
      </c>
      <c r="F165" s="6" t="str">
        <f>IF(输入!G165="d","得",IF(输入!G165="s","失"," "))</f>
        <v xml:space="preserve"> </v>
      </c>
    </row>
    <row r="166" spans="1:6">
      <c r="A166" s="6">
        <f>输入!A166</f>
        <v>0</v>
      </c>
      <c r="B166" s="6" t="str">
        <f>输入!B166</f>
        <v/>
      </c>
      <c r="C166" s="6" t="str">
        <f>输入!C166</f>
        <v xml:space="preserve"> </v>
      </c>
      <c r="D166" s="6" t="str">
        <f>IF(输入!D166=1,"发球",IF(输入!D166=2,"接发球",IF(输入!D166=3,"第三板",IF(输入!D166=4,"第四板",IF(输入!D166=5,"第五板",IF(输入!D166=6,"第六板",IF(输入!D166&gt;6,"相持"," ")))))))</f>
        <v xml:space="preserve"> </v>
      </c>
      <c r="E166" s="6" t="str">
        <f>IF(输入!E166="z","正手",IF(输入!E166="f","反手",IF(输入!E166="c","侧身",IF(输入!E166="k","控制",IF(输入!E166="y","意外",IF(输入!D166=1,"发球"," "))))))</f>
        <v xml:space="preserve"> </v>
      </c>
      <c r="F166" s="6" t="str">
        <f>IF(输入!G166="d","得",IF(输入!G166="s","失"," "))</f>
        <v xml:space="preserve"> </v>
      </c>
    </row>
    <row r="167" spans="1:6">
      <c r="A167" s="6">
        <f>输入!A167</f>
        <v>0</v>
      </c>
      <c r="B167" s="6" t="str">
        <f>输入!B167</f>
        <v/>
      </c>
      <c r="C167" s="6" t="str">
        <f>输入!C167</f>
        <v xml:space="preserve"> </v>
      </c>
      <c r="D167" s="6" t="str">
        <f>IF(输入!D167=1,"发球",IF(输入!D167=2,"接发球",IF(输入!D167=3,"第三板",IF(输入!D167=4,"第四板",IF(输入!D167=5,"第五板",IF(输入!D167=6,"第六板",IF(输入!D167&gt;6,"相持"," ")))))))</f>
        <v xml:space="preserve"> </v>
      </c>
      <c r="E167" s="6" t="str">
        <f>IF(输入!E167="z","正手",IF(输入!E167="f","反手",IF(输入!E167="c","侧身",IF(输入!E167="k","控制",IF(输入!E167="y","意外",IF(输入!D167=1,"发球"," "))))))</f>
        <v xml:space="preserve"> </v>
      </c>
      <c r="F167" s="6" t="str">
        <f>IF(输入!G167="d","得",IF(输入!G167="s","失"," "))</f>
        <v xml:space="preserve"> </v>
      </c>
    </row>
    <row r="168" spans="1:6">
      <c r="A168" s="6">
        <f>输入!A168</f>
        <v>0</v>
      </c>
      <c r="B168" s="6" t="str">
        <f>输入!B168</f>
        <v/>
      </c>
      <c r="C168" s="6" t="str">
        <f>输入!C168</f>
        <v xml:space="preserve"> </v>
      </c>
      <c r="D168" s="6" t="str">
        <f>IF(输入!D168=1,"发球",IF(输入!D168=2,"接发球",IF(输入!D168=3,"第三板",IF(输入!D168=4,"第四板",IF(输入!D168=5,"第五板",IF(输入!D168=6,"第六板",IF(输入!D168&gt;6,"相持"," ")))))))</f>
        <v xml:space="preserve"> </v>
      </c>
      <c r="E168" s="6" t="str">
        <f>IF(输入!E168="z","正手",IF(输入!E168="f","反手",IF(输入!E168="c","侧身",IF(输入!E168="k","控制",IF(输入!E168="y","意外",IF(输入!D168=1,"发球"," "))))))</f>
        <v xml:space="preserve"> </v>
      </c>
      <c r="F168" s="6" t="str">
        <f>IF(输入!G168="d","得",IF(输入!G168="s","失"," "))</f>
        <v xml:space="preserve"> </v>
      </c>
    </row>
    <row r="169" spans="1:6">
      <c r="A169" s="6">
        <f>输入!A169</f>
        <v>0</v>
      </c>
      <c r="B169" s="6" t="str">
        <f>输入!B169</f>
        <v/>
      </c>
      <c r="C169" s="6" t="str">
        <f>输入!C169</f>
        <v xml:space="preserve"> </v>
      </c>
      <c r="D169" s="6" t="str">
        <f>IF(输入!D169=1,"发球",IF(输入!D169=2,"接发球",IF(输入!D169=3,"第三板",IF(输入!D169=4,"第四板",IF(输入!D169=5,"第五板",IF(输入!D169=6,"第六板",IF(输入!D169&gt;6,"相持"," ")))))))</f>
        <v xml:space="preserve"> </v>
      </c>
      <c r="E169" s="6" t="str">
        <f>IF(输入!E169="z","正手",IF(输入!E169="f","反手",IF(输入!E169="c","侧身",IF(输入!E169="k","控制",IF(输入!E169="y","意外",IF(输入!D169=1,"发球"," "))))))</f>
        <v xml:space="preserve"> </v>
      </c>
      <c r="F169" s="6" t="str">
        <f>IF(输入!G169="d","得",IF(输入!G169="s","失"," "))</f>
        <v xml:space="preserve"> </v>
      </c>
    </row>
    <row r="170" spans="1:6">
      <c r="A170" s="6">
        <f>输入!A170</f>
        <v>0</v>
      </c>
      <c r="B170" s="6" t="str">
        <f>输入!B170</f>
        <v/>
      </c>
      <c r="C170" s="6" t="str">
        <f>输入!C170</f>
        <v xml:space="preserve"> </v>
      </c>
      <c r="D170" s="6" t="str">
        <f>IF(输入!D170=1,"发球",IF(输入!D170=2,"接发球",IF(输入!D170=3,"第三板",IF(输入!D170=4,"第四板",IF(输入!D170=5,"第五板",IF(输入!D170=6,"第六板",IF(输入!D170&gt;6,"相持"," ")))))))</f>
        <v xml:space="preserve"> </v>
      </c>
      <c r="E170" s="6" t="str">
        <f>IF(输入!E170="z","正手",IF(输入!E170="f","反手",IF(输入!E170="c","侧身",IF(输入!E170="k","控制",IF(输入!E170="y","意外",IF(输入!D170=1,"发球"," "))))))</f>
        <v xml:space="preserve"> </v>
      </c>
      <c r="F170" s="6" t="str">
        <f>IF(输入!G170="d","得",IF(输入!G170="s","失"," "))</f>
        <v xml:space="preserve"> </v>
      </c>
    </row>
    <row r="171" spans="1:6">
      <c r="A171" s="6">
        <f>输入!A171</f>
        <v>0</v>
      </c>
      <c r="B171" s="6" t="str">
        <f>输入!B171</f>
        <v/>
      </c>
      <c r="C171" s="6" t="str">
        <f>输入!C171</f>
        <v xml:space="preserve"> </v>
      </c>
      <c r="D171" s="6" t="str">
        <f>IF(输入!D171=1,"发球",IF(输入!D171=2,"接发球",IF(输入!D171=3,"第三板",IF(输入!D171=4,"第四板",IF(输入!D171=5,"第五板",IF(输入!D171=6,"第六板",IF(输入!D171&gt;6,"相持"," ")))))))</f>
        <v xml:space="preserve"> </v>
      </c>
      <c r="E171" s="6" t="str">
        <f>IF(输入!E171="z","正手",IF(输入!E171="f","反手",IF(输入!E171="c","侧身",IF(输入!E171="k","控制",IF(输入!E171="y","意外",IF(输入!D171=1,"发球"," "))))))</f>
        <v xml:space="preserve"> </v>
      </c>
      <c r="F171" s="6" t="str">
        <f>IF(输入!G171="d","得",IF(输入!G171="s","失"," "))</f>
        <v xml:space="preserve"> </v>
      </c>
    </row>
    <row r="172" spans="1:6">
      <c r="A172" s="6">
        <f>输入!A172</f>
        <v>0</v>
      </c>
      <c r="B172" s="6" t="str">
        <f>输入!B172</f>
        <v/>
      </c>
      <c r="C172" s="6" t="str">
        <f>输入!C172</f>
        <v xml:space="preserve"> </v>
      </c>
      <c r="D172" s="6" t="str">
        <f>IF(输入!D172=1,"发球",IF(输入!D172=2,"接发球",IF(输入!D172=3,"第三板",IF(输入!D172=4,"第四板",IF(输入!D172=5,"第五板",IF(输入!D172=6,"第六板",IF(输入!D172&gt;6,"相持"," ")))))))</f>
        <v xml:space="preserve"> </v>
      </c>
      <c r="E172" s="6" t="str">
        <f>IF(输入!E172="z","正手",IF(输入!E172="f","反手",IF(输入!E172="c","侧身",IF(输入!E172="k","控制",IF(输入!E172="y","意外",IF(输入!D172=1,"发球"," "))))))</f>
        <v xml:space="preserve"> </v>
      </c>
      <c r="F172" s="6" t="str">
        <f>IF(输入!G172="d","得",IF(输入!G172="s","失"," "))</f>
        <v xml:space="preserve"> </v>
      </c>
    </row>
    <row r="173" spans="1:6">
      <c r="A173" s="6">
        <f>输入!A173</f>
        <v>0</v>
      </c>
      <c r="B173" s="6" t="str">
        <f>输入!B173</f>
        <v/>
      </c>
      <c r="C173" s="6" t="str">
        <f>输入!C173</f>
        <v xml:space="preserve"> </v>
      </c>
      <c r="D173" s="6" t="str">
        <f>IF(输入!D173=1,"发球",IF(输入!D173=2,"接发球",IF(输入!D173=3,"第三板",IF(输入!D173=4,"第四板",IF(输入!D173=5,"第五板",IF(输入!D173=6,"第六板",IF(输入!D173&gt;6,"相持"," ")))))))</f>
        <v xml:space="preserve"> </v>
      </c>
      <c r="E173" s="6" t="str">
        <f>IF(输入!E173="z","正手",IF(输入!E173="f","反手",IF(输入!E173="c","侧身",IF(输入!E173="k","控制",IF(输入!E173="y","意外",IF(输入!D173=1,"发球"," "))))))</f>
        <v xml:space="preserve"> </v>
      </c>
      <c r="F173" s="6" t="str">
        <f>IF(输入!G173="d","得",IF(输入!G173="s","失"," "))</f>
        <v xml:space="preserve"> </v>
      </c>
    </row>
    <row r="174" spans="1:6">
      <c r="A174" s="6">
        <f>输入!A174</f>
        <v>0</v>
      </c>
      <c r="B174" s="6" t="str">
        <f>输入!B174</f>
        <v/>
      </c>
      <c r="C174" s="6" t="str">
        <f>输入!C174</f>
        <v xml:space="preserve"> </v>
      </c>
      <c r="D174" s="6" t="str">
        <f>IF(输入!D174=1,"发球",IF(输入!D174=2,"接发球",IF(输入!D174=3,"第三板",IF(输入!D174=4,"第四板",IF(输入!D174=5,"第五板",IF(输入!D174=6,"第六板",IF(输入!D174&gt;6,"相持"," ")))))))</f>
        <v xml:space="preserve"> </v>
      </c>
      <c r="E174" s="6" t="str">
        <f>IF(输入!E174="z","正手",IF(输入!E174="f","反手",IF(输入!E174="c","侧身",IF(输入!E174="k","控制",IF(输入!E174="y","意外",IF(输入!D174=1,"发球"," "))))))</f>
        <v xml:space="preserve"> </v>
      </c>
      <c r="F174" s="6" t="str">
        <f>IF(输入!G174="d","得",IF(输入!G174="s","失"," "))</f>
        <v xml:space="preserve"> </v>
      </c>
    </row>
    <row r="175" spans="1:6">
      <c r="A175" s="6">
        <f>输入!A175</f>
        <v>0</v>
      </c>
      <c r="B175" s="6" t="str">
        <f>输入!B175</f>
        <v/>
      </c>
      <c r="C175" s="6" t="str">
        <f>输入!C175</f>
        <v xml:space="preserve"> </v>
      </c>
      <c r="D175" s="6" t="str">
        <f>IF(输入!D175=1,"发球",IF(输入!D175=2,"接发球",IF(输入!D175=3,"第三板",IF(输入!D175=4,"第四板",IF(输入!D175=5,"第五板",IF(输入!D175=6,"第六板",IF(输入!D175&gt;6,"相持"," ")))))))</f>
        <v xml:space="preserve"> </v>
      </c>
      <c r="E175" s="6" t="str">
        <f>IF(输入!E175="z","正手",IF(输入!E175="f","反手",IF(输入!E175="c","侧身",IF(输入!E175="k","控制",IF(输入!E175="y","意外",IF(输入!D175=1,"发球"," "))))))</f>
        <v xml:space="preserve"> </v>
      </c>
      <c r="F175" s="6" t="str">
        <f>IF(输入!G175="d","得",IF(输入!G175="s","失"," "))</f>
        <v xml:space="preserve"> </v>
      </c>
    </row>
    <row r="176" spans="1:6">
      <c r="A176" s="6">
        <f>输入!A176</f>
        <v>0</v>
      </c>
      <c r="B176" s="6" t="str">
        <f>输入!B176</f>
        <v/>
      </c>
      <c r="C176" s="6" t="str">
        <f>输入!C176</f>
        <v xml:space="preserve"> </v>
      </c>
      <c r="D176" s="6" t="str">
        <f>IF(输入!D176=1,"发球",IF(输入!D176=2,"接发球",IF(输入!D176=3,"第三板",IF(输入!D176=4,"第四板",IF(输入!D176=5,"第五板",IF(输入!D176=6,"第六板",IF(输入!D176&gt;6,"相持"," ")))))))</f>
        <v xml:space="preserve"> </v>
      </c>
      <c r="E176" s="6" t="str">
        <f>IF(输入!E176="z","正手",IF(输入!E176="f","反手",IF(输入!E176="c","侧身",IF(输入!E176="k","控制",IF(输入!E176="y","意外",IF(输入!D176=1,"发球"," "))))))</f>
        <v xml:space="preserve"> </v>
      </c>
      <c r="F176" s="6" t="str">
        <f>IF(输入!G176="d","得",IF(输入!G176="s","失"," "))</f>
        <v xml:space="preserve"> </v>
      </c>
    </row>
    <row r="177" spans="1:6">
      <c r="A177" s="6">
        <f>输入!A177</f>
        <v>0</v>
      </c>
      <c r="B177" s="6" t="str">
        <f>输入!B177</f>
        <v/>
      </c>
      <c r="C177" s="6" t="str">
        <f>输入!C177</f>
        <v xml:space="preserve"> </v>
      </c>
      <c r="D177" s="6" t="str">
        <f>IF(输入!D177=1,"发球",IF(输入!D177=2,"接发球",IF(输入!D177=3,"第三板",IF(输入!D177=4,"第四板",IF(输入!D177=5,"第五板",IF(输入!D177=6,"第六板",IF(输入!D177&gt;6,"相持"," ")))))))</f>
        <v xml:space="preserve"> </v>
      </c>
      <c r="E177" s="6" t="str">
        <f>IF(输入!E177="z","正手",IF(输入!E177="f","反手",IF(输入!E177="c","侧身",IF(输入!E177="k","控制",IF(输入!E177="y","意外",IF(输入!D177=1,"发球"," "))))))</f>
        <v xml:space="preserve"> </v>
      </c>
      <c r="F177" s="6" t="str">
        <f>IF(输入!G177="d","得",IF(输入!G177="s","失"," "))</f>
        <v xml:space="preserve"> </v>
      </c>
    </row>
    <row r="178" spans="1:6">
      <c r="A178" s="6">
        <f>输入!A178</f>
        <v>0</v>
      </c>
      <c r="B178" s="6" t="str">
        <f>输入!B178</f>
        <v/>
      </c>
      <c r="C178" s="6" t="str">
        <f>输入!C178</f>
        <v xml:space="preserve"> </v>
      </c>
      <c r="D178" s="6" t="str">
        <f>IF(输入!D178=1,"发球",IF(输入!D178=2,"接发球",IF(输入!D178=3,"第三板",IF(输入!D178=4,"第四板",IF(输入!D178=5,"第五板",IF(输入!D178=6,"第六板",IF(输入!D178&gt;6,"相持"," ")))))))</f>
        <v xml:space="preserve"> </v>
      </c>
      <c r="E178" s="6" t="str">
        <f>IF(输入!E178="z","正手",IF(输入!E178="f","反手",IF(输入!E178="c","侧身",IF(输入!E178="k","控制",IF(输入!E178="y","意外",IF(输入!D178=1,"发球"," "))))))</f>
        <v xml:space="preserve"> </v>
      </c>
      <c r="F178" s="6" t="str">
        <f>IF(输入!G178="d","得",IF(输入!G178="s","失"," "))</f>
        <v xml:space="preserve"> </v>
      </c>
    </row>
    <row r="179" spans="1:6">
      <c r="A179" s="6">
        <f>输入!A179</f>
        <v>0</v>
      </c>
      <c r="B179" s="6" t="str">
        <f>输入!B179</f>
        <v/>
      </c>
      <c r="C179" s="6" t="str">
        <f>输入!C179</f>
        <v xml:space="preserve"> </v>
      </c>
      <c r="D179" s="6" t="str">
        <f>IF(输入!D179=1,"发球",IF(输入!D179=2,"接发球",IF(输入!D179=3,"第三板",IF(输入!D179=4,"第四板",IF(输入!D179=5,"第五板",IF(输入!D179=6,"第六板",IF(输入!D179&gt;6,"相持"," ")))))))</f>
        <v xml:space="preserve"> </v>
      </c>
      <c r="E179" s="6" t="str">
        <f>IF(输入!E179="z","正手",IF(输入!E179="f","反手",IF(输入!E179="c","侧身",IF(输入!E179="k","控制",IF(输入!E179="y","意外",IF(输入!D179=1,"发球"," "))))))</f>
        <v xml:space="preserve"> </v>
      </c>
      <c r="F179" s="6" t="str">
        <f>IF(输入!G179="d","得",IF(输入!G179="s","失"," "))</f>
        <v xml:space="preserve"> </v>
      </c>
    </row>
    <row r="180" spans="1:6">
      <c r="A180" s="6">
        <f>输入!A180</f>
        <v>0</v>
      </c>
      <c r="B180" s="6" t="str">
        <f>输入!B180</f>
        <v/>
      </c>
      <c r="C180" s="6" t="str">
        <f>输入!C180</f>
        <v xml:space="preserve"> </v>
      </c>
      <c r="D180" s="6" t="str">
        <f>IF(输入!D180=1,"发球",IF(输入!D180=2,"接发球",IF(输入!D180=3,"第三板",IF(输入!D180=4,"第四板",IF(输入!D180=5,"第五板",IF(输入!D180=6,"第六板",IF(输入!D180&gt;6,"相持"," ")))))))</f>
        <v xml:space="preserve"> </v>
      </c>
      <c r="E180" s="6" t="str">
        <f>IF(输入!E180="z","正手",IF(输入!E180="f","反手",IF(输入!E180="c","侧身",IF(输入!E180="k","控制",IF(输入!E180="y","意外",IF(输入!D180=1,"发球"," "))))))</f>
        <v xml:space="preserve"> </v>
      </c>
      <c r="F180" s="6" t="str">
        <f>IF(输入!G180="d","得",IF(输入!G180="s","失"," "))</f>
        <v xml:space="preserve"> </v>
      </c>
    </row>
    <row r="181" spans="1:6">
      <c r="A181" s="6">
        <f>输入!A181</f>
        <v>0</v>
      </c>
      <c r="B181" s="6" t="str">
        <f>输入!B181</f>
        <v/>
      </c>
      <c r="C181" s="6" t="str">
        <f>输入!C181</f>
        <v xml:space="preserve"> </v>
      </c>
      <c r="D181" s="6" t="str">
        <f>IF(输入!D181=1,"发球",IF(输入!D181=2,"接发球",IF(输入!D181=3,"第三板",IF(输入!D181=4,"第四板",IF(输入!D181=5,"第五板",IF(输入!D181=6,"第六板",IF(输入!D181&gt;6,"相持"," ")))))))</f>
        <v xml:space="preserve"> </v>
      </c>
      <c r="E181" s="6" t="str">
        <f>IF(输入!E181="z","正手",IF(输入!E181="f","反手",IF(输入!E181="c","侧身",IF(输入!E181="k","控制",IF(输入!E181="y","意外",IF(输入!D181=1,"发球"," "))))))</f>
        <v xml:space="preserve"> </v>
      </c>
      <c r="F181" s="6" t="str">
        <f>IF(输入!G181="d","得",IF(输入!G181="s","失"," "))</f>
        <v xml:space="preserve"> </v>
      </c>
    </row>
    <row r="182" spans="1:6">
      <c r="A182" s="6">
        <f>输入!A182</f>
        <v>0</v>
      </c>
      <c r="B182" s="6" t="str">
        <f>输入!B182</f>
        <v/>
      </c>
      <c r="C182" s="6" t="str">
        <f>输入!C182</f>
        <v xml:space="preserve"> </v>
      </c>
      <c r="D182" s="6" t="str">
        <f>IF(输入!D182=1,"发球",IF(输入!D182=2,"接发球",IF(输入!D182=3,"第三板",IF(输入!D182=4,"第四板",IF(输入!D182=5,"第五板",IF(输入!D182=6,"第六板",IF(输入!D182&gt;6,"相持"," ")))))))</f>
        <v xml:space="preserve"> </v>
      </c>
      <c r="E182" s="6" t="str">
        <f>IF(输入!E182="z","正手",IF(输入!E182="f","反手",IF(输入!E182="c","侧身",IF(输入!E182="k","控制",IF(输入!E182="y","意外",IF(输入!D182=1,"发球"," "))))))</f>
        <v xml:space="preserve"> </v>
      </c>
      <c r="F182" s="6" t="str">
        <f>IF(输入!G182="d","得",IF(输入!G182="s","失"," "))</f>
        <v xml:space="preserve"> </v>
      </c>
    </row>
    <row r="183" spans="1:6">
      <c r="A183" s="6">
        <f>输入!A183</f>
        <v>0</v>
      </c>
      <c r="B183" s="6" t="str">
        <f>输入!B183</f>
        <v/>
      </c>
      <c r="C183" s="6" t="str">
        <f>输入!C183</f>
        <v xml:space="preserve"> </v>
      </c>
      <c r="D183" s="6" t="str">
        <f>IF(输入!D183=1,"发球",IF(输入!D183=2,"接发球",IF(输入!D183=3,"第三板",IF(输入!D183=4,"第四板",IF(输入!D183=5,"第五板",IF(输入!D183=6,"第六板",IF(输入!D183&gt;6,"相持"," ")))))))</f>
        <v xml:space="preserve"> </v>
      </c>
      <c r="E183" s="6" t="str">
        <f>IF(输入!E183="z","正手",IF(输入!E183="f","反手",IF(输入!E183="c","侧身",IF(输入!E183="k","控制",IF(输入!E183="y","意外",IF(输入!D183=1,"发球"," "))))))</f>
        <v xml:space="preserve"> </v>
      </c>
      <c r="F183" s="6" t="str">
        <f>IF(输入!G183="d","得",IF(输入!G183="s","失"," "))</f>
        <v xml:space="preserve"> </v>
      </c>
    </row>
    <row r="184" spans="1:6">
      <c r="A184" s="6">
        <f>输入!A184</f>
        <v>0</v>
      </c>
      <c r="B184" s="6" t="str">
        <f>输入!B184</f>
        <v/>
      </c>
      <c r="C184" s="6" t="str">
        <f>输入!C184</f>
        <v xml:space="preserve"> </v>
      </c>
      <c r="D184" s="6" t="str">
        <f>IF(输入!D184=1,"发球",IF(输入!D184=2,"接发球",IF(输入!D184=3,"第三板",IF(输入!D184=4,"第四板",IF(输入!D184=5,"第五板",IF(输入!D184=6,"第六板",IF(输入!D184&gt;6,"相持"," ")))))))</f>
        <v xml:space="preserve"> </v>
      </c>
      <c r="E184" s="6" t="str">
        <f>IF(输入!E184="z","正手",IF(输入!E184="f","反手",IF(输入!E184="c","侧身",IF(输入!E184="k","控制",IF(输入!E184="y","意外",IF(输入!D184=1,"发球"," "))))))</f>
        <v xml:space="preserve"> </v>
      </c>
      <c r="F184" s="6" t="str">
        <f>IF(输入!G184="d","得",IF(输入!G184="s","失"," "))</f>
        <v xml:space="preserve"> </v>
      </c>
    </row>
    <row r="185" spans="1:6">
      <c r="A185" s="6">
        <f>输入!A185</f>
        <v>0</v>
      </c>
      <c r="B185" s="6" t="str">
        <f>输入!B185</f>
        <v/>
      </c>
      <c r="C185" s="6" t="str">
        <f>输入!C185</f>
        <v xml:space="preserve"> </v>
      </c>
      <c r="D185" s="6" t="str">
        <f>IF(输入!D185=1,"发球",IF(输入!D185=2,"接发球",IF(输入!D185=3,"第三板",IF(输入!D185=4,"第四板",IF(输入!D185=5,"第五板",IF(输入!D185=6,"第六板",IF(输入!D185&gt;6,"相持"," ")))))))</f>
        <v xml:space="preserve"> </v>
      </c>
      <c r="E185" s="6" t="str">
        <f>IF(输入!E185="z","正手",IF(输入!E185="f","反手",IF(输入!E185="c","侧身",IF(输入!E185="k","控制",IF(输入!E185="y","意外",IF(输入!D185=1,"发球"," "))))))</f>
        <v xml:space="preserve"> </v>
      </c>
      <c r="F185" s="6" t="str">
        <f>IF(输入!G185="d","得",IF(输入!G185="s","失"," "))</f>
        <v xml:space="preserve"> </v>
      </c>
    </row>
    <row r="186" spans="1:6">
      <c r="A186" s="6">
        <f>输入!A186</f>
        <v>0</v>
      </c>
      <c r="B186" s="6" t="str">
        <f>输入!B186</f>
        <v/>
      </c>
      <c r="C186" s="6" t="str">
        <f>输入!C186</f>
        <v xml:space="preserve"> </v>
      </c>
      <c r="D186" s="6" t="str">
        <f>IF(输入!D186=1,"发球",IF(输入!D186=2,"接发球",IF(输入!D186=3,"第三板",IF(输入!D186=4,"第四板",IF(输入!D186=5,"第五板",IF(输入!D186=6,"第六板",IF(输入!D186&gt;6,"相持"," ")))))))</f>
        <v xml:space="preserve"> </v>
      </c>
      <c r="E186" s="6" t="str">
        <f>IF(输入!E186="z","正手",IF(输入!E186="f","反手",IF(输入!E186="c","侧身",IF(输入!E186="k","控制",IF(输入!E186="y","意外",IF(输入!D186=1,"发球"," "))))))</f>
        <v xml:space="preserve"> </v>
      </c>
      <c r="F186" s="6" t="str">
        <f>IF(输入!G186="d","得",IF(输入!G186="s","失"," "))</f>
        <v xml:space="preserve"> </v>
      </c>
    </row>
    <row r="187" spans="1:6">
      <c r="A187" s="6">
        <f>输入!A187</f>
        <v>0</v>
      </c>
      <c r="B187" s="6" t="str">
        <f>输入!B187</f>
        <v/>
      </c>
      <c r="C187" s="6" t="str">
        <f>输入!C187</f>
        <v xml:space="preserve"> </v>
      </c>
      <c r="D187" s="6" t="str">
        <f>IF(输入!D187=1,"发球",IF(输入!D187=2,"接发球",IF(输入!D187=3,"第三板",IF(输入!D187=4,"第四板",IF(输入!D187=5,"第五板",IF(输入!D187=6,"第六板",IF(输入!D187&gt;6,"相持"," ")))))))</f>
        <v xml:space="preserve"> </v>
      </c>
      <c r="E187" s="6" t="str">
        <f>IF(输入!E187="z","正手",IF(输入!E187="f","反手",IF(输入!E187="c","侧身",IF(输入!E187="k","控制",IF(输入!E187="y","意外",IF(输入!D187=1,"发球"," "))))))</f>
        <v xml:space="preserve"> </v>
      </c>
      <c r="F187" s="6" t="str">
        <f>IF(输入!G187="d","得",IF(输入!G187="s","失"," "))</f>
        <v xml:space="preserve"> </v>
      </c>
    </row>
    <row r="188" spans="1:6">
      <c r="A188" s="6">
        <f>输入!A188</f>
        <v>0</v>
      </c>
      <c r="B188" s="6" t="str">
        <f>输入!B188</f>
        <v/>
      </c>
      <c r="C188" s="6" t="str">
        <f>输入!C188</f>
        <v xml:space="preserve"> </v>
      </c>
      <c r="D188" s="6" t="str">
        <f>IF(输入!D188=1,"发球",IF(输入!D188=2,"接发球",IF(输入!D188=3,"第三板",IF(输入!D188=4,"第四板",IF(输入!D188=5,"第五板",IF(输入!D188=6,"第六板",IF(输入!D188&gt;6,"相持"," ")))))))</f>
        <v xml:space="preserve"> </v>
      </c>
      <c r="E188" s="6" t="str">
        <f>IF(输入!E188="z","正手",IF(输入!E188="f","反手",IF(输入!E188="c","侧身",IF(输入!E188="k","控制",IF(输入!E188="y","意外",IF(输入!D188=1,"发球"," "))))))</f>
        <v xml:space="preserve"> </v>
      </c>
      <c r="F188" s="6" t="str">
        <f>IF(输入!G188="d","得",IF(输入!G188="s","失"," "))</f>
        <v xml:space="preserve"> </v>
      </c>
    </row>
    <row r="189" spans="1:6">
      <c r="A189" s="6">
        <f>输入!A189</f>
        <v>0</v>
      </c>
      <c r="B189" s="6" t="str">
        <f>输入!B189</f>
        <v/>
      </c>
      <c r="C189" s="6" t="str">
        <f>输入!C189</f>
        <v xml:space="preserve"> </v>
      </c>
      <c r="D189" s="6" t="str">
        <f>IF(输入!D189=1,"发球",IF(输入!D189=2,"接发球",IF(输入!D189=3,"第三板",IF(输入!D189=4,"第四板",IF(输入!D189=5,"第五板",IF(输入!D189=6,"第六板",IF(输入!D189&gt;6,"相持"," ")))))))</f>
        <v xml:space="preserve"> </v>
      </c>
      <c r="E189" s="6" t="str">
        <f>IF(输入!E189="z","正手",IF(输入!E189="f","反手",IF(输入!E189="c","侧身",IF(输入!E189="k","控制",IF(输入!E189="y","意外",IF(输入!D189=1,"发球"," "))))))</f>
        <v xml:space="preserve"> </v>
      </c>
      <c r="F189" s="6" t="str">
        <f>IF(输入!G189="d","得",IF(输入!G189="s","失"," "))</f>
        <v xml:space="preserve"> </v>
      </c>
    </row>
    <row r="190" spans="1:6">
      <c r="A190" s="6">
        <f>输入!A190</f>
        <v>0</v>
      </c>
      <c r="B190" s="6" t="str">
        <f>输入!B190</f>
        <v/>
      </c>
      <c r="C190" s="6" t="str">
        <f>输入!C190</f>
        <v xml:space="preserve"> </v>
      </c>
      <c r="D190" s="6" t="str">
        <f>IF(输入!D190=1,"发球",IF(输入!D190=2,"接发球",IF(输入!D190=3,"第三板",IF(输入!D190=4,"第四板",IF(输入!D190=5,"第五板",IF(输入!D190=6,"第六板",IF(输入!D190&gt;6,"相持"," ")))))))</f>
        <v xml:space="preserve"> </v>
      </c>
      <c r="E190" s="6" t="str">
        <f>IF(输入!E190="z","正手",IF(输入!E190="f","反手",IF(输入!E190="c","侧身",IF(输入!E190="k","控制",IF(输入!E190="y","意外",IF(输入!D190=1,"发球"," "))))))</f>
        <v xml:space="preserve"> </v>
      </c>
      <c r="F190" s="6" t="str">
        <f>IF(输入!G190="d","得",IF(输入!G190="s","失"," "))</f>
        <v xml:space="preserve"> </v>
      </c>
    </row>
    <row r="191" spans="1:6">
      <c r="A191" s="6">
        <f>输入!A191</f>
        <v>0</v>
      </c>
      <c r="B191" s="6" t="str">
        <f>输入!B191</f>
        <v/>
      </c>
      <c r="C191" s="6" t="str">
        <f>输入!C191</f>
        <v xml:space="preserve"> </v>
      </c>
      <c r="D191" s="6" t="str">
        <f>IF(输入!D191=1,"发球",IF(输入!D191=2,"接发球",IF(输入!D191=3,"第三板",IF(输入!D191=4,"第四板",IF(输入!D191=5,"第五板",IF(输入!D191=6,"第六板",IF(输入!D191&gt;6,"相持"," ")))))))</f>
        <v xml:space="preserve"> </v>
      </c>
      <c r="E191" s="6" t="str">
        <f>IF(输入!E191="z","正手",IF(输入!E191="f","反手",IF(输入!E191="c","侧身",IF(输入!E191="k","控制",IF(输入!E191="y","意外",IF(输入!D191=1,"发球"," "))))))</f>
        <v xml:space="preserve"> </v>
      </c>
      <c r="F191" s="6" t="str">
        <f>IF(输入!G191="d","得",IF(输入!G191="s","失"," "))</f>
        <v xml:space="preserve"> </v>
      </c>
    </row>
    <row r="192" spans="1:6">
      <c r="A192" s="6">
        <f>输入!A192</f>
        <v>0</v>
      </c>
      <c r="B192" s="6" t="str">
        <f>输入!B192</f>
        <v/>
      </c>
      <c r="C192" s="6" t="str">
        <f>输入!C192</f>
        <v xml:space="preserve"> </v>
      </c>
      <c r="D192" s="6" t="str">
        <f>IF(输入!D192=1,"发球",IF(输入!D192=2,"接发球",IF(输入!D192=3,"第三板",IF(输入!D192=4,"第四板",IF(输入!D192=5,"第五板",IF(输入!D192=6,"第六板",IF(输入!D192&gt;6,"相持"," ")))))))</f>
        <v xml:space="preserve"> </v>
      </c>
      <c r="E192" s="6" t="str">
        <f>IF(输入!E192="z","正手",IF(输入!E192="f","反手",IF(输入!E192="c","侧身",IF(输入!E192="k","控制",IF(输入!E192="y","意外",IF(输入!D192=1,"发球"," "))))))</f>
        <v xml:space="preserve"> </v>
      </c>
      <c r="F192" s="6" t="str">
        <f>IF(输入!G192="d","得",IF(输入!G192="s","失"," "))</f>
        <v xml:space="preserve"> </v>
      </c>
    </row>
    <row r="193" spans="1:6">
      <c r="A193" s="6">
        <f>输入!A193</f>
        <v>0</v>
      </c>
      <c r="B193" s="6" t="str">
        <f>输入!B193</f>
        <v/>
      </c>
      <c r="C193" s="6" t="str">
        <f>输入!C193</f>
        <v xml:space="preserve"> </v>
      </c>
      <c r="D193" s="6" t="str">
        <f>IF(输入!D193=1,"发球",IF(输入!D193=2,"接发球",IF(输入!D193=3,"第三板",IF(输入!D193=4,"第四板",IF(输入!D193=5,"第五板",IF(输入!D193=6,"第六板",IF(输入!D193&gt;6,"相持"," ")))))))</f>
        <v xml:space="preserve"> </v>
      </c>
      <c r="E193" s="6" t="str">
        <f>IF(输入!E193="z","正手",IF(输入!E193="f","反手",IF(输入!E193="c","侧身",IF(输入!E193="k","控制",IF(输入!E193="y","意外",IF(输入!D193=1,"发球"," "))))))</f>
        <v xml:space="preserve"> </v>
      </c>
      <c r="F193" s="6" t="str">
        <f>IF(输入!G193="d","得",IF(输入!G193="s","失"," "))</f>
        <v xml:space="preserve"> </v>
      </c>
    </row>
    <row r="194" spans="1:6">
      <c r="A194" s="6">
        <f>输入!A194</f>
        <v>0</v>
      </c>
      <c r="B194" s="6" t="str">
        <f>输入!B194</f>
        <v/>
      </c>
      <c r="C194" s="6" t="str">
        <f>输入!C194</f>
        <v xml:space="preserve"> </v>
      </c>
      <c r="D194" s="6" t="str">
        <f>IF(输入!D194=1,"发球",IF(输入!D194=2,"接发球",IF(输入!D194=3,"第三板",IF(输入!D194=4,"第四板",IF(输入!D194=5,"第五板",IF(输入!D194=6,"第六板",IF(输入!D194&gt;6,"相持"," ")))))))</f>
        <v xml:space="preserve"> </v>
      </c>
      <c r="E194" s="6" t="str">
        <f>IF(输入!E194="z","正手",IF(输入!E194="f","反手",IF(输入!E194="c","侧身",IF(输入!E194="k","控制",IF(输入!E194="y","意外",IF(输入!D194=1,"发球"," "))))))</f>
        <v xml:space="preserve"> </v>
      </c>
      <c r="F194" s="6" t="str">
        <f>IF(输入!G194="d","得",IF(输入!G194="s","失"," "))</f>
        <v xml:space="preserve"> </v>
      </c>
    </row>
    <row r="195" spans="1:6">
      <c r="A195" s="6">
        <f>输入!A195</f>
        <v>0</v>
      </c>
      <c r="B195" s="6" t="str">
        <f>输入!B195</f>
        <v/>
      </c>
      <c r="C195" s="6" t="str">
        <f>输入!C195</f>
        <v xml:space="preserve"> </v>
      </c>
      <c r="D195" s="6" t="str">
        <f>IF(输入!D195=1,"发球",IF(输入!D195=2,"接发球",IF(输入!D195=3,"第三板",IF(输入!D195=4,"第四板",IF(输入!D195=5,"第五板",IF(输入!D195=6,"第六板",IF(输入!D195&gt;6,"相持"," ")))))))</f>
        <v xml:space="preserve"> </v>
      </c>
      <c r="E195" s="6" t="str">
        <f>IF(输入!E195="z","正手",IF(输入!E195="f","反手",IF(输入!E195="c","侧身",IF(输入!E195="k","控制",IF(输入!E195="y","意外",IF(输入!D195=1,"发球"," "))))))</f>
        <v xml:space="preserve"> </v>
      </c>
      <c r="F195" s="6" t="str">
        <f>IF(输入!G195="d","得",IF(输入!G195="s","失"," "))</f>
        <v xml:space="preserve"> </v>
      </c>
    </row>
    <row r="196" spans="1:6">
      <c r="A196" s="6">
        <f>输入!A196</f>
        <v>0</v>
      </c>
      <c r="B196" s="6" t="str">
        <f>输入!B196</f>
        <v/>
      </c>
      <c r="C196" s="6" t="str">
        <f>输入!C196</f>
        <v xml:space="preserve"> </v>
      </c>
      <c r="D196" s="6" t="str">
        <f>IF(输入!D196=1,"发球",IF(输入!D196=2,"接发球",IF(输入!D196=3,"第三板",IF(输入!D196=4,"第四板",IF(输入!D196=5,"第五板",IF(输入!D196=6,"第六板",IF(输入!D196&gt;6,"相持"," ")))))))</f>
        <v xml:space="preserve"> </v>
      </c>
      <c r="E196" s="6" t="str">
        <f>IF(输入!E196="z","正手",IF(输入!E196="f","反手",IF(输入!E196="c","侧身",IF(输入!E196="k","控制",IF(输入!E196="y","意外",IF(输入!D196=1,"发球"," "))))))</f>
        <v xml:space="preserve"> </v>
      </c>
      <c r="F196" s="6" t="str">
        <f>IF(输入!G196="d","得",IF(输入!G196="s","失"," "))</f>
        <v xml:space="preserve"> </v>
      </c>
    </row>
    <row r="197" spans="1:6">
      <c r="A197" s="6">
        <f>输入!A197</f>
        <v>0</v>
      </c>
      <c r="B197" s="6" t="str">
        <f>输入!B197</f>
        <v/>
      </c>
      <c r="C197" s="6" t="str">
        <f>输入!C197</f>
        <v xml:space="preserve"> </v>
      </c>
      <c r="D197" s="6" t="str">
        <f>IF(输入!D197=1,"发球",IF(输入!D197=2,"接发球",IF(输入!D197=3,"第三板",IF(输入!D197=4,"第四板",IF(输入!D197=5,"第五板",IF(输入!D197=6,"第六板",IF(输入!D197&gt;6,"相持"," ")))))))</f>
        <v xml:space="preserve"> </v>
      </c>
      <c r="E197" s="6" t="str">
        <f>IF(输入!E197="z","正手",IF(输入!E197="f","反手",IF(输入!E197="c","侧身",IF(输入!E197="k","控制",IF(输入!E197="y","意外",IF(输入!D197=1,"发球"," "))))))</f>
        <v xml:space="preserve"> </v>
      </c>
      <c r="F197" s="6" t="str">
        <f>IF(输入!G197="d","得",IF(输入!G197="s","失"," "))</f>
        <v xml:space="preserve"> </v>
      </c>
    </row>
    <row r="198" spans="1:6">
      <c r="A198" s="6">
        <f>输入!A198</f>
        <v>0</v>
      </c>
      <c r="B198" s="6" t="str">
        <f>输入!B198</f>
        <v/>
      </c>
      <c r="C198" s="6" t="str">
        <f>输入!C198</f>
        <v xml:space="preserve"> </v>
      </c>
      <c r="D198" s="6" t="str">
        <f>IF(输入!D198=1,"发球",IF(输入!D198=2,"接发球",IF(输入!D198=3,"第三板",IF(输入!D198=4,"第四板",IF(输入!D198=5,"第五板",IF(输入!D198=6,"第六板",IF(输入!D198&gt;6,"相持"," ")))))))</f>
        <v xml:space="preserve"> </v>
      </c>
      <c r="E198" s="6" t="str">
        <f>IF(输入!E198="z","正手",IF(输入!E198="f","反手",IF(输入!E198="c","侧身",IF(输入!E198="k","控制",IF(输入!E198="y","意外",IF(输入!D198=1,"发球"," "))))))</f>
        <v xml:space="preserve"> </v>
      </c>
      <c r="F198" s="6" t="str">
        <f>IF(输入!G198="d","得",IF(输入!G198="s","失"," "))</f>
        <v xml:space="preserve"> </v>
      </c>
    </row>
    <row r="199" spans="1:6">
      <c r="A199" s="6">
        <f>输入!A199</f>
        <v>0</v>
      </c>
      <c r="B199" s="6" t="str">
        <f>输入!B199</f>
        <v/>
      </c>
      <c r="C199" s="6" t="str">
        <f>输入!C199</f>
        <v xml:space="preserve"> </v>
      </c>
      <c r="D199" s="6" t="str">
        <f>IF(输入!D199=1,"发球",IF(输入!D199=2,"接发球",IF(输入!D199=3,"第三板",IF(输入!D199=4,"第四板",IF(输入!D199=5,"第五板",IF(输入!D199=6,"第六板",IF(输入!D199&gt;6,"相持"," ")))))))</f>
        <v xml:space="preserve"> </v>
      </c>
      <c r="E199" s="6" t="str">
        <f>IF(输入!E199="z","正手",IF(输入!E199="f","反手",IF(输入!E199="c","侧身",IF(输入!E199="k","控制",IF(输入!E199="y","意外",IF(输入!D199=1,"发球"," "))))))</f>
        <v xml:space="preserve"> </v>
      </c>
      <c r="F199" s="6" t="str">
        <f>IF(输入!G199="d","得",IF(输入!G199="s","失"," "))</f>
        <v xml:space="preserve"> </v>
      </c>
    </row>
    <row r="200" spans="1:6">
      <c r="A200" s="6">
        <f>输入!A200</f>
        <v>0</v>
      </c>
      <c r="B200" s="6" t="str">
        <f>输入!B200</f>
        <v/>
      </c>
      <c r="C200" s="6" t="str">
        <f>输入!C200</f>
        <v xml:space="preserve"> </v>
      </c>
      <c r="D200" s="6" t="str">
        <f>IF(输入!D200=1,"发球",IF(输入!D200=2,"接发球",IF(输入!D200=3,"第三板",IF(输入!D200=4,"第四板",IF(输入!D200=5,"第五板",IF(输入!D200=6,"第六板",IF(输入!D200&gt;6,"相持"," ")))))))</f>
        <v xml:space="preserve"> </v>
      </c>
      <c r="E200" s="6" t="str">
        <f>IF(输入!E200="z","正手",IF(输入!E200="f","反手",IF(输入!E200="c","侧身",IF(输入!E200="k","控制",IF(输入!E200="y","意外",IF(输入!D200=1,"发球"," "))))))</f>
        <v xml:space="preserve"> </v>
      </c>
      <c r="F200" s="6" t="str">
        <f>IF(输入!G200="d","得",IF(输入!G200="s","失"," "))</f>
        <v xml:space="preserve"> 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D23" sqref="D23"/>
    </sheetView>
  </sheetViews>
  <sheetFormatPr defaultColWidth="9" defaultRowHeight="13.5"/>
  <sheetData>
    <row r="1" spans="1:6">
      <c r="A1" s="6" t="str">
        <f>输入!A1</f>
        <v>局</v>
      </c>
      <c r="B1" s="6" t="str">
        <f>输入!B1</f>
        <v>比</v>
      </c>
      <c r="C1" s="6" t="str">
        <f>输入!C1</f>
        <v>分</v>
      </c>
      <c r="D1" s="6" t="str">
        <f>输入!H1</f>
        <v>对手板数</v>
      </c>
      <c r="E1" s="6" t="str">
        <f>输入!F1</f>
        <v>对手手段</v>
      </c>
      <c r="F1" s="6" t="str">
        <f>输入!G1</f>
        <v>得失分</v>
      </c>
    </row>
    <row r="2" spans="1:6">
      <c r="A2">
        <f>输入!A2</f>
        <v>1</v>
      </c>
      <c r="B2">
        <f>输入!C2</f>
        <v>0</v>
      </c>
      <c r="C2">
        <f>输入!B2</f>
        <v>0</v>
      </c>
      <c r="D2" t="str">
        <f>IF(输入!H2=1,"发球",IF(输入!H2=2,"接发球",IF(输入!H2=3,"第三板",IF(输入!H2=4,"第四板",IF(输入!H2=5,"第五板",IF(输入!H2=6,"第六板",IF(AND(输入!H2&gt;6,输入!H2&lt;&gt;""),"相持"," ")))))))</f>
        <v>接发球</v>
      </c>
      <c r="E2" t="str">
        <f>IF(输入!F2="z","正手",IF(输入!F2="f","反手",IF(输入!F2="c","侧身",IF(输入!F2="k","控制",IF(输入!F2="y","意外",IF(输入!H2=1,"发球"," "))))))</f>
        <v>正手</v>
      </c>
      <c r="F2" t="str">
        <f>IF(输入!G2="s","得",IF(输入!G2="d","失"," "))</f>
        <v>失</v>
      </c>
    </row>
    <row r="3" spans="1:6">
      <c r="A3">
        <f>输入!A3</f>
        <v>1</v>
      </c>
      <c r="B3">
        <f>输入!C3</f>
        <v>0</v>
      </c>
      <c r="C3">
        <f>输入!B3</f>
        <v>1</v>
      </c>
      <c r="D3" t="str">
        <f>IF(输入!H3=1,"发球",IF(输入!H3=2,"接发球",IF(输入!H3=3,"第三板",IF(输入!H3=4,"第四板",IF(输入!H3=5,"第五板",IF(输入!H3=6,"第六板",IF(AND(输入!H3&gt;6,输入!H3&lt;&gt;""),"相持"," ")))))))</f>
        <v>第三板</v>
      </c>
      <c r="E3" t="str">
        <f>IF(输入!F3="z","正手",IF(输入!F3="f","反手",IF(输入!F3="c","侧身",IF(输入!F3="k","控制",IF(输入!F3="y","意外",IF(输入!H3=1,"发球"," "))))))</f>
        <v>反手</v>
      </c>
      <c r="F3" t="str">
        <f>IF(输入!G3="s","得",IF(输入!G3="d","失"," "))</f>
        <v>失</v>
      </c>
    </row>
    <row r="4" spans="1:6">
      <c r="A4">
        <f>输入!A4</f>
        <v>1</v>
      </c>
      <c r="B4">
        <f>输入!C4</f>
        <v>0</v>
      </c>
      <c r="C4">
        <f>输入!B4</f>
        <v>2</v>
      </c>
      <c r="D4" t="str">
        <f>IF(输入!H4=1,"发球",IF(输入!H4=2,"接发球",IF(输入!H4=3,"第三板",IF(输入!H4=4,"第四板",IF(输入!H4=5,"第五板",IF(输入!H4=6,"第六板",IF(AND(输入!H4&gt;6,输入!H4&lt;&gt;""),"相持"," ")))))))</f>
        <v>接发球</v>
      </c>
      <c r="E4" t="str">
        <f>IF(输入!F4="z","正手",IF(输入!F4="f","反手",IF(输入!F4="c","侧身",IF(输入!F4="k","控制",IF(输入!F4="y","意外",IF(输入!H4=1,"发球"," "))))))</f>
        <v>侧身</v>
      </c>
      <c r="F4" t="str">
        <f>IF(输入!G4="s","得",IF(输入!G4="d","失"," "))</f>
        <v>得</v>
      </c>
    </row>
    <row r="5" spans="1:6">
      <c r="A5">
        <f>输入!A5</f>
        <v>1</v>
      </c>
      <c r="B5">
        <f>输入!C5</f>
        <v>1</v>
      </c>
      <c r="C5">
        <f>输入!B5</f>
        <v>2</v>
      </c>
      <c r="D5" t="str">
        <f>IF(输入!H5=1,"发球",IF(输入!H5=2,"接发球",IF(输入!H5=3,"第三板",IF(输入!H5=4,"第四板",IF(输入!H5=5,"第五板",IF(输入!H5=6,"第六板",IF(AND(输入!H5&gt;6,输入!H5&lt;&gt;""),"相持"," ")))))))</f>
        <v>第三板</v>
      </c>
      <c r="E5" t="str">
        <f>IF(输入!F5="z","正手",IF(输入!F5="f","反手",IF(输入!F5="c","侧身",IF(输入!F5="k","控制",IF(输入!F5="y","意外",IF(输入!H5=1,"发球"," "))))))</f>
        <v>控制</v>
      </c>
      <c r="F5" t="str">
        <f>IF(输入!G5="s","得",IF(输入!G5="d","失"," "))</f>
        <v>得</v>
      </c>
    </row>
    <row r="6" spans="1:6">
      <c r="A6">
        <f>输入!A6</f>
        <v>1</v>
      </c>
      <c r="B6">
        <f>输入!C6</f>
        <v>2</v>
      </c>
      <c r="C6">
        <f>输入!B6</f>
        <v>2</v>
      </c>
      <c r="D6" t="str">
        <f>IF(输入!H6=1,"发球",IF(输入!H6=2,"接发球",IF(输入!H6=3,"第三板",IF(输入!H6=4,"第四板",IF(输入!H6=5,"第五板",IF(输入!H6=6,"第六板",IF(AND(输入!H6&gt;6,输入!H6&lt;&gt;""),"相持"," ")))))))</f>
        <v>第四板</v>
      </c>
      <c r="E6" t="str">
        <f>IF(输入!F6="z","正手",IF(输入!F6="f","反手",IF(输入!F6="c","侧身",IF(输入!F6="k","控制",IF(输入!F6="y","意外",IF(输入!H6=1,"发球"," "))))))</f>
        <v>正手</v>
      </c>
      <c r="F6" t="str">
        <f>IF(输入!G6="s","得",IF(输入!G6="d","失"," "))</f>
        <v>得</v>
      </c>
    </row>
    <row r="7" spans="1:6">
      <c r="A7">
        <f>输入!A7</f>
        <v>1</v>
      </c>
      <c r="B7">
        <f>输入!C7</f>
        <v>3</v>
      </c>
      <c r="C7">
        <f>输入!B7</f>
        <v>2</v>
      </c>
      <c r="D7" t="str">
        <f>IF(输入!H7=1,"发球",IF(输入!H7=2,"接发球",IF(输入!H7=3,"第三板",IF(输入!H7=4,"第四板",IF(输入!H7=5,"第五板",IF(输入!H7=6,"第六板",IF(AND(输入!H7&gt;6,输入!H7&lt;&gt;""),"相持"," ")))))))</f>
        <v>相持</v>
      </c>
      <c r="E7" t="str">
        <f>IF(输入!F7="z","正手",IF(输入!F7="f","反手",IF(输入!F7="c","侧身",IF(输入!F7="k","控制",IF(输入!F7="y","意外",IF(输入!H7=1,"发球"," "))))))</f>
        <v>反手</v>
      </c>
      <c r="F7" t="str">
        <f>IF(输入!G7="s","得",IF(输入!G7="d","失"," "))</f>
        <v>失</v>
      </c>
    </row>
    <row r="8" spans="1:6">
      <c r="A8">
        <f>输入!A8</f>
        <v>1</v>
      </c>
      <c r="B8">
        <f>输入!C8</f>
        <v>3</v>
      </c>
      <c r="C8">
        <f>输入!B8</f>
        <v>3</v>
      </c>
      <c r="D8" t="str">
        <f>IF(输入!H8=1,"发球",IF(输入!H8=2,"接发球",IF(输入!H8=3,"第三板",IF(输入!H8=4,"第四板",IF(输入!H8=5,"第五板",IF(输入!H8=6,"第六板",IF(AND(输入!H8&gt;6,输入!H8&lt;&gt;""),"相持"," ")))))))</f>
        <v>相持</v>
      </c>
      <c r="E8" t="str">
        <f>IF(输入!F8="z","正手",IF(输入!F8="f","反手",IF(输入!F8="c","侧身",IF(输入!F8="k","控制",IF(输入!F8="y","意外",IF(输入!H8=1,"发球"," "))))))</f>
        <v>侧身</v>
      </c>
      <c r="F8" t="str">
        <f>IF(输入!G8="s","得",IF(输入!G8="d","失"," "))</f>
        <v>失</v>
      </c>
    </row>
    <row r="9" spans="1:6">
      <c r="A9">
        <f>输入!A9</f>
        <v>1</v>
      </c>
      <c r="B9">
        <f>输入!C9</f>
        <v>3</v>
      </c>
      <c r="C9">
        <f>输入!B9</f>
        <v>4</v>
      </c>
      <c r="D9" t="str">
        <f>IF(输入!H9=1,"发球",IF(输入!H9=2,"接发球",IF(输入!H9=3,"第三板",IF(输入!H9=4,"第四板",IF(输入!H9=5,"第五板",IF(输入!H9=6,"第六板",IF(AND(输入!H9&gt;6,输入!H9&lt;&gt;""),"相持"," ")))))))</f>
        <v>相持</v>
      </c>
      <c r="E9" t="str">
        <f>IF(输入!F9="z","正手",IF(输入!F9="f","反手",IF(输入!F9="c","侧身",IF(输入!F9="k","控制",IF(输入!F9="y","意外",IF(输入!H9=1,"发球"," "))))))</f>
        <v>控制</v>
      </c>
      <c r="F9" t="str">
        <f>IF(输入!G9="s","得",IF(输入!G9="d","失"," "))</f>
        <v>失</v>
      </c>
    </row>
    <row r="10" spans="1:6">
      <c r="A10">
        <f>输入!A10</f>
        <v>1</v>
      </c>
      <c r="B10">
        <f>输入!C10</f>
        <v>3</v>
      </c>
      <c r="C10">
        <f>输入!B10</f>
        <v>5</v>
      </c>
      <c r="D10" t="str">
        <f>IF(输入!H10=1,"发球",IF(输入!H10=2,"接发球",IF(输入!H10=3,"第三板",IF(输入!H10=4,"第四板",IF(输入!H10=5,"第五板",IF(输入!H10=6,"第六板",IF(AND(输入!H10&gt;6,输入!H10&lt;&gt;""),"相持"," ")))))))</f>
        <v>发球</v>
      </c>
      <c r="E10" t="str">
        <f>IF(输入!F10="z","正手",IF(输入!F10="f","反手",IF(输入!F10="c","侧身",IF(输入!F10="k","控制",IF(输入!F10="y","意外",IF(输入!H10=1,"发球"," "))))))</f>
        <v>发球</v>
      </c>
      <c r="F10" t="str">
        <f>IF(输入!G10="s","得",IF(输入!G10="d","失"," "))</f>
        <v>得</v>
      </c>
    </row>
    <row r="11" spans="1:6">
      <c r="A11">
        <f>输入!A11</f>
        <v>1</v>
      </c>
      <c r="B11">
        <f>输入!C11</f>
        <v>4</v>
      </c>
      <c r="C11">
        <f>输入!B11</f>
        <v>5</v>
      </c>
      <c r="D11" t="str">
        <f>IF(输入!H11=1,"发球",IF(输入!H11=2,"接发球",IF(输入!H11=3,"第三板",IF(输入!H11=4,"第四板",IF(输入!H11=5,"第五板",IF(输入!H11=6,"第六板",IF(AND(输入!H11&gt;6,输入!H11&lt;&gt;""),"相持"," ")))))))</f>
        <v>接发球</v>
      </c>
      <c r="E11" t="str">
        <f>IF(输入!F11="z","正手",IF(输入!F11="f","反手",IF(输入!F11="c","侧身",IF(输入!F11="k","控制",IF(输入!F11="y","意外",IF(输入!H11=1,"发球"," "))))))</f>
        <v>正手</v>
      </c>
      <c r="F11" t="str">
        <f>IF(输入!G11="s","得",IF(输入!G11="d","失"," "))</f>
        <v>失</v>
      </c>
    </row>
    <row r="12" spans="1:6">
      <c r="A12">
        <f>输入!A12</f>
        <v>1</v>
      </c>
      <c r="B12">
        <f>输入!C12</f>
        <v>4</v>
      </c>
      <c r="C12">
        <f>输入!B12</f>
        <v>6</v>
      </c>
      <c r="D12" t="str">
        <f>IF(输入!H12=1,"发球",IF(输入!H12=2,"接发球",IF(输入!H12=3,"第三板",IF(输入!H12=4,"第四板",IF(输入!H12=5,"第五板",IF(输入!H12=6,"第六板",IF(AND(输入!H12&gt;6,输入!H12&lt;&gt;""),"相持"," ")))))))</f>
        <v>第三板</v>
      </c>
      <c r="E12" t="str">
        <f>IF(输入!F12="z","正手",IF(输入!F12="f","反手",IF(输入!F12="c","侧身",IF(输入!F12="k","控制",IF(输入!F12="y","意外",IF(输入!H12=1,"发球"," "))))))</f>
        <v>反手</v>
      </c>
      <c r="F12" t="str">
        <f>IF(输入!G12="s","得",IF(输入!G12="d","失"," "))</f>
        <v>失</v>
      </c>
    </row>
    <row r="13" spans="1:6">
      <c r="A13">
        <f>输入!A13</f>
        <v>1</v>
      </c>
      <c r="B13">
        <f>输入!C13</f>
        <v>4</v>
      </c>
      <c r="C13">
        <f>输入!B13</f>
        <v>7</v>
      </c>
      <c r="D13" t="str">
        <f>IF(输入!H13=1,"发球",IF(输入!H13=2,"接发球",IF(输入!H13=3,"第三板",IF(输入!H13=4,"第四板",IF(输入!H13=5,"第五板",IF(输入!H13=6,"第六板",IF(AND(输入!H13&gt;6,输入!H13&lt;&gt;""),"相持"," ")))))))</f>
        <v>接发球</v>
      </c>
      <c r="E13" t="str">
        <f>IF(输入!F13="z","正手",IF(输入!F13="f","反手",IF(输入!F13="c","侧身",IF(输入!F13="k","控制",IF(输入!F13="y","意外",IF(输入!H13=1,"发球"," "))))))</f>
        <v>侧身</v>
      </c>
      <c r="F13" t="str">
        <f>IF(输入!G13="s","得",IF(输入!G13="d","失"," "))</f>
        <v>得</v>
      </c>
    </row>
    <row r="14" spans="1:6">
      <c r="A14">
        <f>输入!A14</f>
        <v>1</v>
      </c>
      <c r="B14">
        <f>输入!C14</f>
        <v>5</v>
      </c>
      <c r="C14">
        <f>输入!B14</f>
        <v>7</v>
      </c>
      <c r="D14" t="str">
        <f>IF(输入!H14=1,"发球",IF(输入!H14=2,"接发球",IF(输入!H14=3,"第三板",IF(输入!H14=4,"第四板",IF(输入!H14=5,"第五板",IF(输入!H14=6,"第六板",IF(AND(输入!H14&gt;6,输入!H14&lt;&gt;""),"相持"," ")))))))</f>
        <v>第三板</v>
      </c>
      <c r="E14" t="str">
        <f>IF(输入!F14="z","正手",IF(输入!F14="f","反手",IF(输入!F14="c","侧身",IF(输入!F14="k","控制",IF(输入!F14="y","意外",IF(输入!H14=1,"发球"," "))))))</f>
        <v>控制</v>
      </c>
      <c r="F14" t="str">
        <f>IF(输入!G14="s","得",IF(输入!G14="d","失"," "))</f>
        <v>得</v>
      </c>
    </row>
    <row r="15" spans="1:6">
      <c r="A15">
        <f>输入!A15</f>
        <v>1</v>
      </c>
      <c r="B15">
        <f>输入!C15</f>
        <v>6</v>
      </c>
      <c r="C15">
        <f>输入!B15</f>
        <v>7</v>
      </c>
      <c r="D15" t="str">
        <f>IF(输入!H15=1,"发球",IF(输入!H15=2,"接发球",IF(输入!H15=3,"第三板",IF(输入!H15=4,"第四板",IF(输入!H15=5,"第五板",IF(输入!H15=6,"第六板",IF(AND(输入!H15&gt;6,输入!H15&lt;&gt;""),"相持"," ")))))))</f>
        <v>第四板</v>
      </c>
      <c r="E15" t="str">
        <f>IF(输入!F15="z","正手",IF(输入!F15="f","反手",IF(输入!F15="c","侧身",IF(输入!F15="k","控制",IF(输入!F15="y","意外",IF(输入!H15=1,"发球"," "))))))</f>
        <v>正手</v>
      </c>
      <c r="F15" t="str">
        <f>IF(输入!G15="s","得",IF(输入!G15="d","失"," "))</f>
        <v>得</v>
      </c>
    </row>
    <row r="16" spans="1:6">
      <c r="A16">
        <f>输入!A16</f>
        <v>1</v>
      </c>
      <c r="B16">
        <f>输入!C16</f>
        <v>7</v>
      </c>
      <c r="C16">
        <f>输入!B16</f>
        <v>7</v>
      </c>
      <c r="D16" t="str">
        <f>IF(输入!H16=1,"发球",IF(输入!H16=2,"接发球",IF(输入!H16=3,"第三板",IF(输入!H16=4,"第四板",IF(输入!H16=5,"第五板",IF(输入!H16=6,"第六板",IF(AND(输入!H16&gt;6,输入!H16&lt;&gt;""),"相持"," ")))))))</f>
        <v>相持</v>
      </c>
      <c r="E16" t="str">
        <f>IF(输入!F16="z","正手",IF(输入!F16="f","反手",IF(输入!F16="c","侧身",IF(输入!F16="k","控制",IF(输入!F16="y","意外",IF(输入!H16=1,"发球"," "))))))</f>
        <v>反手</v>
      </c>
      <c r="F16" t="str">
        <f>IF(输入!G16="s","得",IF(输入!G16="d","失"," "))</f>
        <v>失</v>
      </c>
    </row>
    <row r="17" spans="1:6">
      <c r="A17">
        <f>输入!A17</f>
        <v>1</v>
      </c>
      <c r="B17">
        <f>输入!C17</f>
        <v>7</v>
      </c>
      <c r="C17">
        <f>输入!B17</f>
        <v>8</v>
      </c>
      <c r="D17" t="str">
        <f>IF(输入!H17=1,"发球",IF(输入!H17=2,"接发球",IF(输入!H17=3,"第三板",IF(输入!H17=4,"第四板",IF(输入!H17=5,"第五板",IF(输入!H17=6,"第六板",IF(AND(输入!H17&gt;6,输入!H17&lt;&gt;""),"相持"," ")))))))</f>
        <v>相持</v>
      </c>
      <c r="E17" t="str">
        <f>IF(输入!F17="z","正手",IF(输入!F17="f","反手",IF(输入!F17="c","侧身",IF(输入!F17="k","控制",IF(输入!F17="y","意外",IF(输入!H17=1,"发球"," "))))))</f>
        <v>侧身</v>
      </c>
      <c r="F17" t="str">
        <f>IF(输入!G17="s","得",IF(输入!G17="d","失"," "))</f>
        <v>失</v>
      </c>
    </row>
    <row r="18" spans="1:6">
      <c r="A18">
        <f>输入!A18</f>
        <v>1</v>
      </c>
      <c r="B18">
        <f>输入!C18</f>
        <v>7</v>
      </c>
      <c r="C18">
        <f>输入!B18</f>
        <v>9</v>
      </c>
      <c r="D18" t="str">
        <f>IF(输入!H18=1,"发球",IF(输入!H18=2,"接发球",IF(输入!H18=3,"第三板",IF(输入!H18=4,"第四板",IF(输入!H18=5,"第五板",IF(输入!H18=6,"第六板",IF(AND(输入!H18&gt;6,输入!H18&lt;&gt;""),"相持"," ")))))))</f>
        <v>相持</v>
      </c>
      <c r="E18" t="str">
        <f>IF(输入!F18="z","正手",IF(输入!F18="f","反手",IF(输入!F18="c","侧身",IF(输入!F18="k","控制",IF(输入!F18="y","意外",IF(输入!H18=1,"发球"," "))))))</f>
        <v>控制</v>
      </c>
      <c r="F18" t="str">
        <f>IF(输入!G18="s","得",IF(输入!G18="d","失"," "))</f>
        <v>失</v>
      </c>
    </row>
    <row r="19" spans="1:6">
      <c r="A19">
        <f>输入!A19</f>
        <v>1</v>
      </c>
      <c r="B19">
        <f>输入!C19</f>
        <v>7</v>
      </c>
      <c r="C19">
        <f>输入!B19</f>
        <v>10</v>
      </c>
      <c r="D19" t="str">
        <f>IF(输入!H19=1,"发球",IF(输入!H19=2,"接发球",IF(输入!H19=3,"第三板",IF(输入!H19=4,"第四板",IF(输入!H19=5,"第五板",IF(输入!H19=6,"第六板",IF(AND(输入!H19&gt;6,输入!H19&lt;&gt;""),"相持"," ")))))))</f>
        <v>发球</v>
      </c>
      <c r="E19" t="str">
        <f>IF(输入!F19="z","正手",IF(输入!F19="f","反手",IF(输入!F19="c","侧身",IF(输入!F19="k","控制",IF(输入!F19="y","意外",IF(输入!H19=1,"发球"," "))))))</f>
        <v>发球</v>
      </c>
      <c r="F19" t="str">
        <f>IF(输入!G19="s","得",IF(输入!G19="d","失"," "))</f>
        <v>得</v>
      </c>
    </row>
    <row r="20" spans="1:6">
      <c r="A20">
        <f>输入!A20</f>
        <v>1</v>
      </c>
      <c r="B20">
        <f>输入!C20</f>
        <v>8</v>
      </c>
      <c r="C20">
        <f>输入!B20</f>
        <v>10</v>
      </c>
      <c r="D20" t="str">
        <f>IF(输入!H20=1,"发球",IF(输入!H20=2,"接发球",IF(输入!H20=3,"第三板",IF(输入!H20=4,"第四板",IF(输入!H20=5,"第五板",IF(输入!H20=6,"第六板",IF(AND(输入!H20&gt;6,输入!H20&lt;&gt;""),"相持"," ")))))))</f>
        <v>相持</v>
      </c>
      <c r="E20" t="str">
        <f>IF(输入!F20="z","正手",IF(输入!F20="f","反手",IF(输入!F20="c","侧身",IF(输入!F20="k","控制",IF(输入!F20="y","意外",IF(输入!H20=1,"发球"," "))))))</f>
        <v>控制</v>
      </c>
      <c r="F20" t="str">
        <f>IF(输入!G20="s","得",IF(输入!G20="d","失"," "))</f>
        <v>失</v>
      </c>
    </row>
    <row r="21" spans="1:6">
      <c r="A21">
        <f>输入!A21</f>
        <v>1</v>
      </c>
      <c r="B21">
        <f>输入!C21</f>
        <v>8</v>
      </c>
      <c r="C21">
        <f>输入!B21</f>
        <v>11</v>
      </c>
      <c r="D21" t="str">
        <f>IF(输入!H21=1,"发球",IF(输入!H21=2,"接发球",IF(输入!H21=3,"第三板",IF(输入!H21=4,"第四板",IF(输入!H21=5,"第五板",IF(输入!H21=6,"第六板",IF(AND(输入!H21&gt;6,输入!H21&lt;&gt;""),"相持"," ")))))))</f>
        <v xml:space="preserve"> </v>
      </c>
      <c r="E21" t="str">
        <f>IF(输入!F21="z","正手",IF(输入!F21="f","反手",IF(输入!F21="c","侧身",IF(输入!F21="k","控制",IF(输入!F21="y","意外",IF(输入!H21=1,"发球"," "))))))</f>
        <v xml:space="preserve"> </v>
      </c>
      <c r="F21" t="str">
        <f>IF(输入!G21="s","得",IF(输入!G21="d","失"," "))</f>
        <v xml:space="preserve"> </v>
      </c>
    </row>
    <row r="22" spans="1:6">
      <c r="A22">
        <f>输入!A22</f>
        <v>2</v>
      </c>
      <c r="B22">
        <f>输入!C22</f>
        <v>0</v>
      </c>
      <c r="C22">
        <f>输入!B22</f>
        <v>0</v>
      </c>
      <c r="D22" t="str">
        <f>IF(输入!H22=1,"发球",IF(输入!H22=2,"接发球",IF(输入!H22=3,"第三板",IF(输入!H22=4,"第四板",IF(输入!H22=5,"第五板",IF(输入!H22=6,"第六板",IF(AND(输入!H22&gt;6,输入!H22&lt;&gt;""),"相持"," ")))))))</f>
        <v>接发球</v>
      </c>
      <c r="E22" t="str">
        <f>IF(输入!F22="z","正手",IF(输入!F22="f","反手",IF(输入!F22="c","侧身",IF(输入!F22="k","控制",IF(输入!F22="y","意外",IF(输入!H22=1,"发球"," "))))))</f>
        <v>侧身</v>
      </c>
      <c r="F22" t="str">
        <f>IF(输入!G22="s","得",IF(输入!G22="d","失"," "))</f>
        <v>得</v>
      </c>
    </row>
    <row r="23" spans="1:6">
      <c r="A23">
        <f>输入!A23</f>
        <v>2</v>
      </c>
      <c r="B23">
        <f>输入!C23</f>
        <v>1</v>
      </c>
      <c r="C23">
        <f>输入!B23</f>
        <v>0</v>
      </c>
      <c r="D23" t="str">
        <f>IF(输入!H23=1,"发球",IF(输入!H23=2,"接发球",IF(输入!H23=3,"第三板",IF(输入!H23=4,"第四板",IF(输入!H23=5,"第五板",IF(输入!H23=6,"第六板",IF(AND(输入!H23&gt;6,输入!H23&lt;&gt;""),"相持"," ")))))))</f>
        <v>第三板</v>
      </c>
      <c r="E23" t="str">
        <f>IF(输入!F23="z","正手",IF(输入!F23="f","反手",IF(输入!F23="c","侧身",IF(输入!F23="k","控制",IF(输入!F23="y","意外",IF(输入!H23=1,"发球"," "))))))</f>
        <v>控制</v>
      </c>
      <c r="F23" t="str">
        <f>IF(输入!G23="s","得",IF(输入!G23="d","失"," "))</f>
        <v>得</v>
      </c>
    </row>
    <row r="24" spans="1:6">
      <c r="A24">
        <f>输入!A24</f>
        <v>2</v>
      </c>
      <c r="B24">
        <f>输入!C24</f>
        <v>2</v>
      </c>
      <c r="C24">
        <f>输入!B24</f>
        <v>0</v>
      </c>
      <c r="D24" t="str">
        <f>IF(输入!H24=1,"发球",IF(输入!H24=2,"接发球",IF(输入!H24=3,"第三板",IF(输入!H24=4,"第四板",IF(输入!H24=5,"第五板",IF(输入!H24=6,"第六板",IF(AND(输入!H24&gt;6,输入!H24&lt;&gt;""),"相持"," ")))))))</f>
        <v>第四板</v>
      </c>
      <c r="E24" t="str">
        <f>IF(输入!F24="z","正手",IF(输入!F24="f","反手",IF(输入!F24="c","侧身",IF(输入!F24="k","控制",IF(输入!F24="y","意外",IF(输入!H24=1,"发球"," "))))))</f>
        <v>正手</v>
      </c>
      <c r="F24" t="str">
        <f>IF(输入!G24="s","得",IF(输入!G24="d","失"," "))</f>
        <v>得</v>
      </c>
    </row>
    <row r="25" spans="1:6">
      <c r="A25">
        <f>输入!A25</f>
        <v>2</v>
      </c>
      <c r="B25">
        <f>输入!C25</f>
        <v>3</v>
      </c>
      <c r="C25">
        <f>输入!B25</f>
        <v>0</v>
      </c>
      <c r="D25" t="str">
        <f>IF(输入!H25=1,"发球",IF(输入!H25=2,"接发球",IF(输入!H25=3,"第三板",IF(输入!H25=4,"第四板",IF(输入!H25=5,"第五板",IF(输入!H25=6,"第六板",IF(AND(输入!H25&gt;6,输入!H25&lt;&gt;""),"相持"," ")))))))</f>
        <v>相持</v>
      </c>
      <c r="E25" t="str">
        <f>IF(输入!F25="z","正手",IF(输入!F25="f","反手",IF(输入!F25="c","侧身",IF(输入!F25="k","控制",IF(输入!F25="y","意外",IF(输入!H25=1,"发球"," "))))))</f>
        <v>反手</v>
      </c>
      <c r="F25" t="str">
        <f>IF(输入!G25="s","得",IF(输入!G25="d","失"," "))</f>
        <v>失</v>
      </c>
    </row>
    <row r="26" spans="1:6">
      <c r="A26">
        <f>输入!A26</f>
        <v>2</v>
      </c>
      <c r="B26">
        <f>输入!C26</f>
        <v>3</v>
      </c>
      <c r="C26">
        <f>输入!B26</f>
        <v>1</v>
      </c>
      <c r="D26" t="str">
        <f>IF(输入!H26=1,"发球",IF(输入!H26=2,"接发球",IF(输入!H26=3,"第三板",IF(输入!H26=4,"第四板",IF(输入!H26=5,"第五板",IF(输入!H26=6,"第六板",IF(AND(输入!H26&gt;6,输入!H26&lt;&gt;""),"相持"," ")))))))</f>
        <v>相持</v>
      </c>
      <c r="E26" t="str">
        <f>IF(输入!F26="z","正手",IF(输入!F26="f","反手",IF(输入!F26="c","侧身",IF(输入!F26="k","控制",IF(输入!F26="y","意外",IF(输入!H26=1,"发球"," "))))))</f>
        <v>侧身</v>
      </c>
      <c r="F26" t="str">
        <f>IF(输入!G26="s","得",IF(输入!G26="d","失"," "))</f>
        <v>失</v>
      </c>
    </row>
    <row r="27" spans="1:6">
      <c r="A27">
        <f>输入!A27</f>
        <v>2</v>
      </c>
      <c r="B27">
        <f>输入!C27</f>
        <v>3</v>
      </c>
      <c r="C27">
        <f>输入!B27</f>
        <v>2</v>
      </c>
      <c r="D27" t="str">
        <f>IF(输入!H27=1,"发球",IF(输入!H27=2,"接发球",IF(输入!H27=3,"第三板",IF(输入!H27=4,"第四板",IF(输入!H27=5,"第五板",IF(输入!H27=6,"第六板",IF(AND(输入!H27&gt;6,输入!H27&lt;&gt;""),"相持"," ")))))))</f>
        <v>相持</v>
      </c>
      <c r="E27" t="str">
        <f>IF(输入!F27="z","正手",IF(输入!F27="f","反手",IF(输入!F27="c","侧身",IF(输入!F27="k","控制",IF(输入!F27="y","意外",IF(输入!H27=1,"发球"," "))))))</f>
        <v>控制</v>
      </c>
      <c r="F27" t="str">
        <f>IF(输入!G27="s","得",IF(输入!G27="d","失"," "))</f>
        <v>失</v>
      </c>
    </row>
    <row r="28" spans="1:6">
      <c r="A28">
        <f>输入!A28</f>
        <v>2</v>
      </c>
      <c r="B28">
        <f>输入!C28</f>
        <v>3</v>
      </c>
      <c r="C28">
        <f>输入!B28</f>
        <v>3</v>
      </c>
      <c r="D28" t="str">
        <f>IF(输入!H28=1,"发球",IF(输入!H28=2,"接发球",IF(输入!H28=3,"第三板",IF(输入!H28=4,"第四板",IF(输入!H28=5,"第五板",IF(输入!H28=6,"第六板",IF(AND(输入!H28&gt;6,输入!H28&lt;&gt;""),"相持"," ")))))))</f>
        <v>发球</v>
      </c>
      <c r="E28" t="str">
        <f>IF(输入!F28="z","正手",IF(输入!F28="f","反手",IF(输入!F28="c","侧身",IF(输入!F28="k","控制",IF(输入!F28="y","意外",IF(输入!H28=1,"发球"," "))))))</f>
        <v>发球</v>
      </c>
      <c r="F28" t="str">
        <f>IF(输入!G28="s","得",IF(输入!G28="d","失"," "))</f>
        <v>得</v>
      </c>
    </row>
    <row r="29" spans="1:6">
      <c r="A29">
        <f>输入!A29</f>
        <v>2</v>
      </c>
      <c r="B29">
        <f>输入!C29</f>
        <v>4</v>
      </c>
      <c r="C29">
        <f>输入!B29</f>
        <v>3</v>
      </c>
      <c r="D29" t="str">
        <f>IF(输入!H29=1,"发球",IF(输入!H29=2,"接发球",IF(输入!H29=3,"第三板",IF(输入!H29=4,"第四板",IF(输入!H29=5,"第五板",IF(输入!H29=6,"第六板",IF(AND(输入!H29&gt;6,输入!H29&lt;&gt;""),"相持"," ")))))))</f>
        <v>接发球</v>
      </c>
      <c r="E29" t="str">
        <f>IF(输入!F29="z","正手",IF(输入!F29="f","反手",IF(输入!F29="c","侧身",IF(输入!F29="k","控制",IF(输入!F29="y","意外",IF(输入!H29=1,"发球"," "))))))</f>
        <v>正手</v>
      </c>
      <c r="F29" t="str">
        <f>IF(输入!G29="s","得",IF(输入!G29="d","失"," "))</f>
        <v>失</v>
      </c>
    </row>
    <row r="30" spans="1:6">
      <c r="A30">
        <f>输入!A30</f>
        <v>2</v>
      </c>
      <c r="B30">
        <f>输入!C30</f>
        <v>4</v>
      </c>
      <c r="C30">
        <f>输入!B30</f>
        <v>4</v>
      </c>
      <c r="D30" t="str">
        <f>IF(输入!H30=1,"发球",IF(输入!H30=2,"接发球",IF(输入!H30=3,"第三板",IF(输入!H30=4,"第四板",IF(输入!H30=5,"第五板",IF(输入!H30=6,"第六板",IF(AND(输入!H30&gt;6,输入!H30&lt;&gt;""),"相持"," ")))))))</f>
        <v>第三板</v>
      </c>
      <c r="E30" t="str">
        <f>IF(输入!F30="z","正手",IF(输入!F30="f","反手",IF(输入!F30="c","侧身",IF(输入!F30="k","控制",IF(输入!F30="y","意外",IF(输入!H30=1,"发球"," "))))))</f>
        <v>反手</v>
      </c>
      <c r="F30" t="str">
        <f>IF(输入!G30="s","得",IF(输入!G30="d","失"," "))</f>
        <v>失</v>
      </c>
    </row>
    <row r="31" spans="1:6">
      <c r="A31">
        <f>输入!A31</f>
        <v>2</v>
      </c>
      <c r="B31">
        <f>输入!C31</f>
        <v>4</v>
      </c>
      <c r="C31">
        <f>输入!B31</f>
        <v>5</v>
      </c>
      <c r="D31" t="str">
        <f>IF(输入!H31=1,"发球",IF(输入!H31=2,"接发球",IF(输入!H31=3,"第三板",IF(输入!H31=4,"第四板",IF(输入!H31=5,"第五板",IF(输入!H31=6,"第六板",IF(AND(输入!H31&gt;6,输入!H31&lt;&gt;""),"相持"," ")))))))</f>
        <v>接发球</v>
      </c>
      <c r="E31" t="str">
        <f>IF(输入!F31="z","正手",IF(输入!F31="f","反手",IF(输入!F31="c","侧身",IF(输入!F31="k","控制",IF(输入!F31="y","意外",IF(输入!H31=1,"发球"," "))))))</f>
        <v>侧身</v>
      </c>
      <c r="F31" t="str">
        <f>IF(输入!G31="s","得",IF(输入!G31="d","失"," "))</f>
        <v>得</v>
      </c>
    </row>
    <row r="32" spans="1:6">
      <c r="A32">
        <f>输入!A32</f>
        <v>2</v>
      </c>
      <c r="B32">
        <f>输入!C32</f>
        <v>5</v>
      </c>
      <c r="C32">
        <f>输入!B32</f>
        <v>5</v>
      </c>
      <c r="D32" t="str">
        <f>IF(输入!H32=1,"发球",IF(输入!H32=2,"接发球",IF(输入!H32=3,"第三板",IF(输入!H32=4,"第四板",IF(输入!H32=5,"第五板",IF(输入!H32=6,"第六板",IF(AND(输入!H32&gt;6,输入!H32&lt;&gt;""),"相持"," ")))))))</f>
        <v>接发球</v>
      </c>
      <c r="E32" t="str">
        <f>IF(输入!F32="z","正手",IF(输入!F32="f","反手",IF(输入!F32="c","侧身",IF(输入!F32="k","控制",IF(输入!F32="y","意外",IF(输入!H32=1,"发球"," "))))))</f>
        <v>侧身</v>
      </c>
      <c r="F32" t="str">
        <f>IF(输入!G32="s","得",IF(输入!G32="d","失"," "))</f>
        <v>得</v>
      </c>
    </row>
    <row r="33" spans="1:6">
      <c r="A33">
        <f>输入!A33</f>
        <v>2</v>
      </c>
      <c r="B33">
        <f>输入!C33</f>
        <v>6</v>
      </c>
      <c r="C33">
        <f>输入!B33</f>
        <v>5</v>
      </c>
      <c r="D33" t="str">
        <f>IF(输入!H33=1,"发球",IF(输入!H33=2,"接发球",IF(输入!H33=3,"第三板",IF(输入!H33=4,"第四板",IF(输入!H33=5,"第五板",IF(输入!H33=6,"第六板",IF(AND(输入!H33&gt;6,输入!H33&lt;&gt;""),"相持"," ")))))))</f>
        <v>第三板</v>
      </c>
      <c r="E33" t="str">
        <f>IF(输入!F33="z","正手",IF(输入!F33="f","反手",IF(输入!F33="c","侧身",IF(输入!F33="k","控制",IF(输入!F33="y","意外",IF(输入!H33=1,"发球"," "))))))</f>
        <v>控制</v>
      </c>
      <c r="F33" t="str">
        <f>IF(输入!G33="s","得",IF(输入!G33="d","失"," "))</f>
        <v>得</v>
      </c>
    </row>
    <row r="34" spans="1:6">
      <c r="A34">
        <f>输入!A34</f>
        <v>2</v>
      </c>
      <c r="B34">
        <f>输入!C34</f>
        <v>7</v>
      </c>
      <c r="C34">
        <f>输入!B34</f>
        <v>5</v>
      </c>
      <c r="D34" t="str">
        <f>IF(输入!H34=1,"发球",IF(输入!H34=2,"接发球",IF(输入!H34=3,"第三板",IF(输入!H34=4,"第四板",IF(输入!H34=5,"第五板",IF(输入!H34=6,"第六板",IF(AND(输入!H34&gt;6,输入!H34&lt;&gt;""),"相持"," ")))))))</f>
        <v>第四板</v>
      </c>
      <c r="E34" t="str">
        <f>IF(输入!F34="z","正手",IF(输入!F34="f","反手",IF(输入!F34="c","侧身",IF(输入!F34="k","控制",IF(输入!F34="y","意外",IF(输入!H34=1,"发球"," "))))))</f>
        <v>正手</v>
      </c>
      <c r="F34" t="str">
        <f>IF(输入!G34="s","得",IF(输入!G34="d","失"," "))</f>
        <v>得</v>
      </c>
    </row>
    <row r="35" spans="1:6">
      <c r="A35">
        <f>输入!A35</f>
        <v>2</v>
      </c>
      <c r="B35">
        <f>输入!C35</f>
        <v>8</v>
      </c>
      <c r="C35">
        <f>输入!B35</f>
        <v>5</v>
      </c>
      <c r="D35" t="str">
        <f>IF(输入!H35=1,"发球",IF(输入!H35=2,"接发球",IF(输入!H35=3,"第三板",IF(输入!H35=4,"第四板",IF(输入!H35=5,"第五板",IF(输入!H35=6,"第六板",IF(AND(输入!H35&gt;6,输入!H35&lt;&gt;""),"相持"," ")))))))</f>
        <v>相持</v>
      </c>
      <c r="E35" t="str">
        <f>IF(输入!F35="z","正手",IF(输入!F35="f","反手",IF(输入!F35="c","侧身",IF(输入!F35="k","控制",IF(输入!F35="y","意外",IF(输入!H35=1,"发球"," "))))))</f>
        <v>反手</v>
      </c>
      <c r="F35" t="str">
        <f>IF(输入!G35="s","得",IF(输入!G35="d","失"," "))</f>
        <v>失</v>
      </c>
    </row>
    <row r="36" spans="1:6">
      <c r="A36">
        <f>输入!A36</f>
        <v>2</v>
      </c>
      <c r="B36">
        <f>输入!C36</f>
        <v>8</v>
      </c>
      <c r="C36">
        <f>输入!B36</f>
        <v>6</v>
      </c>
      <c r="D36" t="str">
        <f>IF(输入!H36=1,"发球",IF(输入!H36=2,"接发球",IF(输入!H36=3,"第三板",IF(输入!H36=4,"第四板",IF(输入!H36=5,"第五板",IF(输入!H36=6,"第六板",IF(AND(输入!H36&gt;6,输入!H36&lt;&gt;""),"相持"," ")))))))</f>
        <v>相持</v>
      </c>
      <c r="E36" t="str">
        <f>IF(输入!F36="z","正手",IF(输入!F36="f","反手",IF(输入!F36="c","侧身",IF(输入!F36="k","控制",IF(输入!F36="y","意外",IF(输入!H36=1,"发球"," "))))))</f>
        <v>侧身</v>
      </c>
      <c r="F36" t="str">
        <f>IF(输入!G36="s","得",IF(输入!G36="d","失"," "))</f>
        <v>失</v>
      </c>
    </row>
    <row r="37" spans="1:6">
      <c r="A37">
        <f>输入!A37</f>
        <v>2</v>
      </c>
      <c r="B37">
        <f>输入!C37</f>
        <v>8</v>
      </c>
      <c r="C37">
        <f>输入!B37</f>
        <v>7</v>
      </c>
      <c r="D37" t="str">
        <f>IF(输入!H37=1,"发球",IF(输入!H37=2,"接发球",IF(输入!H37=3,"第三板",IF(输入!H37=4,"第四板",IF(输入!H37=5,"第五板",IF(输入!H37=6,"第六板",IF(AND(输入!H37&gt;6,输入!H37&lt;&gt;""),"相持"," ")))))))</f>
        <v>相持</v>
      </c>
      <c r="E37" t="str">
        <f>IF(输入!F37="z","正手",IF(输入!F37="f","反手",IF(输入!F37="c","侧身",IF(输入!F37="k","控制",IF(输入!F37="y","意外",IF(输入!H37=1,"发球"," "))))))</f>
        <v>控制</v>
      </c>
      <c r="F37" t="str">
        <f>IF(输入!G37="s","得",IF(输入!G37="d","失"," "))</f>
        <v>失</v>
      </c>
    </row>
    <row r="38" spans="1:6">
      <c r="A38">
        <f>输入!A38</f>
        <v>2</v>
      </c>
      <c r="B38">
        <f>输入!C38</f>
        <v>8</v>
      </c>
      <c r="C38">
        <f>输入!B38</f>
        <v>8</v>
      </c>
      <c r="D38" t="str">
        <f>IF(输入!H38=1,"发球",IF(输入!H38=2,"接发球",IF(输入!H38=3,"第三板",IF(输入!H38=4,"第四板",IF(输入!H38=5,"第五板",IF(输入!H38=6,"第六板",IF(AND(输入!H38&gt;6,输入!H38&lt;&gt;""),"相持"," ")))))))</f>
        <v>发球</v>
      </c>
      <c r="E38" t="str">
        <f>IF(输入!F38="z","正手",IF(输入!F38="f","反手",IF(输入!F38="c","侧身",IF(输入!F38="k","控制",IF(输入!F38="y","意外",IF(输入!H38=1,"发球"," "))))))</f>
        <v>发球</v>
      </c>
      <c r="F38" t="str">
        <f>IF(输入!G38="s","得",IF(输入!G38="d","失"," "))</f>
        <v>得</v>
      </c>
    </row>
    <row r="39" spans="1:6">
      <c r="A39">
        <f>输入!A39</f>
        <v>2</v>
      </c>
      <c r="B39">
        <f>输入!C39</f>
        <v>9</v>
      </c>
      <c r="C39">
        <f>输入!B39</f>
        <v>8</v>
      </c>
      <c r="D39" t="str">
        <f>IF(输入!H39=1,"发球",IF(输入!H39=2,"接发球",IF(输入!H39=3,"第三板",IF(输入!H39=4,"第四板",IF(输入!H39=5,"第五板",IF(输入!H39=6,"第六板",IF(AND(输入!H39&gt;6,输入!H39&lt;&gt;""),"相持"," ")))))))</f>
        <v>接发球</v>
      </c>
      <c r="E39" t="str">
        <f>IF(输入!F39="z","正手",IF(输入!F39="f","反手",IF(输入!F39="c","侧身",IF(输入!F39="k","控制",IF(输入!F39="y","意外",IF(输入!H39=1,"发球"," "))))))</f>
        <v>正手</v>
      </c>
      <c r="F39" t="str">
        <f>IF(输入!G39="s","得",IF(输入!G39="d","失"," "))</f>
        <v>失</v>
      </c>
    </row>
    <row r="40" spans="1:6">
      <c r="A40">
        <f>输入!A40</f>
        <v>2</v>
      </c>
      <c r="B40">
        <f>输入!C40</f>
        <v>9</v>
      </c>
      <c r="C40">
        <f>输入!B40</f>
        <v>9</v>
      </c>
      <c r="D40" t="str">
        <f>IF(输入!H40=1,"发球",IF(输入!H40=2,"接发球",IF(输入!H40=3,"第三板",IF(输入!H40=4,"第四板",IF(输入!H40=5,"第五板",IF(输入!H40=6,"第六板",IF(AND(输入!H40&gt;6,输入!H40&lt;&gt;""),"相持"," ")))))))</f>
        <v>第三板</v>
      </c>
      <c r="E40" t="str">
        <f>IF(输入!F40="z","正手",IF(输入!F40="f","反手",IF(输入!F40="c","侧身",IF(输入!F40="k","控制",IF(输入!F40="y","意外",IF(输入!H40=1,"发球"," "))))))</f>
        <v>反手</v>
      </c>
      <c r="F40" t="str">
        <f>IF(输入!G40="s","得",IF(输入!G40="d","失"," "))</f>
        <v>失</v>
      </c>
    </row>
    <row r="41" spans="1:6">
      <c r="A41">
        <f>输入!A41</f>
        <v>2</v>
      </c>
      <c r="B41">
        <f>输入!C41</f>
        <v>9</v>
      </c>
      <c r="C41">
        <f>输入!B41</f>
        <v>10</v>
      </c>
      <c r="D41" t="str">
        <f>IF(输入!H41=1,"发球",IF(输入!H41=2,"接发球",IF(输入!H41=3,"第三板",IF(输入!H41=4,"第四板",IF(输入!H41=5,"第五板",IF(输入!H41=6,"第六板",IF(AND(输入!H41&gt;6,输入!H41&lt;&gt;""),"相持"," ")))))))</f>
        <v>接发球</v>
      </c>
      <c r="E41" t="str">
        <f>IF(输入!F41="z","正手",IF(输入!F41="f","反手",IF(输入!F41="c","侧身",IF(输入!F41="k","控制",IF(输入!F41="y","意外",IF(输入!H41=1,"发球"," "))))))</f>
        <v>侧身</v>
      </c>
      <c r="F41" t="str">
        <f>IF(输入!G41="s","得",IF(输入!G41="d","失"," "))</f>
        <v>得</v>
      </c>
    </row>
    <row r="42" spans="1:6">
      <c r="A42">
        <f>输入!A42</f>
        <v>2</v>
      </c>
      <c r="B42">
        <f>输入!C42</f>
        <v>10</v>
      </c>
      <c r="C42">
        <f>输入!B42</f>
        <v>10</v>
      </c>
      <c r="D42" t="str">
        <f>IF(输入!H42=1,"发球",IF(输入!H42=2,"接发球",IF(输入!H42=3,"第三板",IF(输入!H42=4,"第四板",IF(输入!H42=5,"第五板",IF(输入!H42=6,"第六板",IF(AND(输入!H42&gt;6,输入!H42&lt;&gt;""),"相持"," ")))))))</f>
        <v>第三板</v>
      </c>
      <c r="E42" t="str">
        <f>IF(输入!F42="z","正手",IF(输入!F42="f","反手",IF(输入!F42="c","侧身",IF(输入!F42="k","控制",IF(输入!F42="y","意外",IF(输入!H42=1,"发球"," "))))))</f>
        <v>控制</v>
      </c>
      <c r="F42" t="str">
        <f>IF(输入!G42="s","得",IF(输入!G42="d","失"," "))</f>
        <v>得</v>
      </c>
    </row>
    <row r="43" spans="1:6">
      <c r="A43">
        <f>输入!A43</f>
        <v>2</v>
      </c>
      <c r="B43">
        <f>输入!C43</f>
        <v>11</v>
      </c>
      <c r="C43">
        <f>输入!B43</f>
        <v>10</v>
      </c>
      <c r="D43" t="str">
        <f>IF(输入!H43=1,"发球",IF(输入!H43=2,"接发球",IF(输入!H43=3,"第三板",IF(输入!H43=4,"第四板",IF(输入!H43=5,"第五板",IF(输入!H43=6,"第六板",IF(AND(输入!H43&gt;6,输入!H43&lt;&gt;""),"相持"," ")))))))</f>
        <v>第四板</v>
      </c>
      <c r="E43" t="str">
        <f>IF(输入!F43="z","正手",IF(输入!F43="f","反手",IF(输入!F43="c","侧身",IF(输入!F43="k","控制",IF(输入!F43="y","意外",IF(输入!H43=1,"发球"," "))))))</f>
        <v>正手</v>
      </c>
      <c r="F43" t="str">
        <f>IF(输入!G43="s","得",IF(输入!G43="d","失"," "))</f>
        <v>得</v>
      </c>
    </row>
    <row r="44" spans="1:6">
      <c r="A44">
        <f>输入!A44</f>
        <v>2</v>
      </c>
      <c r="B44">
        <f>输入!C44</f>
        <v>12</v>
      </c>
      <c r="C44">
        <f>输入!B44</f>
        <v>10</v>
      </c>
      <c r="D44" t="str">
        <f>IF(输入!H44=1,"发球",IF(输入!H44=2,"接发球",IF(输入!H44=3,"第三板",IF(输入!H44=4,"第四板",IF(输入!H44=5,"第五板",IF(输入!H44=6,"第六板",IF(AND(输入!H44&gt;6,输入!H44&lt;&gt;""),"相持"," ")))))))</f>
        <v>相持</v>
      </c>
      <c r="E44" t="str">
        <f>IF(输入!F44="z","正手",IF(输入!F44="f","反手",IF(输入!F44="c","侧身",IF(输入!F44="k","控制",IF(输入!F44="y","意外",IF(输入!H44=1,"发球"," "))))))</f>
        <v>反手</v>
      </c>
      <c r="F44" t="str">
        <f>IF(输入!G44="s","得",IF(输入!G44="d","失"," "))</f>
        <v>失</v>
      </c>
    </row>
    <row r="45" spans="1:6">
      <c r="A45">
        <f>输入!A45</f>
        <v>2</v>
      </c>
      <c r="B45">
        <f>输入!C45</f>
        <v>12</v>
      </c>
      <c r="C45">
        <f>输入!B45</f>
        <v>11</v>
      </c>
      <c r="D45" t="str">
        <f>IF(输入!H45=1,"发球",IF(输入!H45=2,"接发球",IF(输入!H45=3,"第三板",IF(输入!H45=4,"第四板",IF(输入!H45=5,"第五板",IF(输入!H45=6,"第六板",IF(AND(输入!H45&gt;6,输入!H45&lt;&gt;""),"相持"," ")))))))</f>
        <v>相持</v>
      </c>
      <c r="E45" t="str">
        <f>IF(输入!F45="z","正手",IF(输入!F45="f","反手",IF(输入!F45="c","侧身",IF(输入!F45="k","控制",IF(输入!F45="y","意外",IF(输入!H45=1,"发球"," "))))))</f>
        <v>侧身</v>
      </c>
      <c r="F45" t="str">
        <f>IF(输入!G45="s","得",IF(输入!G45="d","失"," "))</f>
        <v>失</v>
      </c>
    </row>
    <row r="46" spans="1:6">
      <c r="A46">
        <f>输入!A46</f>
        <v>2</v>
      </c>
      <c r="B46">
        <f>输入!C46</f>
        <v>12</v>
      </c>
      <c r="C46">
        <f>输入!B46</f>
        <v>12</v>
      </c>
      <c r="D46" t="str">
        <f>IF(输入!H46=1,"发球",IF(输入!H46=2,"接发球",IF(输入!H46=3,"第三板",IF(输入!H46=4,"第四板",IF(输入!H46=5,"第五板",IF(输入!H46=6,"第六板",IF(AND(输入!H46&gt;6,输入!H46&lt;&gt;""),"相持"," ")))))))</f>
        <v>相持</v>
      </c>
      <c r="E46" t="str">
        <f>IF(输入!F46="z","正手",IF(输入!F46="f","反手",IF(输入!F46="c","侧身",IF(输入!F46="k","控制",IF(输入!F46="y","意外",IF(输入!H46=1,"发球"," "))))))</f>
        <v>控制</v>
      </c>
      <c r="F46" t="str">
        <f>IF(输入!G46="s","得",IF(输入!G46="d","失"," "))</f>
        <v>失</v>
      </c>
    </row>
    <row r="47" spans="1:6">
      <c r="A47">
        <f>输入!A47</f>
        <v>2</v>
      </c>
      <c r="B47">
        <f>输入!C47</f>
        <v>12</v>
      </c>
      <c r="C47">
        <f>输入!B47</f>
        <v>13</v>
      </c>
      <c r="D47" t="str">
        <f>IF(输入!H47=1,"发球",IF(输入!H47=2,"接发球",IF(输入!H47=3,"第三板",IF(输入!H47=4,"第四板",IF(输入!H47=5,"第五板",IF(输入!H47=6,"第六板",IF(AND(输入!H47&gt;6,输入!H47&lt;&gt;""),"相持"," ")))))))</f>
        <v>发球</v>
      </c>
      <c r="E47" t="str">
        <f>IF(输入!F47="z","正手",IF(输入!F47="f","反手",IF(输入!F47="c","侧身",IF(输入!F47="k","控制",IF(输入!F47="y","意外",IF(输入!H47=1,"发球"," "))))))</f>
        <v>发球</v>
      </c>
      <c r="F47" t="str">
        <f>IF(输入!G47="s","得",IF(输入!G47="d","失"," "))</f>
        <v>得</v>
      </c>
    </row>
    <row r="48" spans="1:6">
      <c r="A48">
        <f>输入!A48</f>
        <v>2</v>
      </c>
      <c r="B48">
        <f>输入!C48</f>
        <v>13</v>
      </c>
      <c r="C48">
        <f>输入!B48</f>
        <v>13</v>
      </c>
      <c r="D48" t="str">
        <f>IF(输入!H48=1,"发球",IF(输入!H48=2,"接发球",IF(输入!H48=3,"第三板",IF(输入!H48=4,"第四板",IF(输入!H48=5,"第五板",IF(输入!H48=6,"第六板",IF(AND(输入!H48&gt;6,输入!H48&lt;&gt;""),"相持"," ")))))))</f>
        <v>相持</v>
      </c>
      <c r="E48" t="str">
        <f>IF(输入!F48="z","正手",IF(输入!F48="f","反手",IF(输入!F48="c","侧身",IF(输入!F48="k","控制",IF(输入!F48="y","意外",IF(输入!H48=1,"发球"," "))))))</f>
        <v>控制</v>
      </c>
      <c r="F48" t="str">
        <f>IF(输入!G48="s","得",IF(输入!G48="d","失"," "))</f>
        <v>失</v>
      </c>
    </row>
    <row r="49" spans="1:6">
      <c r="A49">
        <f>输入!A49</f>
        <v>2</v>
      </c>
      <c r="B49">
        <f>输入!C49</f>
        <v>13</v>
      </c>
      <c r="C49">
        <f>输入!B49</f>
        <v>14</v>
      </c>
      <c r="D49" t="str">
        <f>IF(输入!H49=1,"发球",IF(输入!H49=2,"接发球",IF(输入!H49=3,"第三板",IF(输入!H49=4,"第四板",IF(输入!H49=5,"第五板",IF(输入!H49=6,"第六板",IF(AND(输入!H49&gt;6,输入!H49&lt;&gt;""),"相持"," ")))))))</f>
        <v>相持</v>
      </c>
      <c r="E49" t="str">
        <f>IF(输入!F49="z","正手",IF(输入!F49="f","反手",IF(输入!F49="c","侧身",IF(输入!F49="k","控制",IF(输入!F49="y","意外",IF(输入!H49=1,"发球"," "))))))</f>
        <v>反手</v>
      </c>
      <c r="F49" t="str">
        <f>IF(输入!G49="s","得",IF(输入!G49="d","失"," "))</f>
        <v>失</v>
      </c>
    </row>
    <row r="50" spans="1:6">
      <c r="A50">
        <f>输入!A50</f>
        <v>2</v>
      </c>
      <c r="B50">
        <f>输入!C50</f>
        <v>13</v>
      </c>
      <c r="C50">
        <f>输入!B50</f>
        <v>15</v>
      </c>
      <c r="D50" t="str">
        <f>IF(输入!H50=1,"发球",IF(输入!H50=2,"接发球",IF(输入!H50=3,"第三板",IF(输入!H50=4,"第四板",IF(输入!H50=5,"第五板",IF(输入!H50=6,"第六板",IF(AND(输入!H50&gt;6,输入!H50&lt;&gt;""),"相持"," ")))))))</f>
        <v>相持</v>
      </c>
      <c r="E50" t="str">
        <f>IF(输入!F50="z","正手",IF(输入!F50="f","反手",IF(输入!F50="c","侧身",IF(输入!F50="k","控制",IF(输入!F50="y","意外",IF(输入!H50=1,"发球"," "))))))</f>
        <v>侧身</v>
      </c>
      <c r="F50" t="str">
        <f>IF(输入!G50="s","得",IF(输入!G50="d","失"," "))</f>
        <v>失</v>
      </c>
    </row>
    <row r="51" spans="1:6">
      <c r="A51">
        <f>输入!A51</f>
        <v>3</v>
      </c>
      <c r="B51">
        <f>输入!C51</f>
        <v>0</v>
      </c>
      <c r="C51">
        <f>输入!B51</f>
        <v>0</v>
      </c>
      <c r="D51" t="str">
        <f>IF(输入!H51=1,"发球",IF(输入!H51=2,"接发球",IF(输入!H51=3,"第三板",IF(输入!H51=4,"第四板",IF(输入!H51=5,"第五板",IF(输入!H51=6,"第六板",IF(AND(输入!H51&gt;6,输入!H51&lt;&gt;""),"相持"," ")))))))</f>
        <v>相持</v>
      </c>
      <c r="E51" t="str">
        <f>IF(输入!F51="z","正手",IF(输入!F51="f","反手",IF(输入!F51="c","侧身",IF(输入!F51="k","控制",IF(输入!F51="y","意外",IF(输入!H51=1,"发球"," "))))))</f>
        <v>控制</v>
      </c>
      <c r="F51" t="str">
        <f>IF(输入!G51="s","得",IF(输入!G51="d","失"," "))</f>
        <v>失</v>
      </c>
    </row>
    <row r="52" spans="1:6">
      <c r="A52">
        <f>输入!A52</f>
        <v>3</v>
      </c>
      <c r="B52">
        <f>输入!C52</f>
        <v>0</v>
      </c>
      <c r="C52">
        <f>输入!B52</f>
        <v>1</v>
      </c>
      <c r="D52" t="str">
        <f>IF(输入!H52=1,"发球",IF(输入!H52=2,"接发球",IF(输入!H52=3,"第三板",IF(输入!H52=4,"第四板",IF(输入!H52=5,"第五板",IF(输入!H52=6,"第六板",IF(AND(输入!H52&gt;6,输入!H52&lt;&gt;""),"相持"," ")))))))</f>
        <v>发球</v>
      </c>
      <c r="E52" t="str">
        <f>IF(输入!F52="z","正手",IF(输入!F52="f","反手",IF(输入!F52="c","侧身",IF(输入!F52="k","控制",IF(输入!F52="y","意外",IF(输入!H52=1,"发球"," "))))))</f>
        <v>发球</v>
      </c>
      <c r="F52" t="str">
        <f>IF(输入!G52="s","得",IF(输入!G52="d","失"," "))</f>
        <v>得</v>
      </c>
    </row>
    <row r="53" spans="1:6">
      <c r="A53">
        <f>输入!A53</f>
        <v>3</v>
      </c>
      <c r="B53">
        <f>输入!C53</f>
        <v>1</v>
      </c>
      <c r="C53">
        <f>输入!B53</f>
        <v>1</v>
      </c>
      <c r="D53" t="str">
        <f>IF(输入!H53=1,"发球",IF(输入!H53=2,"接发球",IF(输入!H53=3,"第三板",IF(输入!H53=4,"第四板",IF(输入!H53=5,"第五板",IF(输入!H53=6,"第六板",IF(AND(输入!H53&gt;6,输入!H53&lt;&gt;""),"相持"," ")))))))</f>
        <v>接发球</v>
      </c>
      <c r="E53" t="str">
        <f>IF(输入!F53="z","正手",IF(输入!F53="f","反手",IF(输入!F53="c","侧身",IF(输入!F53="k","控制",IF(输入!F53="y","意外",IF(输入!H53=1,"发球"," "))))))</f>
        <v>正手</v>
      </c>
      <c r="F53" t="str">
        <f>IF(输入!G53="s","得",IF(输入!G53="d","失"," "))</f>
        <v>失</v>
      </c>
    </row>
    <row r="54" spans="1:6">
      <c r="A54">
        <f>输入!A54</f>
        <v>3</v>
      </c>
      <c r="B54">
        <f>输入!C54</f>
        <v>1</v>
      </c>
      <c r="C54">
        <f>输入!B54</f>
        <v>2</v>
      </c>
      <c r="D54" t="str">
        <f>IF(输入!H54=1,"发球",IF(输入!H54=2,"接发球",IF(输入!H54=3,"第三板",IF(输入!H54=4,"第四板",IF(输入!H54=5,"第五板",IF(输入!H54=6,"第六板",IF(AND(输入!H54&gt;6,输入!H54&lt;&gt;""),"相持"," ")))))))</f>
        <v>第三板</v>
      </c>
      <c r="E54" t="str">
        <f>IF(输入!F54="z","正手",IF(输入!F54="f","反手",IF(输入!F54="c","侧身",IF(输入!F54="k","控制",IF(输入!F54="y","意外",IF(输入!H54=1,"发球"," "))))))</f>
        <v>反手</v>
      </c>
      <c r="F54" t="str">
        <f>IF(输入!G54="s","得",IF(输入!G54="d","失"," "))</f>
        <v>失</v>
      </c>
    </row>
    <row r="55" spans="1:6">
      <c r="A55">
        <f>输入!A55</f>
        <v>3</v>
      </c>
      <c r="B55">
        <f>输入!C55</f>
        <v>1</v>
      </c>
      <c r="C55">
        <f>输入!B55</f>
        <v>3</v>
      </c>
      <c r="D55" t="str">
        <f>IF(输入!H55=1,"发球",IF(输入!H55=2,"接发球",IF(输入!H55=3,"第三板",IF(输入!H55=4,"第四板",IF(输入!H55=5,"第五板",IF(输入!H55=6,"第六板",IF(AND(输入!H55&gt;6,输入!H55&lt;&gt;""),"相持"," ")))))))</f>
        <v>接发球</v>
      </c>
      <c r="E55" t="str">
        <f>IF(输入!F55="z","正手",IF(输入!F55="f","反手",IF(输入!F55="c","侧身",IF(输入!F55="k","控制",IF(输入!F55="y","意外",IF(输入!H55=1,"发球"," "))))))</f>
        <v>侧身</v>
      </c>
      <c r="F55" t="str">
        <f>IF(输入!G55="s","得",IF(输入!G55="d","失"," "))</f>
        <v>得</v>
      </c>
    </row>
    <row r="56" spans="1:6">
      <c r="A56">
        <f>输入!A56</f>
        <v>3</v>
      </c>
      <c r="B56">
        <f>输入!C56</f>
        <v>2</v>
      </c>
      <c r="C56">
        <f>输入!B56</f>
        <v>3</v>
      </c>
      <c r="D56" t="str">
        <f>IF(输入!H56=1,"发球",IF(输入!H56=2,"接发球",IF(输入!H56=3,"第三板",IF(输入!H56=4,"第四板",IF(输入!H56=5,"第五板",IF(输入!H56=6,"第六板",IF(AND(输入!H56&gt;6,输入!H56&lt;&gt;""),"相持"," ")))))))</f>
        <v>接发球</v>
      </c>
      <c r="E56" t="str">
        <f>IF(输入!F56="z","正手",IF(输入!F56="f","反手",IF(输入!F56="c","侧身",IF(输入!F56="k","控制",IF(输入!F56="y","意外",IF(输入!H56=1,"发球"," "))))))</f>
        <v>侧身</v>
      </c>
      <c r="F56" t="str">
        <f>IF(输入!G56="s","得",IF(输入!G56="d","失"," "))</f>
        <v>得</v>
      </c>
    </row>
    <row r="57" spans="1:6">
      <c r="A57">
        <f>输入!A57</f>
        <v>3</v>
      </c>
      <c r="B57">
        <f>输入!C57</f>
        <v>3</v>
      </c>
      <c r="C57">
        <f>输入!B57</f>
        <v>3</v>
      </c>
      <c r="D57" t="str">
        <f>IF(输入!H57=1,"发球",IF(输入!H57=2,"接发球",IF(输入!H57=3,"第三板",IF(输入!H57=4,"第四板",IF(输入!H57=5,"第五板",IF(输入!H57=6,"第六板",IF(AND(输入!H57&gt;6,输入!H57&lt;&gt;""),"相持"," ")))))))</f>
        <v>第三板</v>
      </c>
      <c r="E57" t="str">
        <f>IF(输入!F57="z","正手",IF(输入!F57="f","反手",IF(输入!F57="c","侧身",IF(输入!F57="k","控制",IF(输入!F57="y","意外",IF(输入!H57=1,"发球"," "))))))</f>
        <v>控制</v>
      </c>
      <c r="F57" t="str">
        <f>IF(输入!G57="s","得",IF(输入!G57="d","失"," "))</f>
        <v>得</v>
      </c>
    </row>
    <row r="58" spans="1:6">
      <c r="A58">
        <f>输入!A58</f>
        <v>3</v>
      </c>
      <c r="B58">
        <f>输入!C58</f>
        <v>4</v>
      </c>
      <c r="C58">
        <f>输入!B58</f>
        <v>3</v>
      </c>
      <c r="D58" t="str">
        <f>IF(输入!H58=1,"发球",IF(输入!H58=2,"接发球",IF(输入!H58=3,"第三板",IF(输入!H58=4,"第四板",IF(输入!H58=5,"第五板",IF(输入!H58=6,"第六板",IF(AND(输入!H58&gt;6,输入!H58&lt;&gt;""),"相持"," ")))))))</f>
        <v>相持</v>
      </c>
      <c r="E58" t="str">
        <f>IF(输入!F58="z","正手",IF(输入!F58="f","反手",IF(输入!F58="c","侧身",IF(输入!F58="k","控制",IF(输入!F58="y","意外",IF(输入!H58=1,"发球"," "))))))</f>
        <v>侧身</v>
      </c>
      <c r="F58" t="str">
        <f>IF(输入!G58="s","得",IF(输入!G58="d","失"," "))</f>
        <v>失</v>
      </c>
    </row>
    <row r="59" spans="1:6">
      <c r="A59">
        <f>输入!A59</f>
        <v>3</v>
      </c>
      <c r="B59">
        <f>输入!C59</f>
        <v>4</v>
      </c>
      <c r="C59">
        <f>输入!B59</f>
        <v>4</v>
      </c>
      <c r="D59" t="str">
        <f>IF(输入!H59=1,"发球",IF(输入!H59=2,"接发球",IF(输入!H59=3,"第三板",IF(输入!H59=4,"第四板",IF(输入!H59=5,"第五板",IF(输入!H59=6,"第六板",IF(AND(输入!H59&gt;6,输入!H59&lt;&gt;""),"相持"," ")))))))</f>
        <v>相持</v>
      </c>
      <c r="E59" t="str">
        <f>IF(输入!F59="z","正手",IF(输入!F59="f","反手",IF(输入!F59="c","侧身",IF(输入!F59="k","控制",IF(输入!F59="y","意外",IF(输入!H59=1,"发球"," "))))))</f>
        <v>控制</v>
      </c>
      <c r="F59" t="str">
        <f>IF(输入!G59="s","得",IF(输入!G59="d","失"," "))</f>
        <v>失</v>
      </c>
    </row>
    <row r="60" spans="1:6">
      <c r="A60">
        <f>输入!A60</f>
        <v>3</v>
      </c>
      <c r="B60">
        <f>输入!C60</f>
        <v>4</v>
      </c>
      <c r="C60">
        <f>输入!B60</f>
        <v>5</v>
      </c>
      <c r="D60" t="str">
        <f>IF(输入!H60=1,"发球",IF(输入!H60=2,"接发球",IF(输入!H60=3,"第三板",IF(输入!H60=4,"第四板",IF(输入!H60=5,"第五板",IF(输入!H60=6,"第六板",IF(AND(输入!H60&gt;6,输入!H60&lt;&gt;""),"相持"," ")))))))</f>
        <v>发球</v>
      </c>
      <c r="E60" t="str">
        <f>IF(输入!F60="z","正手",IF(输入!F60="f","反手",IF(输入!F60="c","侧身",IF(输入!F60="k","控制",IF(输入!F60="y","意外",IF(输入!H60=1,"发球"," "))))))</f>
        <v>发球</v>
      </c>
      <c r="F60" t="str">
        <f>IF(输入!G60="s","得",IF(输入!G60="d","失"," "))</f>
        <v>得</v>
      </c>
    </row>
    <row r="61" spans="1:6">
      <c r="A61">
        <f>输入!A61</f>
        <v>3</v>
      </c>
      <c r="B61">
        <f>输入!C61</f>
        <v>5</v>
      </c>
      <c r="C61">
        <f>输入!B61</f>
        <v>5</v>
      </c>
      <c r="D61" t="str">
        <f>IF(输入!H61=1,"发球",IF(输入!H61=2,"接发球",IF(输入!H61=3,"第三板",IF(输入!H61=4,"第四板",IF(输入!H61=5,"第五板",IF(输入!H61=6,"第六板",IF(AND(输入!H61&gt;6,输入!H61&lt;&gt;""),"相持"," ")))))))</f>
        <v>接发球</v>
      </c>
      <c r="E61" t="str">
        <f>IF(输入!F61="z","正手",IF(输入!F61="f","反手",IF(输入!F61="c","侧身",IF(输入!F61="k","控制",IF(输入!F61="y","意外",IF(输入!H61=1,"发球"," "))))))</f>
        <v>正手</v>
      </c>
      <c r="F61" t="str">
        <f>IF(输入!G61="s","得",IF(输入!G61="d","失"," "))</f>
        <v>失</v>
      </c>
    </row>
    <row r="62" spans="1:6">
      <c r="A62">
        <f>输入!A62</f>
        <v>3</v>
      </c>
      <c r="B62">
        <f>输入!C62</f>
        <v>5</v>
      </c>
      <c r="C62">
        <f>输入!B62</f>
        <v>6</v>
      </c>
      <c r="D62" t="str">
        <f>IF(输入!H62=1,"发球",IF(输入!H62=2,"接发球",IF(输入!H62=3,"第三板",IF(输入!H62=4,"第四板",IF(输入!H62=5,"第五板",IF(输入!H62=6,"第六板",IF(AND(输入!H62&gt;6,输入!H62&lt;&gt;""),"相持"," ")))))))</f>
        <v>第三板</v>
      </c>
      <c r="E62" t="str">
        <f>IF(输入!F62="z","正手",IF(输入!F62="f","反手",IF(输入!F62="c","侧身",IF(输入!F62="k","控制",IF(输入!F62="y","意外",IF(输入!H62=1,"发球"," "))))))</f>
        <v>反手</v>
      </c>
      <c r="F62" t="str">
        <f>IF(输入!G62="s","得",IF(输入!G62="d","失"," "))</f>
        <v>失</v>
      </c>
    </row>
    <row r="63" spans="1:6">
      <c r="A63">
        <f>输入!A63</f>
        <v>3</v>
      </c>
      <c r="B63">
        <f>输入!C63</f>
        <v>5</v>
      </c>
      <c r="C63">
        <f>输入!B63</f>
        <v>7</v>
      </c>
      <c r="D63" t="str">
        <f>IF(输入!H63=1,"发球",IF(输入!H63=2,"接发球",IF(输入!H63=3,"第三板",IF(输入!H63=4,"第四板",IF(输入!H63=5,"第五板",IF(输入!H63=6,"第六板",IF(AND(输入!H63&gt;6,输入!H63&lt;&gt;""),"相持"," ")))))))</f>
        <v>接发球</v>
      </c>
      <c r="E63" t="str">
        <f>IF(输入!F63="z","正手",IF(输入!F63="f","反手",IF(输入!F63="c","侧身",IF(输入!F63="k","控制",IF(输入!F63="y","意外",IF(输入!H63=1,"发球"," "))))))</f>
        <v>侧身</v>
      </c>
      <c r="F63" t="str">
        <f>IF(输入!G63="s","得",IF(输入!G63="d","失"," "))</f>
        <v>得</v>
      </c>
    </row>
    <row r="64" spans="1:6">
      <c r="A64">
        <f>输入!A64</f>
        <v>3</v>
      </c>
      <c r="B64">
        <f>输入!C64</f>
        <v>6</v>
      </c>
      <c r="C64">
        <f>输入!B64</f>
        <v>7</v>
      </c>
      <c r="D64" t="str">
        <f>IF(输入!H64=1,"发球",IF(输入!H64=2,"接发球",IF(输入!H64=3,"第三板",IF(输入!H64=4,"第四板",IF(输入!H64=5,"第五板",IF(输入!H64=6,"第六板",IF(AND(输入!H64&gt;6,输入!H64&lt;&gt;""),"相持"," ")))))))</f>
        <v>接发球</v>
      </c>
      <c r="E64" t="str">
        <f>IF(输入!F64="z","正手",IF(输入!F64="f","反手",IF(输入!F64="c","侧身",IF(输入!F64="k","控制",IF(输入!F64="y","意外",IF(输入!H64=1,"发球"," "))))))</f>
        <v>侧身</v>
      </c>
      <c r="F64" t="str">
        <f>IF(输入!G64="s","得",IF(输入!G64="d","失"," "))</f>
        <v>得</v>
      </c>
    </row>
    <row r="65" spans="1:6">
      <c r="A65">
        <f>输入!A65</f>
        <v>3</v>
      </c>
      <c r="B65">
        <f>输入!C65</f>
        <v>7</v>
      </c>
      <c r="C65">
        <f>输入!B65</f>
        <v>7</v>
      </c>
      <c r="D65" t="str">
        <f>IF(输入!H65=1,"发球",IF(输入!H65=2,"接发球",IF(输入!H65=3,"第三板",IF(输入!H65=4,"第四板",IF(输入!H65=5,"第五板",IF(输入!H65=6,"第六板",IF(AND(输入!H65&gt;6,输入!H65&lt;&gt;""),"相持"," ")))))))</f>
        <v>第三板</v>
      </c>
      <c r="E65" t="str">
        <f>IF(输入!F65="z","正手",IF(输入!F65="f","反手",IF(输入!F65="c","侧身",IF(输入!F65="k","控制",IF(输入!F65="y","意外",IF(输入!H65=1,"发球"," "))))))</f>
        <v>控制</v>
      </c>
      <c r="F65" t="str">
        <f>IF(输入!G65="s","得",IF(输入!G65="d","失"," "))</f>
        <v>得</v>
      </c>
    </row>
    <row r="66" spans="1:6">
      <c r="A66">
        <f>输入!A66</f>
        <v>3</v>
      </c>
      <c r="B66">
        <f>输入!C66</f>
        <v>8</v>
      </c>
      <c r="C66">
        <f>输入!B66</f>
        <v>7</v>
      </c>
      <c r="D66" t="str">
        <f>IF(输入!H66=1,"发球",IF(输入!H66=2,"接发球",IF(输入!H66=3,"第三板",IF(输入!H66=4,"第四板",IF(输入!H66=5,"第五板",IF(输入!H66=6,"第六板",IF(AND(输入!H66&gt;6,输入!H66&lt;&gt;""),"相持"," ")))))))</f>
        <v>第四板</v>
      </c>
      <c r="E66" t="str">
        <f>IF(输入!F66="z","正手",IF(输入!F66="f","反手",IF(输入!F66="c","侧身",IF(输入!F66="k","控制",IF(输入!F66="y","意外",IF(输入!H66=1,"发球"," "))))))</f>
        <v>正手</v>
      </c>
      <c r="F66" t="str">
        <f>IF(输入!G66="s","得",IF(输入!G66="d","失"," "))</f>
        <v>得</v>
      </c>
    </row>
    <row r="67" spans="1:6">
      <c r="A67">
        <f>输入!A67</f>
        <v>3</v>
      </c>
      <c r="B67">
        <f>输入!C67</f>
        <v>9</v>
      </c>
      <c r="C67">
        <f>输入!B67</f>
        <v>7</v>
      </c>
      <c r="D67" t="str">
        <f>IF(输入!H67=1,"发球",IF(输入!H67=2,"接发球",IF(输入!H67=3,"第三板",IF(输入!H67=4,"第四板",IF(输入!H67=5,"第五板",IF(输入!H67=6,"第六板",IF(AND(输入!H67&gt;6,输入!H67&lt;&gt;""),"相持"," ")))))))</f>
        <v>相持</v>
      </c>
      <c r="E67" t="str">
        <f>IF(输入!F67="z","正手",IF(输入!F67="f","反手",IF(输入!F67="c","侧身",IF(输入!F67="k","控制",IF(输入!F67="y","意外",IF(输入!H67=1,"发球"," "))))))</f>
        <v>反手</v>
      </c>
      <c r="F67" t="str">
        <f>IF(输入!G67="s","得",IF(输入!G67="d","失"," "))</f>
        <v>失</v>
      </c>
    </row>
    <row r="68" spans="1:6">
      <c r="A68">
        <f>输入!A68</f>
        <v>3</v>
      </c>
      <c r="B68">
        <f>输入!C68</f>
        <v>9</v>
      </c>
      <c r="C68">
        <f>输入!B68</f>
        <v>8</v>
      </c>
      <c r="D68" t="str">
        <f>IF(输入!H68=1,"发球",IF(输入!H68=2,"接发球",IF(输入!H68=3,"第三板",IF(输入!H68=4,"第四板",IF(输入!H68=5,"第五板",IF(输入!H68=6,"第六板",IF(AND(输入!H68&gt;6,输入!H68&lt;&gt;""),"相持"," ")))))))</f>
        <v>相持</v>
      </c>
      <c r="E68" t="str">
        <f>IF(输入!F68="z","正手",IF(输入!F68="f","反手",IF(输入!F68="c","侧身",IF(输入!F68="k","控制",IF(输入!F68="y","意外",IF(输入!H68=1,"发球"," "))))))</f>
        <v>侧身</v>
      </c>
      <c r="F68" t="str">
        <f>IF(输入!G68="s","得",IF(输入!G68="d","失"," "))</f>
        <v>失</v>
      </c>
    </row>
    <row r="69" spans="1:6">
      <c r="A69">
        <f>输入!A69</f>
        <v>3</v>
      </c>
      <c r="B69">
        <f>输入!C69</f>
        <v>9</v>
      </c>
      <c r="C69">
        <f>输入!B69</f>
        <v>9</v>
      </c>
      <c r="D69" t="str">
        <f>IF(输入!H69=1,"发球",IF(输入!H69=2,"接发球",IF(输入!H69=3,"第三板",IF(输入!H69=4,"第四板",IF(输入!H69=5,"第五板",IF(输入!H69=6,"第六板",IF(AND(输入!H69&gt;6,输入!H69&lt;&gt;""),"相持"," ")))))))</f>
        <v>相持</v>
      </c>
      <c r="E69" t="str">
        <f>IF(输入!F69="z","正手",IF(输入!F69="f","反手",IF(输入!F69="c","侧身",IF(输入!F69="k","控制",IF(输入!F69="y","意外",IF(输入!H69=1,"发球"," "))))))</f>
        <v>控制</v>
      </c>
      <c r="F69" t="str">
        <f>IF(输入!G69="s","得",IF(输入!G69="d","失"," "))</f>
        <v>失</v>
      </c>
    </row>
    <row r="70" spans="1:6">
      <c r="A70">
        <f>输入!A70</f>
        <v>3</v>
      </c>
      <c r="B70">
        <f>输入!C70</f>
        <v>9</v>
      </c>
      <c r="C70">
        <f>输入!B70</f>
        <v>10</v>
      </c>
      <c r="D70" t="str">
        <f>IF(输入!H70=1,"发球",IF(输入!H70=2,"接发球",IF(输入!H70=3,"第三板",IF(输入!H70=4,"第四板",IF(输入!H70=5,"第五板",IF(输入!H70=6,"第六板",IF(AND(输入!H70&gt;6,输入!H70&lt;&gt;""),"相持"," ")))))))</f>
        <v>发球</v>
      </c>
      <c r="E70" t="str">
        <f>IF(输入!F70="z","正手",IF(输入!F70="f","反手",IF(输入!F70="c","侧身",IF(输入!F70="k","控制",IF(输入!F70="y","意外",IF(输入!H70=1,"发球"," "))))))</f>
        <v>发球</v>
      </c>
      <c r="F70" t="str">
        <f>IF(输入!G70="s","得",IF(输入!G70="d","失"," "))</f>
        <v>得</v>
      </c>
    </row>
    <row r="71" spans="1:6">
      <c r="A71">
        <f>输入!A71</f>
        <v>3</v>
      </c>
      <c r="B71">
        <f>输入!C71</f>
        <v>10</v>
      </c>
      <c r="C71">
        <f>输入!B71</f>
        <v>10</v>
      </c>
      <c r="D71" t="str">
        <f>IF(输入!H71=1,"发球",IF(输入!H71=2,"接发球",IF(输入!H71=3,"第三板",IF(输入!H71=4,"第四板",IF(输入!H71=5,"第五板",IF(输入!H71=6,"第六板",IF(AND(输入!H71&gt;6,输入!H71&lt;&gt;""),"相持"," ")))))))</f>
        <v>接发球</v>
      </c>
      <c r="E71" t="str">
        <f>IF(输入!F71="z","正手",IF(输入!F71="f","反手",IF(输入!F71="c","侧身",IF(输入!F71="k","控制",IF(输入!F71="y","意外",IF(输入!H71=1,"发球"," "))))))</f>
        <v>正手</v>
      </c>
      <c r="F71" t="str">
        <f>IF(输入!G71="s","得",IF(输入!G71="d","失"," "))</f>
        <v>失</v>
      </c>
    </row>
    <row r="72" spans="1:6">
      <c r="A72">
        <f>输入!A72</f>
        <v>3</v>
      </c>
      <c r="B72">
        <f>输入!C72</f>
        <v>10</v>
      </c>
      <c r="C72">
        <f>输入!B72</f>
        <v>11</v>
      </c>
      <c r="D72" t="str">
        <f>IF(输入!H72=1,"发球",IF(输入!H72=2,"接发球",IF(输入!H72=3,"第三板",IF(输入!H72=4,"第四板",IF(输入!H72=5,"第五板",IF(输入!H72=6,"第六板",IF(AND(输入!H72&gt;6,输入!H72&lt;&gt;""),"相持"," ")))))))</f>
        <v>第三板</v>
      </c>
      <c r="E72" t="str">
        <f>IF(输入!F72="z","正手",IF(输入!F72="f","反手",IF(输入!F72="c","侧身",IF(输入!F72="k","控制",IF(输入!F72="y","意外",IF(输入!H72=1,"发球"," "))))))</f>
        <v>反手</v>
      </c>
      <c r="F72" t="str">
        <f>IF(输入!G72="s","得",IF(输入!G72="d","失"," "))</f>
        <v>失</v>
      </c>
    </row>
    <row r="73" spans="1:6">
      <c r="A73">
        <f>输入!A73</f>
        <v>3</v>
      </c>
      <c r="B73">
        <f>输入!C73</f>
        <v>10</v>
      </c>
      <c r="C73">
        <f>输入!B73</f>
        <v>12</v>
      </c>
      <c r="D73" t="str">
        <f>IF(输入!H73=1,"发球",IF(输入!H73=2,"接发球",IF(输入!H73=3,"第三板",IF(输入!H73=4,"第四板",IF(输入!H73=5,"第五板",IF(输入!H73=6,"第六板",IF(AND(输入!H73&gt;6,输入!H73&lt;&gt;""),"相持"," ")))))))</f>
        <v>接发球</v>
      </c>
      <c r="E73" t="str">
        <f>IF(输入!F73="z","正手",IF(输入!F73="f","反手",IF(输入!F73="c","侧身",IF(输入!F73="k","控制",IF(输入!F73="y","意外",IF(输入!H73=1,"发球"," "))))))</f>
        <v>侧身</v>
      </c>
      <c r="F73" t="str">
        <f>IF(输入!G73="s","得",IF(输入!G73="d","失"," "))</f>
        <v>得</v>
      </c>
    </row>
    <row r="74" spans="1:6">
      <c r="A74">
        <f>输入!A74</f>
        <v>3</v>
      </c>
      <c r="B74">
        <f>输入!C74</f>
        <v>11</v>
      </c>
      <c r="C74">
        <f>输入!B74</f>
        <v>12</v>
      </c>
      <c r="D74" t="str">
        <f>IF(输入!H74=1,"发球",IF(输入!H74=2,"接发球",IF(输入!H74=3,"第三板",IF(输入!H74=4,"第四板",IF(输入!H74=5,"第五板",IF(输入!H74=6,"第六板",IF(AND(输入!H74&gt;6,输入!H74&lt;&gt;""),"相持"," ")))))))</f>
        <v>第三板</v>
      </c>
      <c r="E74" t="str">
        <f>IF(输入!F74="z","正手",IF(输入!F74="f","反手",IF(输入!F74="c","侧身",IF(输入!F74="k","控制",IF(输入!F74="y","意外",IF(输入!H74=1,"发球"," "))))))</f>
        <v>控制</v>
      </c>
      <c r="F74" t="str">
        <f>IF(输入!G74="s","得",IF(输入!G74="d","失"," "))</f>
        <v>得</v>
      </c>
    </row>
    <row r="75" spans="1:6">
      <c r="A75">
        <f>输入!A75</f>
        <v>3</v>
      </c>
      <c r="B75">
        <f>输入!C75</f>
        <v>12</v>
      </c>
      <c r="C75">
        <f>输入!B75</f>
        <v>12</v>
      </c>
      <c r="D75" t="str">
        <f>IF(输入!H75=1,"发球",IF(输入!H75=2,"接发球",IF(输入!H75=3,"第三板",IF(输入!H75=4,"第四板",IF(输入!H75=5,"第五板",IF(输入!H75=6,"第六板",IF(AND(输入!H75&gt;6,输入!H75&lt;&gt;""),"相持"," ")))))))</f>
        <v>相持</v>
      </c>
      <c r="E75" t="str">
        <f>IF(输入!F75="z","正手",IF(输入!F75="f","反手",IF(输入!F75="c","侧身",IF(输入!F75="k","控制",IF(输入!F75="y","意外",IF(输入!H75=1,"发球"," "))))))</f>
        <v>反手</v>
      </c>
      <c r="F75" t="str">
        <f>IF(输入!G75="s","得",IF(输入!G75="d","失"," "))</f>
        <v>失</v>
      </c>
    </row>
    <row r="76" spans="1:6">
      <c r="A76">
        <f>输入!A76</f>
        <v>3</v>
      </c>
      <c r="B76">
        <f>输入!C76</f>
        <v>12</v>
      </c>
      <c r="C76">
        <f>输入!B76</f>
        <v>13</v>
      </c>
      <c r="D76" t="str">
        <f>IF(输入!H76=1,"发球",IF(输入!H76=2,"接发球",IF(输入!H76=3,"第三板",IF(输入!H76=4,"第四板",IF(输入!H76=5,"第五板",IF(输入!H76=6,"第六板",IF(AND(输入!H76&gt;6,输入!H76&lt;&gt;""),"相持"," ")))))))</f>
        <v>相持</v>
      </c>
      <c r="E76" t="str">
        <f>IF(输入!F76="z","正手",IF(输入!F76="f","反手",IF(输入!F76="c","侧身",IF(输入!F76="k","控制",IF(输入!F76="y","意外",IF(输入!H76=1,"发球"," "))))))</f>
        <v>控制</v>
      </c>
      <c r="F76" t="str">
        <f>IF(输入!G76="s","得",IF(输入!G76="d","失"," "))</f>
        <v>失</v>
      </c>
    </row>
    <row r="77" spans="1:6">
      <c r="A77">
        <f>输入!A77</f>
        <v>3</v>
      </c>
      <c r="B77">
        <f>输入!C77</f>
        <v>12</v>
      </c>
      <c r="C77">
        <f>输入!B77</f>
        <v>14</v>
      </c>
      <c r="D77" t="str">
        <f>IF(输入!H77=1,"发球",IF(输入!H77=2,"接发球",IF(输入!H77=3,"第三板",IF(输入!H77=4,"第四板",IF(输入!H77=5,"第五板",IF(输入!H77=6,"第六板",IF(AND(输入!H77&gt;6,输入!H77&lt;&gt;""),"相持"," ")))))))</f>
        <v xml:space="preserve"> </v>
      </c>
      <c r="E77" t="str">
        <f>IF(输入!F77="z","正手",IF(输入!F77="f","反手",IF(输入!F77="c","侧身",IF(输入!F77="k","控制",IF(输入!F77="y","意外",IF(输入!H77=1,"发球"," "))))))</f>
        <v xml:space="preserve"> </v>
      </c>
      <c r="F77" t="str">
        <f>IF(输入!G77="s","得",IF(输入!G77="d","失"," "))</f>
        <v xml:space="preserve"> </v>
      </c>
    </row>
    <row r="78" spans="1:6">
      <c r="A78">
        <f>输入!A78</f>
        <v>4</v>
      </c>
      <c r="B78">
        <f>输入!C78</f>
        <v>0</v>
      </c>
      <c r="C78">
        <f>输入!B78</f>
        <v>0</v>
      </c>
      <c r="D78" t="str">
        <f>IF(输入!H78=1,"发球",IF(输入!H78=2,"接发球",IF(输入!H78=3,"第三板",IF(输入!H78=4,"第四板",IF(输入!H78=5,"第五板",IF(输入!H78=6,"第六板",IF(AND(输入!H78&gt;6,输入!H78&lt;&gt;""),"相持"," ")))))))</f>
        <v>相持</v>
      </c>
      <c r="E78" t="str">
        <f>IF(输入!F78="z","正手",IF(输入!F78="f","反手",IF(输入!F78="c","侧身",IF(输入!F78="k","控制",IF(输入!F78="y","意外",IF(输入!H78=1,"发球"," "))))))</f>
        <v>控制</v>
      </c>
      <c r="F78" t="str">
        <f>IF(输入!G78="s","得",IF(输入!G78="d","失"," "))</f>
        <v>失</v>
      </c>
    </row>
    <row r="79" spans="1:6">
      <c r="A79">
        <f>输入!A79</f>
        <v>4</v>
      </c>
      <c r="B79">
        <f>输入!C79</f>
        <v>0</v>
      </c>
      <c r="C79">
        <f>输入!B79</f>
        <v>1</v>
      </c>
      <c r="D79" t="str">
        <f>IF(输入!H79=1,"发球",IF(输入!H79=2,"接发球",IF(输入!H79=3,"第三板",IF(输入!H79=4,"第四板",IF(输入!H79=5,"第五板",IF(输入!H79=6,"第六板",IF(AND(输入!H79&gt;6,输入!H79&lt;&gt;""),"相持"," ")))))))</f>
        <v>发球</v>
      </c>
      <c r="E79" t="str">
        <f>IF(输入!F79="z","正手",IF(输入!F79="f","反手",IF(输入!F79="c","侧身",IF(输入!F79="k","控制",IF(输入!F79="y","意外",IF(输入!H79=1,"发球"," "))))))</f>
        <v>发球</v>
      </c>
      <c r="F79" t="str">
        <f>IF(输入!G79="s","得",IF(输入!G79="d","失"," "))</f>
        <v>得</v>
      </c>
    </row>
    <row r="80" spans="1:6">
      <c r="A80">
        <f>输入!A80</f>
        <v>4</v>
      </c>
      <c r="B80">
        <f>输入!C80</f>
        <v>1</v>
      </c>
      <c r="C80">
        <f>输入!B80</f>
        <v>1</v>
      </c>
      <c r="D80" t="str">
        <f>IF(输入!H80=1,"发球",IF(输入!H80=2,"接发球",IF(输入!H80=3,"第三板",IF(输入!H80=4,"第四板",IF(输入!H80=5,"第五板",IF(输入!H80=6,"第六板",IF(AND(输入!H80&gt;6,输入!H80&lt;&gt;""),"相持"," ")))))))</f>
        <v>接发球</v>
      </c>
      <c r="E80" t="str">
        <f>IF(输入!F80="z","正手",IF(输入!F80="f","反手",IF(输入!F80="c","侧身",IF(输入!F80="k","控制",IF(输入!F80="y","意外",IF(输入!H80=1,"发球"," "))))))</f>
        <v>正手</v>
      </c>
      <c r="F80" t="str">
        <f>IF(输入!G80="s","得",IF(输入!G80="d","失"," "))</f>
        <v>失</v>
      </c>
    </row>
    <row r="81" spans="1:6">
      <c r="A81">
        <f>输入!A81</f>
        <v>4</v>
      </c>
      <c r="B81">
        <f>输入!C81</f>
        <v>1</v>
      </c>
      <c r="C81">
        <f>输入!B81</f>
        <v>2</v>
      </c>
      <c r="D81" t="str">
        <f>IF(输入!H81=1,"发球",IF(输入!H81=2,"接发球",IF(输入!H81=3,"第三板",IF(输入!H81=4,"第四板",IF(输入!H81=5,"第五板",IF(输入!H81=6,"第六板",IF(AND(输入!H81&gt;6,输入!H81&lt;&gt;""),"相持"," ")))))))</f>
        <v>第三板</v>
      </c>
      <c r="E81" t="str">
        <f>IF(输入!F81="z","正手",IF(输入!F81="f","反手",IF(输入!F81="c","侧身",IF(输入!F81="k","控制",IF(输入!F81="y","意外",IF(输入!H81=1,"发球"," "))))))</f>
        <v>反手</v>
      </c>
      <c r="F81" t="str">
        <f>IF(输入!G81="s","得",IF(输入!G81="d","失"," "))</f>
        <v>失</v>
      </c>
    </row>
    <row r="82" spans="1:6">
      <c r="A82">
        <f>输入!A82</f>
        <v>4</v>
      </c>
      <c r="B82">
        <f>输入!C82</f>
        <v>1</v>
      </c>
      <c r="C82">
        <f>输入!B82</f>
        <v>3</v>
      </c>
      <c r="D82" t="str">
        <f>IF(输入!H82=1,"发球",IF(输入!H82=2,"接发球",IF(输入!H82=3,"第三板",IF(输入!H82=4,"第四板",IF(输入!H82=5,"第五板",IF(输入!H82=6,"第六板",IF(AND(输入!H82&gt;6,输入!H82&lt;&gt;""),"相持"," ")))))))</f>
        <v>接发球</v>
      </c>
      <c r="E82" t="str">
        <f>IF(输入!F82="z","正手",IF(输入!F82="f","反手",IF(输入!F82="c","侧身",IF(输入!F82="k","控制",IF(输入!F82="y","意外",IF(输入!H82=1,"发球"," "))))))</f>
        <v>侧身</v>
      </c>
      <c r="F82" t="str">
        <f>IF(输入!G82="s","得",IF(输入!G82="d","失"," "))</f>
        <v>得</v>
      </c>
    </row>
    <row r="83" spans="1:6">
      <c r="A83">
        <f>输入!A83</f>
        <v>4</v>
      </c>
      <c r="B83">
        <f>输入!C83</f>
        <v>2</v>
      </c>
      <c r="C83">
        <f>输入!B83</f>
        <v>3</v>
      </c>
      <c r="D83" t="str">
        <f>IF(输入!H83=1,"发球",IF(输入!H83=2,"接发球",IF(输入!H83=3,"第三板",IF(输入!H83=4,"第四板",IF(输入!H83=5,"第五板",IF(输入!H83=6,"第六板",IF(AND(输入!H83&gt;6,输入!H83&lt;&gt;""),"相持"," ")))))))</f>
        <v>接发球</v>
      </c>
      <c r="E83" t="str">
        <f>IF(输入!F83="z","正手",IF(输入!F83="f","反手",IF(输入!F83="c","侧身",IF(输入!F83="k","控制",IF(输入!F83="y","意外",IF(输入!H83=1,"发球"," "))))))</f>
        <v>侧身</v>
      </c>
      <c r="F83" t="str">
        <f>IF(输入!G83="s","得",IF(输入!G83="d","失"," "))</f>
        <v>得</v>
      </c>
    </row>
    <row r="84" spans="1:6">
      <c r="A84">
        <f>输入!A84</f>
        <v>4</v>
      </c>
      <c r="B84">
        <f>输入!C84</f>
        <v>3</v>
      </c>
      <c r="C84">
        <f>输入!B84</f>
        <v>3</v>
      </c>
      <c r="D84" t="str">
        <f>IF(输入!H84=1,"发球",IF(输入!H84=2,"接发球",IF(输入!H84=3,"第三板",IF(输入!H84=4,"第四板",IF(输入!H84=5,"第五板",IF(输入!H84=6,"第六板",IF(AND(输入!H84&gt;6,输入!H84&lt;&gt;""),"相持"," ")))))))</f>
        <v>第三板</v>
      </c>
      <c r="E84" t="str">
        <f>IF(输入!F84="z","正手",IF(输入!F84="f","反手",IF(输入!F84="c","侧身",IF(输入!F84="k","控制",IF(输入!F84="y","意外",IF(输入!H84=1,"发球"," "))))))</f>
        <v>控制</v>
      </c>
      <c r="F84" t="str">
        <f>IF(输入!G84="s","得",IF(输入!G84="d","失"," "))</f>
        <v>得</v>
      </c>
    </row>
    <row r="85" spans="1:6">
      <c r="A85">
        <f>输入!A85</f>
        <v>4</v>
      </c>
      <c r="B85">
        <f>输入!C85</f>
        <v>4</v>
      </c>
      <c r="C85">
        <f>输入!B85</f>
        <v>3</v>
      </c>
      <c r="D85" t="str">
        <f>IF(输入!H85=1,"发球",IF(输入!H85=2,"接发球",IF(输入!H85=3,"第三板",IF(输入!H85=4,"第四板",IF(输入!H85=5,"第五板",IF(输入!H85=6,"第六板",IF(AND(输入!H85&gt;6,输入!H85&lt;&gt;""),"相持"," ")))))))</f>
        <v>第四板</v>
      </c>
      <c r="E85" t="str">
        <f>IF(输入!F85="z","正手",IF(输入!F85="f","反手",IF(输入!F85="c","侧身",IF(输入!F85="k","控制",IF(输入!F85="y","意外",IF(输入!H85=1,"发球"," "))))))</f>
        <v>正手</v>
      </c>
      <c r="F85" t="str">
        <f>IF(输入!G85="s","得",IF(输入!G85="d","失"," "))</f>
        <v>得</v>
      </c>
    </row>
    <row r="86" spans="1:6">
      <c r="A86">
        <f>输入!A86</f>
        <v>4</v>
      </c>
      <c r="B86">
        <f>输入!C86</f>
        <v>5</v>
      </c>
      <c r="C86">
        <f>输入!B86</f>
        <v>3</v>
      </c>
      <c r="D86" t="str">
        <f>IF(输入!H86=1,"发球",IF(输入!H86=2,"接发球",IF(输入!H86=3,"第三板",IF(输入!H86=4,"第四板",IF(输入!H86=5,"第五板",IF(输入!H86=6,"第六板",IF(AND(输入!H86&gt;6,输入!H86&lt;&gt;""),"相持"," ")))))))</f>
        <v>相持</v>
      </c>
      <c r="E86" t="str">
        <f>IF(输入!F86="z","正手",IF(输入!F86="f","反手",IF(输入!F86="c","侧身",IF(输入!F86="k","控制",IF(输入!F86="y","意外",IF(输入!H86=1,"发球"," "))))))</f>
        <v>反手</v>
      </c>
      <c r="F86" t="str">
        <f>IF(输入!G86="s","得",IF(输入!G86="d","失"," "))</f>
        <v>失</v>
      </c>
    </row>
    <row r="87" spans="1:6">
      <c r="A87">
        <f>输入!A87</f>
        <v>4</v>
      </c>
      <c r="B87">
        <f>输入!C87</f>
        <v>5</v>
      </c>
      <c r="C87">
        <f>输入!B87</f>
        <v>4</v>
      </c>
      <c r="D87" t="str">
        <f>IF(输入!H87=1,"发球",IF(输入!H87=2,"接发球",IF(输入!H87=3,"第三板",IF(输入!H87=4,"第四板",IF(输入!H87=5,"第五板",IF(输入!H87=6,"第六板",IF(AND(输入!H87&gt;6,输入!H87&lt;&gt;""),"相持"," ")))))))</f>
        <v>相持</v>
      </c>
      <c r="E87" t="str">
        <f>IF(输入!F87="z","正手",IF(输入!F87="f","反手",IF(输入!F87="c","侧身",IF(输入!F87="k","控制",IF(输入!F87="y","意外",IF(输入!H87=1,"发球"," "))))))</f>
        <v>侧身</v>
      </c>
      <c r="F87" t="str">
        <f>IF(输入!G87="s","得",IF(输入!G87="d","失"," "))</f>
        <v>失</v>
      </c>
    </row>
    <row r="88" spans="1:6">
      <c r="A88">
        <f>输入!A88</f>
        <v>4</v>
      </c>
      <c r="B88">
        <f>输入!C88</f>
        <v>5</v>
      </c>
      <c r="C88">
        <f>输入!B88</f>
        <v>5</v>
      </c>
      <c r="D88" t="str">
        <f>IF(输入!H88=1,"发球",IF(输入!H88=2,"接发球",IF(输入!H88=3,"第三板",IF(输入!H88=4,"第四板",IF(输入!H88=5,"第五板",IF(输入!H88=6,"第六板",IF(AND(输入!H88&gt;6,输入!H88&lt;&gt;""),"相持"," ")))))))</f>
        <v>相持</v>
      </c>
      <c r="E88" t="str">
        <f>IF(输入!F88="z","正手",IF(输入!F88="f","反手",IF(输入!F88="c","侧身",IF(输入!F88="k","控制",IF(输入!F88="y","意外",IF(输入!H88=1,"发球"," "))))))</f>
        <v>控制</v>
      </c>
      <c r="F88" t="str">
        <f>IF(输入!G88="s","得",IF(输入!G88="d","失"," "))</f>
        <v>失</v>
      </c>
    </row>
    <row r="89" spans="1:6">
      <c r="A89">
        <f>输入!A89</f>
        <v>4</v>
      </c>
      <c r="B89">
        <f>输入!C89</f>
        <v>5</v>
      </c>
      <c r="C89">
        <f>输入!B89</f>
        <v>6</v>
      </c>
      <c r="D89" t="str">
        <f>IF(输入!H89=1,"发球",IF(输入!H89=2,"接发球",IF(输入!H89=3,"第三板",IF(输入!H89=4,"第四板",IF(输入!H89=5,"第五板",IF(输入!H89=6,"第六板",IF(AND(输入!H89&gt;6,输入!H89&lt;&gt;""),"相持"," ")))))))</f>
        <v>发球</v>
      </c>
      <c r="E89" t="str">
        <f>IF(输入!F89="z","正手",IF(输入!F89="f","反手",IF(输入!F89="c","侧身",IF(输入!F89="k","控制",IF(输入!F89="y","意外",IF(输入!H89=1,"发球"," "))))))</f>
        <v>发球</v>
      </c>
      <c r="F89" t="str">
        <f>IF(输入!G89="s","得",IF(输入!G89="d","失"," "))</f>
        <v>得</v>
      </c>
    </row>
    <row r="90" spans="1:6">
      <c r="A90">
        <f>输入!A90</f>
        <v>4</v>
      </c>
      <c r="B90">
        <f>输入!C90</f>
        <v>6</v>
      </c>
      <c r="C90">
        <f>输入!B90</f>
        <v>6</v>
      </c>
      <c r="D90" t="str">
        <f>IF(输入!H90=1,"发球",IF(输入!H90=2,"接发球",IF(输入!H90=3,"第三板",IF(输入!H90=4,"第四板",IF(输入!H90=5,"第五板",IF(输入!H90=6,"第六板",IF(AND(输入!H90&gt;6,输入!H90&lt;&gt;""),"相持"," ")))))))</f>
        <v>接发球</v>
      </c>
      <c r="E90" t="str">
        <f>IF(输入!F90="z","正手",IF(输入!F90="f","反手",IF(输入!F90="c","侧身",IF(输入!F90="k","控制",IF(输入!F90="y","意外",IF(输入!H90=1,"发球"," "))))))</f>
        <v>正手</v>
      </c>
      <c r="F90" t="str">
        <f>IF(输入!G90="s","得",IF(输入!G90="d","失"," "))</f>
        <v>失</v>
      </c>
    </row>
    <row r="91" spans="1:6">
      <c r="A91">
        <f>输入!A91</f>
        <v>4</v>
      </c>
      <c r="B91">
        <f>输入!C91</f>
        <v>6</v>
      </c>
      <c r="C91">
        <f>输入!B91</f>
        <v>7</v>
      </c>
      <c r="D91" t="str">
        <f>IF(输入!H91=1,"发球",IF(输入!H91=2,"接发球",IF(输入!H91=3,"第三板",IF(输入!H91=4,"第四板",IF(输入!H91=5,"第五板",IF(输入!H91=6,"第六板",IF(AND(输入!H91&gt;6,输入!H91&lt;&gt;""),"相持"," ")))))))</f>
        <v>第三板</v>
      </c>
      <c r="E91" t="str">
        <f>IF(输入!F91="z","正手",IF(输入!F91="f","反手",IF(输入!F91="c","侧身",IF(输入!F91="k","控制",IF(输入!F91="y","意外",IF(输入!H91=1,"发球"," "))))))</f>
        <v>反手</v>
      </c>
      <c r="F91" t="str">
        <f>IF(输入!G91="s","得",IF(输入!G91="d","失"," "))</f>
        <v>失</v>
      </c>
    </row>
    <row r="92" spans="1:6">
      <c r="A92">
        <f>输入!A92</f>
        <v>4</v>
      </c>
      <c r="B92">
        <f>输入!C92</f>
        <v>6</v>
      </c>
      <c r="C92">
        <f>输入!B92</f>
        <v>8</v>
      </c>
      <c r="D92" t="str">
        <f>IF(输入!H92=1,"发球",IF(输入!H92=2,"接发球",IF(输入!H92=3,"第三板",IF(输入!H92=4,"第四板",IF(输入!H92=5,"第五板",IF(输入!H92=6,"第六板",IF(AND(输入!H92&gt;6,输入!H92&lt;&gt;""),"相持"," ")))))))</f>
        <v>接发球</v>
      </c>
      <c r="E92" t="str">
        <f>IF(输入!F92="z","正手",IF(输入!F92="f","反手",IF(输入!F92="c","侧身",IF(输入!F92="k","控制",IF(输入!F92="y","意外",IF(输入!H92=1,"发球"," "))))))</f>
        <v>侧身</v>
      </c>
      <c r="F92" t="str">
        <f>IF(输入!G92="s","得",IF(输入!G92="d","失"," "))</f>
        <v>得</v>
      </c>
    </row>
    <row r="93" spans="1:6">
      <c r="A93">
        <f>输入!A93</f>
        <v>4</v>
      </c>
      <c r="B93">
        <f>输入!C93</f>
        <v>7</v>
      </c>
      <c r="C93">
        <f>输入!B93</f>
        <v>8</v>
      </c>
      <c r="D93" t="str">
        <f>IF(输入!H93=1,"发球",IF(输入!H93=2,"接发球",IF(输入!H93=3,"第三板",IF(输入!H93=4,"第四板",IF(输入!H93=5,"第五板",IF(输入!H93=6,"第六板",IF(AND(输入!H93&gt;6,输入!H93&lt;&gt;""),"相持"," ")))))))</f>
        <v>第三板</v>
      </c>
      <c r="E93" t="str">
        <f>IF(输入!F93="z","正手",IF(输入!F93="f","反手",IF(输入!F93="c","侧身",IF(输入!F93="k","控制",IF(输入!F93="y","意外",IF(输入!H93=1,"发球"," "))))))</f>
        <v>控制</v>
      </c>
      <c r="F93" t="str">
        <f>IF(输入!G93="s","得",IF(输入!G93="d","失"," "))</f>
        <v>得</v>
      </c>
    </row>
    <row r="94" spans="1:6">
      <c r="A94">
        <f>输入!A94</f>
        <v>4</v>
      </c>
      <c r="B94">
        <f>输入!C94</f>
        <v>8</v>
      </c>
      <c r="C94">
        <f>输入!B94</f>
        <v>8</v>
      </c>
      <c r="D94" t="str">
        <f>IF(输入!H94=1,"发球",IF(输入!H94=2,"接发球",IF(输入!H94=3,"第三板",IF(输入!H94=4,"第四板",IF(输入!H94=5,"第五板",IF(输入!H94=6,"第六板",IF(AND(输入!H94&gt;6,输入!H94&lt;&gt;""),"相持"," ")))))))</f>
        <v>相持</v>
      </c>
      <c r="E94" t="str">
        <f>IF(输入!F94="z","正手",IF(输入!F94="f","反手",IF(输入!F94="c","侧身",IF(输入!F94="k","控制",IF(输入!F94="y","意外",IF(输入!H94=1,"发球"," "))))))</f>
        <v>反手</v>
      </c>
      <c r="F94" t="str">
        <f>IF(输入!G94="s","得",IF(输入!G94="d","失"," "))</f>
        <v>失</v>
      </c>
    </row>
    <row r="95" spans="1:6">
      <c r="A95">
        <f>输入!A95</f>
        <v>4</v>
      </c>
      <c r="B95">
        <f>输入!C95</f>
        <v>8</v>
      </c>
      <c r="C95">
        <f>输入!B95</f>
        <v>9</v>
      </c>
      <c r="D95" t="str">
        <f>IF(输入!H95=1,"发球",IF(输入!H95=2,"接发球",IF(输入!H95=3,"第三板",IF(输入!H95=4,"第四板",IF(输入!H95=5,"第五板",IF(输入!H95=6,"第六板",IF(AND(输入!H95&gt;6,输入!H95&lt;&gt;""),"相持"," ")))))))</f>
        <v>相持</v>
      </c>
      <c r="E95" t="str">
        <f>IF(输入!F95="z","正手",IF(输入!F95="f","反手",IF(输入!F95="c","侧身",IF(输入!F95="k","控制",IF(输入!F95="y","意外",IF(输入!H95=1,"发球"," "))))))</f>
        <v>控制</v>
      </c>
      <c r="F95" t="str">
        <f>IF(输入!G95="s","得",IF(输入!G95="d","失"," "))</f>
        <v>失</v>
      </c>
    </row>
    <row r="96" spans="1:6">
      <c r="A96">
        <f>输入!A96</f>
        <v>4</v>
      </c>
      <c r="B96">
        <f>输入!C96</f>
        <v>8</v>
      </c>
      <c r="C96">
        <f>输入!B96</f>
        <v>10</v>
      </c>
      <c r="D96" t="str">
        <f>IF(输入!H96=1,"发球",IF(输入!H96=2,"接发球",IF(输入!H96=3,"第三板",IF(输入!H96=4,"第四板",IF(输入!H96=5,"第五板",IF(输入!H96=6,"第六板",IF(AND(输入!H96&gt;6,输入!H96&lt;&gt;""),"相持"," ")))))))</f>
        <v>相持</v>
      </c>
      <c r="E96" t="str">
        <f>IF(输入!F96="z","正手",IF(输入!F96="f","反手",IF(输入!F96="c","侧身",IF(输入!F96="k","控制",IF(输入!F96="y","意外",IF(输入!H96=1,"发球"," "))))))</f>
        <v>侧身</v>
      </c>
      <c r="F96" t="str">
        <f>IF(输入!G96="s","得",IF(输入!G96="d","失"," "))</f>
        <v>失</v>
      </c>
    </row>
    <row r="97" spans="1:6">
      <c r="A97">
        <f>输入!A97</f>
        <v>4</v>
      </c>
      <c r="B97">
        <f>输入!C97</f>
        <v>8</v>
      </c>
      <c r="C97">
        <f>输入!B97</f>
        <v>11</v>
      </c>
      <c r="D97" t="str">
        <f>IF(输入!H97=1,"发球",IF(输入!H97=2,"接发球",IF(输入!H97=3,"第三板",IF(输入!H97=4,"第四板",IF(输入!H97=5,"第五板",IF(输入!H97=6,"第六板",IF(AND(输入!H97&gt;6,输入!H97&lt;&gt;""),"相持"," ")))))))</f>
        <v xml:space="preserve"> </v>
      </c>
      <c r="E97" t="str">
        <f>IF(输入!F97="z","正手",IF(输入!F97="f","反手",IF(输入!F97="c","侧身",IF(输入!F97="k","控制",IF(输入!F97="y","意外",IF(输入!H97=1,"发球"," "))))))</f>
        <v xml:space="preserve"> </v>
      </c>
      <c r="F97" t="str">
        <f>IF(输入!G97="s","得",IF(输入!G97="d","失"," "))</f>
        <v xml:space="preserve"> </v>
      </c>
    </row>
    <row r="98" spans="1:6">
      <c r="A98">
        <f>输入!A98</f>
        <v>0</v>
      </c>
      <c r="B98" t="str">
        <f>输入!C98</f>
        <v xml:space="preserve"> </v>
      </c>
      <c r="C98" t="str">
        <f>输入!B98</f>
        <v/>
      </c>
      <c r="D98" t="str">
        <f>IF(输入!H98=1,"发球",IF(输入!H98=2,"接发球",IF(输入!H98=3,"第三板",IF(输入!H98=4,"第四板",IF(输入!H98=5,"第五板",IF(输入!H98=6,"第六板",IF(AND(输入!H98&gt;6,输入!H98&lt;&gt;""),"相持"," ")))))))</f>
        <v xml:space="preserve"> </v>
      </c>
      <c r="E98" t="str">
        <f>IF(输入!F98="z","正手",IF(输入!F98="f","反手",IF(输入!F98="c","侧身",IF(输入!F98="k","控制",IF(输入!F98="y","意外",IF(输入!H98=1,"发球"," "))))))</f>
        <v xml:space="preserve"> </v>
      </c>
      <c r="F98" t="str">
        <f>IF(输入!G98="s","得",IF(输入!G98="d","失"," "))</f>
        <v xml:space="preserve"> </v>
      </c>
    </row>
    <row r="99" spans="1:6">
      <c r="A99">
        <f>输入!A99</f>
        <v>0</v>
      </c>
      <c r="B99" t="str">
        <f>输入!C99</f>
        <v xml:space="preserve"> </v>
      </c>
      <c r="C99" t="str">
        <f>输入!B99</f>
        <v/>
      </c>
      <c r="D99" t="str">
        <f>IF(输入!H99=1,"发球",IF(输入!H99=2,"接发球",IF(输入!H99=3,"第三板",IF(输入!H99=4,"第四板",IF(输入!H99=5,"第五板",IF(输入!H99=6,"第六板",IF(AND(输入!H99&gt;6,输入!H99&lt;&gt;""),"相持"," ")))))))</f>
        <v xml:space="preserve"> </v>
      </c>
      <c r="E99" t="str">
        <f>IF(输入!F99="z","正手",IF(输入!F99="f","反手",IF(输入!F99="c","侧身",IF(输入!F99="k","控制",IF(输入!F99="y","意外",IF(输入!H99=1,"发球"," "))))))</f>
        <v xml:space="preserve"> </v>
      </c>
      <c r="F99" t="str">
        <f>IF(输入!G99="s","得",IF(输入!G99="d","失"," "))</f>
        <v xml:space="preserve"> </v>
      </c>
    </row>
    <row r="100" spans="1:6">
      <c r="A100">
        <f>输入!A100</f>
        <v>0</v>
      </c>
      <c r="B100" t="str">
        <f>输入!C100</f>
        <v xml:space="preserve"> </v>
      </c>
      <c r="C100" t="str">
        <f>输入!B100</f>
        <v/>
      </c>
      <c r="D100" t="str">
        <f>IF(输入!H100=1,"发球",IF(输入!H100=2,"接发球",IF(输入!H100=3,"第三板",IF(输入!H100=4,"第四板",IF(输入!H100=5,"第五板",IF(输入!H100=6,"第六板",IF(AND(输入!H100&gt;6,输入!H100&lt;&gt;""),"相持"," ")))))))</f>
        <v xml:space="preserve"> </v>
      </c>
      <c r="E100" t="str">
        <f>IF(输入!F100="z","正手",IF(输入!F100="f","反手",IF(输入!F100="c","侧身",IF(输入!F100="k","控制",IF(输入!F100="y","意外",IF(输入!H100=1,"发球"," "))))))</f>
        <v xml:space="preserve"> </v>
      </c>
      <c r="F100" t="str">
        <f>IF(输入!G100="s","得",IF(输入!G100="d","失"," "))</f>
        <v xml:space="preserve"> </v>
      </c>
    </row>
    <row r="101" spans="1:6">
      <c r="A101">
        <f>输入!A101</f>
        <v>0</v>
      </c>
      <c r="B101" t="str">
        <f>输入!C101</f>
        <v xml:space="preserve"> </v>
      </c>
      <c r="C101" t="str">
        <f>输入!B101</f>
        <v/>
      </c>
      <c r="D101" t="str">
        <f>IF(输入!H101=1,"发球",IF(输入!H101=2,"接发球",IF(输入!H101=3,"第三板",IF(输入!H101=4,"第四板",IF(输入!H101=5,"第五板",IF(输入!H101=6,"第六板",IF(AND(输入!H101&gt;6,输入!H101&lt;&gt;""),"相持"," ")))))))</f>
        <v xml:space="preserve"> </v>
      </c>
      <c r="E101" t="str">
        <f>IF(输入!F101="z","正手",IF(输入!F101="f","反手",IF(输入!F101="c","侧身",IF(输入!F101="k","控制",IF(输入!F101="y","意外",IF(输入!H101=1,"发球"," "))))))</f>
        <v xml:space="preserve"> </v>
      </c>
      <c r="F101" t="str">
        <f>IF(输入!G101="s","得",IF(输入!G101="d","失"," "))</f>
        <v xml:space="preserve"> </v>
      </c>
    </row>
    <row r="102" spans="1:6">
      <c r="A102">
        <f>输入!A102</f>
        <v>0</v>
      </c>
      <c r="B102" t="str">
        <f>输入!C102</f>
        <v xml:space="preserve"> </v>
      </c>
      <c r="C102" t="str">
        <f>输入!B102</f>
        <v/>
      </c>
      <c r="D102" t="str">
        <f>IF(输入!H102=1,"发球",IF(输入!H102=2,"接发球",IF(输入!H102=3,"第三板",IF(输入!H102=4,"第四板",IF(输入!H102=5,"第五板",IF(输入!H102=6,"第六板",IF(AND(输入!H102&gt;6,输入!H102&lt;&gt;""),"相持"," ")))))))</f>
        <v xml:space="preserve"> </v>
      </c>
      <c r="E102" t="str">
        <f>IF(输入!F102="z","正手",IF(输入!F102="f","反手",IF(输入!F102="c","侧身",IF(输入!F102="k","控制",IF(输入!F102="y","意外",IF(输入!H102=1,"发球"," "))))))</f>
        <v xml:space="preserve"> </v>
      </c>
      <c r="F102" t="str">
        <f>IF(输入!G102="s","得",IF(输入!G102="d","失"," "))</f>
        <v xml:space="preserve"> </v>
      </c>
    </row>
    <row r="103" spans="1:6">
      <c r="A103">
        <f>输入!A103</f>
        <v>0</v>
      </c>
      <c r="B103" t="str">
        <f>输入!C103</f>
        <v xml:space="preserve"> </v>
      </c>
      <c r="C103" t="str">
        <f>输入!B103</f>
        <v/>
      </c>
      <c r="D103" t="str">
        <f>IF(输入!H103=1,"发球",IF(输入!H103=2,"接发球",IF(输入!H103=3,"第三板",IF(输入!H103=4,"第四板",IF(输入!H103=5,"第五板",IF(输入!H103=6,"第六板",IF(AND(输入!H103&gt;6,输入!H103&lt;&gt;""),"相持"," ")))))))</f>
        <v xml:space="preserve"> </v>
      </c>
      <c r="E103" t="str">
        <f>IF(输入!F103="z","正手",IF(输入!F103="f","反手",IF(输入!F103="c","侧身",IF(输入!F103="k","控制",IF(输入!F103="y","意外",IF(输入!H103=1,"发球"," "))))))</f>
        <v xml:space="preserve"> </v>
      </c>
      <c r="F103" t="str">
        <f>IF(输入!G103="s","得",IF(输入!G103="d","失"," "))</f>
        <v xml:space="preserve"> </v>
      </c>
    </row>
    <row r="104" spans="1:6">
      <c r="A104">
        <f>输入!A104</f>
        <v>0</v>
      </c>
      <c r="B104" t="str">
        <f>输入!C104</f>
        <v xml:space="preserve"> </v>
      </c>
      <c r="C104" t="str">
        <f>输入!B104</f>
        <v/>
      </c>
      <c r="D104" t="str">
        <f>IF(输入!H104=1,"发球",IF(输入!H104=2,"接发球",IF(输入!H104=3,"第三板",IF(输入!H104=4,"第四板",IF(输入!H104=5,"第五板",IF(输入!H104=6,"第六板",IF(AND(输入!H104&gt;6,输入!H104&lt;&gt;""),"相持"," ")))))))</f>
        <v xml:space="preserve"> </v>
      </c>
      <c r="E104" t="str">
        <f>IF(输入!F104="z","正手",IF(输入!F104="f","反手",IF(输入!F104="c","侧身",IF(输入!F104="k","控制",IF(输入!F104="y","意外",IF(输入!H104=1,"发球"," "))))))</f>
        <v xml:space="preserve"> </v>
      </c>
      <c r="F104" t="str">
        <f>IF(输入!G104="s","得",IF(输入!G104="d","失"," "))</f>
        <v xml:space="preserve"> </v>
      </c>
    </row>
    <row r="105" spans="1:6">
      <c r="A105">
        <f>输入!A105</f>
        <v>0</v>
      </c>
      <c r="B105" t="str">
        <f>输入!C105</f>
        <v xml:space="preserve"> </v>
      </c>
      <c r="C105" t="str">
        <f>输入!B105</f>
        <v/>
      </c>
      <c r="D105" t="str">
        <f>IF(输入!H105=1,"发球",IF(输入!H105=2,"接发球",IF(输入!H105=3,"第三板",IF(输入!H105=4,"第四板",IF(输入!H105=5,"第五板",IF(输入!H105=6,"第六板",IF(AND(输入!H105&gt;6,输入!H105&lt;&gt;""),"相持"," ")))))))</f>
        <v xml:space="preserve"> </v>
      </c>
      <c r="E105" t="str">
        <f>IF(输入!F105="z","正手",IF(输入!F105="f","反手",IF(输入!F105="c","侧身",IF(输入!F105="k","控制",IF(输入!F105="y","意外",IF(输入!H105=1,"发球"," "))))))</f>
        <v xml:space="preserve"> </v>
      </c>
      <c r="F105" t="str">
        <f>IF(输入!G105="s","得",IF(输入!G105="d","失"," "))</f>
        <v xml:space="preserve"> </v>
      </c>
    </row>
    <row r="106" spans="1:6">
      <c r="A106">
        <f>输入!A106</f>
        <v>0</v>
      </c>
      <c r="B106" t="str">
        <f>输入!C106</f>
        <v xml:space="preserve"> </v>
      </c>
      <c r="C106" t="str">
        <f>输入!B106</f>
        <v/>
      </c>
      <c r="D106" t="str">
        <f>IF(输入!H106=1,"发球",IF(输入!H106=2,"接发球",IF(输入!H106=3,"第三板",IF(输入!H106=4,"第四板",IF(输入!H106=5,"第五板",IF(输入!H106=6,"第六板",IF(AND(输入!H106&gt;6,输入!H106&lt;&gt;""),"相持"," ")))))))</f>
        <v xml:space="preserve"> </v>
      </c>
      <c r="E106" t="str">
        <f>IF(输入!F106="z","正手",IF(输入!F106="f","反手",IF(输入!F106="c","侧身",IF(输入!F106="k","控制",IF(输入!F106="y","意外",IF(输入!H106=1,"发球"," "))))))</f>
        <v xml:space="preserve"> </v>
      </c>
      <c r="F106" t="str">
        <f>IF(输入!G106="s","得",IF(输入!G106="d","失"," "))</f>
        <v xml:space="preserve"> </v>
      </c>
    </row>
    <row r="107" spans="1:6">
      <c r="A107">
        <f>输入!A107</f>
        <v>0</v>
      </c>
      <c r="B107" t="str">
        <f>输入!C107</f>
        <v xml:space="preserve"> </v>
      </c>
      <c r="C107" t="str">
        <f>输入!B107</f>
        <v/>
      </c>
      <c r="D107" t="str">
        <f>IF(输入!H107=1,"发球",IF(输入!H107=2,"接发球",IF(输入!H107=3,"第三板",IF(输入!H107=4,"第四板",IF(输入!H107=5,"第五板",IF(输入!H107=6,"第六板",IF(AND(输入!H107&gt;6,输入!H107&lt;&gt;""),"相持"," ")))))))</f>
        <v xml:space="preserve"> </v>
      </c>
      <c r="E107" t="str">
        <f>IF(输入!F107="z","正手",IF(输入!F107="f","反手",IF(输入!F107="c","侧身",IF(输入!F107="k","控制",IF(输入!F107="y","意外",IF(输入!H107=1,"发球"," "))))))</f>
        <v xml:space="preserve"> </v>
      </c>
      <c r="F107" t="str">
        <f>IF(输入!G107="s","得",IF(输入!G107="d","失"," "))</f>
        <v xml:space="preserve"> </v>
      </c>
    </row>
    <row r="108" spans="1:6">
      <c r="A108">
        <f>输入!A108</f>
        <v>0</v>
      </c>
      <c r="B108" t="str">
        <f>输入!C108</f>
        <v xml:space="preserve"> </v>
      </c>
      <c r="C108" t="str">
        <f>输入!B108</f>
        <v/>
      </c>
      <c r="D108" t="str">
        <f>IF(输入!H108=1,"发球",IF(输入!H108=2,"接发球",IF(输入!H108=3,"第三板",IF(输入!H108=4,"第四板",IF(输入!H108=5,"第五板",IF(输入!H108=6,"第六板",IF(AND(输入!H108&gt;6,输入!H108&lt;&gt;""),"相持"," ")))))))</f>
        <v xml:space="preserve"> </v>
      </c>
      <c r="E108" t="str">
        <f>IF(输入!F108="z","正手",IF(输入!F108="f","反手",IF(输入!F108="c","侧身",IF(输入!F108="k","控制",IF(输入!F108="y","意外",IF(输入!H108=1,"发球"," "))))))</f>
        <v xml:space="preserve"> </v>
      </c>
      <c r="F108" t="str">
        <f>IF(输入!G108="s","得",IF(输入!G108="d","失"," "))</f>
        <v xml:space="preserve"> </v>
      </c>
    </row>
    <row r="109" spans="1:6">
      <c r="A109">
        <f>输入!A109</f>
        <v>0</v>
      </c>
      <c r="B109" t="str">
        <f>输入!C109</f>
        <v xml:space="preserve"> </v>
      </c>
      <c r="C109" t="str">
        <f>输入!B109</f>
        <v/>
      </c>
      <c r="D109" t="str">
        <f>IF(输入!H109=1,"发球",IF(输入!H109=2,"接发球",IF(输入!H109=3,"第三板",IF(输入!H109=4,"第四板",IF(输入!H109=5,"第五板",IF(输入!H109=6,"第六板",IF(AND(输入!H109&gt;6,输入!H109&lt;&gt;""),"相持"," ")))))))</f>
        <v xml:space="preserve"> </v>
      </c>
      <c r="E109" t="str">
        <f>IF(输入!F109="z","正手",IF(输入!F109="f","反手",IF(输入!F109="c","侧身",IF(输入!F109="k","控制",IF(输入!F109="y","意外",IF(输入!H109=1,"发球"," "))))))</f>
        <v xml:space="preserve"> </v>
      </c>
      <c r="F109" t="str">
        <f>IF(输入!G109="s","得",IF(输入!G109="d","失"," "))</f>
        <v xml:space="preserve"> </v>
      </c>
    </row>
    <row r="110" spans="1:6">
      <c r="A110">
        <f>输入!A110</f>
        <v>0</v>
      </c>
      <c r="B110" t="str">
        <f>输入!C110</f>
        <v xml:space="preserve"> </v>
      </c>
      <c r="C110" t="str">
        <f>输入!B110</f>
        <v/>
      </c>
      <c r="D110" t="str">
        <f>IF(输入!H110=1,"发球",IF(输入!H110=2,"接发球",IF(输入!H110=3,"第三板",IF(输入!H110=4,"第四板",IF(输入!H110=5,"第五板",IF(输入!H110=6,"第六板",IF(AND(输入!H110&gt;6,输入!H110&lt;&gt;""),"相持"," ")))))))</f>
        <v xml:space="preserve"> </v>
      </c>
      <c r="E110" t="str">
        <f>IF(输入!F110="z","正手",IF(输入!F110="f","反手",IF(输入!F110="c","侧身",IF(输入!F110="k","控制",IF(输入!F110="y","意外",IF(输入!H110=1,"发球"," "))))))</f>
        <v xml:space="preserve"> </v>
      </c>
      <c r="F110" t="str">
        <f>IF(输入!G110="s","得",IF(输入!G110="d","失"," "))</f>
        <v xml:space="preserve"> </v>
      </c>
    </row>
    <row r="111" spans="1:6">
      <c r="A111">
        <f>输入!A111</f>
        <v>0</v>
      </c>
      <c r="B111" t="str">
        <f>输入!C111</f>
        <v xml:space="preserve"> </v>
      </c>
      <c r="C111" t="str">
        <f>输入!B111</f>
        <v/>
      </c>
      <c r="D111" t="str">
        <f>IF(输入!H111=1,"发球",IF(输入!H111=2,"接发球",IF(输入!H111=3,"第三板",IF(输入!H111=4,"第四板",IF(输入!H111=5,"第五板",IF(输入!H111=6,"第六板",IF(AND(输入!H111&gt;6,输入!H111&lt;&gt;""),"相持"," ")))))))</f>
        <v xml:space="preserve"> </v>
      </c>
      <c r="E111" t="str">
        <f>IF(输入!F111="z","正手",IF(输入!F111="f","反手",IF(输入!F111="c","侧身",IF(输入!F111="k","控制",IF(输入!F111="y","意外",IF(输入!H111=1,"发球"," "))))))</f>
        <v xml:space="preserve"> </v>
      </c>
      <c r="F111" t="str">
        <f>IF(输入!G111="s","得",IF(输入!G111="d","失"," "))</f>
        <v xml:space="preserve"> </v>
      </c>
    </row>
    <row r="112" spans="1:6">
      <c r="A112">
        <f>输入!A112</f>
        <v>0</v>
      </c>
      <c r="B112" t="str">
        <f>输入!C112</f>
        <v xml:space="preserve"> </v>
      </c>
      <c r="C112" t="str">
        <f>输入!B112</f>
        <v/>
      </c>
      <c r="D112" t="str">
        <f>IF(输入!H112=1,"发球",IF(输入!H112=2,"接发球",IF(输入!H112=3,"第三板",IF(输入!H112=4,"第四板",IF(输入!H112=5,"第五板",IF(输入!H112=6,"第六板",IF(AND(输入!H112&gt;6,输入!H112&lt;&gt;""),"相持"," ")))))))</f>
        <v xml:space="preserve"> </v>
      </c>
      <c r="E112" t="str">
        <f>IF(输入!F112="z","正手",IF(输入!F112="f","反手",IF(输入!F112="c","侧身",IF(输入!F112="k","控制",IF(输入!F112="y","意外",IF(输入!H112=1,"发球"," "))))))</f>
        <v xml:space="preserve"> </v>
      </c>
      <c r="F112" t="str">
        <f>IF(输入!G112="s","得",IF(输入!G112="d","失"," "))</f>
        <v xml:space="preserve"> </v>
      </c>
    </row>
    <row r="113" spans="1:6">
      <c r="A113">
        <f>输入!A113</f>
        <v>0</v>
      </c>
      <c r="B113" t="str">
        <f>输入!C113</f>
        <v xml:space="preserve"> </v>
      </c>
      <c r="C113" t="str">
        <f>输入!B113</f>
        <v/>
      </c>
      <c r="D113" t="str">
        <f>IF(输入!H113=1,"发球",IF(输入!H113=2,"接发球",IF(输入!H113=3,"第三板",IF(输入!H113=4,"第四板",IF(输入!H113=5,"第五板",IF(输入!H113=6,"第六板",IF(AND(输入!H113&gt;6,输入!H113&lt;&gt;""),"相持"," ")))))))</f>
        <v xml:space="preserve"> </v>
      </c>
      <c r="E113" t="str">
        <f>IF(输入!F113="z","正手",IF(输入!F113="f","反手",IF(输入!F113="c","侧身",IF(输入!F113="k","控制",IF(输入!F113="y","意外",IF(输入!H113=1,"发球"," "))))))</f>
        <v xml:space="preserve"> </v>
      </c>
      <c r="F113" t="str">
        <f>IF(输入!G113="s","得",IF(输入!G113="d","失"," "))</f>
        <v xml:space="preserve"> </v>
      </c>
    </row>
    <row r="114" spans="1:6">
      <c r="A114">
        <f>输入!A114</f>
        <v>0</v>
      </c>
      <c r="B114" t="str">
        <f>输入!C114</f>
        <v xml:space="preserve"> </v>
      </c>
      <c r="C114" t="str">
        <f>输入!B114</f>
        <v/>
      </c>
      <c r="D114" t="str">
        <f>IF(输入!H114=1,"发球",IF(输入!H114=2,"接发球",IF(输入!H114=3,"第三板",IF(输入!H114=4,"第四板",IF(输入!H114=5,"第五板",IF(输入!H114=6,"第六板",IF(AND(输入!H114&gt;6,输入!H114&lt;&gt;""),"相持"," ")))))))</f>
        <v xml:space="preserve"> </v>
      </c>
      <c r="E114" t="str">
        <f>IF(输入!F114="z","正手",IF(输入!F114="f","反手",IF(输入!F114="c","侧身",IF(输入!F114="k","控制",IF(输入!F114="y","意外",IF(输入!H114=1,"发球"," "))))))</f>
        <v xml:space="preserve"> </v>
      </c>
      <c r="F114" t="str">
        <f>IF(输入!G114="s","得",IF(输入!G114="d","失"," "))</f>
        <v xml:space="preserve"> </v>
      </c>
    </row>
    <row r="115" spans="1:6">
      <c r="A115">
        <f>输入!A115</f>
        <v>0</v>
      </c>
      <c r="B115" t="str">
        <f>输入!C115</f>
        <v xml:space="preserve"> </v>
      </c>
      <c r="C115" t="str">
        <f>输入!B115</f>
        <v/>
      </c>
      <c r="D115" t="str">
        <f>IF(输入!H115=1,"发球",IF(输入!H115=2,"接发球",IF(输入!H115=3,"第三板",IF(输入!H115=4,"第四板",IF(输入!H115=5,"第五板",IF(输入!H115=6,"第六板",IF(AND(输入!H115&gt;6,输入!H115&lt;&gt;""),"相持"," ")))))))</f>
        <v xml:space="preserve"> </v>
      </c>
      <c r="E115" t="str">
        <f>IF(输入!F115="z","正手",IF(输入!F115="f","反手",IF(输入!F115="c","侧身",IF(输入!F115="k","控制",IF(输入!F115="y","意外",IF(输入!H115=1,"发球"," "))))))</f>
        <v xml:space="preserve"> </v>
      </c>
      <c r="F115" t="str">
        <f>IF(输入!G115="s","得",IF(输入!G115="d","失"," "))</f>
        <v xml:space="preserve"> </v>
      </c>
    </row>
    <row r="116" spans="1:6">
      <c r="A116">
        <f>输入!A116</f>
        <v>0</v>
      </c>
      <c r="B116" t="str">
        <f>输入!C116</f>
        <v xml:space="preserve"> </v>
      </c>
      <c r="C116" t="str">
        <f>输入!B116</f>
        <v/>
      </c>
      <c r="D116" t="str">
        <f>IF(输入!H116=1,"发球",IF(输入!H116=2,"接发球",IF(输入!H116=3,"第三板",IF(输入!H116=4,"第四板",IF(输入!H116=5,"第五板",IF(输入!H116=6,"第六板",IF(AND(输入!H116&gt;6,输入!H116&lt;&gt;""),"相持"," ")))))))</f>
        <v xml:space="preserve"> </v>
      </c>
      <c r="E116" t="str">
        <f>IF(输入!F116="z","正手",IF(输入!F116="f","反手",IF(输入!F116="c","侧身",IF(输入!F116="k","控制",IF(输入!F116="y","意外",IF(输入!H116=1,"发球"," "))))))</f>
        <v xml:space="preserve"> </v>
      </c>
      <c r="F116" t="str">
        <f>IF(输入!G116="s","得",IF(输入!G116="d","失"," "))</f>
        <v xml:space="preserve"> </v>
      </c>
    </row>
    <row r="117" spans="1:6">
      <c r="A117">
        <f>输入!A117</f>
        <v>0</v>
      </c>
      <c r="B117" t="str">
        <f>输入!C117</f>
        <v xml:space="preserve"> </v>
      </c>
      <c r="C117" t="str">
        <f>输入!B117</f>
        <v/>
      </c>
      <c r="D117" t="str">
        <f>IF(输入!H117=1,"发球",IF(输入!H117=2,"接发球",IF(输入!H117=3,"第三板",IF(输入!H117=4,"第四板",IF(输入!H117=5,"第五板",IF(输入!H117=6,"第六板",IF(AND(输入!H117&gt;6,输入!H117&lt;&gt;""),"相持"," ")))))))</f>
        <v xml:space="preserve"> </v>
      </c>
      <c r="E117" t="str">
        <f>IF(输入!F117="z","正手",IF(输入!F117="f","反手",IF(输入!F117="c","侧身",IF(输入!F117="k","控制",IF(输入!F117="y","意外",IF(输入!H117=1,"发球"," "))))))</f>
        <v xml:space="preserve"> </v>
      </c>
      <c r="F117" t="str">
        <f>IF(输入!G117="s","得",IF(输入!G117="d","失"," "))</f>
        <v xml:space="preserve"> </v>
      </c>
    </row>
    <row r="118" spans="1:6">
      <c r="A118">
        <f>输入!A118</f>
        <v>0</v>
      </c>
      <c r="B118" t="str">
        <f>输入!C118</f>
        <v xml:space="preserve"> </v>
      </c>
      <c r="C118" t="str">
        <f>输入!B118</f>
        <v/>
      </c>
      <c r="D118" t="str">
        <f>IF(输入!H118=1,"发球",IF(输入!H118=2,"接发球",IF(输入!H118=3,"第三板",IF(输入!H118=4,"第四板",IF(输入!H118=5,"第五板",IF(输入!H118=6,"第六板",IF(AND(输入!H118&gt;6,输入!H118&lt;&gt;""),"相持"," ")))))))</f>
        <v xml:space="preserve"> </v>
      </c>
      <c r="E118" t="str">
        <f>IF(输入!F118="z","正手",IF(输入!F118="f","反手",IF(输入!F118="c","侧身",IF(输入!F118="k","控制",IF(输入!F118="y","意外",IF(输入!H118=1,"发球"," "))))))</f>
        <v xml:space="preserve"> </v>
      </c>
      <c r="F118" t="str">
        <f>IF(输入!G118="s","得",IF(输入!G118="d","失"," "))</f>
        <v xml:space="preserve"> </v>
      </c>
    </row>
    <row r="119" spans="1:6">
      <c r="A119">
        <f>输入!A119</f>
        <v>0</v>
      </c>
      <c r="B119" t="str">
        <f>输入!C119</f>
        <v xml:space="preserve"> </v>
      </c>
      <c r="C119" t="str">
        <f>输入!B119</f>
        <v/>
      </c>
      <c r="D119" t="str">
        <f>IF(输入!H119=1,"发球",IF(输入!H119=2,"接发球",IF(输入!H119=3,"第三板",IF(输入!H119=4,"第四板",IF(输入!H119=5,"第五板",IF(输入!H119=6,"第六板",IF(AND(输入!H119&gt;6,输入!H119&lt;&gt;""),"相持"," ")))))))</f>
        <v xml:space="preserve"> </v>
      </c>
      <c r="E119" t="str">
        <f>IF(输入!F119="z","正手",IF(输入!F119="f","反手",IF(输入!F119="c","侧身",IF(输入!F119="k","控制",IF(输入!F119="y","意外",IF(输入!H119=1,"发球"," "))))))</f>
        <v xml:space="preserve"> </v>
      </c>
      <c r="F119" t="str">
        <f>IF(输入!G119="s","得",IF(输入!G119="d","失"," "))</f>
        <v xml:space="preserve"> </v>
      </c>
    </row>
    <row r="120" spans="1:6">
      <c r="A120">
        <f>输入!A120</f>
        <v>0</v>
      </c>
      <c r="B120" t="str">
        <f>输入!C120</f>
        <v xml:space="preserve"> </v>
      </c>
      <c r="C120" t="str">
        <f>输入!B120</f>
        <v/>
      </c>
      <c r="D120" t="str">
        <f>IF(输入!H120=1,"发球",IF(输入!H120=2,"接发球",IF(输入!H120=3,"第三板",IF(输入!H120=4,"第四板",IF(输入!H120=5,"第五板",IF(输入!H120=6,"第六板",IF(AND(输入!H120&gt;6,输入!H120&lt;&gt;""),"相持"," ")))))))</f>
        <v xml:space="preserve"> </v>
      </c>
      <c r="E120" t="str">
        <f>IF(输入!F120="z","正手",IF(输入!F120="f","反手",IF(输入!F120="c","侧身",IF(输入!F120="k","控制",IF(输入!F120="y","意外",IF(输入!H120=1,"发球"," "))))))</f>
        <v xml:space="preserve"> </v>
      </c>
      <c r="F120" t="str">
        <f>IF(输入!G120="s","得",IF(输入!G120="d","失"," "))</f>
        <v xml:space="preserve"> </v>
      </c>
    </row>
    <row r="121" spans="1:6">
      <c r="A121">
        <f>输入!A121</f>
        <v>0</v>
      </c>
      <c r="B121" t="str">
        <f>输入!C121</f>
        <v xml:space="preserve"> </v>
      </c>
      <c r="C121" t="str">
        <f>输入!B121</f>
        <v/>
      </c>
      <c r="D121" t="str">
        <f>IF(输入!H121=1,"发球",IF(输入!H121=2,"接发球",IF(输入!H121=3,"第三板",IF(输入!H121=4,"第四板",IF(输入!H121=5,"第五板",IF(输入!H121=6,"第六板",IF(AND(输入!H121&gt;6,输入!H121&lt;&gt;""),"相持"," ")))))))</f>
        <v xml:space="preserve"> </v>
      </c>
      <c r="E121" t="str">
        <f>IF(输入!F121="z","正手",IF(输入!F121="f","反手",IF(输入!F121="c","侧身",IF(输入!F121="k","控制",IF(输入!F121="y","意外",IF(输入!H121=1,"发球"," "))))))</f>
        <v xml:space="preserve"> </v>
      </c>
      <c r="F121" t="str">
        <f>IF(输入!G121="s","得",IF(输入!G121="d","失"," "))</f>
        <v xml:space="preserve"> </v>
      </c>
    </row>
    <row r="122" spans="1:6">
      <c r="A122">
        <f>输入!A122</f>
        <v>0</v>
      </c>
      <c r="B122" t="str">
        <f>输入!C122</f>
        <v xml:space="preserve"> </v>
      </c>
      <c r="C122" t="str">
        <f>输入!B122</f>
        <v/>
      </c>
      <c r="D122" t="str">
        <f>IF(输入!H122=1,"发球",IF(输入!H122=2,"接发球",IF(输入!H122=3,"第三板",IF(输入!H122=4,"第四板",IF(输入!H122=5,"第五板",IF(输入!H122=6,"第六板",IF(AND(输入!H122&gt;6,输入!H122&lt;&gt;""),"相持"," ")))))))</f>
        <v xml:space="preserve"> </v>
      </c>
      <c r="E122" t="str">
        <f>IF(输入!F122="z","正手",IF(输入!F122="f","反手",IF(输入!F122="c","侧身",IF(输入!F122="k","控制",IF(输入!F122="y","意外",IF(输入!H122=1,"发球"," "))))))</f>
        <v xml:space="preserve"> </v>
      </c>
      <c r="F122" t="str">
        <f>IF(输入!G122="s","得",IF(输入!G122="d","失"," "))</f>
        <v xml:space="preserve"> </v>
      </c>
    </row>
    <row r="123" spans="1:6">
      <c r="A123">
        <f>输入!A123</f>
        <v>0</v>
      </c>
      <c r="B123" t="str">
        <f>输入!C123</f>
        <v xml:space="preserve"> </v>
      </c>
      <c r="C123" t="str">
        <f>输入!B123</f>
        <v/>
      </c>
      <c r="D123" t="str">
        <f>IF(输入!H123=1,"发球",IF(输入!H123=2,"接发球",IF(输入!H123=3,"第三板",IF(输入!H123=4,"第四板",IF(输入!H123=5,"第五板",IF(输入!H123=6,"第六板",IF(AND(输入!H123&gt;6,输入!H123&lt;&gt;""),"相持"," ")))))))</f>
        <v xml:space="preserve"> </v>
      </c>
      <c r="E123" t="str">
        <f>IF(输入!F123="z","正手",IF(输入!F123="f","反手",IF(输入!F123="c","侧身",IF(输入!F123="k","控制",IF(输入!F123="y","意外",IF(输入!H123=1,"发球"," "))))))</f>
        <v xml:space="preserve"> </v>
      </c>
      <c r="F123" t="str">
        <f>IF(输入!G123="s","得",IF(输入!G123="d","失"," "))</f>
        <v xml:space="preserve"> </v>
      </c>
    </row>
    <row r="124" spans="1:6">
      <c r="A124">
        <f>输入!A124</f>
        <v>0</v>
      </c>
      <c r="B124" t="str">
        <f>输入!C124</f>
        <v xml:space="preserve"> </v>
      </c>
      <c r="C124" t="str">
        <f>输入!B124</f>
        <v/>
      </c>
      <c r="D124" t="str">
        <f>IF(输入!H124=1,"发球",IF(输入!H124=2,"接发球",IF(输入!H124=3,"第三板",IF(输入!H124=4,"第四板",IF(输入!H124=5,"第五板",IF(输入!H124=6,"第六板",IF(AND(输入!H124&gt;6,输入!H124&lt;&gt;""),"相持"," ")))))))</f>
        <v xml:space="preserve"> </v>
      </c>
      <c r="E124" t="str">
        <f>IF(输入!F124="z","正手",IF(输入!F124="f","反手",IF(输入!F124="c","侧身",IF(输入!F124="k","控制",IF(输入!F124="y","意外",IF(输入!H124=1,"发球"," "))))))</f>
        <v xml:space="preserve"> </v>
      </c>
      <c r="F124" t="str">
        <f>IF(输入!G124="s","得",IF(输入!G124="d","失"," "))</f>
        <v xml:space="preserve"> </v>
      </c>
    </row>
    <row r="125" spans="1:6">
      <c r="A125">
        <f>输入!A125</f>
        <v>0</v>
      </c>
      <c r="B125" t="str">
        <f>输入!C125</f>
        <v xml:space="preserve"> </v>
      </c>
      <c r="C125" t="str">
        <f>输入!B125</f>
        <v/>
      </c>
      <c r="D125" t="str">
        <f>IF(输入!H125=1,"发球",IF(输入!H125=2,"接发球",IF(输入!H125=3,"第三板",IF(输入!H125=4,"第四板",IF(输入!H125=5,"第五板",IF(输入!H125=6,"第六板",IF(AND(输入!H125&gt;6,输入!H125&lt;&gt;""),"相持"," ")))))))</f>
        <v xml:space="preserve"> </v>
      </c>
      <c r="E125" t="str">
        <f>IF(输入!F125="z","正手",IF(输入!F125="f","反手",IF(输入!F125="c","侧身",IF(输入!F125="k","控制",IF(输入!F125="y","意外",IF(输入!H125=1,"发球"," "))))))</f>
        <v xml:space="preserve"> </v>
      </c>
      <c r="F125" t="str">
        <f>IF(输入!G125="s","得",IF(输入!G125="d","失"," "))</f>
        <v xml:space="preserve"> </v>
      </c>
    </row>
    <row r="126" spans="1:6">
      <c r="A126">
        <f>输入!A126</f>
        <v>0</v>
      </c>
      <c r="B126" t="str">
        <f>输入!C126</f>
        <v xml:space="preserve"> </v>
      </c>
      <c r="C126" t="str">
        <f>输入!B126</f>
        <v/>
      </c>
      <c r="D126" t="str">
        <f>IF(输入!H126=1,"发球",IF(输入!H126=2,"接发球",IF(输入!H126=3,"第三板",IF(输入!H126=4,"第四板",IF(输入!H126=5,"第五板",IF(输入!H126=6,"第六板",IF(AND(输入!H126&gt;6,输入!H126&lt;&gt;""),"相持"," ")))))))</f>
        <v xml:space="preserve"> </v>
      </c>
      <c r="E126" t="str">
        <f>IF(输入!F126="z","正手",IF(输入!F126="f","反手",IF(输入!F126="c","侧身",IF(输入!F126="k","控制",IF(输入!F126="y","意外",IF(输入!H126=1,"发球"," "))))))</f>
        <v xml:space="preserve"> </v>
      </c>
      <c r="F126" t="str">
        <f>IF(输入!G126="s","得",IF(输入!G126="d","失"," "))</f>
        <v xml:space="preserve"> </v>
      </c>
    </row>
    <row r="127" spans="1:6">
      <c r="A127">
        <f>输入!A127</f>
        <v>0</v>
      </c>
      <c r="B127" t="str">
        <f>输入!C127</f>
        <v xml:space="preserve"> </v>
      </c>
      <c r="C127" t="str">
        <f>输入!B127</f>
        <v/>
      </c>
      <c r="D127" t="str">
        <f>IF(输入!H127=1,"发球",IF(输入!H127=2,"接发球",IF(输入!H127=3,"第三板",IF(输入!H127=4,"第四板",IF(输入!H127=5,"第五板",IF(输入!H127=6,"第六板",IF(AND(输入!H127&gt;6,输入!H127&lt;&gt;""),"相持"," ")))))))</f>
        <v xml:space="preserve"> </v>
      </c>
      <c r="E127" t="str">
        <f>IF(输入!F127="z","正手",IF(输入!F127="f","反手",IF(输入!F127="c","侧身",IF(输入!F127="k","控制",IF(输入!F127="y","意外",IF(输入!H127=1,"发球"," "))))))</f>
        <v xml:space="preserve"> </v>
      </c>
      <c r="F127" t="str">
        <f>IF(输入!G127="s","得",IF(输入!G127="d","失"," "))</f>
        <v xml:space="preserve"> </v>
      </c>
    </row>
    <row r="128" spans="1:6">
      <c r="A128">
        <f>输入!A128</f>
        <v>0</v>
      </c>
      <c r="B128" t="str">
        <f>输入!C128</f>
        <v xml:space="preserve"> </v>
      </c>
      <c r="C128" t="str">
        <f>输入!B128</f>
        <v/>
      </c>
      <c r="D128" t="str">
        <f>IF(输入!H128=1,"发球",IF(输入!H128=2,"接发球",IF(输入!H128=3,"第三板",IF(输入!H128=4,"第四板",IF(输入!H128=5,"第五板",IF(输入!H128=6,"第六板",IF(AND(输入!H128&gt;6,输入!H128&lt;&gt;""),"相持"," ")))))))</f>
        <v xml:space="preserve"> </v>
      </c>
      <c r="E128" t="str">
        <f>IF(输入!F128="z","正手",IF(输入!F128="f","反手",IF(输入!F128="c","侧身",IF(输入!F128="k","控制",IF(输入!F128="y","意外",IF(输入!H128=1,"发球"," "))))))</f>
        <v xml:space="preserve"> </v>
      </c>
      <c r="F128" t="str">
        <f>IF(输入!G128="s","得",IF(输入!G128="d","失"," "))</f>
        <v xml:space="preserve"> </v>
      </c>
    </row>
    <row r="129" spans="1:6">
      <c r="A129">
        <f>输入!A129</f>
        <v>0</v>
      </c>
      <c r="B129" t="str">
        <f>输入!C129</f>
        <v xml:space="preserve"> </v>
      </c>
      <c r="C129" t="str">
        <f>输入!B129</f>
        <v/>
      </c>
      <c r="D129" t="str">
        <f>IF(输入!H129=1,"发球",IF(输入!H129=2,"接发球",IF(输入!H129=3,"第三板",IF(输入!H129=4,"第四板",IF(输入!H129=5,"第五板",IF(输入!H129=6,"第六板",IF(AND(输入!H129&gt;6,输入!H129&lt;&gt;""),"相持"," ")))))))</f>
        <v xml:space="preserve"> </v>
      </c>
      <c r="E129" t="str">
        <f>IF(输入!F129="z","正手",IF(输入!F129="f","反手",IF(输入!F129="c","侧身",IF(输入!F129="k","控制",IF(输入!F129="y","意外",IF(输入!H129=1,"发球"," "))))))</f>
        <v xml:space="preserve"> </v>
      </c>
      <c r="F129" t="str">
        <f>IF(输入!G129="s","得",IF(输入!G129="d","失"," "))</f>
        <v xml:space="preserve"> </v>
      </c>
    </row>
    <row r="130" spans="1:6">
      <c r="A130">
        <f>输入!A130</f>
        <v>0</v>
      </c>
      <c r="B130" t="str">
        <f>输入!C130</f>
        <v xml:space="preserve"> </v>
      </c>
      <c r="C130" t="str">
        <f>输入!B130</f>
        <v/>
      </c>
      <c r="D130" t="str">
        <f>IF(输入!H130=1,"发球",IF(输入!H130=2,"接发球",IF(输入!H130=3,"第三板",IF(输入!H130=4,"第四板",IF(输入!H130=5,"第五板",IF(输入!H130=6,"第六板",IF(AND(输入!H130&gt;6,输入!H130&lt;&gt;""),"相持"," ")))))))</f>
        <v xml:space="preserve"> </v>
      </c>
      <c r="E130" t="str">
        <f>IF(输入!F130="z","正手",IF(输入!F130="f","反手",IF(输入!F130="c","侧身",IF(输入!F130="k","控制",IF(输入!F130="y","意外",IF(输入!H130=1,"发球"," "))))))</f>
        <v xml:space="preserve"> </v>
      </c>
      <c r="F130" t="str">
        <f>IF(输入!G130="s","得",IF(输入!G130="d","失"," "))</f>
        <v xml:space="preserve"> </v>
      </c>
    </row>
    <row r="131" spans="1:6">
      <c r="A131">
        <f>输入!A131</f>
        <v>0</v>
      </c>
      <c r="B131" t="str">
        <f>输入!C131</f>
        <v xml:space="preserve"> </v>
      </c>
      <c r="C131" t="str">
        <f>输入!B131</f>
        <v/>
      </c>
      <c r="D131" t="str">
        <f>IF(输入!H131=1,"发球",IF(输入!H131=2,"接发球",IF(输入!H131=3,"第三板",IF(输入!H131=4,"第四板",IF(输入!H131=5,"第五板",IF(输入!H131=6,"第六板",IF(AND(输入!H131&gt;6,输入!H131&lt;&gt;""),"相持"," ")))))))</f>
        <v xml:space="preserve"> </v>
      </c>
      <c r="E131" t="str">
        <f>IF(输入!F131="z","正手",IF(输入!F131="f","反手",IF(输入!F131="c","侧身",IF(输入!F131="k","控制",IF(输入!F131="y","意外",IF(输入!H131=1,"发球"," "))))))</f>
        <v xml:space="preserve"> </v>
      </c>
      <c r="F131" t="str">
        <f>IF(输入!G131="s","得",IF(输入!G131="d","失"," "))</f>
        <v xml:space="preserve"> </v>
      </c>
    </row>
    <row r="132" spans="1:6">
      <c r="A132">
        <f>输入!A132</f>
        <v>0</v>
      </c>
      <c r="B132" t="str">
        <f>输入!C132</f>
        <v xml:space="preserve"> </v>
      </c>
      <c r="C132" t="str">
        <f>输入!B132</f>
        <v/>
      </c>
      <c r="D132" t="str">
        <f>IF(输入!H132=1,"发球",IF(输入!H132=2,"接发球",IF(输入!H132=3,"第三板",IF(输入!H132=4,"第四板",IF(输入!H132=5,"第五板",IF(输入!H132=6,"第六板",IF(AND(输入!H132&gt;6,输入!H132&lt;&gt;""),"相持"," ")))))))</f>
        <v xml:space="preserve"> </v>
      </c>
      <c r="E132" t="str">
        <f>IF(输入!F132="z","正手",IF(输入!F132="f","反手",IF(输入!F132="c","侧身",IF(输入!F132="k","控制",IF(输入!F132="y","意外",IF(输入!H132=1,"发球"," "))))))</f>
        <v xml:space="preserve"> </v>
      </c>
      <c r="F132" t="str">
        <f>IF(输入!G132="s","得",IF(输入!G132="d","失"," "))</f>
        <v xml:space="preserve"> </v>
      </c>
    </row>
    <row r="133" spans="1:6">
      <c r="A133">
        <f>输入!A133</f>
        <v>0</v>
      </c>
      <c r="B133" t="str">
        <f>输入!C133</f>
        <v xml:space="preserve"> </v>
      </c>
      <c r="C133" t="str">
        <f>输入!B133</f>
        <v/>
      </c>
      <c r="D133" t="str">
        <f>IF(输入!H133=1,"发球",IF(输入!H133=2,"接发球",IF(输入!H133=3,"第三板",IF(输入!H133=4,"第四板",IF(输入!H133=5,"第五板",IF(输入!H133=6,"第六板",IF(AND(输入!H133&gt;6,输入!H133&lt;&gt;""),"相持"," ")))))))</f>
        <v xml:space="preserve"> </v>
      </c>
      <c r="E133" t="str">
        <f>IF(输入!F133="z","正手",IF(输入!F133="f","反手",IF(输入!F133="c","侧身",IF(输入!F133="k","控制",IF(输入!F133="y","意外",IF(输入!H133=1,"发球"," "))))))</f>
        <v xml:space="preserve"> </v>
      </c>
      <c r="F133" t="str">
        <f>IF(输入!G133="s","得",IF(输入!G133="d","失"," "))</f>
        <v xml:space="preserve"> </v>
      </c>
    </row>
    <row r="134" spans="1:6">
      <c r="A134">
        <f>输入!A134</f>
        <v>0</v>
      </c>
      <c r="B134" t="str">
        <f>输入!C134</f>
        <v xml:space="preserve"> </v>
      </c>
      <c r="C134" t="str">
        <f>输入!B134</f>
        <v/>
      </c>
      <c r="D134" t="str">
        <f>IF(输入!H134=1,"发球",IF(输入!H134=2,"接发球",IF(输入!H134=3,"第三板",IF(输入!H134=4,"第四板",IF(输入!H134=5,"第五板",IF(输入!H134=6,"第六板",IF(AND(输入!H134&gt;6,输入!H134&lt;&gt;""),"相持"," ")))))))</f>
        <v xml:space="preserve"> </v>
      </c>
      <c r="E134" t="str">
        <f>IF(输入!F134="z","正手",IF(输入!F134="f","反手",IF(输入!F134="c","侧身",IF(输入!F134="k","控制",IF(输入!F134="y","意外",IF(输入!H134=1,"发球"," "))))))</f>
        <v xml:space="preserve"> </v>
      </c>
      <c r="F134" t="str">
        <f>IF(输入!G134="s","得",IF(输入!G134="d","失"," "))</f>
        <v xml:space="preserve"> </v>
      </c>
    </row>
    <row r="135" spans="1:6">
      <c r="A135">
        <f>输入!A135</f>
        <v>0</v>
      </c>
      <c r="B135" t="str">
        <f>输入!C135</f>
        <v xml:space="preserve"> </v>
      </c>
      <c r="C135" t="str">
        <f>输入!B135</f>
        <v/>
      </c>
      <c r="D135" t="str">
        <f>IF(输入!H135=1,"发球",IF(输入!H135=2,"接发球",IF(输入!H135=3,"第三板",IF(输入!H135=4,"第四板",IF(输入!H135=5,"第五板",IF(输入!H135=6,"第六板",IF(AND(输入!H135&gt;6,输入!H135&lt;&gt;""),"相持"," ")))))))</f>
        <v xml:space="preserve"> </v>
      </c>
      <c r="E135" t="str">
        <f>IF(输入!F135="z","正手",IF(输入!F135="f","反手",IF(输入!F135="c","侧身",IF(输入!F135="k","控制",IF(输入!F135="y","意外",IF(输入!H135=1,"发球"," "))))))</f>
        <v xml:space="preserve"> </v>
      </c>
      <c r="F135" t="str">
        <f>IF(输入!G135="s","得",IF(输入!G135="d","失"," "))</f>
        <v xml:space="preserve"> </v>
      </c>
    </row>
    <row r="136" spans="1:6">
      <c r="A136">
        <f>输入!A136</f>
        <v>0</v>
      </c>
      <c r="B136" t="str">
        <f>输入!C136</f>
        <v xml:space="preserve"> </v>
      </c>
      <c r="C136" t="str">
        <f>输入!B136</f>
        <v/>
      </c>
      <c r="D136" t="str">
        <f>IF(输入!H136=1,"发球",IF(输入!H136=2,"接发球",IF(输入!H136=3,"第三板",IF(输入!H136=4,"第四板",IF(输入!H136=5,"第五板",IF(输入!H136=6,"第六板",IF(AND(输入!H136&gt;6,输入!H136&lt;&gt;""),"相持"," ")))))))</f>
        <v xml:space="preserve"> </v>
      </c>
      <c r="E136" t="str">
        <f>IF(输入!F136="z","正手",IF(输入!F136="f","反手",IF(输入!F136="c","侧身",IF(输入!F136="k","控制",IF(输入!F136="y","意外",IF(输入!H136=1,"发球"," "))))))</f>
        <v xml:space="preserve"> </v>
      </c>
      <c r="F136" t="str">
        <f>IF(输入!G136="s","得",IF(输入!G136="d","失"," "))</f>
        <v xml:space="preserve"> </v>
      </c>
    </row>
    <row r="137" spans="1:6">
      <c r="A137">
        <f>输入!A137</f>
        <v>0</v>
      </c>
      <c r="B137" t="str">
        <f>输入!C137</f>
        <v xml:space="preserve"> </v>
      </c>
      <c r="C137" t="str">
        <f>输入!B137</f>
        <v/>
      </c>
      <c r="D137" t="str">
        <f>IF(输入!H137=1,"发球",IF(输入!H137=2,"接发球",IF(输入!H137=3,"第三板",IF(输入!H137=4,"第四板",IF(输入!H137=5,"第五板",IF(输入!H137=6,"第六板",IF(AND(输入!H137&gt;6,输入!H137&lt;&gt;""),"相持"," ")))))))</f>
        <v xml:space="preserve"> </v>
      </c>
      <c r="E137" t="str">
        <f>IF(输入!F137="z","正手",IF(输入!F137="f","反手",IF(输入!F137="c","侧身",IF(输入!F137="k","控制",IF(输入!F137="y","意外",IF(输入!H137=1,"发球"," "))))))</f>
        <v xml:space="preserve"> </v>
      </c>
      <c r="F137" t="str">
        <f>IF(输入!G137="s","得",IF(输入!G137="d","失"," "))</f>
        <v xml:space="preserve"> </v>
      </c>
    </row>
    <row r="138" spans="1:6">
      <c r="A138">
        <f>输入!A138</f>
        <v>0</v>
      </c>
      <c r="B138" t="str">
        <f>输入!C138</f>
        <v xml:space="preserve"> </v>
      </c>
      <c r="C138" t="str">
        <f>输入!B138</f>
        <v/>
      </c>
      <c r="D138" t="str">
        <f>IF(输入!H138=1,"发球",IF(输入!H138=2,"接发球",IF(输入!H138=3,"第三板",IF(输入!H138=4,"第四板",IF(输入!H138=5,"第五板",IF(输入!H138=6,"第六板",IF(AND(输入!H138&gt;6,输入!H138&lt;&gt;""),"相持"," ")))))))</f>
        <v xml:space="preserve"> </v>
      </c>
      <c r="E138" t="str">
        <f>IF(输入!F138="z","正手",IF(输入!F138="f","反手",IF(输入!F138="c","侧身",IF(输入!F138="k","控制",IF(输入!F138="y","意外",IF(输入!H138=1,"发球"," "))))))</f>
        <v xml:space="preserve"> </v>
      </c>
      <c r="F138" t="str">
        <f>IF(输入!G138="s","得",IF(输入!G138="d","失"," "))</f>
        <v xml:space="preserve"> </v>
      </c>
    </row>
    <row r="139" spans="1:6">
      <c r="A139">
        <f>输入!A139</f>
        <v>0</v>
      </c>
      <c r="B139" t="str">
        <f>输入!C139</f>
        <v xml:space="preserve"> </v>
      </c>
      <c r="C139" t="str">
        <f>输入!B139</f>
        <v/>
      </c>
      <c r="D139" t="str">
        <f>IF(输入!H139=1,"发球",IF(输入!H139=2,"接发球",IF(输入!H139=3,"第三板",IF(输入!H139=4,"第四板",IF(输入!H139=5,"第五板",IF(输入!H139=6,"第六板",IF(AND(输入!H139&gt;6,输入!H139&lt;&gt;""),"相持"," ")))))))</f>
        <v xml:space="preserve"> </v>
      </c>
      <c r="E139" t="str">
        <f>IF(输入!F139="z","正手",IF(输入!F139="f","反手",IF(输入!F139="c","侧身",IF(输入!F139="k","控制",IF(输入!F139="y","意外",IF(输入!H139=1,"发球"," "))))))</f>
        <v xml:space="preserve"> </v>
      </c>
      <c r="F139" t="str">
        <f>IF(输入!G139="s","得",IF(输入!G139="d","失"," "))</f>
        <v xml:space="preserve"> </v>
      </c>
    </row>
    <row r="140" spans="1:6">
      <c r="A140">
        <f>输入!A140</f>
        <v>0</v>
      </c>
      <c r="B140" t="str">
        <f>输入!C140</f>
        <v xml:space="preserve"> </v>
      </c>
      <c r="C140" t="str">
        <f>输入!B140</f>
        <v/>
      </c>
      <c r="D140" t="str">
        <f>IF(输入!H140=1,"发球",IF(输入!H140=2,"接发球",IF(输入!H140=3,"第三板",IF(输入!H140=4,"第四板",IF(输入!H140=5,"第五板",IF(输入!H140=6,"第六板",IF(AND(输入!H140&gt;6,输入!H140&lt;&gt;""),"相持"," ")))))))</f>
        <v xml:space="preserve"> </v>
      </c>
      <c r="E140" t="str">
        <f>IF(输入!F140="z","正手",IF(输入!F140="f","反手",IF(输入!F140="c","侧身",IF(输入!F140="k","控制",IF(输入!F140="y","意外",IF(输入!H140=1,"发球"," "))))))</f>
        <v xml:space="preserve"> </v>
      </c>
      <c r="F140" t="str">
        <f>IF(输入!G140="s","得",IF(输入!G140="d","失"," "))</f>
        <v xml:space="preserve"> </v>
      </c>
    </row>
    <row r="141" spans="1:6">
      <c r="A141">
        <f>输入!A141</f>
        <v>0</v>
      </c>
      <c r="B141" t="str">
        <f>输入!C141</f>
        <v xml:space="preserve"> </v>
      </c>
      <c r="C141" t="str">
        <f>输入!B141</f>
        <v/>
      </c>
      <c r="D141" t="str">
        <f>IF(输入!H141=1,"发球",IF(输入!H141=2,"接发球",IF(输入!H141=3,"第三板",IF(输入!H141=4,"第四板",IF(输入!H141=5,"第五板",IF(输入!H141=6,"第六板",IF(AND(输入!H141&gt;6,输入!H141&lt;&gt;""),"相持"," ")))))))</f>
        <v xml:space="preserve"> </v>
      </c>
      <c r="E141" t="str">
        <f>IF(输入!F141="z","正手",IF(输入!F141="f","反手",IF(输入!F141="c","侧身",IF(输入!F141="k","控制",IF(输入!F141="y","意外",IF(输入!H141=1,"发球"," "))))))</f>
        <v xml:space="preserve"> </v>
      </c>
      <c r="F141" t="str">
        <f>IF(输入!G141="s","得",IF(输入!G141="d","失"," "))</f>
        <v xml:space="preserve"> </v>
      </c>
    </row>
    <row r="142" spans="1:6">
      <c r="A142">
        <f>输入!A142</f>
        <v>0</v>
      </c>
      <c r="B142" t="str">
        <f>输入!C142</f>
        <v xml:space="preserve"> </v>
      </c>
      <c r="C142" t="str">
        <f>输入!B142</f>
        <v/>
      </c>
      <c r="D142" t="str">
        <f>IF(输入!H142=1,"发球",IF(输入!H142=2,"接发球",IF(输入!H142=3,"第三板",IF(输入!H142=4,"第四板",IF(输入!H142=5,"第五板",IF(输入!H142=6,"第六板",IF(AND(输入!H142&gt;6,输入!H142&lt;&gt;""),"相持"," ")))))))</f>
        <v xml:space="preserve"> </v>
      </c>
      <c r="E142" t="str">
        <f>IF(输入!F142="z","正手",IF(输入!F142="f","反手",IF(输入!F142="c","侧身",IF(输入!F142="k","控制",IF(输入!F142="y","意外",IF(输入!H142=1,"发球"," "))))))</f>
        <v xml:space="preserve"> </v>
      </c>
      <c r="F142" t="str">
        <f>IF(输入!G142="s","得",IF(输入!G142="d","失"," "))</f>
        <v xml:space="preserve"> </v>
      </c>
    </row>
    <row r="143" spans="1:6">
      <c r="A143">
        <f>输入!A143</f>
        <v>0</v>
      </c>
      <c r="B143" t="str">
        <f>输入!C143</f>
        <v xml:space="preserve"> </v>
      </c>
      <c r="C143" t="str">
        <f>输入!B143</f>
        <v/>
      </c>
      <c r="D143" t="str">
        <f>IF(输入!H143=1,"发球",IF(输入!H143=2,"接发球",IF(输入!H143=3,"第三板",IF(输入!H143=4,"第四板",IF(输入!H143=5,"第五板",IF(输入!H143=6,"第六板",IF(AND(输入!H143&gt;6,输入!H143&lt;&gt;""),"相持"," ")))))))</f>
        <v xml:space="preserve"> </v>
      </c>
      <c r="E143" t="str">
        <f>IF(输入!F143="z","正手",IF(输入!F143="f","反手",IF(输入!F143="c","侧身",IF(输入!F143="k","控制",IF(输入!F143="y","意外",IF(输入!H143=1,"发球"," "))))))</f>
        <v xml:space="preserve"> </v>
      </c>
      <c r="F143" t="str">
        <f>IF(输入!G143="s","得",IF(输入!G143="d","失"," "))</f>
        <v xml:space="preserve"> </v>
      </c>
    </row>
    <row r="144" spans="1:6">
      <c r="A144">
        <f>输入!A144</f>
        <v>0</v>
      </c>
      <c r="B144" t="str">
        <f>输入!C144</f>
        <v xml:space="preserve"> </v>
      </c>
      <c r="C144" t="str">
        <f>输入!B144</f>
        <v/>
      </c>
      <c r="D144" t="str">
        <f>IF(输入!H144=1,"发球",IF(输入!H144=2,"接发球",IF(输入!H144=3,"第三板",IF(输入!H144=4,"第四板",IF(输入!H144=5,"第五板",IF(输入!H144=6,"第六板",IF(AND(输入!H144&gt;6,输入!H144&lt;&gt;""),"相持"," ")))))))</f>
        <v xml:space="preserve"> </v>
      </c>
      <c r="E144" t="str">
        <f>IF(输入!F144="z","正手",IF(输入!F144="f","反手",IF(输入!F144="c","侧身",IF(输入!F144="k","控制",IF(输入!F144="y","意外",IF(输入!H144=1,"发球"," "))))))</f>
        <v xml:space="preserve"> </v>
      </c>
      <c r="F144" t="str">
        <f>IF(输入!G144="s","得",IF(输入!G144="d","失"," "))</f>
        <v xml:space="preserve"> </v>
      </c>
    </row>
    <row r="145" spans="1:6">
      <c r="A145">
        <f>输入!A145</f>
        <v>0</v>
      </c>
      <c r="B145" t="str">
        <f>输入!C145</f>
        <v xml:space="preserve"> </v>
      </c>
      <c r="C145" t="str">
        <f>输入!B145</f>
        <v/>
      </c>
      <c r="D145" t="str">
        <f>IF(输入!H145=1,"发球",IF(输入!H145=2,"接发球",IF(输入!H145=3,"第三板",IF(输入!H145=4,"第四板",IF(输入!H145=5,"第五板",IF(输入!H145=6,"第六板",IF(AND(输入!H145&gt;6,输入!H145&lt;&gt;""),"相持"," ")))))))</f>
        <v xml:space="preserve"> </v>
      </c>
      <c r="E145" t="str">
        <f>IF(输入!F145="z","正手",IF(输入!F145="f","反手",IF(输入!F145="c","侧身",IF(输入!F145="k","控制",IF(输入!F145="y","意外",IF(输入!H145=1,"发球"," "))))))</f>
        <v xml:space="preserve"> </v>
      </c>
      <c r="F145" t="str">
        <f>IF(输入!G145="s","得",IF(输入!G145="d","失"," "))</f>
        <v xml:space="preserve"> </v>
      </c>
    </row>
    <row r="146" spans="1:6">
      <c r="A146">
        <f>输入!A146</f>
        <v>0</v>
      </c>
      <c r="B146" t="str">
        <f>输入!C146</f>
        <v xml:space="preserve"> </v>
      </c>
      <c r="C146" t="str">
        <f>输入!B146</f>
        <v/>
      </c>
      <c r="D146" t="str">
        <f>IF(输入!H146=1,"发球",IF(输入!H146=2,"接发球",IF(输入!H146=3,"第三板",IF(输入!H146=4,"第四板",IF(输入!H146=5,"第五板",IF(输入!H146=6,"第六板",IF(AND(输入!H146&gt;6,输入!H146&lt;&gt;""),"相持"," ")))))))</f>
        <v xml:space="preserve"> </v>
      </c>
      <c r="E146" t="str">
        <f>IF(输入!F146="z","正手",IF(输入!F146="f","反手",IF(输入!F146="c","侧身",IF(输入!F146="k","控制",IF(输入!F146="y","意外",IF(输入!H146=1,"发球"," "))))))</f>
        <v xml:space="preserve"> </v>
      </c>
      <c r="F146" t="str">
        <f>IF(输入!G146="s","得",IF(输入!G146="d","失"," "))</f>
        <v xml:space="preserve"> </v>
      </c>
    </row>
    <row r="147" spans="1:6">
      <c r="A147">
        <f>输入!A147</f>
        <v>0</v>
      </c>
      <c r="B147" t="str">
        <f>输入!C147</f>
        <v xml:space="preserve"> </v>
      </c>
      <c r="C147" t="str">
        <f>输入!B147</f>
        <v/>
      </c>
      <c r="D147" t="str">
        <f>IF(输入!H147=1,"发球",IF(输入!H147=2,"接发球",IF(输入!H147=3,"第三板",IF(输入!H147=4,"第四板",IF(输入!H147=5,"第五板",IF(输入!H147=6,"第六板",IF(AND(输入!H147&gt;6,输入!H147&lt;&gt;""),"相持"," ")))))))</f>
        <v xml:space="preserve"> </v>
      </c>
      <c r="E147" t="str">
        <f>IF(输入!F147="z","正手",IF(输入!F147="f","反手",IF(输入!F147="c","侧身",IF(输入!F147="k","控制",IF(输入!F147="y","意外",IF(输入!H147=1,"发球"," "))))))</f>
        <v xml:space="preserve"> </v>
      </c>
      <c r="F147" t="str">
        <f>IF(输入!G147="s","得",IF(输入!G147="d","失"," "))</f>
        <v xml:space="preserve"> </v>
      </c>
    </row>
    <row r="148" spans="1:6">
      <c r="A148">
        <f>输入!A148</f>
        <v>0</v>
      </c>
      <c r="B148" t="str">
        <f>输入!C148</f>
        <v xml:space="preserve"> </v>
      </c>
      <c r="C148" t="str">
        <f>输入!B148</f>
        <v/>
      </c>
      <c r="D148" t="str">
        <f>IF(输入!H148=1,"发球",IF(输入!H148=2,"接发球",IF(输入!H148=3,"第三板",IF(输入!H148=4,"第四板",IF(输入!H148=5,"第五板",IF(输入!H148=6,"第六板",IF(AND(输入!H148&gt;6,输入!H148&lt;&gt;""),"相持"," ")))))))</f>
        <v xml:space="preserve"> </v>
      </c>
      <c r="E148" t="str">
        <f>IF(输入!F148="z","正手",IF(输入!F148="f","反手",IF(输入!F148="c","侧身",IF(输入!F148="k","控制",IF(输入!F148="y","意外",IF(输入!H148=1,"发球"," "))))))</f>
        <v xml:space="preserve"> </v>
      </c>
      <c r="F148" t="str">
        <f>IF(输入!G148="s","得",IF(输入!G148="d","失"," "))</f>
        <v xml:space="preserve"> </v>
      </c>
    </row>
    <row r="149" spans="1:6">
      <c r="A149">
        <f>输入!A149</f>
        <v>0</v>
      </c>
      <c r="B149" t="str">
        <f>输入!C149</f>
        <v xml:space="preserve"> </v>
      </c>
      <c r="C149" t="str">
        <f>输入!B149</f>
        <v/>
      </c>
      <c r="D149" t="str">
        <f>IF(输入!H149=1,"发球",IF(输入!H149=2,"接发球",IF(输入!H149=3,"第三板",IF(输入!H149=4,"第四板",IF(输入!H149=5,"第五板",IF(输入!H149=6,"第六板",IF(AND(输入!H149&gt;6,输入!H149&lt;&gt;""),"相持"," ")))))))</f>
        <v xml:space="preserve"> </v>
      </c>
      <c r="E149" t="str">
        <f>IF(输入!F149="z","正手",IF(输入!F149="f","反手",IF(输入!F149="c","侧身",IF(输入!F149="k","控制",IF(输入!F149="y","意外",IF(输入!H149=1,"发球"," "))))))</f>
        <v xml:space="preserve"> </v>
      </c>
      <c r="F149" t="str">
        <f>IF(输入!G149="s","得",IF(输入!G149="d","失"," "))</f>
        <v xml:space="preserve"> </v>
      </c>
    </row>
    <row r="150" spans="1:6">
      <c r="A150">
        <f>输入!A150</f>
        <v>0</v>
      </c>
      <c r="B150" t="str">
        <f>输入!C150</f>
        <v xml:space="preserve"> </v>
      </c>
      <c r="C150" t="str">
        <f>输入!B150</f>
        <v/>
      </c>
      <c r="D150" t="str">
        <f>IF(输入!H150=1,"发球",IF(输入!H150=2,"接发球",IF(输入!H150=3,"第三板",IF(输入!H150=4,"第四板",IF(输入!H150=5,"第五板",IF(输入!H150=6,"第六板",IF(AND(输入!H150&gt;6,输入!H150&lt;&gt;""),"相持"," ")))))))</f>
        <v xml:space="preserve"> </v>
      </c>
      <c r="E150" t="str">
        <f>IF(输入!F150="z","正手",IF(输入!F150="f","反手",IF(输入!F150="c","侧身",IF(输入!F150="k","控制",IF(输入!F150="y","意外",IF(输入!H150=1,"发球"," "))))))</f>
        <v xml:space="preserve"> </v>
      </c>
      <c r="F150" t="str">
        <f>IF(输入!G150="s","得",IF(输入!G150="d","失"," "))</f>
        <v xml:space="preserve"> </v>
      </c>
    </row>
    <row r="151" spans="1:6">
      <c r="A151">
        <f>输入!A151</f>
        <v>0</v>
      </c>
      <c r="B151" t="str">
        <f>输入!C151</f>
        <v xml:space="preserve"> </v>
      </c>
      <c r="C151" t="str">
        <f>输入!B151</f>
        <v/>
      </c>
      <c r="D151" t="str">
        <f>IF(输入!H151=1,"发球",IF(输入!H151=2,"接发球",IF(输入!H151=3,"第三板",IF(输入!H151=4,"第四板",IF(输入!H151=5,"第五板",IF(输入!H151=6,"第六板",IF(AND(输入!H151&gt;6,输入!H151&lt;&gt;""),"相持"," ")))))))</f>
        <v xml:space="preserve"> </v>
      </c>
      <c r="E151" t="str">
        <f>IF(输入!F151="z","正手",IF(输入!F151="f","反手",IF(输入!F151="c","侧身",IF(输入!F151="k","控制",IF(输入!F151="y","意外",IF(输入!H151=1,"发球"," "))))))</f>
        <v xml:space="preserve"> </v>
      </c>
      <c r="F151" t="str">
        <f>IF(输入!G151="s","得",IF(输入!G151="d","失"," "))</f>
        <v xml:space="preserve"> </v>
      </c>
    </row>
    <row r="152" spans="1:6">
      <c r="A152">
        <f>输入!A152</f>
        <v>0</v>
      </c>
      <c r="B152" t="str">
        <f>输入!C152</f>
        <v xml:space="preserve"> </v>
      </c>
      <c r="C152" t="str">
        <f>输入!B152</f>
        <v/>
      </c>
      <c r="D152" t="str">
        <f>IF(输入!H152=1,"发球",IF(输入!H152=2,"接发球",IF(输入!H152=3,"第三板",IF(输入!H152=4,"第四板",IF(输入!H152=5,"第五板",IF(输入!H152=6,"第六板",IF(AND(输入!H152&gt;6,输入!H152&lt;&gt;""),"相持"," ")))))))</f>
        <v xml:space="preserve"> </v>
      </c>
      <c r="E152" t="str">
        <f>IF(输入!F152="z","正手",IF(输入!F152="f","反手",IF(输入!F152="c","侧身",IF(输入!F152="k","控制",IF(输入!F152="y","意外",IF(输入!H152=1,"发球"," "))))))</f>
        <v xml:space="preserve"> </v>
      </c>
      <c r="F152" t="str">
        <f>IF(输入!G152="s","得",IF(输入!G152="d","失"," "))</f>
        <v xml:space="preserve"> </v>
      </c>
    </row>
    <row r="153" spans="1:6">
      <c r="A153">
        <f>输入!A153</f>
        <v>0</v>
      </c>
      <c r="B153" t="str">
        <f>输入!C153</f>
        <v xml:space="preserve"> </v>
      </c>
      <c r="C153" t="str">
        <f>输入!B153</f>
        <v/>
      </c>
      <c r="D153" t="str">
        <f>IF(输入!H153=1,"发球",IF(输入!H153=2,"接发球",IF(输入!H153=3,"第三板",IF(输入!H153=4,"第四板",IF(输入!H153=5,"第五板",IF(输入!H153=6,"第六板",IF(AND(输入!H153&gt;6,输入!H153&lt;&gt;""),"相持"," ")))))))</f>
        <v xml:space="preserve"> </v>
      </c>
      <c r="E153" t="str">
        <f>IF(输入!F153="z","正手",IF(输入!F153="f","反手",IF(输入!F153="c","侧身",IF(输入!F153="k","控制",IF(输入!F153="y","意外",IF(输入!H153=1,"发球"," "))))))</f>
        <v xml:space="preserve"> </v>
      </c>
      <c r="F153" t="str">
        <f>IF(输入!G153="s","得",IF(输入!G153="d","失"," "))</f>
        <v xml:space="preserve"> </v>
      </c>
    </row>
    <row r="154" spans="1:6">
      <c r="A154">
        <f>输入!A154</f>
        <v>0</v>
      </c>
      <c r="B154" t="str">
        <f>输入!C154</f>
        <v xml:space="preserve"> </v>
      </c>
      <c r="C154" t="str">
        <f>输入!B154</f>
        <v/>
      </c>
      <c r="D154" t="str">
        <f>IF(输入!H154=1,"发球",IF(输入!H154=2,"接发球",IF(输入!H154=3,"第三板",IF(输入!H154=4,"第四板",IF(输入!H154=5,"第五板",IF(输入!H154=6,"第六板",IF(AND(输入!H154&gt;6,输入!H154&lt;&gt;""),"相持"," ")))))))</f>
        <v xml:space="preserve"> </v>
      </c>
      <c r="E154" t="str">
        <f>IF(输入!F154="z","正手",IF(输入!F154="f","反手",IF(输入!F154="c","侧身",IF(输入!F154="k","控制",IF(输入!F154="y","意外",IF(输入!H154=1,"发球"," "))))))</f>
        <v xml:space="preserve"> </v>
      </c>
      <c r="F154" t="str">
        <f>IF(输入!G154="s","得",IF(输入!G154="d","失"," "))</f>
        <v xml:space="preserve"> </v>
      </c>
    </row>
    <row r="155" spans="1:6">
      <c r="A155">
        <f>输入!A155</f>
        <v>0</v>
      </c>
      <c r="B155" t="str">
        <f>输入!C155</f>
        <v xml:space="preserve"> </v>
      </c>
      <c r="C155" t="str">
        <f>输入!B155</f>
        <v/>
      </c>
      <c r="D155" t="str">
        <f>IF(输入!H155=1,"发球",IF(输入!H155=2,"接发球",IF(输入!H155=3,"第三板",IF(输入!H155=4,"第四板",IF(输入!H155=5,"第五板",IF(输入!H155=6,"第六板",IF(AND(输入!H155&gt;6,输入!H155&lt;&gt;""),"相持"," ")))))))</f>
        <v xml:space="preserve"> </v>
      </c>
      <c r="E155" t="str">
        <f>IF(输入!F155="z","正手",IF(输入!F155="f","反手",IF(输入!F155="c","侧身",IF(输入!F155="k","控制",IF(输入!F155="y","意外",IF(输入!H155=1,"发球"," "))))))</f>
        <v xml:space="preserve"> </v>
      </c>
      <c r="F155" t="str">
        <f>IF(输入!G155="s","得",IF(输入!G155="d","失"," "))</f>
        <v xml:space="preserve"> </v>
      </c>
    </row>
    <row r="156" spans="1:6">
      <c r="A156">
        <f>输入!A156</f>
        <v>0</v>
      </c>
      <c r="B156" t="str">
        <f>输入!C156</f>
        <v xml:space="preserve"> </v>
      </c>
      <c r="C156" t="str">
        <f>输入!B156</f>
        <v/>
      </c>
      <c r="D156" t="str">
        <f>IF(输入!H156=1,"发球",IF(输入!H156=2,"接发球",IF(输入!H156=3,"第三板",IF(输入!H156=4,"第四板",IF(输入!H156=5,"第五板",IF(输入!H156=6,"第六板",IF(AND(输入!H156&gt;6,输入!H156&lt;&gt;""),"相持"," ")))))))</f>
        <v xml:space="preserve"> </v>
      </c>
      <c r="E156" t="str">
        <f>IF(输入!F156="z","正手",IF(输入!F156="f","反手",IF(输入!F156="c","侧身",IF(输入!F156="k","控制",IF(输入!F156="y","意外",IF(输入!H156=1,"发球"," "))))))</f>
        <v xml:space="preserve"> </v>
      </c>
      <c r="F156" t="str">
        <f>IF(输入!G156="s","得",IF(输入!G156="d","失"," "))</f>
        <v xml:space="preserve"> </v>
      </c>
    </row>
    <row r="157" spans="1:6">
      <c r="A157">
        <f>输入!A157</f>
        <v>0</v>
      </c>
      <c r="B157" t="str">
        <f>输入!C157</f>
        <v xml:space="preserve"> </v>
      </c>
      <c r="C157" t="str">
        <f>输入!B157</f>
        <v/>
      </c>
      <c r="D157" t="str">
        <f>IF(输入!H157=1,"发球",IF(输入!H157=2,"接发球",IF(输入!H157=3,"第三板",IF(输入!H157=4,"第四板",IF(输入!H157=5,"第五板",IF(输入!H157=6,"第六板",IF(AND(输入!H157&gt;6,输入!H157&lt;&gt;""),"相持"," ")))))))</f>
        <v xml:space="preserve"> </v>
      </c>
      <c r="E157" t="str">
        <f>IF(输入!F157="z","正手",IF(输入!F157="f","反手",IF(输入!F157="c","侧身",IF(输入!F157="k","控制",IF(输入!F157="y","意外",IF(输入!H157=1,"发球"," "))))))</f>
        <v xml:space="preserve"> </v>
      </c>
      <c r="F157" t="str">
        <f>IF(输入!G157="s","得",IF(输入!G157="d","失"," "))</f>
        <v xml:space="preserve"> </v>
      </c>
    </row>
    <row r="158" spans="1:6">
      <c r="A158">
        <f>输入!A158</f>
        <v>0</v>
      </c>
      <c r="B158" t="str">
        <f>输入!C158</f>
        <v xml:space="preserve"> </v>
      </c>
      <c r="C158" t="str">
        <f>输入!B158</f>
        <v/>
      </c>
      <c r="D158" t="str">
        <f>IF(输入!H158=1,"发球",IF(输入!H158=2,"接发球",IF(输入!H158=3,"第三板",IF(输入!H158=4,"第四板",IF(输入!H158=5,"第五板",IF(输入!H158=6,"第六板",IF(AND(输入!H158&gt;6,输入!H158&lt;&gt;""),"相持"," ")))))))</f>
        <v xml:space="preserve"> </v>
      </c>
      <c r="E158" t="str">
        <f>IF(输入!F158="z","正手",IF(输入!F158="f","反手",IF(输入!F158="c","侧身",IF(输入!F158="k","控制",IF(输入!F158="y","意外",IF(输入!H158=1,"发球"," "))))))</f>
        <v xml:space="preserve"> </v>
      </c>
      <c r="F158" t="str">
        <f>IF(输入!G158="s","得",IF(输入!G158="d","失"," "))</f>
        <v xml:space="preserve"> </v>
      </c>
    </row>
    <row r="159" spans="1:6">
      <c r="A159">
        <f>输入!A159</f>
        <v>0</v>
      </c>
      <c r="B159" t="str">
        <f>输入!C159</f>
        <v xml:space="preserve"> </v>
      </c>
      <c r="C159" t="str">
        <f>输入!B159</f>
        <v/>
      </c>
      <c r="D159" t="str">
        <f>IF(输入!H159=1,"发球",IF(输入!H159=2,"接发球",IF(输入!H159=3,"第三板",IF(输入!H159=4,"第四板",IF(输入!H159=5,"第五板",IF(输入!H159=6,"第六板",IF(AND(输入!H159&gt;6,输入!H159&lt;&gt;""),"相持"," ")))))))</f>
        <v xml:space="preserve"> </v>
      </c>
      <c r="E159" t="str">
        <f>IF(输入!F159="z","正手",IF(输入!F159="f","反手",IF(输入!F159="c","侧身",IF(输入!F159="k","控制",IF(输入!F159="y","意外",IF(输入!H159=1,"发球"," "))))))</f>
        <v xml:space="preserve"> </v>
      </c>
      <c r="F159" t="str">
        <f>IF(输入!G159="s","得",IF(输入!G159="d","失"," "))</f>
        <v xml:space="preserve"> </v>
      </c>
    </row>
    <row r="160" spans="1:6">
      <c r="A160">
        <f>输入!A160</f>
        <v>0</v>
      </c>
      <c r="B160" t="str">
        <f>输入!C160</f>
        <v xml:space="preserve"> </v>
      </c>
      <c r="C160" t="str">
        <f>输入!B160</f>
        <v/>
      </c>
      <c r="D160" t="str">
        <f>IF(输入!H160=1,"发球",IF(输入!H160=2,"接发球",IF(输入!H160=3,"第三板",IF(输入!H160=4,"第四板",IF(输入!H160=5,"第五板",IF(输入!H160=6,"第六板",IF(AND(输入!H160&gt;6,输入!H160&lt;&gt;""),"相持"," ")))))))</f>
        <v xml:space="preserve"> </v>
      </c>
      <c r="E160" t="str">
        <f>IF(输入!F160="z","正手",IF(输入!F160="f","反手",IF(输入!F160="c","侧身",IF(输入!F160="k","控制",IF(输入!F160="y","意外",IF(输入!H160=1,"发球"," "))))))</f>
        <v xml:space="preserve"> </v>
      </c>
      <c r="F160" t="str">
        <f>IF(输入!G160="s","得",IF(输入!G160="d","失"," "))</f>
        <v xml:space="preserve"> </v>
      </c>
    </row>
    <row r="161" spans="1:6">
      <c r="A161">
        <f>输入!A161</f>
        <v>0</v>
      </c>
      <c r="B161" t="str">
        <f>输入!C161</f>
        <v xml:space="preserve"> </v>
      </c>
      <c r="C161" t="str">
        <f>输入!B161</f>
        <v/>
      </c>
      <c r="D161" t="str">
        <f>IF(输入!H161=1,"发球",IF(输入!H161=2,"接发球",IF(输入!H161=3,"第三板",IF(输入!H161=4,"第四板",IF(输入!H161=5,"第五板",IF(输入!H161=6,"第六板",IF(AND(输入!H161&gt;6,输入!H161&lt;&gt;""),"相持"," ")))))))</f>
        <v xml:space="preserve"> </v>
      </c>
      <c r="E161" t="str">
        <f>IF(输入!F161="z","正手",IF(输入!F161="f","反手",IF(输入!F161="c","侧身",IF(输入!F161="k","控制",IF(输入!F161="y","意外",IF(输入!H161=1,"发球"," "))))))</f>
        <v xml:space="preserve"> </v>
      </c>
      <c r="F161" t="str">
        <f>IF(输入!G161="s","得",IF(输入!G161="d","失"," "))</f>
        <v xml:space="preserve"> </v>
      </c>
    </row>
    <row r="162" spans="1:6">
      <c r="A162">
        <f>输入!A162</f>
        <v>0</v>
      </c>
      <c r="B162" t="str">
        <f>输入!C162</f>
        <v xml:space="preserve"> </v>
      </c>
      <c r="C162" t="str">
        <f>输入!B162</f>
        <v/>
      </c>
      <c r="D162" t="str">
        <f>IF(输入!H162=1,"发球",IF(输入!H162=2,"接发球",IF(输入!H162=3,"第三板",IF(输入!H162=4,"第四板",IF(输入!H162=5,"第五板",IF(输入!H162=6,"第六板",IF(AND(输入!H162&gt;6,输入!H162&lt;&gt;""),"相持"," ")))))))</f>
        <v xml:space="preserve"> </v>
      </c>
      <c r="E162" t="str">
        <f>IF(输入!F162="z","正手",IF(输入!F162="f","反手",IF(输入!F162="c","侧身",IF(输入!F162="k","控制",IF(输入!F162="y","意外",IF(输入!H162=1,"发球"," "))))))</f>
        <v xml:space="preserve"> </v>
      </c>
      <c r="F162" t="str">
        <f>IF(输入!G162="s","得",IF(输入!G162="d","失"," "))</f>
        <v xml:space="preserve"> </v>
      </c>
    </row>
    <row r="163" spans="1:6">
      <c r="A163">
        <f>输入!A163</f>
        <v>0</v>
      </c>
      <c r="B163" t="str">
        <f>输入!C163</f>
        <v xml:space="preserve"> </v>
      </c>
      <c r="C163" t="str">
        <f>输入!B163</f>
        <v/>
      </c>
      <c r="D163" t="str">
        <f>IF(输入!H163=1,"发球",IF(输入!H163=2,"接发球",IF(输入!H163=3,"第三板",IF(输入!H163=4,"第四板",IF(输入!H163=5,"第五板",IF(输入!H163=6,"第六板",IF(AND(输入!H163&gt;6,输入!H163&lt;&gt;""),"相持"," ")))))))</f>
        <v xml:space="preserve"> </v>
      </c>
      <c r="E163" t="str">
        <f>IF(输入!F163="z","正手",IF(输入!F163="f","反手",IF(输入!F163="c","侧身",IF(输入!F163="k","控制",IF(输入!F163="y","意外",IF(输入!H163=1,"发球"," "))))))</f>
        <v xml:space="preserve"> </v>
      </c>
      <c r="F163" t="str">
        <f>IF(输入!G163="s","得",IF(输入!G163="d","失"," "))</f>
        <v xml:space="preserve"> </v>
      </c>
    </row>
    <row r="164" spans="1:6">
      <c r="A164">
        <f>输入!A164</f>
        <v>0</v>
      </c>
      <c r="B164" t="str">
        <f>输入!C164</f>
        <v xml:space="preserve"> </v>
      </c>
      <c r="C164" t="str">
        <f>输入!B164</f>
        <v/>
      </c>
      <c r="D164" t="str">
        <f>IF(输入!H164=1,"发球",IF(输入!H164=2,"接发球",IF(输入!H164=3,"第三板",IF(输入!H164=4,"第四板",IF(输入!H164=5,"第五板",IF(输入!H164=6,"第六板",IF(AND(输入!H164&gt;6,输入!H164&lt;&gt;""),"相持"," ")))))))</f>
        <v xml:space="preserve"> </v>
      </c>
      <c r="E164" t="str">
        <f>IF(输入!F164="z","正手",IF(输入!F164="f","反手",IF(输入!F164="c","侧身",IF(输入!F164="k","控制",IF(输入!F164="y","意外",IF(输入!H164=1,"发球"," "))))))</f>
        <v xml:space="preserve"> </v>
      </c>
      <c r="F164" t="str">
        <f>IF(输入!G164="s","得",IF(输入!G164="d","失"," "))</f>
        <v xml:space="preserve"> </v>
      </c>
    </row>
    <row r="165" spans="1:6">
      <c r="A165">
        <f>输入!A165</f>
        <v>0</v>
      </c>
      <c r="B165" t="str">
        <f>输入!C165</f>
        <v xml:space="preserve"> </v>
      </c>
      <c r="C165" t="str">
        <f>输入!B165</f>
        <v/>
      </c>
      <c r="D165" t="str">
        <f>IF(输入!H165=1,"发球",IF(输入!H165=2,"接发球",IF(输入!H165=3,"第三板",IF(输入!H165=4,"第四板",IF(输入!H165=5,"第五板",IF(输入!H165=6,"第六板",IF(AND(输入!H165&gt;6,输入!H165&lt;&gt;""),"相持"," ")))))))</f>
        <v xml:space="preserve"> </v>
      </c>
      <c r="E165" t="str">
        <f>IF(输入!F165="z","正手",IF(输入!F165="f","反手",IF(输入!F165="c","侧身",IF(输入!F165="k","控制",IF(输入!F165="y","意外",IF(输入!H165=1,"发球"," "))))))</f>
        <v xml:space="preserve"> </v>
      </c>
      <c r="F165" t="str">
        <f>IF(输入!G165="s","得",IF(输入!G165="d","失"," "))</f>
        <v xml:space="preserve"> </v>
      </c>
    </row>
    <row r="166" spans="1:6">
      <c r="A166">
        <f>输入!A166</f>
        <v>0</v>
      </c>
      <c r="B166" t="str">
        <f>输入!C166</f>
        <v xml:space="preserve"> </v>
      </c>
      <c r="C166" t="str">
        <f>输入!B166</f>
        <v/>
      </c>
      <c r="D166" t="str">
        <f>IF(输入!H166=1,"发球",IF(输入!H166=2,"接发球",IF(输入!H166=3,"第三板",IF(输入!H166=4,"第四板",IF(输入!H166=5,"第五板",IF(输入!H166=6,"第六板",IF(AND(输入!H166&gt;6,输入!H166&lt;&gt;""),"相持"," ")))))))</f>
        <v xml:space="preserve"> </v>
      </c>
      <c r="E166" t="str">
        <f>IF(输入!F166="z","正手",IF(输入!F166="f","反手",IF(输入!F166="c","侧身",IF(输入!F166="k","控制",IF(输入!F166="y","意外",IF(输入!H166=1,"发球"," "))))))</f>
        <v xml:space="preserve"> </v>
      </c>
      <c r="F166" t="str">
        <f>IF(输入!G166="s","得",IF(输入!G166="d","失"," "))</f>
        <v xml:space="preserve"> </v>
      </c>
    </row>
    <row r="167" spans="1:6">
      <c r="A167">
        <f>输入!A167</f>
        <v>0</v>
      </c>
      <c r="B167" t="str">
        <f>输入!C167</f>
        <v xml:space="preserve"> </v>
      </c>
      <c r="C167" t="str">
        <f>输入!B167</f>
        <v/>
      </c>
      <c r="D167" t="str">
        <f>IF(输入!H167=1,"发球",IF(输入!H167=2,"接发球",IF(输入!H167=3,"第三板",IF(输入!H167=4,"第四板",IF(输入!H167=5,"第五板",IF(输入!H167=6,"第六板",IF(AND(输入!H167&gt;6,输入!H167&lt;&gt;""),"相持"," ")))))))</f>
        <v xml:space="preserve"> </v>
      </c>
      <c r="E167" t="str">
        <f>IF(输入!F167="z","正手",IF(输入!F167="f","反手",IF(输入!F167="c","侧身",IF(输入!F167="k","控制",IF(输入!F167="y","意外",IF(输入!H167=1,"发球"," "))))))</f>
        <v xml:space="preserve"> </v>
      </c>
      <c r="F167" t="str">
        <f>IF(输入!G167="s","得",IF(输入!G167="d","失"," "))</f>
        <v xml:space="preserve"> </v>
      </c>
    </row>
    <row r="168" spans="1:6">
      <c r="A168">
        <f>输入!A168</f>
        <v>0</v>
      </c>
      <c r="B168" t="str">
        <f>输入!C168</f>
        <v xml:space="preserve"> </v>
      </c>
      <c r="C168" t="str">
        <f>输入!B168</f>
        <v/>
      </c>
      <c r="D168" t="str">
        <f>IF(输入!H168=1,"发球",IF(输入!H168=2,"接发球",IF(输入!H168=3,"第三板",IF(输入!H168=4,"第四板",IF(输入!H168=5,"第五板",IF(输入!H168=6,"第六板",IF(AND(输入!H168&gt;6,输入!H168&lt;&gt;""),"相持"," ")))))))</f>
        <v xml:space="preserve"> </v>
      </c>
      <c r="E168" t="str">
        <f>IF(输入!F168="z","正手",IF(输入!F168="f","反手",IF(输入!F168="c","侧身",IF(输入!F168="k","控制",IF(输入!F168="y","意外",IF(输入!H168=1,"发球"," "))))))</f>
        <v xml:space="preserve"> </v>
      </c>
      <c r="F168" t="str">
        <f>IF(输入!G168="s","得",IF(输入!G168="d","失"," "))</f>
        <v xml:space="preserve"> </v>
      </c>
    </row>
    <row r="169" spans="1:6">
      <c r="A169">
        <f>输入!A169</f>
        <v>0</v>
      </c>
      <c r="B169" t="str">
        <f>输入!C169</f>
        <v xml:space="preserve"> </v>
      </c>
      <c r="C169" t="str">
        <f>输入!B169</f>
        <v/>
      </c>
      <c r="D169" t="str">
        <f>IF(输入!H169=1,"发球",IF(输入!H169=2,"接发球",IF(输入!H169=3,"第三板",IF(输入!H169=4,"第四板",IF(输入!H169=5,"第五板",IF(输入!H169=6,"第六板",IF(AND(输入!H169&gt;6,输入!H169&lt;&gt;""),"相持"," ")))))))</f>
        <v xml:space="preserve"> </v>
      </c>
      <c r="E169" t="str">
        <f>IF(输入!F169="z","正手",IF(输入!F169="f","反手",IF(输入!F169="c","侧身",IF(输入!F169="k","控制",IF(输入!F169="y","意外",IF(输入!H169=1,"发球"," "))))))</f>
        <v xml:space="preserve"> </v>
      </c>
      <c r="F169" t="str">
        <f>IF(输入!G169="s","得",IF(输入!G169="d","失"," "))</f>
        <v xml:space="preserve"> </v>
      </c>
    </row>
    <row r="170" spans="1:6">
      <c r="A170">
        <f>输入!A170</f>
        <v>0</v>
      </c>
      <c r="B170" t="str">
        <f>输入!C170</f>
        <v xml:space="preserve"> </v>
      </c>
      <c r="C170" t="str">
        <f>输入!B170</f>
        <v/>
      </c>
      <c r="D170" t="str">
        <f>IF(输入!H170=1,"发球",IF(输入!H170=2,"接发球",IF(输入!H170=3,"第三板",IF(输入!H170=4,"第四板",IF(输入!H170=5,"第五板",IF(输入!H170=6,"第六板",IF(AND(输入!H170&gt;6,输入!H170&lt;&gt;""),"相持"," ")))))))</f>
        <v xml:space="preserve"> </v>
      </c>
      <c r="E170" t="str">
        <f>IF(输入!F170="z","正手",IF(输入!F170="f","反手",IF(输入!F170="c","侧身",IF(输入!F170="k","控制",IF(输入!F170="y","意外",IF(输入!H170=1,"发球"," "))))))</f>
        <v xml:space="preserve"> </v>
      </c>
      <c r="F170" t="str">
        <f>IF(输入!G170="s","得",IF(输入!G170="d","失"," "))</f>
        <v xml:space="preserve"> </v>
      </c>
    </row>
    <row r="171" spans="1:6">
      <c r="A171">
        <f>输入!A171</f>
        <v>0</v>
      </c>
      <c r="B171" t="str">
        <f>输入!C171</f>
        <v xml:space="preserve"> </v>
      </c>
      <c r="C171" t="str">
        <f>输入!B171</f>
        <v/>
      </c>
      <c r="D171" t="str">
        <f>IF(输入!H171=1,"发球",IF(输入!H171=2,"接发球",IF(输入!H171=3,"第三板",IF(输入!H171=4,"第四板",IF(输入!H171=5,"第五板",IF(输入!H171=6,"第六板",IF(AND(输入!H171&gt;6,输入!H171&lt;&gt;""),"相持"," ")))))))</f>
        <v xml:space="preserve"> </v>
      </c>
      <c r="E171" t="str">
        <f>IF(输入!F171="z","正手",IF(输入!F171="f","反手",IF(输入!F171="c","侧身",IF(输入!F171="k","控制",IF(输入!F171="y","意外",IF(输入!H171=1,"发球"," "))))))</f>
        <v xml:space="preserve"> </v>
      </c>
      <c r="F171" t="str">
        <f>IF(输入!G171="s","得",IF(输入!G171="d","失"," "))</f>
        <v xml:space="preserve"> </v>
      </c>
    </row>
    <row r="172" spans="1:6">
      <c r="A172">
        <f>输入!A172</f>
        <v>0</v>
      </c>
      <c r="B172" t="str">
        <f>输入!C172</f>
        <v xml:space="preserve"> </v>
      </c>
      <c r="C172" t="str">
        <f>输入!B172</f>
        <v/>
      </c>
      <c r="D172" t="str">
        <f>IF(输入!H172=1,"发球",IF(输入!H172=2,"接发球",IF(输入!H172=3,"第三板",IF(输入!H172=4,"第四板",IF(输入!H172=5,"第五板",IF(输入!H172=6,"第六板",IF(AND(输入!H172&gt;6,输入!H172&lt;&gt;""),"相持"," ")))))))</f>
        <v xml:space="preserve"> </v>
      </c>
      <c r="E172" t="str">
        <f>IF(输入!F172="z","正手",IF(输入!F172="f","反手",IF(输入!F172="c","侧身",IF(输入!F172="k","控制",IF(输入!F172="y","意外",IF(输入!H172=1,"发球"," "))))))</f>
        <v xml:space="preserve"> </v>
      </c>
      <c r="F172" t="str">
        <f>IF(输入!G172="s","得",IF(输入!G172="d","失"," "))</f>
        <v xml:space="preserve"> </v>
      </c>
    </row>
    <row r="173" spans="1:6">
      <c r="A173">
        <f>输入!A173</f>
        <v>0</v>
      </c>
      <c r="B173" t="str">
        <f>输入!C173</f>
        <v xml:space="preserve"> </v>
      </c>
      <c r="C173" t="str">
        <f>输入!B173</f>
        <v/>
      </c>
      <c r="D173" t="str">
        <f>IF(输入!H173=1,"发球",IF(输入!H173=2,"接发球",IF(输入!H173=3,"第三板",IF(输入!H173=4,"第四板",IF(输入!H173=5,"第五板",IF(输入!H173=6,"第六板",IF(AND(输入!H173&gt;6,输入!H173&lt;&gt;""),"相持"," ")))))))</f>
        <v xml:space="preserve"> </v>
      </c>
      <c r="E173" t="str">
        <f>IF(输入!F173="z","正手",IF(输入!F173="f","反手",IF(输入!F173="c","侧身",IF(输入!F173="k","控制",IF(输入!F173="y","意外",IF(输入!H173=1,"发球"," "))))))</f>
        <v xml:space="preserve"> </v>
      </c>
      <c r="F173" t="str">
        <f>IF(输入!G173="s","得",IF(输入!G173="d","失"," "))</f>
        <v xml:space="preserve"> </v>
      </c>
    </row>
    <row r="174" spans="1:6">
      <c r="A174">
        <f>输入!A174</f>
        <v>0</v>
      </c>
      <c r="B174" t="str">
        <f>输入!C174</f>
        <v xml:space="preserve"> </v>
      </c>
      <c r="C174" t="str">
        <f>输入!B174</f>
        <v/>
      </c>
      <c r="D174" t="str">
        <f>IF(输入!H174=1,"发球",IF(输入!H174=2,"接发球",IF(输入!H174=3,"第三板",IF(输入!H174=4,"第四板",IF(输入!H174=5,"第五板",IF(输入!H174=6,"第六板",IF(AND(输入!H174&gt;6,输入!H174&lt;&gt;""),"相持"," ")))))))</f>
        <v xml:space="preserve"> </v>
      </c>
      <c r="E174" t="str">
        <f>IF(输入!F174="z","正手",IF(输入!F174="f","反手",IF(输入!F174="c","侧身",IF(输入!F174="k","控制",IF(输入!F174="y","意外",IF(输入!H174=1,"发球"," "))))))</f>
        <v xml:space="preserve"> </v>
      </c>
      <c r="F174" t="str">
        <f>IF(输入!G174="s","得",IF(输入!G174="d","失"," "))</f>
        <v xml:space="preserve"> </v>
      </c>
    </row>
    <row r="175" spans="1:6">
      <c r="A175">
        <f>输入!A175</f>
        <v>0</v>
      </c>
      <c r="B175" t="str">
        <f>输入!C175</f>
        <v xml:space="preserve"> </v>
      </c>
      <c r="C175" t="str">
        <f>输入!B175</f>
        <v/>
      </c>
      <c r="D175" t="str">
        <f>IF(输入!H175=1,"发球",IF(输入!H175=2,"接发球",IF(输入!H175=3,"第三板",IF(输入!H175=4,"第四板",IF(输入!H175=5,"第五板",IF(输入!H175=6,"第六板",IF(AND(输入!H175&gt;6,输入!H175&lt;&gt;""),"相持"," ")))))))</f>
        <v xml:space="preserve"> </v>
      </c>
      <c r="E175" t="str">
        <f>IF(输入!F175="z","正手",IF(输入!F175="f","反手",IF(输入!F175="c","侧身",IF(输入!F175="k","控制",IF(输入!F175="y","意外",IF(输入!H175=1,"发球"," "))))))</f>
        <v xml:space="preserve"> </v>
      </c>
      <c r="F175" t="str">
        <f>IF(输入!G175="s","得",IF(输入!G175="d","失"," "))</f>
        <v xml:space="preserve"> </v>
      </c>
    </row>
    <row r="176" spans="1:6">
      <c r="A176">
        <f>输入!A176</f>
        <v>0</v>
      </c>
      <c r="B176" t="str">
        <f>输入!C176</f>
        <v xml:space="preserve"> </v>
      </c>
      <c r="C176" t="str">
        <f>输入!B176</f>
        <v/>
      </c>
      <c r="D176" t="str">
        <f>IF(输入!H176=1,"发球",IF(输入!H176=2,"接发球",IF(输入!H176=3,"第三板",IF(输入!H176=4,"第四板",IF(输入!H176=5,"第五板",IF(输入!H176=6,"第六板",IF(AND(输入!H176&gt;6,输入!H176&lt;&gt;""),"相持"," ")))))))</f>
        <v xml:space="preserve"> </v>
      </c>
      <c r="E176" t="str">
        <f>IF(输入!F176="z","正手",IF(输入!F176="f","反手",IF(输入!F176="c","侧身",IF(输入!F176="k","控制",IF(输入!F176="y","意外",IF(输入!H176=1,"发球"," "))))))</f>
        <v xml:space="preserve"> </v>
      </c>
      <c r="F176" t="str">
        <f>IF(输入!G176="s","得",IF(输入!G176="d","失"," "))</f>
        <v xml:space="preserve"> </v>
      </c>
    </row>
    <row r="177" spans="1:6">
      <c r="A177">
        <f>输入!A177</f>
        <v>0</v>
      </c>
      <c r="B177" t="str">
        <f>输入!C177</f>
        <v xml:space="preserve"> </v>
      </c>
      <c r="C177" t="str">
        <f>输入!B177</f>
        <v/>
      </c>
      <c r="D177" t="str">
        <f>IF(输入!H177=1,"发球",IF(输入!H177=2,"接发球",IF(输入!H177=3,"第三板",IF(输入!H177=4,"第四板",IF(输入!H177=5,"第五板",IF(输入!H177=6,"第六板",IF(AND(输入!H177&gt;6,输入!H177&lt;&gt;""),"相持"," ")))))))</f>
        <v xml:space="preserve"> </v>
      </c>
      <c r="E177" t="str">
        <f>IF(输入!F177="z","正手",IF(输入!F177="f","反手",IF(输入!F177="c","侧身",IF(输入!F177="k","控制",IF(输入!F177="y","意外",IF(输入!H177=1,"发球"," "))))))</f>
        <v xml:space="preserve"> </v>
      </c>
      <c r="F177" t="str">
        <f>IF(输入!G177="s","得",IF(输入!G177="d","失"," "))</f>
        <v xml:space="preserve"> </v>
      </c>
    </row>
    <row r="178" spans="1:6">
      <c r="A178">
        <f>输入!A178</f>
        <v>0</v>
      </c>
      <c r="B178" t="str">
        <f>输入!C178</f>
        <v xml:space="preserve"> </v>
      </c>
      <c r="C178" t="str">
        <f>输入!B178</f>
        <v/>
      </c>
      <c r="D178" t="str">
        <f>IF(输入!H178=1,"发球",IF(输入!H178=2,"接发球",IF(输入!H178=3,"第三板",IF(输入!H178=4,"第四板",IF(输入!H178=5,"第五板",IF(输入!H178=6,"第六板",IF(AND(输入!H178&gt;6,输入!H178&lt;&gt;""),"相持"," ")))))))</f>
        <v xml:space="preserve"> </v>
      </c>
      <c r="E178" t="str">
        <f>IF(输入!F178="z","正手",IF(输入!F178="f","反手",IF(输入!F178="c","侧身",IF(输入!F178="k","控制",IF(输入!F178="y","意外",IF(输入!H178=1,"发球"," "))))))</f>
        <v xml:space="preserve"> </v>
      </c>
      <c r="F178" t="str">
        <f>IF(输入!G178="s","得",IF(输入!G178="d","失"," "))</f>
        <v xml:space="preserve"> </v>
      </c>
    </row>
    <row r="179" spans="1:6">
      <c r="A179">
        <f>输入!A179</f>
        <v>0</v>
      </c>
      <c r="B179" t="str">
        <f>输入!C179</f>
        <v xml:space="preserve"> </v>
      </c>
      <c r="C179" t="str">
        <f>输入!B179</f>
        <v/>
      </c>
      <c r="D179" t="str">
        <f>IF(输入!H179=1,"发球",IF(输入!H179=2,"接发球",IF(输入!H179=3,"第三板",IF(输入!H179=4,"第四板",IF(输入!H179=5,"第五板",IF(输入!H179=6,"第六板",IF(AND(输入!H179&gt;6,输入!H179&lt;&gt;""),"相持"," ")))))))</f>
        <v xml:space="preserve"> </v>
      </c>
      <c r="E179" t="str">
        <f>IF(输入!F179="z","正手",IF(输入!F179="f","反手",IF(输入!F179="c","侧身",IF(输入!F179="k","控制",IF(输入!F179="y","意外",IF(输入!H179=1,"发球"," "))))))</f>
        <v xml:space="preserve"> </v>
      </c>
      <c r="F179" t="str">
        <f>IF(输入!G179="s","得",IF(输入!G179="d","失"," "))</f>
        <v xml:space="preserve"> </v>
      </c>
    </row>
    <row r="180" spans="1:6">
      <c r="A180">
        <f>输入!A180</f>
        <v>0</v>
      </c>
      <c r="B180" t="str">
        <f>输入!C180</f>
        <v xml:space="preserve"> </v>
      </c>
      <c r="C180" t="str">
        <f>输入!B180</f>
        <v/>
      </c>
      <c r="D180" t="str">
        <f>IF(输入!H180=1,"发球",IF(输入!H180=2,"接发球",IF(输入!H180=3,"第三板",IF(输入!H180=4,"第四板",IF(输入!H180=5,"第五板",IF(输入!H180=6,"第六板",IF(AND(输入!H180&gt;6,输入!H180&lt;&gt;""),"相持"," ")))))))</f>
        <v xml:space="preserve"> </v>
      </c>
      <c r="E180" t="str">
        <f>IF(输入!F180="z","正手",IF(输入!F180="f","反手",IF(输入!F180="c","侧身",IF(输入!F180="k","控制",IF(输入!F180="y","意外",IF(输入!H180=1,"发球"," "))))))</f>
        <v xml:space="preserve"> </v>
      </c>
      <c r="F180" t="str">
        <f>IF(输入!G180="s","得",IF(输入!G180="d","失"," "))</f>
        <v xml:space="preserve"> </v>
      </c>
    </row>
    <row r="181" spans="1:6">
      <c r="A181">
        <f>输入!A181</f>
        <v>0</v>
      </c>
      <c r="B181" t="str">
        <f>输入!C181</f>
        <v xml:space="preserve"> </v>
      </c>
      <c r="C181" t="str">
        <f>输入!B181</f>
        <v/>
      </c>
      <c r="D181" t="str">
        <f>IF(输入!H181=1,"发球",IF(输入!H181=2,"接发球",IF(输入!H181=3,"第三板",IF(输入!H181=4,"第四板",IF(输入!H181=5,"第五板",IF(输入!H181=6,"第六板",IF(AND(输入!H181&gt;6,输入!H181&lt;&gt;""),"相持"," ")))))))</f>
        <v xml:space="preserve"> </v>
      </c>
      <c r="E181" t="str">
        <f>IF(输入!F181="z","正手",IF(输入!F181="f","反手",IF(输入!F181="c","侧身",IF(输入!F181="k","控制",IF(输入!F181="y","意外",IF(输入!H181=1,"发球"," "))))))</f>
        <v xml:space="preserve"> </v>
      </c>
      <c r="F181" t="str">
        <f>IF(输入!G181="s","得",IF(输入!G181="d","失"," "))</f>
        <v xml:space="preserve"> </v>
      </c>
    </row>
    <row r="182" spans="1:6">
      <c r="A182">
        <f>输入!A182</f>
        <v>0</v>
      </c>
      <c r="B182" t="str">
        <f>输入!C182</f>
        <v xml:space="preserve"> </v>
      </c>
      <c r="C182" t="str">
        <f>输入!B182</f>
        <v/>
      </c>
      <c r="D182" t="str">
        <f>IF(输入!H182=1,"发球",IF(输入!H182=2,"接发球",IF(输入!H182=3,"第三板",IF(输入!H182=4,"第四板",IF(输入!H182=5,"第五板",IF(输入!H182=6,"第六板",IF(AND(输入!H182&gt;6,输入!H182&lt;&gt;""),"相持"," ")))))))</f>
        <v xml:space="preserve"> </v>
      </c>
      <c r="E182" t="str">
        <f>IF(输入!F182="z","正手",IF(输入!F182="f","反手",IF(输入!F182="c","侧身",IF(输入!F182="k","控制",IF(输入!F182="y","意外",IF(输入!H182=1,"发球"," "))))))</f>
        <v xml:space="preserve"> </v>
      </c>
      <c r="F182" t="str">
        <f>IF(输入!G182="s","得",IF(输入!G182="d","失"," "))</f>
        <v xml:space="preserve"> </v>
      </c>
    </row>
    <row r="183" spans="1:6">
      <c r="A183">
        <f>输入!A183</f>
        <v>0</v>
      </c>
      <c r="B183" t="str">
        <f>输入!C183</f>
        <v xml:space="preserve"> </v>
      </c>
      <c r="C183" t="str">
        <f>输入!B183</f>
        <v/>
      </c>
      <c r="D183" t="str">
        <f>IF(输入!H183=1,"发球",IF(输入!H183=2,"接发球",IF(输入!H183=3,"第三板",IF(输入!H183=4,"第四板",IF(输入!H183=5,"第五板",IF(输入!H183=6,"第六板",IF(AND(输入!H183&gt;6,输入!H183&lt;&gt;""),"相持"," ")))))))</f>
        <v xml:space="preserve"> </v>
      </c>
      <c r="E183" t="str">
        <f>IF(输入!F183="z","正手",IF(输入!F183="f","反手",IF(输入!F183="c","侧身",IF(输入!F183="k","控制",IF(输入!F183="y","意外",IF(输入!H183=1,"发球"," "))))))</f>
        <v xml:space="preserve"> </v>
      </c>
      <c r="F183" t="str">
        <f>IF(输入!G183="s","得",IF(输入!G183="d","失"," "))</f>
        <v xml:space="preserve"> </v>
      </c>
    </row>
    <row r="184" spans="1:6">
      <c r="A184">
        <f>输入!A184</f>
        <v>0</v>
      </c>
      <c r="B184" t="str">
        <f>输入!C184</f>
        <v xml:space="preserve"> </v>
      </c>
      <c r="C184" t="str">
        <f>输入!B184</f>
        <v/>
      </c>
      <c r="D184" t="str">
        <f>IF(输入!H184=1,"发球",IF(输入!H184=2,"接发球",IF(输入!H184=3,"第三板",IF(输入!H184=4,"第四板",IF(输入!H184=5,"第五板",IF(输入!H184=6,"第六板",IF(AND(输入!H184&gt;6,输入!H184&lt;&gt;""),"相持"," ")))))))</f>
        <v xml:space="preserve"> </v>
      </c>
      <c r="E184" t="str">
        <f>IF(输入!F184="z","正手",IF(输入!F184="f","反手",IF(输入!F184="c","侧身",IF(输入!F184="k","控制",IF(输入!F184="y","意外",IF(输入!H184=1,"发球"," "))))))</f>
        <v xml:space="preserve"> </v>
      </c>
      <c r="F184" t="str">
        <f>IF(输入!G184="s","得",IF(输入!G184="d","失"," "))</f>
        <v xml:space="preserve"> </v>
      </c>
    </row>
    <row r="185" spans="1:6">
      <c r="A185">
        <f>输入!A185</f>
        <v>0</v>
      </c>
      <c r="B185" t="str">
        <f>输入!C185</f>
        <v xml:space="preserve"> </v>
      </c>
      <c r="C185" t="str">
        <f>输入!B185</f>
        <v/>
      </c>
      <c r="D185" t="str">
        <f>IF(输入!H185=1,"发球",IF(输入!H185=2,"接发球",IF(输入!H185=3,"第三板",IF(输入!H185=4,"第四板",IF(输入!H185=5,"第五板",IF(输入!H185=6,"第六板",IF(AND(输入!H185&gt;6,输入!H185&lt;&gt;""),"相持"," ")))))))</f>
        <v xml:space="preserve"> </v>
      </c>
      <c r="E185" t="str">
        <f>IF(输入!F185="z","正手",IF(输入!F185="f","反手",IF(输入!F185="c","侧身",IF(输入!F185="k","控制",IF(输入!F185="y","意外",IF(输入!H185=1,"发球"," "))))))</f>
        <v xml:space="preserve"> </v>
      </c>
      <c r="F185" t="str">
        <f>IF(输入!G185="s","得",IF(输入!G185="d","失"," "))</f>
        <v xml:space="preserve"> </v>
      </c>
    </row>
    <row r="186" spans="1:6">
      <c r="A186">
        <f>输入!A186</f>
        <v>0</v>
      </c>
      <c r="B186" t="str">
        <f>输入!C186</f>
        <v xml:space="preserve"> </v>
      </c>
      <c r="C186" t="str">
        <f>输入!B186</f>
        <v/>
      </c>
      <c r="D186" t="str">
        <f>IF(输入!H186=1,"发球",IF(输入!H186=2,"接发球",IF(输入!H186=3,"第三板",IF(输入!H186=4,"第四板",IF(输入!H186=5,"第五板",IF(输入!H186=6,"第六板",IF(AND(输入!H186&gt;6,输入!H186&lt;&gt;""),"相持"," ")))))))</f>
        <v xml:space="preserve"> </v>
      </c>
      <c r="E186" t="str">
        <f>IF(输入!F186="z","正手",IF(输入!F186="f","反手",IF(输入!F186="c","侧身",IF(输入!F186="k","控制",IF(输入!F186="y","意外",IF(输入!H186=1,"发球"," "))))))</f>
        <v xml:space="preserve"> </v>
      </c>
      <c r="F186" t="str">
        <f>IF(输入!G186="s","得",IF(输入!G186="d","失"," "))</f>
        <v xml:space="preserve"> </v>
      </c>
    </row>
    <row r="187" spans="1:6">
      <c r="A187">
        <f>输入!A187</f>
        <v>0</v>
      </c>
      <c r="B187" t="str">
        <f>输入!C187</f>
        <v xml:space="preserve"> </v>
      </c>
      <c r="C187" t="str">
        <f>输入!B187</f>
        <v/>
      </c>
      <c r="D187" t="str">
        <f>IF(输入!H187=1,"发球",IF(输入!H187=2,"接发球",IF(输入!H187=3,"第三板",IF(输入!H187=4,"第四板",IF(输入!H187=5,"第五板",IF(输入!H187=6,"第六板",IF(AND(输入!H187&gt;6,输入!H187&lt;&gt;""),"相持"," ")))))))</f>
        <v xml:space="preserve"> </v>
      </c>
      <c r="E187" t="str">
        <f>IF(输入!F187="z","正手",IF(输入!F187="f","反手",IF(输入!F187="c","侧身",IF(输入!F187="k","控制",IF(输入!F187="y","意外",IF(输入!H187=1,"发球"," "))))))</f>
        <v xml:space="preserve"> </v>
      </c>
      <c r="F187" t="str">
        <f>IF(输入!G187="s","得",IF(输入!G187="d","失"," "))</f>
        <v xml:space="preserve"> </v>
      </c>
    </row>
    <row r="188" spans="1:6">
      <c r="A188">
        <f>输入!A188</f>
        <v>0</v>
      </c>
      <c r="B188" t="str">
        <f>输入!C188</f>
        <v xml:space="preserve"> </v>
      </c>
      <c r="C188" t="str">
        <f>输入!B188</f>
        <v/>
      </c>
      <c r="D188" t="str">
        <f>IF(输入!H188=1,"发球",IF(输入!H188=2,"接发球",IF(输入!H188=3,"第三板",IF(输入!H188=4,"第四板",IF(输入!H188=5,"第五板",IF(输入!H188=6,"第六板",IF(AND(输入!H188&gt;6,输入!H188&lt;&gt;""),"相持"," ")))))))</f>
        <v xml:space="preserve"> </v>
      </c>
      <c r="E188" t="str">
        <f>IF(输入!F188="z","正手",IF(输入!F188="f","反手",IF(输入!F188="c","侧身",IF(输入!F188="k","控制",IF(输入!F188="y","意外",IF(输入!H188=1,"发球"," "))))))</f>
        <v xml:space="preserve"> </v>
      </c>
      <c r="F188" t="str">
        <f>IF(输入!G188="s","得",IF(输入!G188="d","失"," "))</f>
        <v xml:space="preserve"> </v>
      </c>
    </row>
    <row r="189" spans="1:6">
      <c r="A189">
        <f>输入!A189</f>
        <v>0</v>
      </c>
      <c r="B189" t="str">
        <f>输入!C189</f>
        <v xml:space="preserve"> </v>
      </c>
      <c r="C189" t="str">
        <f>输入!B189</f>
        <v/>
      </c>
      <c r="D189" t="str">
        <f>IF(输入!H189=1,"发球",IF(输入!H189=2,"接发球",IF(输入!H189=3,"第三板",IF(输入!H189=4,"第四板",IF(输入!H189=5,"第五板",IF(输入!H189=6,"第六板",IF(AND(输入!H189&gt;6,输入!H189&lt;&gt;""),"相持"," ")))))))</f>
        <v xml:space="preserve"> </v>
      </c>
      <c r="E189" t="str">
        <f>IF(输入!F189="z","正手",IF(输入!F189="f","反手",IF(输入!F189="c","侧身",IF(输入!F189="k","控制",IF(输入!F189="y","意外",IF(输入!H189=1,"发球"," "))))))</f>
        <v xml:space="preserve"> </v>
      </c>
      <c r="F189" t="str">
        <f>IF(输入!G189="s","得",IF(输入!G189="d","失"," "))</f>
        <v xml:space="preserve"> </v>
      </c>
    </row>
    <row r="190" spans="1:6">
      <c r="A190">
        <f>输入!A190</f>
        <v>0</v>
      </c>
      <c r="B190" t="str">
        <f>输入!C190</f>
        <v xml:space="preserve"> </v>
      </c>
      <c r="C190" t="str">
        <f>输入!B190</f>
        <v/>
      </c>
      <c r="D190" t="str">
        <f>IF(输入!H190=1,"发球",IF(输入!H190=2,"接发球",IF(输入!H190=3,"第三板",IF(输入!H190=4,"第四板",IF(输入!H190=5,"第五板",IF(输入!H190=6,"第六板",IF(AND(输入!H190&gt;6,输入!H190&lt;&gt;""),"相持"," ")))))))</f>
        <v xml:space="preserve"> </v>
      </c>
      <c r="E190" t="str">
        <f>IF(输入!F190="z","正手",IF(输入!F190="f","反手",IF(输入!F190="c","侧身",IF(输入!F190="k","控制",IF(输入!F190="y","意外",IF(输入!H190=1,"发球"," "))))))</f>
        <v xml:space="preserve"> </v>
      </c>
      <c r="F190" t="str">
        <f>IF(输入!G190="s","得",IF(输入!G190="d","失"," "))</f>
        <v xml:space="preserve"> </v>
      </c>
    </row>
    <row r="191" spans="1:6">
      <c r="A191">
        <f>输入!A191</f>
        <v>0</v>
      </c>
      <c r="B191" t="str">
        <f>输入!C191</f>
        <v xml:space="preserve"> </v>
      </c>
      <c r="C191" t="str">
        <f>输入!B191</f>
        <v/>
      </c>
      <c r="D191" t="str">
        <f>IF(输入!H191=1,"发球",IF(输入!H191=2,"接发球",IF(输入!H191=3,"第三板",IF(输入!H191=4,"第四板",IF(输入!H191=5,"第五板",IF(输入!H191=6,"第六板",IF(AND(输入!H191&gt;6,输入!H191&lt;&gt;""),"相持"," ")))))))</f>
        <v xml:space="preserve"> </v>
      </c>
      <c r="E191" t="str">
        <f>IF(输入!F191="z","正手",IF(输入!F191="f","反手",IF(输入!F191="c","侧身",IF(输入!F191="k","控制",IF(输入!F191="y","意外",IF(输入!H191=1,"发球"," "))))))</f>
        <v xml:space="preserve"> </v>
      </c>
      <c r="F191" t="str">
        <f>IF(输入!G191="s","得",IF(输入!G191="d","失"," "))</f>
        <v xml:space="preserve"> </v>
      </c>
    </row>
    <row r="192" spans="1:6">
      <c r="A192">
        <f>输入!A192</f>
        <v>0</v>
      </c>
      <c r="B192" t="str">
        <f>输入!C192</f>
        <v xml:space="preserve"> </v>
      </c>
      <c r="C192" t="str">
        <f>输入!B192</f>
        <v/>
      </c>
      <c r="D192" t="str">
        <f>IF(输入!H192=1,"发球",IF(输入!H192=2,"接发球",IF(输入!H192=3,"第三板",IF(输入!H192=4,"第四板",IF(输入!H192=5,"第五板",IF(输入!H192=6,"第六板",IF(AND(输入!H192&gt;6,输入!H192&lt;&gt;""),"相持"," ")))))))</f>
        <v xml:space="preserve"> </v>
      </c>
      <c r="E192" t="str">
        <f>IF(输入!F192="z","正手",IF(输入!F192="f","反手",IF(输入!F192="c","侧身",IF(输入!F192="k","控制",IF(输入!F192="y","意外",IF(输入!H192=1,"发球"," "))))))</f>
        <v xml:space="preserve"> </v>
      </c>
      <c r="F192" t="str">
        <f>IF(输入!G192="s","得",IF(输入!G192="d","失"," "))</f>
        <v xml:space="preserve"> </v>
      </c>
    </row>
    <row r="193" spans="1:6">
      <c r="A193">
        <f>输入!A193</f>
        <v>0</v>
      </c>
      <c r="B193" t="str">
        <f>输入!C193</f>
        <v xml:space="preserve"> </v>
      </c>
      <c r="C193" t="str">
        <f>输入!B193</f>
        <v/>
      </c>
      <c r="D193" t="str">
        <f>IF(输入!H193=1,"发球",IF(输入!H193=2,"接发球",IF(输入!H193=3,"第三板",IF(输入!H193=4,"第四板",IF(输入!H193=5,"第五板",IF(输入!H193=6,"第六板",IF(AND(输入!H193&gt;6,输入!H193&lt;&gt;""),"相持"," ")))))))</f>
        <v xml:space="preserve"> </v>
      </c>
      <c r="E193" t="str">
        <f>IF(输入!F193="z","正手",IF(输入!F193="f","反手",IF(输入!F193="c","侧身",IF(输入!F193="k","控制",IF(输入!F193="y","意外",IF(输入!H193=1,"发球"," "))))))</f>
        <v xml:space="preserve"> </v>
      </c>
      <c r="F193" t="str">
        <f>IF(输入!G193="s","得",IF(输入!G193="d","失"," "))</f>
        <v xml:space="preserve"> </v>
      </c>
    </row>
    <row r="194" spans="1:6">
      <c r="A194">
        <f>输入!A194</f>
        <v>0</v>
      </c>
      <c r="B194" t="str">
        <f>输入!C194</f>
        <v xml:space="preserve"> </v>
      </c>
      <c r="C194" t="str">
        <f>输入!B194</f>
        <v/>
      </c>
      <c r="D194" t="str">
        <f>IF(输入!H194=1,"发球",IF(输入!H194=2,"接发球",IF(输入!H194=3,"第三板",IF(输入!H194=4,"第四板",IF(输入!H194=5,"第五板",IF(输入!H194=6,"第六板",IF(AND(输入!H194&gt;6,输入!H194&lt;&gt;""),"相持"," ")))))))</f>
        <v xml:space="preserve"> </v>
      </c>
      <c r="E194" t="str">
        <f>IF(输入!F194="z","正手",IF(输入!F194="f","反手",IF(输入!F194="c","侧身",IF(输入!F194="k","控制",IF(输入!F194="y","意外",IF(输入!H194=1,"发球"," "))))))</f>
        <v xml:space="preserve"> </v>
      </c>
      <c r="F194" t="str">
        <f>IF(输入!G194="s","得",IF(输入!G194="d","失"," "))</f>
        <v xml:space="preserve"> </v>
      </c>
    </row>
    <row r="195" spans="1:6">
      <c r="A195">
        <f>输入!A195</f>
        <v>0</v>
      </c>
      <c r="B195" t="str">
        <f>输入!C195</f>
        <v xml:space="preserve"> </v>
      </c>
      <c r="C195" t="str">
        <f>输入!B195</f>
        <v/>
      </c>
      <c r="D195" t="str">
        <f>IF(输入!H195=1,"发球",IF(输入!H195=2,"接发球",IF(输入!H195=3,"第三板",IF(输入!H195=4,"第四板",IF(输入!H195=5,"第五板",IF(输入!H195=6,"第六板",IF(AND(输入!H195&gt;6,输入!H195&lt;&gt;""),"相持"," ")))))))</f>
        <v xml:space="preserve"> </v>
      </c>
      <c r="E195" t="str">
        <f>IF(输入!F195="z","正手",IF(输入!F195="f","反手",IF(输入!F195="c","侧身",IF(输入!F195="k","控制",IF(输入!F195="y","意外",IF(输入!H195=1,"发球"," "))))))</f>
        <v xml:space="preserve"> </v>
      </c>
      <c r="F195" t="str">
        <f>IF(输入!G195="s","得",IF(输入!G195="d","失"," "))</f>
        <v xml:space="preserve"> </v>
      </c>
    </row>
    <row r="196" spans="1:6">
      <c r="A196">
        <f>输入!A196</f>
        <v>0</v>
      </c>
      <c r="B196" t="str">
        <f>输入!C196</f>
        <v xml:space="preserve"> </v>
      </c>
      <c r="C196" t="str">
        <f>输入!B196</f>
        <v/>
      </c>
      <c r="D196" t="str">
        <f>IF(输入!H196=1,"发球",IF(输入!H196=2,"接发球",IF(输入!H196=3,"第三板",IF(输入!H196=4,"第四板",IF(输入!H196=5,"第五板",IF(输入!H196=6,"第六板",IF(AND(输入!H196&gt;6,输入!H196&lt;&gt;""),"相持"," ")))))))</f>
        <v xml:space="preserve"> </v>
      </c>
      <c r="E196" t="str">
        <f>IF(输入!F196="z","正手",IF(输入!F196="f","反手",IF(输入!F196="c","侧身",IF(输入!F196="k","控制",IF(输入!F196="y","意外",IF(输入!H196=1,"发球"," "))))))</f>
        <v xml:space="preserve"> </v>
      </c>
      <c r="F196" t="str">
        <f>IF(输入!G196="s","得",IF(输入!G196="d","失"," "))</f>
        <v xml:space="preserve"> </v>
      </c>
    </row>
    <row r="197" spans="1:6">
      <c r="A197">
        <f>输入!A197</f>
        <v>0</v>
      </c>
      <c r="B197" t="str">
        <f>输入!C197</f>
        <v xml:space="preserve"> </v>
      </c>
      <c r="C197" t="str">
        <f>输入!B197</f>
        <v/>
      </c>
      <c r="D197" t="str">
        <f>IF(输入!H197=1,"发球",IF(输入!H197=2,"接发球",IF(输入!H197=3,"第三板",IF(输入!H197=4,"第四板",IF(输入!H197=5,"第五板",IF(输入!H197=6,"第六板",IF(AND(输入!H197&gt;6,输入!H197&lt;&gt;""),"相持"," ")))))))</f>
        <v xml:space="preserve"> </v>
      </c>
      <c r="E197" t="str">
        <f>IF(输入!F197="z","正手",IF(输入!F197="f","反手",IF(输入!F197="c","侧身",IF(输入!F197="k","控制",IF(输入!F197="y","意外",IF(输入!H197=1,"发球"," "))))))</f>
        <v xml:space="preserve"> </v>
      </c>
      <c r="F197" t="str">
        <f>IF(输入!G197="s","得",IF(输入!G197="d","失"," "))</f>
        <v xml:space="preserve"> </v>
      </c>
    </row>
    <row r="198" spans="1:6">
      <c r="A198">
        <f>输入!A198</f>
        <v>0</v>
      </c>
      <c r="B198" t="str">
        <f>输入!C198</f>
        <v xml:space="preserve"> </v>
      </c>
      <c r="C198" t="str">
        <f>输入!B198</f>
        <v/>
      </c>
      <c r="D198" t="str">
        <f>IF(输入!H198=1,"发球",IF(输入!H198=2,"接发球",IF(输入!H198=3,"第三板",IF(输入!H198=4,"第四板",IF(输入!H198=5,"第五板",IF(输入!H198=6,"第六板",IF(AND(输入!H198&gt;6,输入!H198&lt;&gt;""),"相持"," ")))))))</f>
        <v xml:space="preserve"> </v>
      </c>
      <c r="E198" t="str">
        <f>IF(输入!F198="z","正手",IF(输入!F198="f","反手",IF(输入!F198="c","侧身",IF(输入!F198="k","控制",IF(输入!F198="y","意外",IF(输入!H198=1,"发球"," "))))))</f>
        <v xml:space="preserve"> </v>
      </c>
      <c r="F198" t="str">
        <f>IF(输入!G198="s","得",IF(输入!G198="d","失"," "))</f>
        <v xml:space="preserve"> </v>
      </c>
    </row>
    <row r="199" spans="1:6">
      <c r="A199">
        <f>输入!A199</f>
        <v>0</v>
      </c>
      <c r="B199" t="str">
        <f>输入!C199</f>
        <v xml:space="preserve"> </v>
      </c>
      <c r="C199" t="str">
        <f>输入!B199</f>
        <v/>
      </c>
      <c r="D199" t="str">
        <f>IF(输入!H199=1,"发球",IF(输入!H199=2,"接发球",IF(输入!H199=3,"第三板",IF(输入!H199=4,"第四板",IF(输入!H199=5,"第五板",IF(输入!H199=6,"第六板",IF(AND(输入!H199&gt;6,输入!H199&lt;&gt;""),"相持"," ")))))))</f>
        <v xml:space="preserve"> </v>
      </c>
      <c r="E199" t="str">
        <f>IF(输入!F199="z","正手",IF(输入!F199="f","反手",IF(输入!F199="c","侧身",IF(输入!F199="k","控制",IF(输入!F199="y","意外",IF(输入!H199=1,"发球"," "))))))</f>
        <v xml:space="preserve"> </v>
      </c>
      <c r="F199" t="str">
        <f>IF(输入!G199="s","得",IF(输入!G199="d","失"," "))</f>
        <v xml:space="preserve"> </v>
      </c>
    </row>
    <row r="200" spans="1:6">
      <c r="A200">
        <f>输入!A200</f>
        <v>0</v>
      </c>
      <c r="B200" t="str">
        <f>输入!C200</f>
        <v xml:space="preserve"> </v>
      </c>
      <c r="C200" t="str">
        <f>输入!B200</f>
        <v/>
      </c>
      <c r="D200" t="str">
        <f>IF(输入!H200=1,"发球",IF(输入!H200=2,"接发球",IF(输入!H200=3,"第三板",IF(输入!H200=4,"第四板",IF(输入!H200=5,"第五板",IF(输入!H200=6,"第六板",IF(AND(输入!H200&gt;6,输入!H200&lt;&gt;""),"相持"," ")))))))</f>
        <v xml:space="preserve"> </v>
      </c>
      <c r="E200" t="str">
        <f>IF(输入!F200="z","正手",IF(输入!F200="f","反手",IF(输入!F200="c","侧身",IF(输入!F200="k","控制",IF(输入!F200="y","意外",IF(输入!H200=1,"发球"," "))))))</f>
        <v xml:space="preserve"> </v>
      </c>
      <c r="F200" t="str">
        <f>IF(输入!G200="s","得",IF(输入!G200="d","失"," "))</f>
        <v xml:space="preserve"> </v>
      </c>
    </row>
  </sheetData>
  <phoneticPr fontId="1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200"/>
  <sheetViews>
    <sheetView workbookViewId="0">
      <selection activeCell="R8" sqref="R8"/>
    </sheetView>
  </sheetViews>
  <sheetFormatPr defaultColWidth="8.625" defaultRowHeight="13.5"/>
  <cols>
    <col min="1" max="14" width="3.5" style="1" customWidth="1"/>
    <col min="15" max="28" width="3.5" style="2" customWidth="1"/>
    <col min="29" max="40" width="4.125" style="1" customWidth="1"/>
    <col min="41" max="52" width="4.125" style="2" customWidth="1"/>
    <col min="53" max="16384" width="8.625" style="2"/>
  </cols>
  <sheetData>
    <row r="1" spans="1:52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58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 t="s">
        <v>57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 t="s">
        <v>58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2" t="s">
        <v>87</v>
      </c>
      <c r="AB2" s="2" t="s">
        <v>88</v>
      </c>
      <c r="AC2" s="1" t="s">
        <v>89</v>
      </c>
      <c r="AD2" s="1" t="s">
        <v>90</v>
      </c>
      <c r="AE2" s="1" t="s">
        <v>91</v>
      </c>
      <c r="AF2" s="1" t="s">
        <v>92</v>
      </c>
      <c r="AG2" s="1" t="s">
        <v>93</v>
      </c>
      <c r="AH2" s="1" t="s">
        <v>94</v>
      </c>
      <c r="AI2" s="1" t="s">
        <v>95</v>
      </c>
      <c r="AJ2" s="1" t="s">
        <v>96</v>
      </c>
      <c r="AK2" s="1" t="s">
        <v>97</v>
      </c>
      <c r="AL2" s="1" t="s">
        <v>98</v>
      </c>
      <c r="AM2" s="1" t="s">
        <v>99</v>
      </c>
      <c r="AN2" s="1" t="s">
        <v>100</v>
      </c>
      <c r="AO2" s="2" t="s">
        <v>89</v>
      </c>
      <c r="AP2" s="2" t="s">
        <v>90</v>
      </c>
      <c r="AQ2" s="2" t="s">
        <v>91</v>
      </c>
      <c r="AR2" s="2" t="s">
        <v>92</v>
      </c>
      <c r="AS2" s="2" t="s">
        <v>93</v>
      </c>
      <c r="AT2" s="2" t="s">
        <v>94</v>
      </c>
      <c r="AU2" s="2" t="s">
        <v>95</v>
      </c>
      <c r="AV2" s="2" t="s">
        <v>96</v>
      </c>
      <c r="AW2" s="2" t="s">
        <v>97</v>
      </c>
      <c r="AX2" s="2" t="s">
        <v>98</v>
      </c>
      <c r="AY2" s="2" t="s">
        <v>99</v>
      </c>
      <c r="AZ2" s="2" t="s">
        <v>100</v>
      </c>
    </row>
    <row r="3" spans="1:52">
      <c r="A3" s="1">
        <f>IF(AND(输入!$D2=1,输入!$G2="d"),1,0)</f>
        <v>1</v>
      </c>
      <c r="B3" s="1">
        <f>IF(AND(输入!$D2=2,输入!$G2="d"),1,0)</f>
        <v>0</v>
      </c>
      <c r="C3" s="1">
        <f>IF(AND(输入!$D2=3,输入!$G2="d"),1,0)</f>
        <v>0</v>
      </c>
      <c r="D3" s="1">
        <f>IF(AND(输入!$D2=4,输入!$G2="d"),1,0)</f>
        <v>0</v>
      </c>
      <c r="E3" s="1">
        <f>IF(AND(输入!$D2=5,输入!$G2="d"),1,0)</f>
        <v>0</v>
      </c>
      <c r="F3" s="1">
        <f>IF(AND(输入!$D2=6,输入!$G2="d"),1,0)</f>
        <v>0</v>
      </c>
      <c r="G3" s="1">
        <f>IF(AND(输入!$D2&gt;6,输入!$G2="d"),1,0)</f>
        <v>0</v>
      </c>
      <c r="H3" s="1">
        <f>IF(AND(输入!$D2=1,输入!$G2="s"),1,0)</f>
        <v>0</v>
      </c>
      <c r="I3" s="1">
        <f>IF(AND(输入!$D2=2,输入!$G2="s"),1,0)</f>
        <v>0</v>
      </c>
      <c r="J3" s="1">
        <f>IF(AND(输入!$D2=3,输入!$G2="s"),1,0)</f>
        <v>0</v>
      </c>
      <c r="K3" s="1">
        <f>IF(AND(输入!$D2=4,输入!$G2="s"),1,0)</f>
        <v>0</v>
      </c>
      <c r="L3" s="1">
        <f>IF(AND(输入!$D2=5,输入!$G2="s"),1,0)</f>
        <v>0</v>
      </c>
      <c r="M3" s="1">
        <f>IF(AND(输入!$D2=6,输入!$G2="s"),1,0)</f>
        <v>0</v>
      </c>
      <c r="N3" s="1">
        <f>IF(AND(输入!$D2&gt;6,输入!$G2="s"),1,0)</f>
        <v>0</v>
      </c>
      <c r="O3" s="2">
        <f>IF(AND(输入!$H2=1,输入!$G2="s"),1,0)</f>
        <v>0</v>
      </c>
      <c r="P3" s="2">
        <f>IF(AND(输入!$H2=2,输入!$G2="s"),1,0)</f>
        <v>0</v>
      </c>
      <c r="Q3" s="2">
        <f>IF(AND(输入!$H2=3,输入!$G2="s"),1,0)</f>
        <v>0</v>
      </c>
      <c r="R3" s="2">
        <f>IF(AND(输入!$H2=4,输入!$G2="s"),1,0)</f>
        <v>0</v>
      </c>
      <c r="S3" s="2">
        <f>IF(AND(输入!$H2=5,输入!$G2="s"),1,0)</f>
        <v>0</v>
      </c>
      <c r="T3" s="2">
        <f>IF(AND(输入!$H2=6,输入!$G2="s"),1,0)</f>
        <v>0</v>
      </c>
      <c r="U3" s="2">
        <f>IF(AND(输入!$H2&gt;6,输入!$G2="s"),1,0)</f>
        <v>0</v>
      </c>
      <c r="V3" s="2">
        <f>IF(AND(输入!$H2=1,输入!$G2="d"),1,0)</f>
        <v>0</v>
      </c>
      <c r="W3" s="2">
        <f>IF(AND(输入!$H2=2,输入!$G2="d"),1,0)</f>
        <v>1</v>
      </c>
      <c r="X3" s="2">
        <f>IF(AND(输入!$H2=3,输入!$G2="d"),1,0)</f>
        <v>0</v>
      </c>
      <c r="Y3" s="2">
        <f>IF(AND(输入!$H2=4,输入!$G2="d"),1,0)</f>
        <v>0</v>
      </c>
      <c r="Z3" s="2">
        <f>IF(AND(输入!$H2=5,输入!$G2="d"),1,0)</f>
        <v>0</v>
      </c>
      <c r="AA3" s="2">
        <f>IF(AND(输入!$H2=6,输入!$G2="d"),1,0)</f>
        <v>0</v>
      </c>
      <c r="AB3" s="2">
        <f>IF(AND(输入!$H2&gt;6,输入!$G2="d"),1,0)</f>
        <v>0</v>
      </c>
      <c r="AC3" s="1">
        <f>IF(AND(数据A!$E2="发球",数据A!$F2="得"),1,0)</f>
        <v>1</v>
      </c>
      <c r="AD3" s="1">
        <f>IF(AND(数据A!$E2="发球",数据A!$F2="失"),1,0)</f>
        <v>0</v>
      </c>
      <c r="AE3" s="1">
        <f>IF(AND(数据A!$E2="正手",数据A!$F2="得"),1,0)</f>
        <v>0</v>
      </c>
      <c r="AF3" s="1">
        <f>IF(AND(数据A!$E2="正手",数据A!$F2="失"),1,0)</f>
        <v>0</v>
      </c>
      <c r="AG3" s="1">
        <f>IF(AND(数据A!$E2="反手",数据A!$F2="得"),1,0)</f>
        <v>0</v>
      </c>
      <c r="AH3" s="1">
        <f>IF(AND(数据A!$E2="反手",数据A!$F2="失"),1,0)</f>
        <v>0</v>
      </c>
      <c r="AI3" s="1">
        <f>IF(AND(数据A!$E2="侧身",数据A!$F2="得"),1,0)</f>
        <v>0</v>
      </c>
      <c r="AJ3" s="1">
        <f>IF(AND(数据A!$E2="侧身",数据A!$F2="失"),1,0)</f>
        <v>0</v>
      </c>
      <c r="AK3" s="1">
        <f>IF(AND(数据A!$E2="控制",数据A!$F2="得"),1,0)</f>
        <v>0</v>
      </c>
      <c r="AL3" s="1">
        <f>IF(AND(数据A!$E2="控制",数据A!$F2="失"),1,0)</f>
        <v>0</v>
      </c>
      <c r="AM3" s="1">
        <f>IF(AND(数据A!$E2="意外",数据A!$F2="得"),1,0)</f>
        <v>0</v>
      </c>
      <c r="AN3" s="1">
        <f>IF(AND(数据A!$E2="意外",数据A!$F2="失"),1,0)</f>
        <v>0</v>
      </c>
      <c r="AO3" s="5">
        <f>IF(AND(数据B!$E2="发球",数据B!$F2="得"),1,0)</f>
        <v>0</v>
      </c>
      <c r="AP3" s="5">
        <f>IF(AND(数据B!$E2="发球",数据B!$F2="失"),1,0)</f>
        <v>0</v>
      </c>
      <c r="AQ3" s="5">
        <f>IF(AND(数据B!$E2="正手",数据B!$F2="得"),1,0)</f>
        <v>0</v>
      </c>
      <c r="AR3" s="5">
        <f>IF(AND(数据B!$E2="正手",数据B!$F2="失"),1,0)</f>
        <v>1</v>
      </c>
      <c r="AS3" s="5">
        <f>IF(AND(数据B!$E2="反手",数据B!$F2="得"),1,0)</f>
        <v>0</v>
      </c>
      <c r="AT3" s="5">
        <f>IF(AND(数据B!$E2="反手",数据B!$F2="失"),1,0)</f>
        <v>0</v>
      </c>
      <c r="AU3" s="5">
        <f>IF(AND(数据B!$E2="侧身",数据B!$F2="得"),1,0)</f>
        <v>0</v>
      </c>
      <c r="AV3" s="5">
        <f>IF(AND(数据B!$E2="侧身",数据B!$F2="失"),1,0)</f>
        <v>0</v>
      </c>
      <c r="AW3" s="5">
        <f>IF(AND(数据B!$E2="控制",数据B!$F2="得"),1,0)</f>
        <v>0</v>
      </c>
      <c r="AX3" s="5">
        <f>IF(AND(数据B!$E2="控制",数据B!$F2="失"),1,0)</f>
        <v>0</v>
      </c>
      <c r="AY3" s="5">
        <f>IF(AND(数据B!$E2="意外",数据B!$F2="得"),1,0)</f>
        <v>0</v>
      </c>
      <c r="AZ3" s="5">
        <f>IF(AND(数据B!$E2="意外",数据B!$F2="失"),1,0)</f>
        <v>0</v>
      </c>
    </row>
    <row r="4" spans="1:52">
      <c r="A4" s="1">
        <f>IF(AND(输入!$D3=1,输入!$G3="d"),1,0)</f>
        <v>0</v>
      </c>
      <c r="B4" s="1">
        <f>IF(AND(输入!$D3=2,输入!$G3="d"),1,0)</f>
        <v>1</v>
      </c>
      <c r="C4" s="1">
        <f>IF(AND(输入!$D3=3,输入!$G3="d"),1,0)</f>
        <v>0</v>
      </c>
      <c r="D4" s="1">
        <f>IF(AND(输入!$D3=4,输入!$G3="d"),1,0)</f>
        <v>0</v>
      </c>
      <c r="E4" s="1">
        <f>IF(AND(输入!$D3=5,输入!$G3="d"),1,0)</f>
        <v>0</v>
      </c>
      <c r="F4" s="1">
        <f>IF(AND(输入!$D3=6,输入!$G3="d"),1,0)</f>
        <v>0</v>
      </c>
      <c r="G4" s="1">
        <f>IF(AND(输入!$D3&gt;6,输入!$G3="d"),1,0)</f>
        <v>0</v>
      </c>
      <c r="H4" s="1">
        <f>IF(AND(输入!$D3=1,输入!$G3="s"),1,0)</f>
        <v>0</v>
      </c>
      <c r="I4" s="1">
        <f>IF(AND(输入!$D3=2,输入!$G3="s"),1,0)</f>
        <v>0</v>
      </c>
      <c r="J4" s="1">
        <f>IF(AND(输入!$D3=3,输入!$G3="s"),1,0)</f>
        <v>0</v>
      </c>
      <c r="K4" s="1">
        <f>IF(AND(输入!$D3=4,输入!$G3="s"),1,0)</f>
        <v>0</v>
      </c>
      <c r="L4" s="1">
        <f>IF(AND(输入!$D3=5,输入!$G3="s"),1,0)</f>
        <v>0</v>
      </c>
      <c r="M4" s="1">
        <f>IF(AND(输入!$D3=6,输入!$G3="s"),1,0)</f>
        <v>0</v>
      </c>
      <c r="N4" s="1">
        <f>IF(AND(输入!$D3&gt;6,输入!$G3="s"),1,0)</f>
        <v>0</v>
      </c>
      <c r="O4" s="2">
        <f>IF(AND(输入!$H3=1,输入!$G3="s"),1,0)</f>
        <v>0</v>
      </c>
      <c r="P4" s="2">
        <f>IF(AND(输入!$H3=2,输入!$G3="s"),1,0)</f>
        <v>0</v>
      </c>
      <c r="Q4" s="2">
        <f>IF(AND(输入!$H3=3,输入!$G3="s"),1,0)</f>
        <v>0</v>
      </c>
      <c r="R4" s="2">
        <f>IF(AND(输入!$H3=4,输入!$G3="s"),1,0)</f>
        <v>0</v>
      </c>
      <c r="S4" s="2">
        <f>IF(AND(输入!$H3=5,输入!$G3="s"),1,0)</f>
        <v>0</v>
      </c>
      <c r="T4" s="2">
        <f>IF(AND(输入!$H3=6,输入!$G3="s"),1,0)</f>
        <v>0</v>
      </c>
      <c r="U4" s="2">
        <f>IF(AND(输入!$H3&gt;6,输入!$G3="s"),1,0)</f>
        <v>0</v>
      </c>
      <c r="V4" s="2">
        <f>IF(AND(输入!$H3=1,输入!$G3="d"),1,0)</f>
        <v>0</v>
      </c>
      <c r="W4" s="2">
        <f>IF(AND(输入!$H3=2,输入!$G3="d"),1,0)</f>
        <v>0</v>
      </c>
      <c r="X4" s="2">
        <f>IF(AND(输入!$H3=3,输入!$G3="d"),1,0)</f>
        <v>1</v>
      </c>
      <c r="Y4" s="2">
        <f>IF(AND(输入!$H3=4,输入!$G3="d"),1,0)</f>
        <v>0</v>
      </c>
      <c r="Z4" s="2">
        <f>IF(AND(输入!$H3=5,输入!$G3="d"),1,0)</f>
        <v>0</v>
      </c>
      <c r="AA4" s="2">
        <f>IF(AND(输入!$H3=6,输入!$G3="d"),1,0)</f>
        <v>0</v>
      </c>
      <c r="AB4" s="2">
        <f>IF(AND(输入!$H3&gt;6,输入!$G3="d"),1,0)</f>
        <v>0</v>
      </c>
      <c r="AC4" s="1">
        <f>IF(AND(数据A!$E3="发球",数据A!$F3="得"),1,0)</f>
        <v>0</v>
      </c>
      <c r="AD4" s="1">
        <f>IF(AND(数据A!$E3="发球",数据A!$F3="失"),1,0)</f>
        <v>0</v>
      </c>
      <c r="AE4" s="1">
        <f>IF(AND(数据A!$E3="正手",数据A!$F3="得"),1,0)</f>
        <v>0</v>
      </c>
      <c r="AF4" s="1">
        <f>IF(AND(数据A!$E3="正手",数据A!$F3="失"),1,0)</f>
        <v>0</v>
      </c>
      <c r="AG4" s="1">
        <f>IF(AND(数据A!$E3="反手",数据A!$F3="得"),1,0)</f>
        <v>1</v>
      </c>
      <c r="AH4" s="1">
        <f>IF(AND(数据A!$E3="反手",数据A!$F3="失"),1,0)</f>
        <v>0</v>
      </c>
      <c r="AI4" s="1">
        <f>IF(AND(数据A!$E3="侧身",数据A!$F3="得"),1,0)</f>
        <v>0</v>
      </c>
      <c r="AJ4" s="1">
        <f>IF(AND(数据A!$E3="侧身",数据A!$F3="失"),1,0)</f>
        <v>0</v>
      </c>
      <c r="AK4" s="1">
        <f>IF(AND(数据A!$E3="控制",数据A!$F3="得"),1,0)</f>
        <v>0</v>
      </c>
      <c r="AL4" s="1">
        <f>IF(AND(数据A!$E3="控制",数据A!$F3="失"),1,0)</f>
        <v>0</v>
      </c>
      <c r="AM4" s="1">
        <f>IF(AND(数据A!$E3="意外",数据A!$F3="得"),1,0)</f>
        <v>0</v>
      </c>
      <c r="AN4" s="1">
        <f>IF(AND(数据A!$E3="意外",数据A!$F3="失"),1,0)</f>
        <v>0</v>
      </c>
      <c r="AO4" s="5">
        <f>IF(AND(数据B!$E3="发球",数据B!$F3="得"),1,0)</f>
        <v>0</v>
      </c>
      <c r="AP4" s="5">
        <f>IF(AND(数据B!$E3="发球",数据B!$F3="失"),1,0)</f>
        <v>0</v>
      </c>
      <c r="AQ4" s="5">
        <f>IF(AND(数据B!$E3="正手",数据B!$F3="得"),1,0)</f>
        <v>0</v>
      </c>
      <c r="AR4" s="5">
        <f>IF(AND(数据B!$E3="正手",数据B!$F3="失"),1,0)</f>
        <v>0</v>
      </c>
      <c r="AS4" s="5">
        <f>IF(AND(数据B!$E3="反手",数据B!$F3="得"),1,0)</f>
        <v>0</v>
      </c>
      <c r="AT4" s="5">
        <f>IF(AND(数据B!$E3="反手",数据B!$F3="失"),1,0)</f>
        <v>1</v>
      </c>
      <c r="AU4" s="5">
        <f>IF(AND(数据B!$E3="侧身",数据B!$F3="得"),1,0)</f>
        <v>0</v>
      </c>
      <c r="AV4" s="5">
        <f>IF(AND(数据B!$E3="侧身",数据B!$F3="失"),1,0)</f>
        <v>0</v>
      </c>
      <c r="AW4" s="5">
        <f>IF(AND(数据B!$E3="控制",数据B!$F3="得"),1,0)</f>
        <v>0</v>
      </c>
      <c r="AX4" s="5">
        <f>IF(AND(数据B!$E3="控制",数据B!$F3="失"),1,0)</f>
        <v>0</v>
      </c>
      <c r="AY4" s="5">
        <f>IF(AND(数据B!$E3="意外",数据B!$F3="得"),1,0)</f>
        <v>0</v>
      </c>
      <c r="AZ4" s="5">
        <f>IF(AND(数据B!$E3="意外",数据B!$F3="失"),1,0)</f>
        <v>0</v>
      </c>
    </row>
    <row r="5" spans="1:52">
      <c r="A5" s="1">
        <f>IF(AND(输入!$D4=1,输入!$G4="d"),1,0)</f>
        <v>0</v>
      </c>
      <c r="B5" s="1">
        <f>IF(AND(输入!$D4=2,输入!$G4="d"),1,0)</f>
        <v>0</v>
      </c>
      <c r="C5" s="1">
        <f>IF(AND(输入!$D4=3,输入!$G4="d"),1,0)</f>
        <v>0</v>
      </c>
      <c r="D5" s="1">
        <f>IF(AND(输入!$D4=4,输入!$G4="d"),1,0)</f>
        <v>0</v>
      </c>
      <c r="E5" s="1">
        <f>IF(AND(输入!$D4=5,输入!$G4="d"),1,0)</f>
        <v>0</v>
      </c>
      <c r="F5" s="1">
        <f>IF(AND(输入!$D4=6,输入!$G4="d"),1,0)</f>
        <v>0</v>
      </c>
      <c r="G5" s="1">
        <f>IF(AND(输入!$D4&gt;6,输入!$G4="d"),1,0)</f>
        <v>0</v>
      </c>
      <c r="H5" s="1">
        <f>IF(AND(输入!$D4=1,输入!$G4="s"),1,0)</f>
        <v>0</v>
      </c>
      <c r="I5" s="1">
        <f>IF(AND(输入!$D4=2,输入!$G4="s"),1,0)</f>
        <v>0</v>
      </c>
      <c r="J5" s="1">
        <f>IF(AND(输入!$D4=3,输入!$G4="s"),1,0)</f>
        <v>1</v>
      </c>
      <c r="K5" s="1">
        <f>IF(AND(输入!$D4=4,输入!$G4="s"),1,0)</f>
        <v>0</v>
      </c>
      <c r="L5" s="1">
        <f>IF(AND(输入!$D4=5,输入!$G4="s"),1,0)</f>
        <v>0</v>
      </c>
      <c r="M5" s="1">
        <f>IF(AND(输入!$D4=6,输入!$G4="s"),1,0)</f>
        <v>0</v>
      </c>
      <c r="N5" s="1">
        <f>IF(AND(输入!$D4&gt;6,输入!$G4="s"),1,0)</f>
        <v>0</v>
      </c>
      <c r="O5" s="2">
        <f>IF(AND(输入!$H4=1,输入!$G4="s"),1,0)</f>
        <v>0</v>
      </c>
      <c r="P5" s="2">
        <f>IF(AND(输入!$H4=2,输入!$G4="s"),1,0)</f>
        <v>1</v>
      </c>
      <c r="Q5" s="2">
        <f>IF(AND(输入!$H4=3,输入!$G4="s"),1,0)</f>
        <v>0</v>
      </c>
      <c r="R5" s="2">
        <f>IF(AND(输入!$H4=4,输入!$G4="s"),1,0)</f>
        <v>0</v>
      </c>
      <c r="S5" s="2">
        <f>IF(AND(输入!$H4=5,输入!$G4="s"),1,0)</f>
        <v>0</v>
      </c>
      <c r="T5" s="2">
        <f>IF(AND(输入!$H4=6,输入!$G4="s"),1,0)</f>
        <v>0</v>
      </c>
      <c r="U5" s="2">
        <f>IF(AND(输入!$H4&gt;6,输入!$G4="s"),1,0)</f>
        <v>0</v>
      </c>
      <c r="V5" s="2">
        <f>IF(AND(输入!$H4=1,输入!$G4="d"),1,0)</f>
        <v>0</v>
      </c>
      <c r="W5" s="2">
        <f>IF(AND(输入!$H4=2,输入!$G4="d"),1,0)</f>
        <v>0</v>
      </c>
      <c r="X5" s="2">
        <f>IF(AND(输入!$H4=3,输入!$G4="d"),1,0)</f>
        <v>0</v>
      </c>
      <c r="Y5" s="2">
        <f>IF(AND(输入!$H4=4,输入!$G4="d"),1,0)</f>
        <v>0</v>
      </c>
      <c r="Z5" s="2">
        <f>IF(AND(输入!$H4=5,输入!$G4="d"),1,0)</f>
        <v>0</v>
      </c>
      <c r="AA5" s="2">
        <f>IF(AND(输入!$H4=6,输入!$G4="d"),1,0)</f>
        <v>0</v>
      </c>
      <c r="AB5" s="2">
        <f>IF(AND(输入!$H4&gt;6,输入!$G4="d"),1,0)</f>
        <v>0</v>
      </c>
      <c r="AC5" s="1">
        <f>IF(AND(数据A!$E4="发球",数据A!$F4="得"),1,0)</f>
        <v>0</v>
      </c>
      <c r="AD5" s="1">
        <f>IF(AND(数据A!$E4="发球",数据A!$F4="失"),1,0)</f>
        <v>0</v>
      </c>
      <c r="AE5" s="1">
        <f>IF(AND(数据A!$E4="正手",数据A!$F4="得"),1,0)</f>
        <v>0</v>
      </c>
      <c r="AF5" s="1">
        <f>IF(AND(数据A!$E4="正手",数据A!$F4="失"),1,0)</f>
        <v>0</v>
      </c>
      <c r="AG5" s="1">
        <f>IF(AND(数据A!$E4="反手",数据A!$F4="得"),1,0)</f>
        <v>0</v>
      </c>
      <c r="AH5" s="1">
        <f>IF(AND(数据A!$E4="反手",数据A!$F4="失"),1,0)</f>
        <v>0</v>
      </c>
      <c r="AI5" s="1">
        <f>IF(AND(数据A!$E4="侧身",数据A!$F4="得"),1,0)</f>
        <v>0</v>
      </c>
      <c r="AJ5" s="1">
        <f>IF(AND(数据A!$E4="侧身",数据A!$F4="失"),1,0)</f>
        <v>1</v>
      </c>
      <c r="AK5" s="1">
        <f>IF(AND(数据A!$E4="控制",数据A!$F4="得"),1,0)</f>
        <v>0</v>
      </c>
      <c r="AL5" s="1">
        <f>IF(AND(数据A!$E4="控制",数据A!$F4="失"),1,0)</f>
        <v>0</v>
      </c>
      <c r="AM5" s="1">
        <f>IF(AND(数据A!$E4="意外",数据A!$F4="得"),1,0)</f>
        <v>0</v>
      </c>
      <c r="AN5" s="1">
        <f>IF(AND(数据A!$E4="意外",数据A!$F4="失"),1,0)</f>
        <v>0</v>
      </c>
      <c r="AO5" s="5">
        <f>IF(AND(数据B!$E4="发球",数据B!$F4="得"),1,0)</f>
        <v>0</v>
      </c>
      <c r="AP5" s="5">
        <f>IF(AND(数据B!$E4="发球",数据B!$F4="失"),1,0)</f>
        <v>0</v>
      </c>
      <c r="AQ5" s="5">
        <f>IF(AND(数据B!$E4="正手",数据B!$F4="得"),1,0)</f>
        <v>0</v>
      </c>
      <c r="AR5" s="5">
        <f>IF(AND(数据B!$E4="正手",数据B!$F4="失"),1,0)</f>
        <v>0</v>
      </c>
      <c r="AS5" s="5">
        <f>IF(AND(数据B!$E4="反手",数据B!$F4="得"),1,0)</f>
        <v>0</v>
      </c>
      <c r="AT5" s="5">
        <f>IF(AND(数据B!$E4="反手",数据B!$F4="失"),1,0)</f>
        <v>0</v>
      </c>
      <c r="AU5" s="5">
        <f>IF(AND(数据B!$E4="侧身",数据B!$F4="得"),1,0)</f>
        <v>1</v>
      </c>
      <c r="AV5" s="5">
        <f>IF(AND(数据B!$E4="侧身",数据B!$F4="失"),1,0)</f>
        <v>0</v>
      </c>
      <c r="AW5" s="5">
        <f>IF(AND(数据B!$E4="控制",数据B!$F4="得"),1,0)</f>
        <v>0</v>
      </c>
      <c r="AX5" s="5">
        <f>IF(AND(数据B!$E4="控制",数据B!$F4="失"),1,0)</f>
        <v>0</v>
      </c>
      <c r="AY5" s="5">
        <f>IF(AND(数据B!$E4="意外",数据B!$F4="得"),1,0)</f>
        <v>0</v>
      </c>
      <c r="AZ5" s="5">
        <f>IF(AND(数据B!$E4="意外",数据B!$F4="失"),1,0)</f>
        <v>0</v>
      </c>
    </row>
    <row r="6" spans="1:52">
      <c r="A6" s="1">
        <f>IF(AND(输入!$D5=1,输入!$G5="d"),1,0)</f>
        <v>0</v>
      </c>
      <c r="B6" s="1">
        <f>IF(AND(输入!$D5=2,输入!$G5="d"),1,0)</f>
        <v>0</v>
      </c>
      <c r="C6" s="1">
        <f>IF(AND(输入!$D5=3,输入!$G5="d"),1,0)</f>
        <v>0</v>
      </c>
      <c r="D6" s="1">
        <f>IF(AND(输入!$D5=4,输入!$G5="d"),1,0)</f>
        <v>0</v>
      </c>
      <c r="E6" s="1">
        <f>IF(AND(输入!$D5=5,输入!$G5="d"),1,0)</f>
        <v>0</v>
      </c>
      <c r="F6" s="1">
        <f>IF(AND(输入!$D5=6,输入!$G5="d"),1,0)</f>
        <v>0</v>
      </c>
      <c r="G6" s="1">
        <f>IF(AND(输入!$D5&gt;6,输入!$G5="d"),1,0)</f>
        <v>0</v>
      </c>
      <c r="H6" s="1">
        <f>IF(AND(输入!$D5=1,输入!$G5="s"),1,0)</f>
        <v>0</v>
      </c>
      <c r="I6" s="1">
        <f>IF(AND(输入!$D5=2,输入!$G5="s"),1,0)</f>
        <v>0</v>
      </c>
      <c r="J6" s="1">
        <f>IF(AND(输入!$D5=3,输入!$G5="s"),1,0)</f>
        <v>0</v>
      </c>
      <c r="K6" s="1">
        <f>IF(AND(输入!$D5=4,输入!$G5="s"),1,0)</f>
        <v>1</v>
      </c>
      <c r="L6" s="1">
        <f>IF(AND(输入!$D5=5,输入!$G5="s"),1,0)</f>
        <v>0</v>
      </c>
      <c r="M6" s="1">
        <f>IF(AND(输入!$D5=6,输入!$G5="s"),1,0)</f>
        <v>0</v>
      </c>
      <c r="N6" s="1">
        <f>IF(AND(输入!$D5&gt;6,输入!$G5="s"),1,0)</f>
        <v>0</v>
      </c>
      <c r="O6" s="2">
        <f>IF(AND(输入!$H5=1,输入!$G5="s"),1,0)</f>
        <v>0</v>
      </c>
      <c r="P6" s="2">
        <f>IF(AND(输入!$H5=2,输入!$G5="s"),1,0)</f>
        <v>0</v>
      </c>
      <c r="Q6" s="2">
        <f>IF(AND(输入!$H5=3,输入!$G5="s"),1,0)</f>
        <v>1</v>
      </c>
      <c r="R6" s="2">
        <f>IF(AND(输入!$H5=4,输入!$G5="s"),1,0)</f>
        <v>0</v>
      </c>
      <c r="S6" s="2">
        <f>IF(AND(输入!$H5=5,输入!$G5="s"),1,0)</f>
        <v>0</v>
      </c>
      <c r="T6" s="2">
        <f>IF(AND(输入!$H5=6,输入!$G5="s"),1,0)</f>
        <v>0</v>
      </c>
      <c r="U6" s="2">
        <f>IF(AND(输入!$H5&gt;6,输入!$G5="s"),1,0)</f>
        <v>0</v>
      </c>
      <c r="V6" s="2">
        <f>IF(AND(输入!$H5=1,输入!$G5="d"),1,0)</f>
        <v>0</v>
      </c>
      <c r="W6" s="2">
        <f>IF(AND(输入!$H5=2,输入!$G5="d"),1,0)</f>
        <v>0</v>
      </c>
      <c r="X6" s="2">
        <f>IF(AND(输入!$H5=3,输入!$G5="d"),1,0)</f>
        <v>0</v>
      </c>
      <c r="Y6" s="2">
        <f>IF(AND(输入!$H5=4,输入!$G5="d"),1,0)</f>
        <v>0</v>
      </c>
      <c r="Z6" s="2">
        <f>IF(AND(输入!$H5=5,输入!$G5="d"),1,0)</f>
        <v>0</v>
      </c>
      <c r="AA6" s="2">
        <f>IF(AND(输入!$H5=6,输入!$G5="d"),1,0)</f>
        <v>0</v>
      </c>
      <c r="AB6" s="2">
        <f>IF(AND(输入!$H5&gt;6,输入!$G5="d"),1,0)</f>
        <v>0</v>
      </c>
      <c r="AC6" s="1">
        <f>IF(AND(数据A!$E5="发球",数据A!$F5="得"),1,0)</f>
        <v>0</v>
      </c>
      <c r="AD6" s="1">
        <f>IF(AND(数据A!$E5="发球",数据A!$F5="失"),1,0)</f>
        <v>0</v>
      </c>
      <c r="AE6" s="1">
        <f>IF(AND(数据A!$E5="正手",数据A!$F5="得"),1,0)</f>
        <v>0</v>
      </c>
      <c r="AF6" s="1">
        <f>IF(AND(数据A!$E5="正手",数据A!$F5="失"),1,0)</f>
        <v>0</v>
      </c>
      <c r="AG6" s="1">
        <f>IF(AND(数据A!$E5="反手",数据A!$F5="得"),1,0)</f>
        <v>0</v>
      </c>
      <c r="AH6" s="1">
        <f>IF(AND(数据A!$E5="反手",数据A!$F5="失"),1,0)</f>
        <v>0</v>
      </c>
      <c r="AI6" s="1">
        <f>IF(AND(数据A!$E5="侧身",数据A!$F5="得"),1,0)</f>
        <v>0</v>
      </c>
      <c r="AJ6" s="1">
        <f>IF(AND(数据A!$E5="侧身",数据A!$F5="失"),1,0)</f>
        <v>0</v>
      </c>
      <c r="AK6" s="1">
        <f>IF(AND(数据A!$E5="控制",数据A!$F5="得"),1,0)</f>
        <v>0</v>
      </c>
      <c r="AL6" s="1">
        <f>IF(AND(数据A!$E5="控制",数据A!$F5="失"),1,0)</f>
        <v>1</v>
      </c>
      <c r="AM6" s="1">
        <f>IF(AND(数据A!$E5="意外",数据A!$F5="得"),1,0)</f>
        <v>0</v>
      </c>
      <c r="AN6" s="1">
        <f>IF(AND(数据A!$E5="意外",数据A!$F5="失"),1,0)</f>
        <v>0</v>
      </c>
      <c r="AO6" s="5">
        <f>IF(AND(数据B!$E5="发球",数据B!$F5="得"),1,0)</f>
        <v>0</v>
      </c>
      <c r="AP6" s="5">
        <f>IF(AND(数据B!$E5="发球",数据B!$F5="失"),1,0)</f>
        <v>0</v>
      </c>
      <c r="AQ6" s="5">
        <f>IF(AND(数据B!$E5="正手",数据B!$F5="得"),1,0)</f>
        <v>0</v>
      </c>
      <c r="AR6" s="5">
        <f>IF(AND(数据B!$E5="正手",数据B!$F5="失"),1,0)</f>
        <v>0</v>
      </c>
      <c r="AS6" s="5">
        <f>IF(AND(数据B!$E5="反手",数据B!$F5="得"),1,0)</f>
        <v>0</v>
      </c>
      <c r="AT6" s="5">
        <f>IF(AND(数据B!$E5="反手",数据B!$F5="失"),1,0)</f>
        <v>0</v>
      </c>
      <c r="AU6" s="5">
        <f>IF(AND(数据B!$E5="侧身",数据B!$F5="得"),1,0)</f>
        <v>0</v>
      </c>
      <c r="AV6" s="5">
        <f>IF(AND(数据B!$E5="侧身",数据B!$F5="失"),1,0)</f>
        <v>0</v>
      </c>
      <c r="AW6" s="5">
        <f>IF(AND(数据B!$E5="控制",数据B!$F5="得"),1,0)</f>
        <v>1</v>
      </c>
      <c r="AX6" s="5">
        <f>IF(AND(数据B!$E5="控制",数据B!$F5="失"),1,0)</f>
        <v>0</v>
      </c>
      <c r="AY6" s="5">
        <f>IF(AND(数据B!$E5="意外",数据B!$F5="得"),1,0)</f>
        <v>0</v>
      </c>
      <c r="AZ6" s="5">
        <f>IF(AND(数据B!$E5="意外",数据B!$F5="失"),1,0)</f>
        <v>0</v>
      </c>
    </row>
    <row r="7" spans="1:52">
      <c r="A7" s="1">
        <f>IF(AND(输入!$D6=1,输入!$G6="d"),1,0)</f>
        <v>0</v>
      </c>
      <c r="B7" s="1">
        <f>IF(AND(输入!$D6=2,输入!$G6="d"),1,0)</f>
        <v>0</v>
      </c>
      <c r="C7" s="1">
        <f>IF(AND(输入!$D6=3,输入!$G6="d"),1,0)</f>
        <v>0</v>
      </c>
      <c r="D7" s="1">
        <f>IF(AND(输入!$D6=4,输入!$G6="d"),1,0)</f>
        <v>0</v>
      </c>
      <c r="E7" s="1">
        <f>IF(AND(输入!$D6=5,输入!$G6="d"),1,0)</f>
        <v>0</v>
      </c>
      <c r="F7" s="1">
        <f>IF(AND(输入!$D6=6,输入!$G6="d"),1,0)</f>
        <v>0</v>
      </c>
      <c r="G7" s="1">
        <f>IF(AND(输入!$D6&gt;6,输入!$G6="d"),1,0)</f>
        <v>0</v>
      </c>
      <c r="H7" s="1">
        <f>IF(AND(输入!$D6=1,输入!$G6="s"),1,0)</f>
        <v>0</v>
      </c>
      <c r="I7" s="1">
        <f>IF(AND(输入!$D6=2,输入!$G6="s"),1,0)</f>
        <v>0</v>
      </c>
      <c r="J7" s="1">
        <f>IF(AND(输入!$D6=3,输入!$G6="s"),1,0)</f>
        <v>0</v>
      </c>
      <c r="K7" s="1">
        <f>IF(AND(输入!$D6=4,输入!$G6="s"),1,0)</f>
        <v>0</v>
      </c>
      <c r="L7" s="1">
        <f>IF(AND(输入!$D6=5,输入!$G6="s"),1,0)</f>
        <v>1</v>
      </c>
      <c r="M7" s="1">
        <f>IF(AND(输入!$D6=6,输入!$G6="s"),1,0)</f>
        <v>0</v>
      </c>
      <c r="N7" s="1">
        <f>IF(AND(输入!$D6&gt;6,输入!$G6="s"),1,0)</f>
        <v>0</v>
      </c>
      <c r="O7" s="2">
        <f>IF(AND(输入!$H6=1,输入!$G6="s"),1,0)</f>
        <v>0</v>
      </c>
      <c r="P7" s="2">
        <f>IF(AND(输入!$H6=2,输入!$G6="s"),1,0)</f>
        <v>0</v>
      </c>
      <c r="Q7" s="2">
        <f>IF(AND(输入!$H6=3,输入!$G6="s"),1,0)</f>
        <v>0</v>
      </c>
      <c r="R7" s="2">
        <f>IF(AND(输入!$H6=4,输入!$G6="s"),1,0)</f>
        <v>1</v>
      </c>
      <c r="S7" s="2">
        <f>IF(AND(输入!$H6=5,输入!$G6="s"),1,0)</f>
        <v>0</v>
      </c>
      <c r="T7" s="2">
        <f>IF(AND(输入!$H6=6,输入!$G6="s"),1,0)</f>
        <v>0</v>
      </c>
      <c r="U7" s="2">
        <f>IF(AND(输入!$H6&gt;6,输入!$G6="s"),1,0)</f>
        <v>0</v>
      </c>
      <c r="V7" s="2">
        <f>IF(AND(输入!$H6=1,输入!$G6="d"),1,0)</f>
        <v>0</v>
      </c>
      <c r="W7" s="2">
        <f>IF(AND(输入!$H6=2,输入!$G6="d"),1,0)</f>
        <v>0</v>
      </c>
      <c r="X7" s="2">
        <f>IF(AND(输入!$H6=3,输入!$G6="d"),1,0)</f>
        <v>0</v>
      </c>
      <c r="Y7" s="2">
        <f>IF(AND(输入!$H6=4,输入!$G6="d"),1,0)</f>
        <v>0</v>
      </c>
      <c r="Z7" s="2">
        <f>IF(AND(输入!$H6=5,输入!$G6="d"),1,0)</f>
        <v>0</v>
      </c>
      <c r="AA7" s="2">
        <f>IF(AND(输入!$H6=6,输入!$G6="d"),1,0)</f>
        <v>0</v>
      </c>
      <c r="AB7" s="2">
        <f>IF(AND(输入!$H6&gt;6,输入!$G6="d"),1,0)</f>
        <v>0</v>
      </c>
      <c r="AC7" s="1">
        <f>IF(AND(数据A!$E6="发球",数据A!$F6="得"),1,0)</f>
        <v>0</v>
      </c>
      <c r="AD7" s="1">
        <f>IF(AND(数据A!$E6="发球",数据A!$F6="失"),1,0)</f>
        <v>0</v>
      </c>
      <c r="AE7" s="1">
        <f>IF(AND(数据A!$E6="正手",数据A!$F6="得"),1,0)</f>
        <v>0</v>
      </c>
      <c r="AF7" s="1">
        <f>IF(AND(数据A!$E6="正手",数据A!$F6="失"),1,0)</f>
        <v>1</v>
      </c>
      <c r="AG7" s="1">
        <f>IF(AND(数据A!$E6="反手",数据A!$F6="得"),1,0)</f>
        <v>0</v>
      </c>
      <c r="AH7" s="1">
        <f>IF(AND(数据A!$E6="反手",数据A!$F6="失"),1,0)</f>
        <v>0</v>
      </c>
      <c r="AI7" s="1">
        <f>IF(AND(数据A!$E6="侧身",数据A!$F6="得"),1,0)</f>
        <v>0</v>
      </c>
      <c r="AJ7" s="1">
        <f>IF(AND(数据A!$E6="侧身",数据A!$F6="失"),1,0)</f>
        <v>0</v>
      </c>
      <c r="AK7" s="1">
        <f>IF(AND(数据A!$E6="控制",数据A!$F6="得"),1,0)</f>
        <v>0</v>
      </c>
      <c r="AL7" s="1">
        <f>IF(AND(数据A!$E6="控制",数据A!$F6="失"),1,0)</f>
        <v>0</v>
      </c>
      <c r="AM7" s="1">
        <f>IF(AND(数据A!$E6="意外",数据A!$F6="得"),1,0)</f>
        <v>0</v>
      </c>
      <c r="AN7" s="1">
        <f>IF(AND(数据A!$E6="意外",数据A!$F6="失"),1,0)</f>
        <v>0</v>
      </c>
      <c r="AO7" s="5">
        <f>IF(AND(数据B!$E6="发球",数据B!$F6="得"),1,0)</f>
        <v>0</v>
      </c>
      <c r="AP7" s="5">
        <f>IF(AND(数据B!$E6="发球",数据B!$F6="失"),1,0)</f>
        <v>0</v>
      </c>
      <c r="AQ7" s="5">
        <f>IF(AND(数据B!$E6="正手",数据B!$F6="得"),1,0)</f>
        <v>1</v>
      </c>
      <c r="AR7" s="5">
        <f>IF(AND(数据B!$E6="正手",数据B!$F6="失"),1,0)</f>
        <v>0</v>
      </c>
      <c r="AS7" s="5">
        <f>IF(AND(数据B!$E6="反手",数据B!$F6="得"),1,0)</f>
        <v>0</v>
      </c>
      <c r="AT7" s="5">
        <f>IF(AND(数据B!$E6="反手",数据B!$F6="失"),1,0)</f>
        <v>0</v>
      </c>
      <c r="AU7" s="5">
        <f>IF(AND(数据B!$E6="侧身",数据B!$F6="得"),1,0)</f>
        <v>0</v>
      </c>
      <c r="AV7" s="5">
        <f>IF(AND(数据B!$E6="侧身",数据B!$F6="失"),1,0)</f>
        <v>0</v>
      </c>
      <c r="AW7" s="5">
        <f>IF(AND(数据B!$E6="控制",数据B!$F6="得"),1,0)</f>
        <v>0</v>
      </c>
      <c r="AX7" s="5">
        <f>IF(AND(数据B!$E6="控制",数据B!$F6="失"),1,0)</f>
        <v>0</v>
      </c>
      <c r="AY7" s="5">
        <f>IF(AND(数据B!$E6="意外",数据B!$F6="得"),1,0)</f>
        <v>0</v>
      </c>
      <c r="AZ7" s="5">
        <f>IF(AND(数据B!$E6="意外",数据B!$F6="失"),1,0)</f>
        <v>0</v>
      </c>
    </row>
    <row r="8" spans="1:52">
      <c r="A8" s="1">
        <f>IF(AND(输入!$D7=1,输入!$G7="d"),1,0)</f>
        <v>0</v>
      </c>
      <c r="B8" s="1">
        <f>IF(AND(输入!$D7=2,输入!$G7="d"),1,0)</f>
        <v>0</v>
      </c>
      <c r="C8" s="1">
        <f>IF(AND(输入!$D7=3,输入!$G7="d"),1,0)</f>
        <v>0</v>
      </c>
      <c r="D8" s="1">
        <f>IF(AND(输入!$D7=4,输入!$G7="d"),1,0)</f>
        <v>0</v>
      </c>
      <c r="E8" s="1">
        <f>IF(AND(输入!$D7=5,输入!$G7="d"),1,0)</f>
        <v>0</v>
      </c>
      <c r="F8" s="1">
        <f>IF(AND(输入!$D7=6,输入!$G7="d"),1,0)</f>
        <v>1</v>
      </c>
      <c r="G8" s="1">
        <f>IF(AND(输入!$D7&gt;6,输入!$G7="d"),1,0)</f>
        <v>0</v>
      </c>
      <c r="H8" s="1">
        <f>IF(AND(输入!$D7=1,输入!$G7="s"),1,0)</f>
        <v>0</v>
      </c>
      <c r="I8" s="1">
        <f>IF(AND(输入!$D7=2,输入!$G7="s"),1,0)</f>
        <v>0</v>
      </c>
      <c r="J8" s="1">
        <f>IF(AND(输入!$D7=3,输入!$G7="s"),1,0)</f>
        <v>0</v>
      </c>
      <c r="K8" s="1">
        <f>IF(AND(输入!$D7=4,输入!$G7="s"),1,0)</f>
        <v>0</v>
      </c>
      <c r="L8" s="1">
        <f>IF(AND(输入!$D7=5,输入!$G7="s"),1,0)</f>
        <v>0</v>
      </c>
      <c r="M8" s="1">
        <f>IF(AND(输入!$D7=6,输入!$G7="s"),1,0)</f>
        <v>0</v>
      </c>
      <c r="N8" s="1">
        <f>IF(AND(输入!$D7&gt;6,输入!$G7="s"),1,0)</f>
        <v>0</v>
      </c>
      <c r="O8" s="2">
        <f>IF(AND(输入!$H7=1,输入!$G7="s"),1,0)</f>
        <v>0</v>
      </c>
      <c r="P8" s="2">
        <f>IF(AND(输入!$H7=2,输入!$G7="s"),1,0)</f>
        <v>0</v>
      </c>
      <c r="Q8" s="2">
        <f>IF(AND(输入!$H7=3,输入!$G7="s"),1,0)</f>
        <v>0</v>
      </c>
      <c r="R8" s="2">
        <f>IF(AND(输入!$H7=4,输入!$G7="s"),1,0)</f>
        <v>0</v>
      </c>
      <c r="S8" s="2">
        <f>IF(AND(输入!$H7=5,输入!$G7="s"),1,0)</f>
        <v>0</v>
      </c>
      <c r="T8" s="2">
        <f>IF(AND(输入!$H7=6,输入!$G7="s"),1,0)</f>
        <v>0</v>
      </c>
      <c r="U8" s="2">
        <f>IF(AND(输入!$H7&gt;6,输入!$G7="s"),1,0)</f>
        <v>0</v>
      </c>
      <c r="V8" s="2">
        <f>IF(AND(输入!$H7=1,输入!$G7="d"),1,0)</f>
        <v>0</v>
      </c>
      <c r="W8" s="2">
        <f>IF(AND(输入!$H7=2,输入!$G7="d"),1,0)</f>
        <v>0</v>
      </c>
      <c r="X8" s="2">
        <f>IF(AND(输入!$H7=3,输入!$G7="d"),1,0)</f>
        <v>0</v>
      </c>
      <c r="Y8" s="2">
        <f>IF(AND(输入!$H7=4,输入!$G7="d"),1,0)</f>
        <v>0</v>
      </c>
      <c r="Z8" s="2">
        <f>IF(AND(输入!$H7=5,输入!$G7="d"),1,0)</f>
        <v>0</v>
      </c>
      <c r="AA8" s="2">
        <f>IF(AND(输入!$H7=6,输入!$G7="d"),1,0)</f>
        <v>0</v>
      </c>
      <c r="AB8" s="2">
        <f>IF(AND(输入!$H7&gt;6,输入!$G7="d"),1,0)</f>
        <v>1</v>
      </c>
      <c r="AC8" s="1">
        <f>IF(AND(数据A!$E7="发球",数据A!$F7="得"),1,0)</f>
        <v>0</v>
      </c>
      <c r="AD8" s="1">
        <f>IF(AND(数据A!$E7="发球",数据A!$F7="失"),1,0)</f>
        <v>0</v>
      </c>
      <c r="AE8" s="1">
        <f>IF(AND(数据A!$E7="正手",数据A!$F7="得"),1,0)</f>
        <v>0</v>
      </c>
      <c r="AF8" s="1">
        <f>IF(AND(数据A!$E7="正手",数据A!$F7="失"),1,0)</f>
        <v>0</v>
      </c>
      <c r="AG8" s="1">
        <f>IF(AND(数据A!$E7="反手",数据A!$F7="得"),1,0)</f>
        <v>1</v>
      </c>
      <c r="AH8" s="1">
        <f>IF(AND(数据A!$E7="反手",数据A!$F7="失"),1,0)</f>
        <v>0</v>
      </c>
      <c r="AI8" s="1">
        <f>IF(AND(数据A!$E7="侧身",数据A!$F7="得"),1,0)</f>
        <v>0</v>
      </c>
      <c r="AJ8" s="1">
        <f>IF(AND(数据A!$E7="侧身",数据A!$F7="失"),1,0)</f>
        <v>0</v>
      </c>
      <c r="AK8" s="1">
        <f>IF(AND(数据A!$E7="控制",数据A!$F7="得"),1,0)</f>
        <v>0</v>
      </c>
      <c r="AL8" s="1">
        <f>IF(AND(数据A!$E7="控制",数据A!$F7="失"),1,0)</f>
        <v>0</v>
      </c>
      <c r="AM8" s="1">
        <f>IF(AND(数据A!$E7="意外",数据A!$F7="得"),1,0)</f>
        <v>0</v>
      </c>
      <c r="AN8" s="1">
        <f>IF(AND(数据A!$E7="意外",数据A!$F7="失"),1,0)</f>
        <v>0</v>
      </c>
      <c r="AO8" s="5">
        <f>IF(AND(数据B!$E7="发球",数据B!$F7="得"),1,0)</f>
        <v>0</v>
      </c>
      <c r="AP8" s="5">
        <f>IF(AND(数据B!$E7="发球",数据B!$F7="失"),1,0)</f>
        <v>0</v>
      </c>
      <c r="AQ8" s="5">
        <f>IF(AND(数据B!$E7="正手",数据B!$F7="得"),1,0)</f>
        <v>0</v>
      </c>
      <c r="AR8" s="5">
        <f>IF(AND(数据B!$E7="正手",数据B!$F7="失"),1,0)</f>
        <v>0</v>
      </c>
      <c r="AS8" s="5">
        <f>IF(AND(数据B!$E7="反手",数据B!$F7="得"),1,0)</f>
        <v>0</v>
      </c>
      <c r="AT8" s="5">
        <f>IF(AND(数据B!$E7="反手",数据B!$F7="失"),1,0)</f>
        <v>1</v>
      </c>
      <c r="AU8" s="5">
        <f>IF(AND(数据B!$E7="侧身",数据B!$F7="得"),1,0)</f>
        <v>0</v>
      </c>
      <c r="AV8" s="5">
        <f>IF(AND(数据B!$E7="侧身",数据B!$F7="失"),1,0)</f>
        <v>0</v>
      </c>
      <c r="AW8" s="5">
        <f>IF(AND(数据B!$E7="控制",数据B!$F7="得"),1,0)</f>
        <v>0</v>
      </c>
      <c r="AX8" s="5">
        <f>IF(AND(数据B!$E7="控制",数据B!$F7="失"),1,0)</f>
        <v>0</v>
      </c>
      <c r="AY8" s="5">
        <f>IF(AND(数据B!$E7="意外",数据B!$F7="得"),1,0)</f>
        <v>0</v>
      </c>
      <c r="AZ8" s="5">
        <f>IF(AND(数据B!$E7="意外",数据B!$F7="失"),1,0)</f>
        <v>0</v>
      </c>
    </row>
    <row r="9" spans="1:52">
      <c r="A9" s="1">
        <f>IF(AND(输入!$D8=1,输入!$G8="d"),1,0)</f>
        <v>0</v>
      </c>
      <c r="B9" s="1">
        <f>IF(AND(输入!$D8=2,输入!$G8="d"),1,0)</f>
        <v>0</v>
      </c>
      <c r="C9" s="1">
        <f>IF(AND(输入!$D8=3,输入!$G8="d"),1,0)</f>
        <v>0</v>
      </c>
      <c r="D9" s="1">
        <f>IF(AND(输入!$D8=4,输入!$G8="d"),1,0)</f>
        <v>0</v>
      </c>
      <c r="E9" s="1">
        <f>IF(AND(输入!$D8=5,输入!$G8="d"),1,0)</f>
        <v>0</v>
      </c>
      <c r="F9" s="1">
        <f>IF(AND(输入!$D8=6,输入!$G8="d"),1,0)</f>
        <v>0</v>
      </c>
      <c r="G9" s="1">
        <f>IF(AND(输入!$D8&gt;6,输入!$G8="d"),1,0)</f>
        <v>1</v>
      </c>
      <c r="H9" s="1">
        <f>IF(AND(输入!$D8=1,输入!$G8="s"),1,0)</f>
        <v>0</v>
      </c>
      <c r="I9" s="1">
        <f>IF(AND(输入!$D8=2,输入!$G8="s"),1,0)</f>
        <v>0</v>
      </c>
      <c r="J9" s="1">
        <f>IF(AND(输入!$D8=3,输入!$G8="s"),1,0)</f>
        <v>0</v>
      </c>
      <c r="K9" s="1">
        <f>IF(AND(输入!$D8=4,输入!$G8="s"),1,0)</f>
        <v>0</v>
      </c>
      <c r="L9" s="1">
        <f>IF(AND(输入!$D8=5,输入!$G8="s"),1,0)</f>
        <v>0</v>
      </c>
      <c r="M9" s="1">
        <f>IF(AND(输入!$D8=6,输入!$G8="s"),1,0)</f>
        <v>0</v>
      </c>
      <c r="N9" s="1">
        <f>IF(AND(输入!$D8&gt;6,输入!$G8="s"),1,0)</f>
        <v>0</v>
      </c>
      <c r="O9" s="2">
        <f>IF(AND(输入!$H8=1,输入!$G8="s"),1,0)</f>
        <v>0</v>
      </c>
      <c r="P9" s="2">
        <f>IF(AND(输入!$H8=2,输入!$G8="s"),1,0)</f>
        <v>0</v>
      </c>
      <c r="Q9" s="2">
        <f>IF(AND(输入!$H8=3,输入!$G8="s"),1,0)</f>
        <v>0</v>
      </c>
      <c r="R9" s="2">
        <f>IF(AND(输入!$H8=4,输入!$G8="s"),1,0)</f>
        <v>0</v>
      </c>
      <c r="S9" s="2">
        <f>IF(AND(输入!$H8=5,输入!$G8="s"),1,0)</f>
        <v>0</v>
      </c>
      <c r="T9" s="2">
        <f>IF(AND(输入!$H8=6,输入!$G8="s"),1,0)</f>
        <v>0</v>
      </c>
      <c r="U9" s="2">
        <f>IF(AND(输入!$H8&gt;6,输入!$G8="s"),1,0)</f>
        <v>0</v>
      </c>
      <c r="V9" s="2">
        <f>IF(AND(输入!$H8=1,输入!$G8="d"),1,0)</f>
        <v>0</v>
      </c>
      <c r="W9" s="2">
        <f>IF(AND(输入!$H8=2,输入!$G8="d"),1,0)</f>
        <v>0</v>
      </c>
      <c r="X9" s="2">
        <f>IF(AND(输入!$H8=3,输入!$G8="d"),1,0)</f>
        <v>0</v>
      </c>
      <c r="Y9" s="2">
        <f>IF(AND(输入!$H8=4,输入!$G8="d"),1,0)</f>
        <v>0</v>
      </c>
      <c r="Z9" s="2">
        <f>IF(AND(输入!$H8=5,输入!$G8="d"),1,0)</f>
        <v>0</v>
      </c>
      <c r="AA9" s="2">
        <f>IF(AND(输入!$H8=6,输入!$G8="d"),1,0)</f>
        <v>0</v>
      </c>
      <c r="AB9" s="2">
        <f>IF(AND(输入!$H8&gt;6,输入!$G8="d"),1,0)</f>
        <v>1</v>
      </c>
      <c r="AC9" s="1">
        <f>IF(AND(数据A!$E8="发球",数据A!$F8="得"),1,0)</f>
        <v>0</v>
      </c>
      <c r="AD9" s="1">
        <f>IF(AND(数据A!$E8="发球",数据A!$F8="失"),1,0)</f>
        <v>0</v>
      </c>
      <c r="AE9" s="1">
        <f>IF(AND(数据A!$E8="正手",数据A!$F8="得"),1,0)</f>
        <v>0</v>
      </c>
      <c r="AF9" s="1">
        <f>IF(AND(数据A!$E8="正手",数据A!$F8="失"),1,0)</f>
        <v>0</v>
      </c>
      <c r="AG9" s="1">
        <f>IF(AND(数据A!$E8="反手",数据A!$F8="得"),1,0)</f>
        <v>0</v>
      </c>
      <c r="AH9" s="1">
        <f>IF(AND(数据A!$E8="反手",数据A!$F8="失"),1,0)</f>
        <v>0</v>
      </c>
      <c r="AI9" s="1">
        <f>IF(AND(数据A!$E8="侧身",数据A!$F8="得"),1,0)</f>
        <v>1</v>
      </c>
      <c r="AJ9" s="1">
        <f>IF(AND(数据A!$E8="侧身",数据A!$F8="失"),1,0)</f>
        <v>0</v>
      </c>
      <c r="AK9" s="1">
        <f>IF(AND(数据A!$E8="控制",数据A!$F8="得"),1,0)</f>
        <v>0</v>
      </c>
      <c r="AL9" s="1">
        <f>IF(AND(数据A!$E8="控制",数据A!$F8="失"),1,0)</f>
        <v>0</v>
      </c>
      <c r="AM9" s="1">
        <f>IF(AND(数据A!$E8="意外",数据A!$F8="得"),1,0)</f>
        <v>0</v>
      </c>
      <c r="AN9" s="1">
        <f>IF(AND(数据A!$E8="意外",数据A!$F8="失"),1,0)</f>
        <v>0</v>
      </c>
      <c r="AO9" s="5">
        <f>IF(AND(数据B!$E8="发球",数据B!$F8="得"),1,0)</f>
        <v>0</v>
      </c>
      <c r="AP9" s="5">
        <f>IF(AND(数据B!$E8="发球",数据B!$F8="失"),1,0)</f>
        <v>0</v>
      </c>
      <c r="AQ9" s="5">
        <f>IF(AND(数据B!$E8="正手",数据B!$F8="得"),1,0)</f>
        <v>0</v>
      </c>
      <c r="AR9" s="5">
        <f>IF(AND(数据B!$E8="正手",数据B!$F8="失"),1,0)</f>
        <v>0</v>
      </c>
      <c r="AS9" s="5">
        <f>IF(AND(数据B!$E8="反手",数据B!$F8="得"),1,0)</f>
        <v>0</v>
      </c>
      <c r="AT9" s="5">
        <f>IF(AND(数据B!$E8="反手",数据B!$F8="失"),1,0)</f>
        <v>0</v>
      </c>
      <c r="AU9" s="5">
        <f>IF(AND(数据B!$E8="侧身",数据B!$F8="得"),1,0)</f>
        <v>0</v>
      </c>
      <c r="AV9" s="5">
        <f>IF(AND(数据B!$E8="侧身",数据B!$F8="失"),1,0)</f>
        <v>1</v>
      </c>
      <c r="AW9" s="5">
        <f>IF(AND(数据B!$E8="控制",数据B!$F8="得"),1,0)</f>
        <v>0</v>
      </c>
      <c r="AX9" s="5">
        <f>IF(AND(数据B!$E8="控制",数据B!$F8="失"),1,0)</f>
        <v>0</v>
      </c>
      <c r="AY9" s="5">
        <f>IF(AND(数据B!$E8="意外",数据B!$F8="得"),1,0)</f>
        <v>0</v>
      </c>
      <c r="AZ9" s="5">
        <f>IF(AND(数据B!$E8="意外",数据B!$F8="失"),1,0)</f>
        <v>0</v>
      </c>
    </row>
    <row r="10" spans="1:52">
      <c r="A10" s="1">
        <f>IF(AND(输入!$D9=1,输入!$G9="d"),1,0)</f>
        <v>0</v>
      </c>
      <c r="B10" s="1">
        <f>IF(AND(输入!$D9=2,输入!$G9="d"),1,0)</f>
        <v>0</v>
      </c>
      <c r="C10" s="1">
        <f>IF(AND(输入!$D9=3,输入!$G9="d"),1,0)</f>
        <v>0</v>
      </c>
      <c r="D10" s="1">
        <f>IF(AND(输入!$D9=4,输入!$G9="d"),1,0)</f>
        <v>0</v>
      </c>
      <c r="E10" s="1">
        <f>IF(AND(输入!$D9=5,输入!$G9="d"),1,0)</f>
        <v>0</v>
      </c>
      <c r="F10" s="1">
        <f>IF(AND(输入!$D9=6,输入!$G9="d"),1,0)</f>
        <v>0</v>
      </c>
      <c r="G10" s="1">
        <f>IF(AND(输入!$D9&gt;6,输入!$G9="d"),1,0)</f>
        <v>1</v>
      </c>
      <c r="H10" s="1">
        <f>IF(AND(输入!$D9=1,输入!$G9="s"),1,0)</f>
        <v>0</v>
      </c>
      <c r="I10" s="1">
        <f>IF(AND(输入!$D9=2,输入!$G9="s"),1,0)</f>
        <v>0</v>
      </c>
      <c r="J10" s="1">
        <f>IF(AND(输入!$D9=3,输入!$G9="s"),1,0)</f>
        <v>0</v>
      </c>
      <c r="K10" s="1">
        <f>IF(AND(输入!$D9=4,输入!$G9="s"),1,0)</f>
        <v>0</v>
      </c>
      <c r="L10" s="1">
        <f>IF(AND(输入!$D9=5,输入!$G9="s"),1,0)</f>
        <v>0</v>
      </c>
      <c r="M10" s="1">
        <f>IF(AND(输入!$D9=6,输入!$G9="s"),1,0)</f>
        <v>0</v>
      </c>
      <c r="N10" s="1">
        <f>IF(AND(输入!$D9&gt;6,输入!$G9="s"),1,0)</f>
        <v>0</v>
      </c>
      <c r="O10" s="2">
        <f>IF(AND(输入!$H9=1,输入!$G9="s"),1,0)</f>
        <v>0</v>
      </c>
      <c r="P10" s="2">
        <f>IF(AND(输入!$H9=2,输入!$G9="s"),1,0)</f>
        <v>0</v>
      </c>
      <c r="Q10" s="2">
        <f>IF(AND(输入!$H9=3,输入!$G9="s"),1,0)</f>
        <v>0</v>
      </c>
      <c r="R10" s="2">
        <f>IF(AND(输入!$H9=4,输入!$G9="s"),1,0)</f>
        <v>0</v>
      </c>
      <c r="S10" s="2">
        <f>IF(AND(输入!$H9=5,输入!$G9="s"),1,0)</f>
        <v>0</v>
      </c>
      <c r="T10" s="2">
        <f>IF(AND(输入!$H9=6,输入!$G9="s"),1,0)</f>
        <v>0</v>
      </c>
      <c r="U10" s="2">
        <f>IF(AND(输入!$H9&gt;6,输入!$G9="s"),1,0)</f>
        <v>0</v>
      </c>
      <c r="V10" s="2">
        <f>IF(AND(输入!$H9=1,输入!$G9="d"),1,0)</f>
        <v>0</v>
      </c>
      <c r="W10" s="2">
        <f>IF(AND(输入!$H9=2,输入!$G9="d"),1,0)</f>
        <v>0</v>
      </c>
      <c r="X10" s="2">
        <f>IF(AND(输入!$H9=3,输入!$G9="d"),1,0)</f>
        <v>0</v>
      </c>
      <c r="Y10" s="2">
        <f>IF(AND(输入!$H9=4,输入!$G9="d"),1,0)</f>
        <v>0</v>
      </c>
      <c r="Z10" s="2">
        <f>IF(AND(输入!$H9=5,输入!$G9="d"),1,0)</f>
        <v>0</v>
      </c>
      <c r="AA10" s="2">
        <f>IF(AND(输入!$H9=6,输入!$G9="d"),1,0)</f>
        <v>0</v>
      </c>
      <c r="AB10" s="2">
        <f>IF(AND(输入!$H9&gt;6,输入!$G9="d"),1,0)</f>
        <v>1</v>
      </c>
      <c r="AC10" s="1">
        <f>IF(AND(数据A!$E9="发球",数据A!$F9="得"),1,0)</f>
        <v>0</v>
      </c>
      <c r="AD10" s="1">
        <f>IF(AND(数据A!$E9="发球",数据A!$F9="失"),1,0)</f>
        <v>0</v>
      </c>
      <c r="AE10" s="1">
        <f>IF(AND(数据A!$E9="正手",数据A!$F9="得"),1,0)</f>
        <v>0</v>
      </c>
      <c r="AF10" s="1">
        <f>IF(AND(数据A!$E9="正手",数据A!$F9="失"),1,0)</f>
        <v>0</v>
      </c>
      <c r="AG10" s="1">
        <f>IF(AND(数据A!$E9="反手",数据A!$F9="得"),1,0)</f>
        <v>0</v>
      </c>
      <c r="AH10" s="1">
        <f>IF(AND(数据A!$E9="反手",数据A!$F9="失"),1,0)</f>
        <v>0</v>
      </c>
      <c r="AI10" s="1">
        <f>IF(AND(数据A!$E9="侧身",数据A!$F9="得"),1,0)</f>
        <v>0</v>
      </c>
      <c r="AJ10" s="1">
        <f>IF(AND(数据A!$E9="侧身",数据A!$F9="失"),1,0)</f>
        <v>0</v>
      </c>
      <c r="AK10" s="1">
        <f>IF(AND(数据A!$E9="控制",数据A!$F9="得"),1,0)</f>
        <v>1</v>
      </c>
      <c r="AL10" s="1">
        <f>IF(AND(数据A!$E9="控制",数据A!$F9="失"),1,0)</f>
        <v>0</v>
      </c>
      <c r="AM10" s="1">
        <f>IF(AND(数据A!$E9="意外",数据A!$F9="得"),1,0)</f>
        <v>0</v>
      </c>
      <c r="AN10" s="1">
        <f>IF(AND(数据A!$E9="意外",数据A!$F9="失"),1,0)</f>
        <v>0</v>
      </c>
      <c r="AO10" s="5">
        <f>IF(AND(数据B!$E9="发球",数据B!$F9="得"),1,0)</f>
        <v>0</v>
      </c>
      <c r="AP10" s="5">
        <f>IF(AND(数据B!$E9="发球",数据B!$F9="失"),1,0)</f>
        <v>0</v>
      </c>
      <c r="AQ10" s="5">
        <f>IF(AND(数据B!$E9="正手",数据B!$F9="得"),1,0)</f>
        <v>0</v>
      </c>
      <c r="AR10" s="5">
        <f>IF(AND(数据B!$E9="正手",数据B!$F9="失"),1,0)</f>
        <v>0</v>
      </c>
      <c r="AS10" s="5">
        <f>IF(AND(数据B!$E9="反手",数据B!$F9="得"),1,0)</f>
        <v>0</v>
      </c>
      <c r="AT10" s="5">
        <f>IF(AND(数据B!$E9="反手",数据B!$F9="失"),1,0)</f>
        <v>0</v>
      </c>
      <c r="AU10" s="5">
        <f>IF(AND(数据B!$E9="侧身",数据B!$F9="得"),1,0)</f>
        <v>0</v>
      </c>
      <c r="AV10" s="5">
        <f>IF(AND(数据B!$E9="侧身",数据B!$F9="失"),1,0)</f>
        <v>0</v>
      </c>
      <c r="AW10" s="5">
        <f>IF(AND(数据B!$E9="控制",数据B!$F9="得"),1,0)</f>
        <v>0</v>
      </c>
      <c r="AX10" s="5">
        <f>IF(AND(数据B!$E9="控制",数据B!$F9="失"),1,0)</f>
        <v>1</v>
      </c>
      <c r="AY10" s="5">
        <f>IF(AND(数据B!$E9="意外",数据B!$F9="得"),1,0)</f>
        <v>0</v>
      </c>
      <c r="AZ10" s="5">
        <f>IF(AND(数据B!$E9="意外",数据B!$F9="失"),1,0)</f>
        <v>0</v>
      </c>
    </row>
    <row r="11" spans="1:52">
      <c r="A11" s="1">
        <f>IF(AND(输入!$D10=1,输入!$G10="d"),1,0)</f>
        <v>0</v>
      </c>
      <c r="B11" s="1">
        <f>IF(AND(输入!$D10=2,输入!$G10="d"),1,0)</f>
        <v>0</v>
      </c>
      <c r="C11" s="1">
        <f>IF(AND(输入!$D10=3,输入!$G10="d"),1,0)</f>
        <v>0</v>
      </c>
      <c r="D11" s="1">
        <f>IF(AND(输入!$D10=4,输入!$G10="d"),1,0)</f>
        <v>0</v>
      </c>
      <c r="E11" s="1">
        <f>IF(AND(输入!$D10=5,输入!$G10="d"),1,0)</f>
        <v>0</v>
      </c>
      <c r="F11" s="1">
        <f>IF(AND(输入!$D10=6,输入!$G10="d"),1,0)</f>
        <v>0</v>
      </c>
      <c r="G11" s="1">
        <f>IF(AND(输入!$D10&gt;6,输入!$G10="d"),1,0)</f>
        <v>0</v>
      </c>
      <c r="H11" s="1">
        <f>IF(AND(输入!$D10=1,输入!$G10="s"),1,0)</f>
        <v>0</v>
      </c>
      <c r="I11" s="1">
        <f>IF(AND(输入!$D10=2,输入!$G10="s"),1,0)</f>
        <v>1</v>
      </c>
      <c r="J11" s="1">
        <f>IF(AND(输入!$D10=3,输入!$G10="s"),1,0)</f>
        <v>0</v>
      </c>
      <c r="K11" s="1">
        <f>IF(AND(输入!$D10=4,输入!$G10="s"),1,0)</f>
        <v>0</v>
      </c>
      <c r="L11" s="1">
        <f>IF(AND(输入!$D10=5,输入!$G10="s"),1,0)</f>
        <v>0</v>
      </c>
      <c r="M11" s="1">
        <f>IF(AND(输入!$D10=6,输入!$G10="s"),1,0)</f>
        <v>0</v>
      </c>
      <c r="N11" s="1">
        <f>IF(AND(输入!$D10&gt;6,输入!$G10="s"),1,0)</f>
        <v>0</v>
      </c>
      <c r="O11" s="2">
        <f>IF(AND(输入!$H10=1,输入!$G10="s"),1,0)</f>
        <v>1</v>
      </c>
      <c r="P11" s="2">
        <f>IF(AND(输入!$H10=2,输入!$G10="s"),1,0)</f>
        <v>0</v>
      </c>
      <c r="Q11" s="2">
        <f>IF(AND(输入!$H10=3,输入!$G10="s"),1,0)</f>
        <v>0</v>
      </c>
      <c r="R11" s="2">
        <f>IF(AND(输入!$H10=4,输入!$G10="s"),1,0)</f>
        <v>0</v>
      </c>
      <c r="S11" s="2">
        <f>IF(AND(输入!$H10=5,输入!$G10="s"),1,0)</f>
        <v>0</v>
      </c>
      <c r="T11" s="2">
        <f>IF(AND(输入!$H10=6,输入!$G10="s"),1,0)</f>
        <v>0</v>
      </c>
      <c r="U11" s="2">
        <f>IF(AND(输入!$H10&gt;6,输入!$G10="s"),1,0)</f>
        <v>0</v>
      </c>
      <c r="V11" s="2">
        <f>IF(AND(输入!$H10=1,输入!$G10="d"),1,0)</f>
        <v>0</v>
      </c>
      <c r="W11" s="2">
        <f>IF(AND(输入!$H10=2,输入!$G10="d"),1,0)</f>
        <v>0</v>
      </c>
      <c r="X11" s="2">
        <f>IF(AND(输入!$H10=3,输入!$G10="d"),1,0)</f>
        <v>0</v>
      </c>
      <c r="Y11" s="2">
        <f>IF(AND(输入!$H10=4,输入!$G10="d"),1,0)</f>
        <v>0</v>
      </c>
      <c r="Z11" s="2">
        <f>IF(AND(输入!$H10=5,输入!$G10="d"),1,0)</f>
        <v>0</v>
      </c>
      <c r="AA11" s="2">
        <f>IF(AND(输入!$H10=6,输入!$G10="d"),1,0)</f>
        <v>0</v>
      </c>
      <c r="AB11" s="2">
        <f>IF(AND(输入!$H10&gt;6,输入!$G10="d"),1,0)</f>
        <v>0</v>
      </c>
      <c r="AC11" s="1">
        <f>IF(AND(数据A!$E10="发球",数据A!$F10="得"),1,0)</f>
        <v>0</v>
      </c>
      <c r="AD11" s="1">
        <f>IF(AND(数据A!$E10="发球",数据A!$F10="失"),1,0)</f>
        <v>0</v>
      </c>
      <c r="AE11" s="1">
        <f>IF(AND(数据A!$E10="正手",数据A!$F10="得"),1,0)</f>
        <v>0</v>
      </c>
      <c r="AF11" s="1">
        <f>IF(AND(数据A!$E10="正手",数据A!$F10="失"),1,0)</f>
        <v>0</v>
      </c>
      <c r="AG11" s="1">
        <f>IF(AND(数据A!$E10="反手",数据A!$F10="得"),1,0)</f>
        <v>0</v>
      </c>
      <c r="AH11" s="1">
        <f>IF(AND(数据A!$E10="反手",数据A!$F10="失"),1,0)</f>
        <v>0</v>
      </c>
      <c r="AI11" s="1">
        <f>IF(AND(数据A!$E10="侧身",数据A!$F10="得"),1,0)</f>
        <v>0</v>
      </c>
      <c r="AJ11" s="1">
        <f>IF(AND(数据A!$E10="侧身",数据A!$F10="失"),1,0)</f>
        <v>0</v>
      </c>
      <c r="AK11" s="1">
        <f>IF(AND(数据A!$E10="控制",数据A!$F10="得"),1,0)</f>
        <v>0</v>
      </c>
      <c r="AL11" s="1">
        <f>IF(AND(数据A!$E10="控制",数据A!$F10="失"),1,0)</f>
        <v>0</v>
      </c>
      <c r="AM11" s="1">
        <f>IF(AND(数据A!$E10="意外",数据A!$F10="得"),1,0)</f>
        <v>0</v>
      </c>
      <c r="AN11" s="1">
        <f>IF(AND(数据A!$E10="意外",数据A!$F10="失"),1,0)</f>
        <v>1</v>
      </c>
      <c r="AO11" s="5">
        <f>IF(AND(数据B!$E10="发球",数据B!$F10="得"),1,0)</f>
        <v>1</v>
      </c>
      <c r="AP11" s="5">
        <f>IF(AND(数据B!$E10="发球",数据B!$F10="失"),1,0)</f>
        <v>0</v>
      </c>
      <c r="AQ11" s="5">
        <f>IF(AND(数据B!$E10="正手",数据B!$F10="得"),1,0)</f>
        <v>0</v>
      </c>
      <c r="AR11" s="5">
        <f>IF(AND(数据B!$E10="正手",数据B!$F10="失"),1,0)</f>
        <v>0</v>
      </c>
      <c r="AS11" s="5">
        <f>IF(AND(数据B!$E10="反手",数据B!$F10="得"),1,0)</f>
        <v>0</v>
      </c>
      <c r="AT11" s="5">
        <f>IF(AND(数据B!$E10="反手",数据B!$F10="失"),1,0)</f>
        <v>0</v>
      </c>
      <c r="AU11" s="5">
        <f>IF(AND(数据B!$E10="侧身",数据B!$F10="得"),1,0)</f>
        <v>0</v>
      </c>
      <c r="AV11" s="5">
        <f>IF(AND(数据B!$E10="侧身",数据B!$F10="失"),1,0)</f>
        <v>0</v>
      </c>
      <c r="AW11" s="5">
        <f>IF(AND(数据B!$E10="控制",数据B!$F10="得"),1,0)</f>
        <v>0</v>
      </c>
      <c r="AX11" s="5">
        <f>IF(AND(数据B!$E10="控制",数据B!$F10="失"),1,0)</f>
        <v>0</v>
      </c>
      <c r="AY11" s="5">
        <f>IF(AND(数据B!$E10="意外",数据B!$F10="得"),1,0)</f>
        <v>0</v>
      </c>
      <c r="AZ11" s="5">
        <f>IF(AND(数据B!$E10="意外",数据B!$F10="失"),1,0)</f>
        <v>0</v>
      </c>
    </row>
    <row r="12" spans="1:52">
      <c r="A12" s="1">
        <f>IF(AND(输入!$D11=1,输入!$G11="d"),1,0)</f>
        <v>1</v>
      </c>
      <c r="B12" s="1">
        <f>IF(AND(输入!$D11=2,输入!$G11="d"),1,0)</f>
        <v>0</v>
      </c>
      <c r="C12" s="1">
        <f>IF(AND(输入!$D11=3,输入!$G11="d"),1,0)</f>
        <v>0</v>
      </c>
      <c r="D12" s="1">
        <f>IF(AND(输入!$D11=4,输入!$G11="d"),1,0)</f>
        <v>0</v>
      </c>
      <c r="E12" s="1">
        <f>IF(AND(输入!$D11=5,输入!$G11="d"),1,0)</f>
        <v>0</v>
      </c>
      <c r="F12" s="1">
        <f>IF(AND(输入!$D11=6,输入!$G11="d"),1,0)</f>
        <v>0</v>
      </c>
      <c r="G12" s="1">
        <f>IF(AND(输入!$D11&gt;6,输入!$G11="d"),1,0)</f>
        <v>0</v>
      </c>
      <c r="H12" s="1">
        <f>IF(AND(输入!$D11=1,输入!$G11="s"),1,0)</f>
        <v>0</v>
      </c>
      <c r="I12" s="1">
        <f>IF(AND(输入!$D11=2,输入!$G11="s"),1,0)</f>
        <v>0</v>
      </c>
      <c r="J12" s="1">
        <f>IF(AND(输入!$D11=3,输入!$G11="s"),1,0)</f>
        <v>0</v>
      </c>
      <c r="K12" s="1">
        <f>IF(AND(输入!$D11=4,输入!$G11="s"),1,0)</f>
        <v>0</v>
      </c>
      <c r="L12" s="1">
        <f>IF(AND(输入!$D11=5,输入!$G11="s"),1,0)</f>
        <v>0</v>
      </c>
      <c r="M12" s="1">
        <f>IF(AND(输入!$D11=6,输入!$G11="s"),1,0)</f>
        <v>0</v>
      </c>
      <c r="N12" s="1">
        <f>IF(AND(输入!$D11&gt;6,输入!$G11="s"),1,0)</f>
        <v>0</v>
      </c>
      <c r="O12" s="2">
        <f>IF(AND(输入!$H11=1,输入!$G11="s"),1,0)</f>
        <v>0</v>
      </c>
      <c r="P12" s="2">
        <f>IF(AND(输入!$H11=2,输入!$G11="s"),1,0)</f>
        <v>0</v>
      </c>
      <c r="Q12" s="2">
        <f>IF(AND(输入!$H11=3,输入!$G11="s"),1,0)</f>
        <v>0</v>
      </c>
      <c r="R12" s="2">
        <f>IF(AND(输入!$H11=4,输入!$G11="s"),1,0)</f>
        <v>0</v>
      </c>
      <c r="S12" s="2">
        <f>IF(AND(输入!$H11=5,输入!$G11="s"),1,0)</f>
        <v>0</v>
      </c>
      <c r="T12" s="2">
        <f>IF(AND(输入!$H11=6,输入!$G11="s"),1,0)</f>
        <v>0</v>
      </c>
      <c r="U12" s="2">
        <f>IF(AND(输入!$H11&gt;6,输入!$G11="s"),1,0)</f>
        <v>0</v>
      </c>
      <c r="V12" s="2">
        <f>IF(AND(输入!$H11=1,输入!$G11="d"),1,0)</f>
        <v>0</v>
      </c>
      <c r="W12" s="2">
        <f>IF(AND(输入!$H11=2,输入!$G11="d"),1,0)</f>
        <v>1</v>
      </c>
      <c r="X12" s="2">
        <f>IF(AND(输入!$H11=3,输入!$G11="d"),1,0)</f>
        <v>0</v>
      </c>
      <c r="Y12" s="2">
        <f>IF(AND(输入!$H11=4,输入!$G11="d"),1,0)</f>
        <v>0</v>
      </c>
      <c r="Z12" s="2">
        <f>IF(AND(输入!$H11=5,输入!$G11="d"),1,0)</f>
        <v>0</v>
      </c>
      <c r="AA12" s="2">
        <f>IF(AND(输入!$H11=6,输入!$G11="d"),1,0)</f>
        <v>0</v>
      </c>
      <c r="AB12" s="2">
        <f>IF(AND(输入!$H11&gt;6,输入!$G11="d"),1,0)</f>
        <v>0</v>
      </c>
      <c r="AC12" s="1">
        <f>IF(AND(数据A!$E11="发球",数据A!$F11="得"),1,0)</f>
        <v>1</v>
      </c>
      <c r="AD12" s="1">
        <f>IF(AND(数据A!$E11="发球",数据A!$F11="失"),1,0)</f>
        <v>0</v>
      </c>
      <c r="AE12" s="1">
        <f>IF(AND(数据A!$E11="正手",数据A!$F11="得"),1,0)</f>
        <v>0</v>
      </c>
      <c r="AF12" s="1">
        <f>IF(AND(数据A!$E11="正手",数据A!$F11="失"),1,0)</f>
        <v>0</v>
      </c>
      <c r="AG12" s="1">
        <f>IF(AND(数据A!$E11="反手",数据A!$F11="得"),1,0)</f>
        <v>0</v>
      </c>
      <c r="AH12" s="1">
        <f>IF(AND(数据A!$E11="反手",数据A!$F11="失"),1,0)</f>
        <v>0</v>
      </c>
      <c r="AI12" s="1">
        <f>IF(AND(数据A!$E11="侧身",数据A!$F11="得"),1,0)</f>
        <v>0</v>
      </c>
      <c r="AJ12" s="1">
        <f>IF(AND(数据A!$E11="侧身",数据A!$F11="失"),1,0)</f>
        <v>0</v>
      </c>
      <c r="AK12" s="1">
        <f>IF(AND(数据A!$E11="控制",数据A!$F11="得"),1,0)</f>
        <v>0</v>
      </c>
      <c r="AL12" s="1">
        <f>IF(AND(数据A!$E11="控制",数据A!$F11="失"),1,0)</f>
        <v>0</v>
      </c>
      <c r="AM12" s="1">
        <f>IF(AND(数据A!$E11="意外",数据A!$F11="得"),1,0)</f>
        <v>0</v>
      </c>
      <c r="AN12" s="1">
        <f>IF(AND(数据A!$E11="意外",数据A!$F11="失"),1,0)</f>
        <v>0</v>
      </c>
      <c r="AO12" s="5">
        <f>IF(AND(数据B!$E11="发球",数据B!$F11="得"),1,0)</f>
        <v>0</v>
      </c>
      <c r="AP12" s="5">
        <f>IF(AND(数据B!$E11="发球",数据B!$F11="失"),1,0)</f>
        <v>0</v>
      </c>
      <c r="AQ12" s="5">
        <f>IF(AND(数据B!$E11="正手",数据B!$F11="得"),1,0)</f>
        <v>0</v>
      </c>
      <c r="AR12" s="5">
        <f>IF(AND(数据B!$E11="正手",数据B!$F11="失"),1,0)</f>
        <v>1</v>
      </c>
      <c r="AS12" s="5">
        <f>IF(AND(数据B!$E11="反手",数据B!$F11="得"),1,0)</f>
        <v>0</v>
      </c>
      <c r="AT12" s="5">
        <f>IF(AND(数据B!$E11="反手",数据B!$F11="失"),1,0)</f>
        <v>0</v>
      </c>
      <c r="AU12" s="5">
        <f>IF(AND(数据B!$E11="侧身",数据B!$F11="得"),1,0)</f>
        <v>0</v>
      </c>
      <c r="AV12" s="5">
        <f>IF(AND(数据B!$E11="侧身",数据B!$F11="失"),1,0)</f>
        <v>0</v>
      </c>
      <c r="AW12" s="5">
        <f>IF(AND(数据B!$E11="控制",数据B!$F11="得"),1,0)</f>
        <v>0</v>
      </c>
      <c r="AX12" s="5">
        <f>IF(AND(数据B!$E11="控制",数据B!$F11="失"),1,0)</f>
        <v>0</v>
      </c>
      <c r="AY12" s="5">
        <f>IF(AND(数据B!$E11="意外",数据B!$F11="得"),1,0)</f>
        <v>0</v>
      </c>
      <c r="AZ12" s="5">
        <f>IF(AND(数据B!$E11="意外",数据B!$F11="失"),1,0)</f>
        <v>0</v>
      </c>
    </row>
    <row r="13" spans="1:52">
      <c r="A13" s="1">
        <f>IF(AND(输入!$D12=1,输入!$G12="d"),1,0)</f>
        <v>0</v>
      </c>
      <c r="B13" s="1">
        <f>IF(AND(输入!$D12=2,输入!$G12="d"),1,0)</f>
        <v>1</v>
      </c>
      <c r="C13" s="1">
        <f>IF(AND(输入!$D12=3,输入!$G12="d"),1,0)</f>
        <v>0</v>
      </c>
      <c r="D13" s="1">
        <f>IF(AND(输入!$D12=4,输入!$G12="d"),1,0)</f>
        <v>0</v>
      </c>
      <c r="E13" s="1">
        <f>IF(AND(输入!$D12=5,输入!$G12="d"),1,0)</f>
        <v>0</v>
      </c>
      <c r="F13" s="1">
        <f>IF(AND(输入!$D12=6,输入!$G12="d"),1,0)</f>
        <v>0</v>
      </c>
      <c r="G13" s="1">
        <f>IF(AND(输入!$D12&gt;6,输入!$G12="d"),1,0)</f>
        <v>0</v>
      </c>
      <c r="H13" s="1">
        <f>IF(AND(输入!$D12=1,输入!$G12="s"),1,0)</f>
        <v>0</v>
      </c>
      <c r="I13" s="1">
        <f>IF(AND(输入!$D12=2,输入!$G12="s"),1,0)</f>
        <v>0</v>
      </c>
      <c r="J13" s="1">
        <f>IF(AND(输入!$D12=3,输入!$G12="s"),1,0)</f>
        <v>0</v>
      </c>
      <c r="K13" s="1">
        <f>IF(AND(输入!$D12=4,输入!$G12="s"),1,0)</f>
        <v>0</v>
      </c>
      <c r="L13" s="1">
        <f>IF(AND(输入!$D12=5,输入!$G12="s"),1,0)</f>
        <v>0</v>
      </c>
      <c r="M13" s="1">
        <f>IF(AND(输入!$D12=6,输入!$G12="s"),1,0)</f>
        <v>0</v>
      </c>
      <c r="N13" s="1">
        <f>IF(AND(输入!$D12&gt;6,输入!$G12="s"),1,0)</f>
        <v>0</v>
      </c>
      <c r="O13" s="2">
        <f>IF(AND(输入!$H12=1,输入!$G12="s"),1,0)</f>
        <v>0</v>
      </c>
      <c r="P13" s="2">
        <f>IF(AND(输入!$H12=2,输入!$G12="s"),1,0)</f>
        <v>0</v>
      </c>
      <c r="Q13" s="2">
        <f>IF(AND(输入!$H12=3,输入!$G12="s"),1,0)</f>
        <v>0</v>
      </c>
      <c r="R13" s="2">
        <f>IF(AND(输入!$H12=4,输入!$G12="s"),1,0)</f>
        <v>0</v>
      </c>
      <c r="S13" s="2">
        <f>IF(AND(输入!$H12=5,输入!$G12="s"),1,0)</f>
        <v>0</v>
      </c>
      <c r="T13" s="2">
        <f>IF(AND(输入!$H12=6,输入!$G12="s"),1,0)</f>
        <v>0</v>
      </c>
      <c r="U13" s="2">
        <f>IF(AND(输入!$H12&gt;6,输入!$G12="s"),1,0)</f>
        <v>0</v>
      </c>
      <c r="V13" s="2">
        <f>IF(AND(输入!$H12=1,输入!$G12="d"),1,0)</f>
        <v>0</v>
      </c>
      <c r="W13" s="2">
        <f>IF(AND(输入!$H12=2,输入!$G12="d"),1,0)</f>
        <v>0</v>
      </c>
      <c r="X13" s="2">
        <f>IF(AND(输入!$H12=3,输入!$G12="d"),1,0)</f>
        <v>1</v>
      </c>
      <c r="Y13" s="2">
        <f>IF(AND(输入!$H12=4,输入!$G12="d"),1,0)</f>
        <v>0</v>
      </c>
      <c r="Z13" s="2">
        <f>IF(AND(输入!$H12=5,输入!$G12="d"),1,0)</f>
        <v>0</v>
      </c>
      <c r="AA13" s="2">
        <f>IF(AND(输入!$H12=6,输入!$G12="d"),1,0)</f>
        <v>0</v>
      </c>
      <c r="AB13" s="2">
        <f>IF(AND(输入!$H12&gt;6,输入!$G12="d"),1,0)</f>
        <v>0</v>
      </c>
      <c r="AC13" s="1">
        <f>IF(AND(数据A!$E12="发球",数据A!$F12="得"),1,0)</f>
        <v>0</v>
      </c>
      <c r="AD13" s="1">
        <f>IF(AND(数据A!$E12="发球",数据A!$F12="失"),1,0)</f>
        <v>0</v>
      </c>
      <c r="AE13" s="1">
        <f>IF(AND(数据A!$E12="正手",数据A!$F12="得"),1,0)</f>
        <v>0</v>
      </c>
      <c r="AF13" s="1">
        <f>IF(AND(数据A!$E12="正手",数据A!$F12="失"),1,0)</f>
        <v>0</v>
      </c>
      <c r="AG13" s="1">
        <f>IF(AND(数据A!$E12="反手",数据A!$F12="得"),1,0)</f>
        <v>1</v>
      </c>
      <c r="AH13" s="1">
        <f>IF(AND(数据A!$E12="反手",数据A!$F12="失"),1,0)</f>
        <v>0</v>
      </c>
      <c r="AI13" s="1">
        <f>IF(AND(数据A!$E12="侧身",数据A!$F12="得"),1,0)</f>
        <v>0</v>
      </c>
      <c r="AJ13" s="1">
        <f>IF(AND(数据A!$E12="侧身",数据A!$F12="失"),1,0)</f>
        <v>0</v>
      </c>
      <c r="AK13" s="1">
        <f>IF(AND(数据A!$E12="控制",数据A!$F12="得"),1,0)</f>
        <v>0</v>
      </c>
      <c r="AL13" s="1">
        <f>IF(AND(数据A!$E12="控制",数据A!$F12="失"),1,0)</f>
        <v>0</v>
      </c>
      <c r="AM13" s="1">
        <f>IF(AND(数据A!$E12="意外",数据A!$F12="得"),1,0)</f>
        <v>0</v>
      </c>
      <c r="AN13" s="1">
        <f>IF(AND(数据A!$E12="意外",数据A!$F12="失"),1,0)</f>
        <v>0</v>
      </c>
      <c r="AO13" s="5">
        <f>IF(AND(数据B!$E12="发球",数据B!$F12="得"),1,0)</f>
        <v>0</v>
      </c>
      <c r="AP13" s="5">
        <f>IF(AND(数据B!$E12="发球",数据B!$F12="失"),1,0)</f>
        <v>0</v>
      </c>
      <c r="AQ13" s="5">
        <f>IF(AND(数据B!$E12="正手",数据B!$F12="得"),1,0)</f>
        <v>0</v>
      </c>
      <c r="AR13" s="5">
        <f>IF(AND(数据B!$E12="正手",数据B!$F12="失"),1,0)</f>
        <v>0</v>
      </c>
      <c r="AS13" s="5">
        <f>IF(AND(数据B!$E12="反手",数据B!$F12="得"),1,0)</f>
        <v>0</v>
      </c>
      <c r="AT13" s="5">
        <f>IF(AND(数据B!$E12="反手",数据B!$F12="失"),1,0)</f>
        <v>1</v>
      </c>
      <c r="AU13" s="5">
        <f>IF(AND(数据B!$E12="侧身",数据B!$F12="得"),1,0)</f>
        <v>0</v>
      </c>
      <c r="AV13" s="5">
        <f>IF(AND(数据B!$E12="侧身",数据B!$F12="失"),1,0)</f>
        <v>0</v>
      </c>
      <c r="AW13" s="5">
        <f>IF(AND(数据B!$E12="控制",数据B!$F12="得"),1,0)</f>
        <v>0</v>
      </c>
      <c r="AX13" s="5">
        <f>IF(AND(数据B!$E12="控制",数据B!$F12="失"),1,0)</f>
        <v>0</v>
      </c>
      <c r="AY13" s="5">
        <f>IF(AND(数据B!$E12="意外",数据B!$F12="得"),1,0)</f>
        <v>0</v>
      </c>
      <c r="AZ13" s="5">
        <f>IF(AND(数据B!$E12="意外",数据B!$F12="失"),1,0)</f>
        <v>0</v>
      </c>
    </row>
    <row r="14" spans="1:52">
      <c r="A14" s="1">
        <f>IF(AND(输入!$D13=1,输入!$G13="d"),1,0)</f>
        <v>0</v>
      </c>
      <c r="B14" s="1">
        <f>IF(AND(输入!$D13=2,输入!$G13="d"),1,0)</f>
        <v>0</v>
      </c>
      <c r="C14" s="1">
        <f>IF(AND(输入!$D13=3,输入!$G13="d"),1,0)</f>
        <v>0</v>
      </c>
      <c r="D14" s="1">
        <f>IF(AND(输入!$D13=4,输入!$G13="d"),1,0)</f>
        <v>0</v>
      </c>
      <c r="E14" s="1">
        <f>IF(AND(输入!$D13=5,输入!$G13="d"),1,0)</f>
        <v>0</v>
      </c>
      <c r="F14" s="1">
        <f>IF(AND(输入!$D13=6,输入!$G13="d"),1,0)</f>
        <v>0</v>
      </c>
      <c r="G14" s="1">
        <f>IF(AND(输入!$D13&gt;6,输入!$G13="d"),1,0)</f>
        <v>0</v>
      </c>
      <c r="H14" s="1">
        <f>IF(AND(输入!$D13=1,输入!$G13="s"),1,0)</f>
        <v>0</v>
      </c>
      <c r="I14" s="1">
        <f>IF(AND(输入!$D13=2,输入!$G13="s"),1,0)</f>
        <v>0</v>
      </c>
      <c r="J14" s="1">
        <f>IF(AND(输入!$D13=3,输入!$G13="s"),1,0)</f>
        <v>1</v>
      </c>
      <c r="K14" s="1">
        <f>IF(AND(输入!$D13=4,输入!$G13="s"),1,0)</f>
        <v>0</v>
      </c>
      <c r="L14" s="1">
        <f>IF(AND(输入!$D13=5,输入!$G13="s"),1,0)</f>
        <v>0</v>
      </c>
      <c r="M14" s="1">
        <f>IF(AND(输入!$D13=6,输入!$G13="s"),1,0)</f>
        <v>0</v>
      </c>
      <c r="N14" s="1">
        <f>IF(AND(输入!$D13&gt;6,输入!$G13="s"),1,0)</f>
        <v>0</v>
      </c>
      <c r="O14" s="2">
        <f>IF(AND(输入!$H13=1,输入!$G13="s"),1,0)</f>
        <v>0</v>
      </c>
      <c r="P14" s="2">
        <f>IF(AND(输入!$H13=2,输入!$G13="s"),1,0)</f>
        <v>1</v>
      </c>
      <c r="Q14" s="2">
        <f>IF(AND(输入!$H13=3,输入!$G13="s"),1,0)</f>
        <v>0</v>
      </c>
      <c r="R14" s="2">
        <f>IF(AND(输入!$H13=4,输入!$G13="s"),1,0)</f>
        <v>0</v>
      </c>
      <c r="S14" s="2">
        <f>IF(AND(输入!$H13=5,输入!$G13="s"),1,0)</f>
        <v>0</v>
      </c>
      <c r="T14" s="2">
        <f>IF(AND(输入!$H13=6,输入!$G13="s"),1,0)</f>
        <v>0</v>
      </c>
      <c r="U14" s="2">
        <f>IF(AND(输入!$H13&gt;6,输入!$G13="s"),1,0)</f>
        <v>0</v>
      </c>
      <c r="V14" s="2">
        <f>IF(AND(输入!$H13=1,输入!$G13="d"),1,0)</f>
        <v>0</v>
      </c>
      <c r="W14" s="2">
        <f>IF(AND(输入!$H13=2,输入!$G13="d"),1,0)</f>
        <v>0</v>
      </c>
      <c r="X14" s="2">
        <f>IF(AND(输入!$H13=3,输入!$G13="d"),1,0)</f>
        <v>0</v>
      </c>
      <c r="Y14" s="2">
        <f>IF(AND(输入!$H13=4,输入!$G13="d"),1,0)</f>
        <v>0</v>
      </c>
      <c r="Z14" s="2">
        <f>IF(AND(输入!$H13=5,输入!$G13="d"),1,0)</f>
        <v>0</v>
      </c>
      <c r="AA14" s="2">
        <f>IF(AND(输入!$H13=6,输入!$G13="d"),1,0)</f>
        <v>0</v>
      </c>
      <c r="AB14" s="2">
        <f>IF(AND(输入!$H13&gt;6,输入!$G13="d"),1,0)</f>
        <v>0</v>
      </c>
      <c r="AC14" s="1">
        <f>IF(AND(数据A!$E13="发球",数据A!$F13="得"),1,0)</f>
        <v>0</v>
      </c>
      <c r="AD14" s="1">
        <f>IF(AND(数据A!$E13="发球",数据A!$F13="失"),1,0)</f>
        <v>0</v>
      </c>
      <c r="AE14" s="1">
        <f>IF(AND(数据A!$E13="正手",数据A!$F13="得"),1,0)</f>
        <v>0</v>
      </c>
      <c r="AF14" s="1">
        <f>IF(AND(数据A!$E13="正手",数据A!$F13="失"),1,0)</f>
        <v>0</v>
      </c>
      <c r="AG14" s="1">
        <f>IF(AND(数据A!$E13="反手",数据A!$F13="得"),1,0)</f>
        <v>0</v>
      </c>
      <c r="AH14" s="1">
        <f>IF(AND(数据A!$E13="反手",数据A!$F13="失"),1,0)</f>
        <v>0</v>
      </c>
      <c r="AI14" s="1">
        <f>IF(AND(数据A!$E13="侧身",数据A!$F13="得"),1,0)</f>
        <v>0</v>
      </c>
      <c r="AJ14" s="1">
        <f>IF(AND(数据A!$E13="侧身",数据A!$F13="失"),1,0)</f>
        <v>1</v>
      </c>
      <c r="AK14" s="1">
        <f>IF(AND(数据A!$E13="控制",数据A!$F13="得"),1,0)</f>
        <v>0</v>
      </c>
      <c r="AL14" s="1">
        <f>IF(AND(数据A!$E13="控制",数据A!$F13="失"),1,0)</f>
        <v>0</v>
      </c>
      <c r="AM14" s="1">
        <f>IF(AND(数据A!$E13="意外",数据A!$F13="得"),1,0)</f>
        <v>0</v>
      </c>
      <c r="AN14" s="1">
        <f>IF(AND(数据A!$E13="意外",数据A!$F13="失"),1,0)</f>
        <v>0</v>
      </c>
      <c r="AO14" s="5">
        <f>IF(AND(数据B!$E13="发球",数据B!$F13="得"),1,0)</f>
        <v>0</v>
      </c>
      <c r="AP14" s="5">
        <f>IF(AND(数据B!$E13="发球",数据B!$F13="失"),1,0)</f>
        <v>0</v>
      </c>
      <c r="AQ14" s="5">
        <f>IF(AND(数据B!$E13="正手",数据B!$F13="得"),1,0)</f>
        <v>0</v>
      </c>
      <c r="AR14" s="5">
        <f>IF(AND(数据B!$E13="正手",数据B!$F13="失"),1,0)</f>
        <v>0</v>
      </c>
      <c r="AS14" s="5">
        <f>IF(AND(数据B!$E13="反手",数据B!$F13="得"),1,0)</f>
        <v>0</v>
      </c>
      <c r="AT14" s="5">
        <f>IF(AND(数据B!$E13="反手",数据B!$F13="失"),1,0)</f>
        <v>0</v>
      </c>
      <c r="AU14" s="5">
        <f>IF(AND(数据B!$E13="侧身",数据B!$F13="得"),1,0)</f>
        <v>1</v>
      </c>
      <c r="AV14" s="5">
        <f>IF(AND(数据B!$E13="侧身",数据B!$F13="失"),1,0)</f>
        <v>0</v>
      </c>
      <c r="AW14" s="5">
        <f>IF(AND(数据B!$E13="控制",数据B!$F13="得"),1,0)</f>
        <v>0</v>
      </c>
      <c r="AX14" s="5">
        <f>IF(AND(数据B!$E13="控制",数据B!$F13="失"),1,0)</f>
        <v>0</v>
      </c>
      <c r="AY14" s="5">
        <f>IF(AND(数据B!$E13="意外",数据B!$F13="得"),1,0)</f>
        <v>0</v>
      </c>
      <c r="AZ14" s="5">
        <f>IF(AND(数据B!$E13="意外",数据B!$F13="失"),1,0)</f>
        <v>0</v>
      </c>
    </row>
    <row r="15" spans="1:52">
      <c r="A15" s="1">
        <f>IF(AND(输入!$D14=1,输入!$G14="d"),1,0)</f>
        <v>0</v>
      </c>
      <c r="B15" s="1">
        <f>IF(AND(输入!$D14=2,输入!$G14="d"),1,0)</f>
        <v>0</v>
      </c>
      <c r="C15" s="1">
        <f>IF(AND(输入!$D14=3,输入!$G14="d"),1,0)</f>
        <v>0</v>
      </c>
      <c r="D15" s="1">
        <f>IF(AND(输入!$D14=4,输入!$G14="d"),1,0)</f>
        <v>0</v>
      </c>
      <c r="E15" s="1">
        <f>IF(AND(输入!$D14=5,输入!$G14="d"),1,0)</f>
        <v>0</v>
      </c>
      <c r="F15" s="1">
        <f>IF(AND(输入!$D14=6,输入!$G14="d"),1,0)</f>
        <v>0</v>
      </c>
      <c r="G15" s="1">
        <f>IF(AND(输入!$D14&gt;6,输入!$G14="d"),1,0)</f>
        <v>0</v>
      </c>
      <c r="H15" s="1">
        <f>IF(AND(输入!$D14=1,输入!$G14="s"),1,0)</f>
        <v>0</v>
      </c>
      <c r="I15" s="1">
        <f>IF(AND(输入!$D14=2,输入!$G14="s"),1,0)</f>
        <v>0</v>
      </c>
      <c r="J15" s="1">
        <f>IF(AND(输入!$D14=3,输入!$G14="s"),1,0)</f>
        <v>0</v>
      </c>
      <c r="K15" s="1">
        <f>IF(AND(输入!$D14=4,输入!$G14="s"),1,0)</f>
        <v>1</v>
      </c>
      <c r="L15" s="1">
        <f>IF(AND(输入!$D14=5,输入!$G14="s"),1,0)</f>
        <v>0</v>
      </c>
      <c r="M15" s="1">
        <f>IF(AND(输入!$D14=6,输入!$G14="s"),1,0)</f>
        <v>0</v>
      </c>
      <c r="N15" s="1">
        <f>IF(AND(输入!$D14&gt;6,输入!$G14="s"),1,0)</f>
        <v>0</v>
      </c>
      <c r="O15" s="2">
        <f>IF(AND(输入!$H14=1,输入!$G14="s"),1,0)</f>
        <v>0</v>
      </c>
      <c r="P15" s="2">
        <f>IF(AND(输入!$H14=2,输入!$G14="s"),1,0)</f>
        <v>0</v>
      </c>
      <c r="Q15" s="2">
        <f>IF(AND(输入!$H14=3,输入!$G14="s"),1,0)</f>
        <v>1</v>
      </c>
      <c r="R15" s="2">
        <f>IF(AND(输入!$H14=4,输入!$G14="s"),1,0)</f>
        <v>0</v>
      </c>
      <c r="S15" s="2">
        <f>IF(AND(输入!$H14=5,输入!$G14="s"),1,0)</f>
        <v>0</v>
      </c>
      <c r="T15" s="2">
        <f>IF(AND(输入!$H14=6,输入!$G14="s"),1,0)</f>
        <v>0</v>
      </c>
      <c r="U15" s="2">
        <f>IF(AND(输入!$H14&gt;6,输入!$G14="s"),1,0)</f>
        <v>0</v>
      </c>
      <c r="V15" s="2">
        <f>IF(AND(输入!$H14=1,输入!$G14="d"),1,0)</f>
        <v>0</v>
      </c>
      <c r="W15" s="2">
        <f>IF(AND(输入!$H14=2,输入!$G14="d"),1,0)</f>
        <v>0</v>
      </c>
      <c r="X15" s="2">
        <f>IF(AND(输入!$H14=3,输入!$G14="d"),1,0)</f>
        <v>0</v>
      </c>
      <c r="Y15" s="2">
        <f>IF(AND(输入!$H14=4,输入!$G14="d"),1,0)</f>
        <v>0</v>
      </c>
      <c r="Z15" s="2">
        <f>IF(AND(输入!$H14=5,输入!$G14="d"),1,0)</f>
        <v>0</v>
      </c>
      <c r="AA15" s="2">
        <f>IF(AND(输入!$H14=6,输入!$G14="d"),1,0)</f>
        <v>0</v>
      </c>
      <c r="AB15" s="2">
        <f>IF(AND(输入!$H14&gt;6,输入!$G14="d"),1,0)</f>
        <v>0</v>
      </c>
      <c r="AC15" s="1">
        <f>IF(AND(数据A!$E14="发球",数据A!$F14="得"),1,0)</f>
        <v>0</v>
      </c>
      <c r="AD15" s="1">
        <f>IF(AND(数据A!$E14="发球",数据A!$F14="失"),1,0)</f>
        <v>0</v>
      </c>
      <c r="AE15" s="1">
        <f>IF(AND(数据A!$E14="正手",数据A!$F14="得"),1,0)</f>
        <v>0</v>
      </c>
      <c r="AF15" s="1">
        <f>IF(AND(数据A!$E14="正手",数据A!$F14="失"),1,0)</f>
        <v>0</v>
      </c>
      <c r="AG15" s="1">
        <f>IF(AND(数据A!$E14="反手",数据A!$F14="得"),1,0)</f>
        <v>0</v>
      </c>
      <c r="AH15" s="1">
        <f>IF(AND(数据A!$E14="反手",数据A!$F14="失"),1,0)</f>
        <v>0</v>
      </c>
      <c r="AI15" s="1">
        <f>IF(AND(数据A!$E14="侧身",数据A!$F14="得"),1,0)</f>
        <v>0</v>
      </c>
      <c r="AJ15" s="1">
        <f>IF(AND(数据A!$E14="侧身",数据A!$F14="失"),1,0)</f>
        <v>0</v>
      </c>
      <c r="AK15" s="1">
        <f>IF(AND(数据A!$E14="控制",数据A!$F14="得"),1,0)</f>
        <v>0</v>
      </c>
      <c r="AL15" s="1">
        <f>IF(AND(数据A!$E14="控制",数据A!$F14="失"),1,0)</f>
        <v>1</v>
      </c>
      <c r="AM15" s="1">
        <f>IF(AND(数据A!$E14="意外",数据A!$F14="得"),1,0)</f>
        <v>0</v>
      </c>
      <c r="AN15" s="1">
        <f>IF(AND(数据A!$E14="意外",数据A!$F14="失"),1,0)</f>
        <v>0</v>
      </c>
      <c r="AO15" s="5">
        <f>IF(AND(数据B!$E14="发球",数据B!$F14="得"),1,0)</f>
        <v>0</v>
      </c>
      <c r="AP15" s="5">
        <f>IF(AND(数据B!$E14="发球",数据B!$F14="失"),1,0)</f>
        <v>0</v>
      </c>
      <c r="AQ15" s="5">
        <f>IF(AND(数据B!$E14="正手",数据B!$F14="得"),1,0)</f>
        <v>0</v>
      </c>
      <c r="AR15" s="5">
        <f>IF(AND(数据B!$E14="正手",数据B!$F14="失"),1,0)</f>
        <v>0</v>
      </c>
      <c r="AS15" s="5">
        <f>IF(AND(数据B!$E14="反手",数据B!$F14="得"),1,0)</f>
        <v>0</v>
      </c>
      <c r="AT15" s="5">
        <f>IF(AND(数据B!$E14="反手",数据B!$F14="失"),1,0)</f>
        <v>0</v>
      </c>
      <c r="AU15" s="5">
        <f>IF(AND(数据B!$E14="侧身",数据B!$F14="得"),1,0)</f>
        <v>0</v>
      </c>
      <c r="AV15" s="5">
        <f>IF(AND(数据B!$E14="侧身",数据B!$F14="失"),1,0)</f>
        <v>0</v>
      </c>
      <c r="AW15" s="5">
        <f>IF(AND(数据B!$E14="控制",数据B!$F14="得"),1,0)</f>
        <v>1</v>
      </c>
      <c r="AX15" s="5">
        <f>IF(AND(数据B!$E14="控制",数据B!$F14="失"),1,0)</f>
        <v>0</v>
      </c>
      <c r="AY15" s="5">
        <f>IF(AND(数据B!$E14="意外",数据B!$F14="得"),1,0)</f>
        <v>0</v>
      </c>
      <c r="AZ15" s="5">
        <f>IF(AND(数据B!$E14="意外",数据B!$F14="失"),1,0)</f>
        <v>0</v>
      </c>
    </row>
    <row r="16" spans="1:52">
      <c r="A16" s="1">
        <f>IF(AND(输入!$D15=1,输入!$G15="d"),1,0)</f>
        <v>0</v>
      </c>
      <c r="B16" s="1">
        <f>IF(AND(输入!$D15=2,输入!$G15="d"),1,0)</f>
        <v>0</v>
      </c>
      <c r="C16" s="1">
        <f>IF(AND(输入!$D15=3,输入!$G15="d"),1,0)</f>
        <v>0</v>
      </c>
      <c r="D16" s="1">
        <f>IF(AND(输入!$D15=4,输入!$G15="d"),1,0)</f>
        <v>0</v>
      </c>
      <c r="E16" s="1">
        <f>IF(AND(输入!$D15=5,输入!$G15="d"),1,0)</f>
        <v>0</v>
      </c>
      <c r="F16" s="1">
        <f>IF(AND(输入!$D15=6,输入!$G15="d"),1,0)</f>
        <v>0</v>
      </c>
      <c r="G16" s="1">
        <f>IF(AND(输入!$D15&gt;6,输入!$G15="d"),1,0)</f>
        <v>0</v>
      </c>
      <c r="H16" s="1">
        <f>IF(AND(输入!$D15=1,输入!$G15="s"),1,0)</f>
        <v>0</v>
      </c>
      <c r="I16" s="1">
        <f>IF(AND(输入!$D15=2,输入!$G15="s"),1,0)</f>
        <v>0</v>
      </c>
      <c r="J16" s="1">
        <f>IF(AND(输入!$D15=3,输入!$G15="s"),1,0)</f>
        <v>0</v>
      </c>
      <c r="K16" s="1">
        <f>IF(AND(输入!$D15=4,输入!$G15="s"),1,0)</f>
        <v>0</v>
      </c>
      <c r="L16" s="1">
        <f>IF(AND(输入!$D15=5,输入!$G15="s"),1,0)</f>
        <v>1</v>
      </c>
      <c r="M16" s="1">
        <f>IF(AND(输入!$D15=6,输入!$G15="s"),1,0)</f>
        <v>0</v>
      </c>
      <c r="N16" s="1">
        <f>IF(AND(输入!$D15&gt;6,输入!$G15="s"),1,0)</f>
        <v>0</v>
      </c>
      <c r="O16" s="2">
        <f>IF(AND(输入!$H15=1,输入!$G15="s"),1,0)</f>
        <v>0</v>
      </c>
      <c r="P16" s="2">
        <f>IF(AND(输入!$H15=2,输入!$G15="s"),1,0)</f>
        <v>0</v>
      </c>
      <c r="Q16" s="2">
        <f>IF(AND(输入!$H15=3,输入!$G15="s"),1,0)</f>
        <v>0</v>
      </c>
      <c r="R16" s="2">
        <f>IF(AND(输入!$H15=4,输入!$G15="s"),1,0)</f>
        <v>1</v>
      </c>
      <c r="S16" s="2">
        <f>IF(AND(输入!$H15=5,输入!$G15="s"),1,0)</f>
        <v>0</v>
      </c>
      <c r="T16" s="2">
        <f>IF(AND(输入!$H15=6,输入!$G15="s"),1,0)</f>
        <v>0</v>
      </c>
      <c r="U16" s="2">
        <f>IF(AND(输入!$H15&gt;6,输入!$G15="s"),1,0)</f>
        <v>0</v>
      </c>
      <c r="V16" s="2">
        <f>IF(AND(输入!$H15=1,输入!$G15="d"),1,0)</f>
        <v>0</v>
      </c>
      <c r="W16" s="2">
        <f>IF(AND(输入!$H15=2,输入!$G15="d"),1,0)</f>
        <v>0</v>
      </c>
      <c r="X16" s="2">
        <f>IF(AND(输入!$H15=3,输入!$G15="d"),1,0)</f>
        <v>0</v>
      </c>
      <c r="Y16" s="2">
        <f>IF(AND(输入!$H15=4,输入!$G15="d"),1,0)</f>
        <v>0</v>
      </c>
      <c r="Z16" s="2">
        <f>IF(AND(输入!$H15=5,输入!$G15="d"),1,0)</f>
        <v>0</v>
      </c>
      <c r="AA16" s="2">
        <f>IF(AND(输入!$H15=6,输入!$G15="d"),1,0)</f>
        <v>0</v>
      </c>
      <c r="AB16" s="2">
        <f>IF(AND(输入!$H15&gt;6,输入!$G15="d"),1,0)</f>
        <v>0</v>
      </c>
      <c r="AC16" s="1">
        <f>IF(AND(数据A!$E15="发球",数据A!$F15="得"),1,0)</f>
        <v>0</v>
      </c>
      <c r="AD16" s="1">
        <f>IF(AND(数据A!$E15="发球",数据A!$F15="失"),1,0)</f>
        <v>0</v>
      </c>
      <c r="AE16" s="1">
        <f>IF(AND(数据A!$E15="正手",数据A!$F15="得"),1,0)</f>
        <v>0</v>
      </c>
      <c r="AF16" s="1">
        <f>IF(AND(数据A!$E15="正手",数据A!$F15="失"),1,0)</f>
        <v>1</v>
      </c>
      <c r="AG16" s="1">
        <f>IF(AND(数据A!$E15="反手",数据A!$F15="得"),1,0)</f>
        <v>0</v>
      </c>
      <c r="AH16" s="1">
        <f>IF(AND(数据A!$E15="反手",数据A!$F15="失"),1,0)</f>
        <v>0</v>
      </c>
      <c r="AI16" s="1">
        <f>IF(AND(数据A!$E15="侧身",数据A!$F15="得"),1,0)</f>
        <v>0</v>
      </c>
      <c r="AJ16" s="1">
        <f>IF(AND(数据A!$E15="侧身",数据A!$F15="失"),1,0)</f>
        <v>0</v>
      </c>
      <c r="AK16" s="1">
        <f>IF(AND(数据A!$E15="控制",数据A!$F15="得"),1,0)</f>
        <v>0</v>
      </c>
      <c r="AL16" s="1">
        <f>IF(AND(数据A!$E15="控制",数据A!$F15="失"),1,0)</f>
        <v>0</v>
      </c>
      <c r="AM16" s="1">
        <f>IF(AND(数据A!$E15="意外",数据A!$F15="得"),1,0)</f>
        <v>0</v>
      </c>
      <c r="AN16" s="1">
        <f>IF(AND(数据A!$E15="意外",数据A!$F15="失"),1,0)</f>
        <v>0</v>
      </c>
      <c r="AO16" s="5">
        <f>IF(AND(数据B!$E15="发球",数据B!$F15="得"),1,0)</f>
        <v>0</v>
      </c>
      <c r="AP16" s="5">
        <f>IF(AND(数据B!$E15="发球",数据B!$F15="失"),1,0)</f>
        <v>0</v>
      </c>
      <c r="AQ16" s="5">
        <f>IF(AND(数据B!$E15="正手",数据B!$F15="得"),1,0)</f>
        <v>1</v>
      </c>
      <c r="AR16" s="5">
        <f>IF(AND(数据B!$E15="正手",数据B!$F15="失"),1,0)</f>
        <v>0</v>
      </c>
      <c r="AS16" s="5">
        <f>IF(AND(数据B!$E15="反手",数据B!$F15="得"),1,0)</f>
        <v>0</v>
      </c>
      <c r="AT16" s="5">
        <f>IF(AND(数据B!$E15="反手",数据B!$F15="失"),1,0)</f>
        <v>0</v>
      </c>
      <c r="AU16" s="5">
        <f>IF(AND(数据B!$E15="侧身",数据B!$F15="得"),1,0)</f>
        <v>0</v>
      </c>
      <c r="AV16" s="5">
        <f>IF(AND(数据B!$E15="侧身",数据B!$F15="失"),1,0)</f>
        <v>0</v>
      </c>
      <c r="AW16" s="5">
        <f>IF(AND(数据B!$E15="控制",数据B!$F15="得"),1,0)</f>
        <v>0</v>
      </c>
      <c r="AX16" s="5">
        <f>IF(AND(数据B!$E15="控制",数据B!$F15="失"),1,0)</f>
        <v>0</v>
      </c>
      <c r="AY16" s="5">
        <f>IF(AND(数据B!$E15="意外",数据B!$F15="得"),1,0)</f>
        <v>0</v>
      </c>
      <c r="AZ16" s="5">
        <f>IF(AND(数据B!$E15="意外",数据B!$F15="失"),1,0)</f>
        <v>0</v>
      </c>
    </row>
    <row r="17" spans="1:52">
      <c r="A17" s="1">
        <f>IF(AND(输入!$D16=1,输入!$G16="d"),1,0)</f>
        <v>0</v>
      </c>
      <c r="B17" s="1">
        <f>IF(AND(输入!$D16=2,输入!$G16="d"),1,0)</f>
        <v>0</v>
      </c>
      <c r="C17" s="1">
        <f>IF(AND(输入!$D16=3,输入!$G16="d"),1,0)</f>
        <v>0</v>
      </c>
      <c r="D17" s="1">
        <f>IF(AND(输入!$D16=4,输入!$G16="d"),1,0)</f>
        <v>0</v>
      </c>
      <c r="E17" s="1">
        <f>IF(AND(输入!$D16=5,输入!$G16="d"),1,0)</f>
        <v>0</v>
      </c>
      <c r="F17" s="1">
        <f>IF(AND(输入!$D16=6,输入!$G16="d"),1,0)</f>
        <v>1</v>
      </c>
      <c r="G17" s="1">
        <f>IF(AND(输入!$D16&gt;6,输入!$G16="d"),1,0)</f>
        <v>0</v>
      </c>
      <c r="H17" s="1">
        <f>IF(AND(输入!$D16=1,输入!$G16="s"),1,0)</f>
        <v>0</v>
      </c>
      <c r="I17" s="1">
        <f>IF(AND(输入!$D16=2,输入!$G16="s"),1,0)</f>
        <v>0</v>
      </c>
      <c r="J17" s="1">
        <f>IF(AND(输入!$D16=3,输入!$G16="s"),1,0)</f>
        <v>0</v>
      </c>
      <c r="K17" s="1">
        <f>IF(AND(输入!$D16=4,输入!$G16="s"),1,0)</f>
        <v>0</v>
      </c>
      <c r="L17" s="1">
        <f>IF(AND(输入!$D16=5,输入!$G16="s"),1,0)</f>
        <v>0</v>
      </c>
      <c r="M17" s="1">
        <f>IF(AND(输入!$D16=6,输入!$G16="s"),1,0)</f>
        <v>0</v>
      </c>
      <c r="N17" s="1">
        <f>IF(AND(输入!$D16&gt;6,输入!$G16="s"),1,0)</f>
        <v>0</v>
      </c>
      <c r="O17" s="2">
        <f>IF(AND(输入!$H16=1,输入!$G16="s"),1,0)</f>
        <v>0</v>
      </c>
      <c r="P17" s="2">
        <f>IF(AND(输入!$H16=2,输入!$G16="s"),1,0)</f>
        <v>0</v>
      </c>
      <c r="Q17" s="2">
        <f>IF(AND(输入!$H16=3,输入!$G16="s"),1,0)</f>
        <v>0</v>
      </c>
      <c r="R17" s="2">
        <f>IF(AND(输入!$H16=4,输入!$G16="s"),1,0)</f>
        <v>0</v>
      </c>
      <c r="S17" s="2">
        <f>IF(AND(输入!$H16=5,输入!$G16="s"),1,0)</f>
        <v>0</v>
      </c>
      <c r="T17" s="2">
        <f>IF(AND(输入!$H16=6,输入!$G16="s"),1,0)</f>
        <v>0</v>
      </c>
      <c r="U17" s="2">
        <f>IF(AND(输入!$H16&gt;6,输入!$G16="s"),1,0)</f>
        <v>0</v>
      </c>
      <c r="V17" s="2">
        <f>IF(AND(输入!$H16=1,输入!$G16="d"),1,0)</f>
        <v>0</v>
      </c>
      <c r="W17" s="2">
        <f>IF(AND(输入!$H16=2,输入!$G16="d"),1,0)</f>
        <v>0</v>
      </c>
      <c r="X17" s="2">
        <f>IF(AND(输入!$H16=3,输入!$G16="d"),1,0)</f>
        <v>0</v>
      </c>
      <c r="Y17" s="2">
        <f>IF(AND(输入!$H16=4,输入!$G16="d"),1,0)</f>
        <v>0</v>
      </c>
      <c r="Z17" s="2">
        <f>IF(AND(输入!$H16=5,输入!$G16="d"),1,0)</f>
        <v>0</v>
      </c>
      <c r="AA17" s="2">
        <f>IF(AND(输入!$H16=6,输入!$G16="d"),1,0)</f>
        <v>0</v>
      </c>
      <c r="AB17" s="2">
        <f>IF(AND(输入!$H16&gt;6,输入!$G16="d"),1,0)</f>
        <v>1</v>
      </c>
      <c r="AC17" s="1">
        <f>IF(AND(数据A!$E16="发球",数据A!$F16="得"),1,0)</f>
        <v>0</v>
      </c>
      <c r="AD17" s="1">
        <f>IF(AND(数据A!$E16="发球",数据A!$F16="失"),1,0)</f>
        <v>0</v>
      </c>
      <c r="AE17" s="1">
        <f>IF(AND(数据A!$E16="正手",数据A!$F16="得"),1,0)</f>
        <v>0</v>
      </c>
      <c r="AF17" s="1">
        <f>IF(AND(数据A!$E16="正手",数据A!$F16="失"),1,0)</f>
        <v>0</v>
      </c>
      <c r="AG17" s="1">
        <f>IF(AND(数据A!$E16="反手",数据A!$F16="得"),1,0)</f>
        <v>1</v>
      </c>
      <c r="AH17" s="1">
        <f>IF(AND(数据A!$E16="反手",数据A!$F16="失"),1,0)</f>
        <v>0</v>
      </c>
      <c r="AI17" s="1">
        <f>IF(AND(数据A!$E16="侧身",数据A!$F16="得"),1,0)</f>
        <v>0</v>
      </c>
      <c r="AJ17" s="1">
        <f>IF(AND(数据A!$E16="侧身",数据A!$F16="失"),1,0)</f>
        <v>0</v>
      </c>
      <c r="AK17" s="1">
        <f>IF(AND(数据A!$E16="控制",数据A!$F16="得"),1,0)</f>
        <v>0</v>
      </c>
      <c r="AL17" s="1">
        <f>IF(AND(数据A!$E16="控制",数据A!$F16="失"),1,0)</f>
        <v>0</v>
      </c>
      <c r="AM17" s="1">
        <f>IF(AND(数据A!$E16="意外",数据A!$F16="得"),1,0)</f>
        <v>0</v>
      </c>
      <c r="AN17" s="1">
        <f>IF(AND(数据A!$E16="意外",数据A!$F16="失"),1,0)</f>
        <v>0</v>
      </c>
      <c r="AO17" s="5">
        <f>IF(AND(数据B!$E16="发球",数据B!$F16="得"),1,0)</f>
        <v>0</v>
      </c>
      <c r="AP17" s="5">
        <f>IF(AND(数据B!$E16="发球",数据B!$F16="失"),1,0)</f>
        <v>0</v>
      </c>
      <c r="AQ17" s="5">
        <f>IF(AND(数据B!$E16="正手",数据B!$F16="得"),1,0)</f>
        <v>0</v>
      </c>
      <c r="AR17" s="5">
        <f>IF(AND(数据B!$E16="正手",数据B!$F16="失"),1,0)</f>
        <v>0</v>
      </c>
      <c r="AS17" s="5">
        <f>IF(AND(数据B!$E16="反手",数据B!$F16="得"),1,0)</f>
        <v>0</v>
      </c>
      <c r="AT17" s="5">
        <f>IF(AND(数据B!$E16="反手",数据B!$F16="失"),1,0)</f>
        <v>1</v>
      </c>
      <c r="AU17" s="5">
        <f>IF(AND(数据B!$E16="侧身",数据B!$F16="得"),1,0)</f>
        <v>0</v>
      </c>
      <c r="AV17" s="5">
        <f>IF(AND(数据B!$E16="侧身",数据B!$F16="失"),1,0)</f>
        <v>0</v>
      </c>
      <c r="AW17" s="5">
        <f>IF(AND(数据B!$E16="控制",数据B!$F16="得"),1,0)</f>
        <v>0</v>
      </c>
      <c r="AX17" s="5">
        <f>IF(AND(数据B!$E16="控制",数据B!$F16="失"),1,0)</f>
        <v>0</v>
      </c>
      <c r="AY17" s="5">
        <f>IF(AND(数据B!$E16="意外",数据B!$F16="得"),1,0)</f>
        <v>0</v>
      </c>
      <c r="AZ17" s="5">
        <f>IF(AND(数据B!$E16="意外",数据B!$F16="失"),1,0)</f>
        <v>0</v>
      </c>
    </row>
    <row r="18" spans="1:52">
      <c r="A18" s="1">
        <f>IF(AND(输入!$D17=1,输入!$G17="d"),1,0)</f>
        <v>0</v>
      </c>
      <c r="B18" s="1">
        <f>IF(AND(输入!$D17=2,输入!$G17="d"),1,0)</f>
        <v>0</v>
      </c>
      <c r="C18" s="1">
        <f>IF(AND(输入!$D17=3,输入!$G17="d"),1,0)</f>
        <v>0</v>
      </c>
      <c r="D18" s="1">
        <f>IF(AND(输入!$D17=4,输入!$G17="d"),1,0)</f>
        <v>0</v>
      </c>
      <c r="E18" s="1">
        <f>IF(AND(输入!$D17=5,输入!$G17="d"),1,0)</f>
        <v>0</v>
      </c>
      <c r="F18" s="1">
        <f>IF(AND(输入!$D17=6,输入!$G17="d"),1,0)</f>
        <v>0</v>
      </c>
      <c r="G18" s="1">
        <f>IF(AND(输入!$D17&gt;6,输入!$G17="d"),1,0)</f>
        <v>1</v>
      </c>
      <c r="H18" s="1">
        <f>IF(AND(输入!$D17=1,输入!$G17="s"),1,0)</f>
        <v>0</v>
      </c>
      <c r="I18" s="1">
        <f>IF(AND(输入!$D17=2,输入!$G17="s"),1,0)</f>
        <v>0</v>
      </c>
      <c r="J18" s="1">
        <f>IF(AND(输入!$D17=3,输入!$G17="s"),1,0)</f>
        <v>0</v>
      </c>
      <c r="K18" s="1">
        <f>IF(AND(输入!$D17=4,输入!$G17="s"),1,0)</f>
        <v>0</v>
      </c>
      <c r="L18" s="1">
        <f>IF(AND(输入!$D17=5,输入!$G17="s"),1,0)</f>
        <v>0</v>
      </c>
      <c r="M18" s="1">
        <f>IF(AND(输入!$D17=6,输入!$G17="s"),1,0)</f>
        <v>0</v>
      </c>
      <c r="N18" s="1">
        <f>IF(AND(输入!$D17&gt;6,输入!$G17="s"),1,0)</f>
        <v>0</v>
      </c>
      <c r="O18" s="2">
        <f>IF(AND(输入!$H17=1,输入!$G17="s"),1,0)</f>
        <v>0</v>
      </c>
      <c r="P18" s="2">
        <f>IF(AND(输入!$H17=2,输入!$G17="s"),1,0)</f>
        <v>0</v>
      </c>
      <c r="Q18" s="2">
        <f>IF(AND(输入!$H17=3,输入!$G17="s"),1,0)</f>
        <v>0</v>
      </c>
      <c r="R18" s="2">
        <f>IF(AND(输入!$H17=4,输入!$G17="s"),1,0)</f>
        <v>0</v>
      </c>
      <c r="S18" s="2">
        <f>IF(AND(输入!$H17=5,输入!$G17="s"),1,0)</f>
        <v>0</v>
      </c>
      <c r="T18" s="2">
        <f>IF(AND(输入!$H17=6,输入!$G17="s"),1,0)</f>
        <v>0</v>
      </c>
      <c r="U18" s="2">
        <f>IF(AND(输入!$H17&gt;6,输入!$G17="s"),1,0)</f>
        <v>0</v>
      </c>
      <c r="V18" s="2">
        <f>IF(AND(输入!$H17=1,输入!$G17="d"),1,0)</f>
        <v>0</v>
      </c>
      <c r="W18" s="2">
        <f>IF(AND(输入!$H17=2,输入!$G17="d"),1,0)</f>
        <v>0</v>
      </c>
      <c r="X18" s="2">
        <f>IF(AND(输入!$H17=3,输入!$G17="d"),1,0)</f>
        <v>0</v>
      </c>
      <c r="Y18" s="2">
        <f>IF(AND(输入!$H17=4,输入!$G17="d"),1,0)</f>
        <v>0</v>
      </c>
      <c r="Z18" s="2">
        <f>IF(AND(输入!$H17=5,输入!$G17="d"),1,0)</f>
        <v>0</v>
      </c>
      <c r="AA18" s="2">
        <f>IF(AND(输入!$H17=6,输入!$G17="d"),1,0)</f>
        <v>0</v>
      </c>
      <c r="AB18" s="2">
        <f>IF(AND(输入!$H17&gt;6,输入!$G17="d"),1,0)</f>
        <v>1</v>
      </c>
      <c r="AC18" s="1">
        <f>IF(AND(数据A!$E17="发球",数据A!$F17="得"),1,0)</f>
        <v>0</v>
      </c>
      <c r="AD18" s="1">
        <f>IF(AND(数据A!$E17="发球",数据A!$F17="失"),1,0)</f>
        <v>0</v>
      </c>
      <c r="AE18" s="1">
        <f>IF(AND(数据A!$E17="正手",数据A!$F17="得"),1,0)</f>
        <v>0</v>
      </c>
      <c r="AF18" s="1">
        <f>IF(AND(数据A!$E17="正手",数据A!$F17="失"),1,0)</f>
        <v>0</v>
      </c>
      <c r="AG18" s="1">
        <f>IF(AND(数据A!$E17="反手",数据A!$F17="得"),1,0)</f>
        <v>0</v>
      </c>
      <c r="AH18" s="1">
        <f>IF(AND(数据A!$E17="反手",数据A!$F17="失"),1,0)</f>
        <v>0</v>
      </c>
      <c r="AI18" s="1">
        <f>IF(AND(数据A!$E17="侧身",数据A!$F17="得"),1,0)</f>
        <v>1</v>
      </c>
      <c r="AJ18" s="1">
        <f>IF(AND(数据A!$E17="侧身",数据A!$F17="失"),1,0)</f>
        <v>0</v>
      </c>
      <c r="AK18" s="1">
        <f>IF(AND(数据A!$E17="控制",数据A!$F17="得"),1,0)</f>
        <v>0</v>
      </c>
      <c r="AL18" s="1">
        <f>IF(AND(数据A!$E17="控制",数据A!$F17="失"),1,0)</f>
        <v>0</v>
      </c>
      <c r="AM18" s="1">
        <f>IF(AND(数据A!$E17="意外",数据A!$F17="得"),1,0)</f>
        <v>0</v>
      </c>
      <c r="AN18" s="1">
        <f>IF(AND(数据A!$E17="意外",数据A!$F17="失"),1,0)</f>
        <v>0</v>
      </c>
      <c r="AO18" s="5">
        <f>IF(AND(数据B!$E17="发球",数据B!$F17="得"),1,0)</f>
        <v>0</v>
      </c>
      <c r="AP18" s="5">
        <f>IF(AND(数据B!$E17="发球",数据B!$F17="失"),1,0)</f>
        <v>0</v>
      </c>
      <c r="AQ18" s="5">
        <f>IF(AND(数据B!$E17="正手",数据B!$F17="得"),1,0)</f>
        <v>0</v>
      </c>
      <c r="AR18" s="5">
        <f>IF(AND(数据B!$E17="正手",数据B!$F17="失"),1,0)</f>
        <v>0</v>
      </c>
      <c r="AS18" s="5">
        <f>IF(AND(数据B!$E17="反手",数据B!$F17="得"),1,0)</f>
        <v>0</v>
      </c>
      <c r="AT18" s="5">
        <f>IF(AND(数据B!$E17="反手",数据B!$F17="失"),1,0)</f>
        <v>0</v>
      </c>
      <c r="AU18" s="5">
        <f>IF(AND(数据B!$E17="侧身",数据B!$F17="得"),1,0)</f>
        <v>0</v>
      </c>
      <c r="AV18" s="5">
        <f>IF(AND(数据B!$E17="侧身",数据B!$F17="失"),1,0)</f>
        <v>1</v>
      </c>
      <c r="AW18" s="5">
        <f>IF(AND(数据B!$E17="控制",数据B!$F17="得"),1,0)</f>
        <v>0</v>
      </c>
      <c r="AX18" s="5">
        <f>IF(AND(数据B!$E17="控制",数据B!$F17="失"),1,0)</f>
        <v>0</v>
      </c>
      <c r="AY18" s="5">
        <f>IF(AND(数据B!$E17="意外",数据B!$F17="得"),1,0)</f>
        <v>0</v>
      </c>
      <c r="AZ18" s="5">
        <f>IF(AND(数据B!$E17="意外",数据B!$F17="失"),1,0)</f>
        <v>0</v>
      </c>
    </row>
    <row r="19" spans="1:52">
      <c r="A19" s="1">
        <f>IF(AND(输入!$D18=1,输入!$G18="d"),1,0)</f>
        <v>0</v>
      </c>
      <c r="B19" s="1">
        <f>IF(AND(输入!$D18=2,输入!$G18="d"),1,0)</f>
        <v>0</v>
      </c>
      <c r="C19" s="1">
        <f>IF(AND(输入!$D18=3,输入!$G18="d"),1,0)</f>
        <v>0</v>
      </c>
      <c r="D19" s="1">
        <f>IF(AND(输入!$D18=4,输入!$G18="d"),1,0)</f>
        <v>0</v>
      </c>
      <c r="E19" s="1">
        <f>IF(AND(输入!$D18=5,输入!$G18="d"),1,0)</f>
        <v>0</v>
      </c>
      <c r="F19" s="1">
        <f>IF(AND(输入!$D18=6,输入!$G18="d"),1,0)</f>
        <v>0</v>
      </c>
      <c r="G19" s="1">
        <f>IF(AND(输入!$D18&gt;6,输入!$G18="d"),1,0)</f>
        <v>1</v>
      </c>
      <c r="H19" s="1">
        <f>IF(AND(输入!$D18=1,输入!$G18="s"),1,0)</f>
        <v>0</v>
      </c>
      <c r="I19" s="1">
        <f>IF(AND(输入!$D18=2,输入!$G18="s"),1,0)</f>
        <v>0</v>
      </c>
      <c r="J19" s="1">
        <f>IF(AND(输入!$D18=3,输入!$G18="s"),1,0)</f>
        <v>0</v>
      </c>
      <c r="K19" s="1">
        <f>IF(AND(输入!$D18=4,输入!$G18="s"),1,0)</f>
        <v>0</v>
      </c>
      <c r="L19" s="1">
        <f>IF(AND(输入!$D18=5,输入!$G18="s"),1,0)</f>
        <v>0</v>
      </c>
      <c r="M19" s="1">
        <f>IF(AND(输入!$D18=6,输入!$G18="s"),1,0)</f>
        <v>0</v>
      </c>
      <c r="N19" s="1">
        <f>IF(AND(输入!$D18&gt;6,输入!$G18="s"),1,0)</f>
        <v>0</v>
      </c>
      <c r="O19" s="2">
        <f>IF(AND(输入!$H18=1,输入!$G18="s"),1,0)</f>
        <v>0</v>
      </c>
      <c r="P19" s="2">
        <f>IF(AND(输入!$H18=2,输入!$G18="s"),1,0)</f>
        <v>0</v>
      </c>
      <c r="Q19" s="2">
        <f>IF(AND(输入!$H18=3,输入!$G18="s"),1,0)</f>
        <v>0</v>
      </c>
      <c r="R19" s="2">
        <f>IF(AND(输入!$H18=4,输入!$G18="s"),1,0)</f>
        <v>0</v>
      </c>
      <c r="S19" s="2">
        <f>IF(AND(输入!$H18=5,输入!$G18="s"),1,0)</f>
        <v>0</v>
      </c>
      <c r="T19" s="2">
        <f>IF(AND(输入!$H18=6,输入!$G18="s"),1,0)</f>
        <v>0</v>
      </c>
      <c r="U19" s="2">
        <f>IF(AND(输入!$H18&gt;6,输入!$G18="s"),1,0)</f>
        <v>0</v>
      </c>
      <c r="V19" s="2">
        <f>IF(AND(输入!$H18=1,输入!$G18="d"),1,0)</f>
        <v>0</v>
      </c>
      <c r="W19" s="2">
        <f>IF(AND(输入!$H18=2,输入!$G18="d"),1,0)</f>
        <v>0</v>
      </c>
      <c r="X19" s="2">
        <f>IF(AND(输入!$H18=3,输入!$G18="d"),1,0)</f>
        <v>0</v>
      </c>
      <c r="Y19" s="2">
        <f>IF(AND(输入!$H18=4,输入!$G18="d"),1,0)</f>
        <v>0</v>
      </c>
      <c r="Z19" s="2">
        <f>IF(AND(输入!$H18=5,输入!$G18="d"),1,0)</f>
        <v>0</v>
      </c>
      <c r="AA19" s="2">
        <f>IF(AND(输入!$H18=6,输入!$G18="d"),1,0)</f>
        <v>0</v>
      </c>
      <c r="AB19" s="2">
        <f>IF(AND(输入!$H18&gt;6,输入!$G18="d"),1,0)</f>
        <v>1</v>
      </c>
      <c r="AC19" s="1">
        <f>IF(AND(数据A!$E18="发球",数据A!$F18="得"),1,0)</f>
        <v>0</v>
      </c>
      <c r="AD19" s="1">
        <f>IF(AND(数据A!$E18="发球",数据A!$F18="失"),1,0)</f>
        <v>0</v>
      </c>
      <c r="AE19" s="1">
        <f>IF(AND(数据A!$E18="正手",数据A!$F18="得"),1,0)</f>
        <v>0</v>
      </c>
      <c r="AF19" s="1">
        <f>IF(AND(数据A!$E18="正手",数据A!$F18="失"),1,0)</f>
        <v>0</v>
      </c>
      <c r="AG19" s="1">
        <f>IF(AND(数据A!$E18="反手",数据A!$F18="得"),1,0)</f>
        <v>0</v>
      </c>
      <c r="AH19" s="1">
        <f>IF(AND(数据A!$E18="反手",数据A!$F18="失"),1,0)</f>
        <v>0</v>
      </c>
      <c r="AI19" s="1">
        <f>IF(AND(数据A!$E18="侧身",数据A!$F18="得"),1,0)</f>
        <v>0</v>
      </c>
      <c r="AJ19" s="1">
        <f>IF(AND(数据A!$E18="侧身",数据A!$F18="失"),1,0)</f>
        <v>0</v>
      </c>
      <c r="AK19" s="1">
        <f>IF(AND(数据A!$E18="控制",数据A!$F18="得"),1,0)</f>
        <v>1</v>
      </c>
      <c r="AL19" s="1">
        <f>IF(AND(数据A!$E18="控制",数据A!$F18="失"),1,0)</f>
        <v>0</v>
      </c>
      <c r="AM19" s="1">
        <f>IF(AND(数据A!$E18="意外",数据A!$F18="得"),1,0)</f>
        <v>0</v>
      </c>
      <c r="AN19" s="1">
        <f>IF(AND(数据A!$E18="意外",数据A!$F18="失"),1,0)</f>
        <v>0</v>
      </c>
      <c r="AO19" s="5">
        <f>IF(AND(数据B!$E18="发球",数据B!$F18="得"),1,0)</f>
        <v>0</v>
      </c>
      <c r="AP19" s="5">
        <f>IF(AND(数据B!$E18="发球",数据B!$F18="失"),1,0)</f>
        <v>0</v>
      </c>
      <c r="AQ19" s="5">
        <f>IF(AND(数据B!$E18="正手",数据B!$F18="得"),1,0)</f>
        <v>0</v>
      </c>
      <c r="AR19" s="5">
        <f>IF(AND(数据B!$E18="正手",数据B!$F18="失"),1,0)</f>
        <v>0</v>
      </c>
      <c r="AS19" s="5">
        <f>IF(AND(数据B!$E18="反手",数据B!$F18="得"),1,0)</f>
        <v>0</v>
      </c>
      <c r="AT19" s="5">
        <f>IF(AND(数据B!$E18="反手",数据B!$F18="失"),1,0)</f>
        <v>0</v>
      </c>
      <c r="AU19" s="5">
        <f>IF(AND(数据B!$E18="侧身",数据B!$F18="得"),1,0)</f>
        <v>0</v>
      </c>
      <c r="AV19" s="5">
        <f>IF(AND(数据B!$E18="侧身",数据B!$F18="失"),1,0)</f>
        <v>0</v>
      </c>
      <c r="AW19" s="5">
        <f>IF(AND(数据B!$E18="控制",数据B!$F18="得"),1,0)</f>
        <v>0</v>
      </c>
      <c r="AX19" s="5">
        <f>IF(AND(数据B!$E18="控制",数据B!$F18="失"),1,0)</f>
        <v>1</v>
      </c>
      <c r="AY19" s="5">
        <f>IF(AND(数据B!$E18="意外",数据B!$F18="得"),1,0)</f>
        <v>0</v>
      </c>
      <c r="AZ19" s="5">
        <f>IF(AND(数据B!$E18="意外",数据B!$F18="失"),1,0)</f>
        <v>0</v>
      </c>
    </row>
    <row r="20" spans="1:52">
      <c r="A20" s="1">
        <f>IF(AND(输入!$D19=1,输入!$G19="d"),1,0)</f>
        <v>0</v>
      </c>
      <c r="B20" s="1">
        <f>IF(AND(输入!$D19=2,输入!$G19="d"),1,0)</f>
        <v>0</v>
      </c>
      <c r="C20" s="1">
        <f>IF(AND(输入!$D19=3,输入!$G19="d"),1,0)</f>
        <v>0</v>
      </c>
      <c r="D20" s="1">
        <f>IF(AND(输入!$D19=4,输入!$G19="d"),1,0)</f>
        <v>0</v>
      </c>
      <c r="E20" s="1">
        <f>IF(AND(输入!$D19=5,输入!$G19="d"),1,0)</f>
        <v>0</v>
      </c>
      <c r="F20" s="1">
        <f>IF(AND(输入!$D19=6,输入!$G19="d"),1,0)</f>
        <v>0</v>
      </c>
      <c r="G20" s="1">
        <f>IF(AND(输入!$D19&gt;6,输入!$G19="d"),1,0)</f>
        <v>0</v>
      </c>
      <c r="H20" s="1">
        <f>IF(AND(输入!$D19=1,输入!$G19="s"),1,0)</f>
        <v>0</v>
      </c>
      <c r="I20" s="1">
        <f>IF(AND(输入!$D19=2,输入!$G19="s"),1,0)</f>
        <v>1</v>
      </c>
      <c r="J20" s="1">
        <f>IF(AND(输入!$D19=3,输入!$G19="s"),1,0)</f>
        <v>0</v>
      </c>
      <c r="K20" s="1">
        <f>IF(AND(输入!$D19=4,输入!$G19="s"),1,0)</f>
        <v>0</v>
      </c>
      <c r="L20" s="1">
        <f>IF(AND(输入!$D19=5,输入!$G19="s"),1,0)</f>
        <v>0</v>
      </c>
      <c r="M20" s="1">
        <f>IF(AND(输入!$D19=6,输入!$G19="s"),1,0)</f>
        <v>0</v>
      </c>
      <c r="N20" s="1">
        <f>IF(AND(输入!$D19&gt;6,输入!$G19="s"),1,0)</f>
        <v>0</v>
      </c>
      <c r="O20" s="2">
        <f>IF(AND(输入!$H19=1,输入!$G19="s"),1,0)</f>
        <v>1</v>
      </c>
      <c r="P20" s="2">
        <f>IF(AND(输入!$H19=2,输入!$G19="s"),1,0)</f>
        <v>0</v>
      </c>
      <c r="Q20" s="2">
        <f>IF(AND(输入!$H19=3,输入!$G19="s"),1,0)</f>
        <v>0</v>
      </c>
      <c r="R20" s="2">
        <f>IF(AND(输入!$H19=4,输入!$G19="s"),1,0)</f>
        <v>0</v>
      </c>
      <c r="S20" s="2">
        <f>IF(AND(输入!$H19=5,输入!$G19="s"),1,0)</f>
        <v>0</v>
      </c>
      <c r="T20" s="2">
        <f>IF(AND(输入!$H19=6,输入!$G19="s"),1,0)</f>
        <v>0</v>
      </c>
      <c r="U20" s="2">
        <f>IF(AND(输入!$H19&gt;6,输入!$G19="s"),1,0)</f>
        <v>0</v>
      </c>
      <c r="V20" s="2">
        <f>IF(AND(输入!$H19=1,输入!$G19="d"),1,0)</f>
        <v>0</v>
      </c>
      <c r="W20" s="2">
        <f>IF(AND(输入!$H19=2,输入!$G19="d"),1,0)</f>
        <v>0</v>
      </c>
      <c r="X20" s="2">
        <f>IF(AND(输入!$H19=3,输入!$G19="d"),1,0)</f>
        <v>0</v>
      </c>
      <c r="Y20" s="2">
        <f>IF(AND(输入!$H19=4,输入!$G19="d"),1,0)</f>
        <v>0</v>
      </c>
      <c r="Z20" s="2">
        <f>IF(AND(输入!$H19=5,输入!$G19="d"),1,0)</f>
        <v>0</v>
      </c>
      <c r="AA20" s="2">
        <f>IF(AND(输入!$H19=6,输入!$G19="d"),1,0)</f>
        <v>0</v>
      </c>
      <c r="AB20" s="2">
        <f>IF(AND(输入!$H19&gt;6,输入!$G19="d"),1,0)</f>
        <v>0</v>
      </c>
      <c r="AC20" s="1">
        <f>IF(AND(数据A!$E19="发球",数据A!$F19="得"),1,0)</f>
        <v>0</v>
      </c>
      <c r="AD20" s="1">
        <f>IF(AND(数据A!$E19="发球",数据A!$F19="失"),1,0)</f>
        <v>0</v>
      </c>
      <c r="AE20" s="1">
        <f>IF(AND(数据A!$E19="正手",数据A!$F19="得"),1,0)</f>
        <v>0</v>
      </c>
      <c r="AF20" s="1">
        <f>IF(AND(数据A!$E19="正手",数据A!$F19="失"),1,0)</f>
        <v>0</v>
      </c>
      <c r="AG20" s="1">
        <f>IF(AND(数据A!$E19="反手",数据A!$F19="得"),1,0)</f>
        <v>0</v>
      </c>
      <c r="AH20" s="1">
        <f>IF(AND(数据A!$E19="反手",数据A!$F19="失"),1,0)</f>
        <v>0</v>
      </c>
      <c r="AI20" s="1">
        <f>IF(AND(数据A!$E19="侧身",数据A!$F19="得"),1,0)</f>
        <v>0</v>
      </c>
      <c r="AJ20" s="1">
        <f>IF(AND(数据A!$E19="侧身",数据A!$F19="失"),1,0)</f>
        <v>0</v>
      </c>
      <c r="AK20" s="1">
        <f>IF(AND(数据A!$E19="控制",数据A!$F19="得"),1,0)</f>
        <v>0</v>
      </c>
      <c r="AL20" s="1">
        <f>IF(AND(数据A!$E19="控制",数据A!$F19="失"),1,0)</f>
        <v>0</v>
      </c>
      <c r="AM20" s="1">
        <f>IF(AND(数据A!$E19="意外",数据A!$F19="得"),1,0)</f>
        <v>0</v>
      </c>
      <c r="AN20" s="1">
        <f>IF(AND(数据A!$E19="意外",数据A!$F19="失"),1,0)</f>
        <v>1</v>
      </c>
      <c r="AO20" s="5">
        <f>IF(AND(数据B!$E19="发球",数据B!$F19="得"),1,0)</f>
        <v>1</v>
      </c>
      <c r="AP20" s="5">
        <f>IF(AND(数据B!$E19="发球",数据B!$F19="失"),1,0)</f>
        <v>0</v>
      </c>
      <c r="AQ20" s="5">
        <f>IF(AND(数据B!$E19="正手",数据B!$F19="得"),1,0)</f>
        <v>0</v>
      </c>
      <c r="AR20" s="5">
        <f>IF(AND(数据B!$E19="正手",数据B!$F19="失"),1,0)</f>
        <v>0</v>
      </c>
      <c r="AS20" s="5">
        <f>IF(AND(数据B!$E19="反手",数据B!$F19="得"),1,0)</f>
        <v>0</v>
      </c>
      <c r="AT20" s="5">
        <f>IF(AND(数据B!$E19="反手",数据B!$F19="失"),1,0)</f>
        <v>0</v>
      </c>
      <c r="AU20" s="5">
        <f>IF(AND(数据B!$E19="侧身",数据B!$F19="得"),1,0)</f>
        <v>0</v>
      </c>
      <c r="AV20" s="5">
        <f>IF(AND(数据B!$E19="侧身",数据B!$F19="失"),1,0)</f>
        <v>0</v>
      </c>
      <c r="AW20" s="5">
        <f>IF(AND(数据B!$E19="控制",数据B!$F19="得"),1,0)</f>
        <v>0</v>
      </c>
      <c r="AX20" s="5">
        <f>IF(AND(数据B!$E19="控制",数据B!$F19="失"),1,0)</f>
        <v>0</v>
      </c>
      <c r="AY20" s="5">
        <f>IF(AND(数据B!$E19="意外",数据B!$F19="得"),1,0)</f>
        <v>0</v>
      </c>
      <c r="AZ20" s="5">
        <f>IF(AND(数据B!$E19="意外",数据B!$F19="失"),1,0)</f>
        <v>0</v>
      </c>
    </row>
    <row r="21" spans="1:52">
      <c r="A21" s="1">
        <f>IF(AND(输入!$D20=1,输入!$G20="d"),1,0)</f>
        <v>0</v>
      </c>
      <c r="B21" s="1">
        <f>IF(AND(输入!$D20=2,输入!$G20="d"),1,0)</f>
        <v>0</v>
      </c>
      <c r="C21" s="1">
        <f>IF(AND(输入!$D20=3,输入!$G20="d"),1,0)</f>
        <v>0</v>
      </c>
      <c r="D21" s="1">
        <f>IF(AND(输入!$D20=4,输入!$G20="d"),1,0)</f>
        <v>0</v>
      </c>
      <c r="E21" s="1">
        <f>IF(AND(输入!$D20=5,输入!$G20="d"),1,0)</f>
        <v>0</v>
      </c>
      <c r="F21" s="1">
        <f>IF(AND(输入!$D20=6,输入!$G20="d"),1,0)</f>
        <v>0</v>
      </c>
      <c r="G21" s="1">
        <f>IF(AND(输入!$D20&gt;6,输入!$G20="d"),1,0)</f>
        <v>1</v>
      </c>
      <c r="H21" s="1">
        <f>IF(AND(输入!$D20=1,输入!$G20="s"),1,0)</f>
        <v>0</v>
      </c>
      <c r="I21" s="1">
        <f>IF(AND(输入!$D20=2,输入!$G20="s"),1,0)</f>
        <v>0</v>
      </c>
      <c r="J21" s="1">
        <f>IF(AND(输入!$D20=3,输入!$G20="s"),1,0)</f>
        <v>0</v>
      </c>
      <c r="K21" s="1">
        <f>IF(AND(输入!$D20=4,输入!$G20="s"),1,0)</f>
        <v>0</v>
      </c>
      <c r="L21" s="1">
        <f>IF(AND(输入!$D20=5,输入!$G20="s"),1,0)</f>
        <v>0</v>
      </c>
      <c r="M21" s="1">
        <f>IF(AND(输入!$D20=6,输入!$G20="s"),1,0)</f>
        <v>0</v>
      </c>
      <c r="N21" s="1">
        <f>IF(AND(输入!$D20&gt;6,输入!$G20="s"),1,0)</f>
        <v>0</v>
      </c>
      <c r="O21" s="2">
        <f>IF(AND(输入!$H20=1,输入!$G20="s"),1,0)</f>
        <v>0</v>
      </c>
      <c r="P21" s="2">
        <f>IF(AND(输入!$H20=2,输入!$G20="s"),1,0)</f>
        <v>0</v>
      </c>
      <c r="Q21" s="2">
        <f>IF(AND(输入!$H20=3,输入!$G20="s"),1,0)</f>
        <v>0</v>
      </c>
      <c r="R21" s="2">
        <f>IF(AND(输入!$H20=4,输入!$G20="s"),1,0)</f>
        <v>0</v>
      </c>
      <c r="S21" s="2">
        <f>IF(AND(输入!$H20=5,输入!$G20="s"),1,0)</f>
        <v>0</v>
      </c>
      <c r="T21" s="2">
        <f>IF(AND(输入!$H20=6,输入!$G20="s"),1,0)</f>
        <v>0</v>
      </c>
      <c r="U21" s="2">
        <f>IF(AND(输入!$H20&gt;6,输入!$G20="s"),1,0)</f>
        <v>0</v>
      </c>
      <c r="V21" s="2">
        <f>IF(AND(输入!$H20=1,输入!$G20="d"),1,0)</f>
        <v>0</v>
      </c>
      <c r="W21" s="2">
        <f>IF(AND(输入!$H20=2,输入!$G20="d"),1,0)</f>
        <v>0</v>
      </c>
      <c r="X21" s="2">
        <f>IF(AND(输入!$H20=3,输入!$G20="d"),1,0)</f>
        <v>0</v>
      </c>
      <c r="Y21" s="2">
        <f>IF(AND(输入!$H20=4,输入!$G20="d"),1,0)</f>
        <v>0</v>
      </c>
      <c r="Z21" s="2">
        <f>IF(AND(输入!$H20=5,输入!$G20="d"),1,0)</f>
        <v>0</v>
      </c>
      <c r="AA21" s="2">
        <f>IF(AND(输入!$H20=6,输入!$G20="d"),1,0)</f>
        <v>0</v>
      </c>
      <c r="AB21" s="2">
        <f>IF(AND(输入!$H20&gt;6,输入!$G20="d"),1,0)</f>
        <v>1</v>
      </c>
      <c r="AC21" s="1">
        <f>IF(AND(数据A!$E20="发球",数据A!$F20="得"),1,0)</f>
        <v>0</v>
      </c>
      <c r="AD21" s="1">
        <f>IF(AND(数据A!$E20="发球",数据A!$F20="失"),1,0)</f>
        <v>0</v>
      </c>
      <c r="AE21" s="1">
        <f>IF(AND(数据A!$E20="正手",数据A!$F20="得"),1,0)</f>
        <v>0</v>
      </c>
      <c r="AF21" s="1">
        <f>IF(AND(数据A!$E20="正手",数据A!$F20="失"),1,0)</f>
        <v>0</v>
      </c>
      <c r="AG21" s="1">
        <f>IF(AND(数据A!$E20="反手",数据A!$F20="得"),1,0)</f>
        <v>0</v>
      </c>
      <c r="AH21" s="1">
        <f>IF(AND(数据A!$E20="反手",数据A!$F20="失"),1,0)</f>
        <v>0</v>
      </c>
      <c r="AI21" s="1">
        <f>IF(AND(数据A!$E20="侧身",数据A!$F20="得"),1,0)</f>
        <v>0</v>
      </c>
      <c r="AJ21" s="1">
        <f>IF(AND(数据A!$E20="侧身",数据A!$F20="失"),1,0)</f>
        <v>0</v>
      </c>
      <c r="AK21" s="1">
        <f>IF(AND(数据A!$E20="控制",数据A!$F20="得"),1,0)</f>
        <v>1</v>
      </c>
      <c r="AL21" s="1">
        <f>IF(AND(数据A!$E20="控制",数据A!$F20="失"),1,0)</f>
        <v>0</v>
      </c>
      <c r="AM21" s="1">
        <f>IF(AND(数据A!$E20="意外",数据A!$F20="得"),1,0)</f>
        <v>0</v>
      </c>
      <c r="AN21" s="1">
        <f>IF(AND(数据A!$E20="意外",数据A!$F20="失"),1,0)</f>
        <v>0</v>
      </c>
      <c r="AO21" s="5">
        <f>IF(AND(数据B!$E20="发球",数据B!$F20="得"),1,0)</f>
        <v>0</v>
      </c>
      <c r="AP21" s="5">
        <f>IF(AND(数据B!$E20="发球",数据B!$F20="失"),1,0)</f>
        <v>0</v>
      </c>
      <c r="AQ21" s="5">
        <f>IF(AND(数据B!$E20="正手",数据B!$F20="得"),1,0)</f>
        <v>0</v>
      </c>
      <c r="AR21" s="5">
        <f>IF(AND(数据B!$E20="正手",数据B!$F20="失"),1,0)</f>
        <v>0</v>
      </c>
      <c r="AS21" s="5">
        <f>IF(AND(数据B!$E20="反手",数据B!$F20="得"),1,0)</f>
        <v>0</v>
      </c>
      <c r="AT21" s="5">
        <f>IF(AND(数据B!$E20="反手",数据B!$F20="失"),1,0)</f>
        <v>0</v>
      </c>
      <c r="AU21" s="5">
        <f>IF(AND(数据B!$E20="侧身",数据B!$F20="得"),1,0)</f>
        <v>0</v>
      </c>
      <c r="AV21" s="5">
        <f>IF(AND(数据B!$E20="侧身",数据B!$F20="失"),1,0)</f>
        <v>0</v>
      </c>
      <c r="AW21" s="5">
        <f>IF(AND(数据B!$E20="控制",数据B!$F20="得"),1,0)</f>
        <v>0</v>
      </c>
      <c r="AX21" s="5">
        <f>IF(AND(数据B!$E20="控制",数据B!$F20="失"),1,0)</f>
        <v>1</v>
      </c>
      <c r="AY21" s="5">
        <f>IF(AND(数据B!$E20="意外",数据B!$F20="得"),1,0)</f>
        <v>0</v>
      </c>
      <c r="AZ21" s="5">
        <f>IF(AND(数据B!$E20="意外",数据B!$F20="失"),1,0)</f>
        <v>0</v>
      </c>
    </row>
    <row r="22" spans="1:52">
      <c r="A22" s="1">
        <f>IF(AND(输入!$D21=1,输入!$G21="d"),1,0)</f>
        <v>0</v>
      </c>
      <c r="B22" s="1">
        <f>IF(AND(输入!$D21=2,输入!$G21="d"),1,0)</f>
        <v>0</v>
      </c>
      <c r="C22" s="1">
        <f>IF(AND(输入!$D21=3,输入!$G21="d"),1,0)</f>
        <v>0</v>
      </c>
      <c r="D22" s="1">
        <f>IF(AND(输入!$D21=4,输入!$G21="d"),1,0)</f>
        <v>0</v>
      </c>
      <c r="E22" s="1">
        <f>IF(AND(输入!$D21=5,输入!$G21="d"),1,0)</f>
        <v>0</v>
      </c>
      <c r="F22" s="1">
        <f>IF(AND(输入!$D21=6,输入!$G21="d"),1,0)</f>
        <v>0</v>
      </c>
      <c r="G22" s="1">
        <f>IF(AND(输入!$D21&gt;6,输入!$G21="d"),1,0)</f>
        <v>0</v>
      </c>
      <c r="H22" s="1">
        <f>IF(AND(输入!$D21=1,输入!$G21="s"),1,0)</f>
        <v>0</v>
      </c>
      <c r="I22" s="1">
        <f>IF(AND(输入!$D21=2,输入!$G21="s"),1,0)</f>
        <v>0</v>
      </c>
      <c r="J22" s="1">
        <f>IF(AND(输入!$D21=3,输入!$G21="s"),1,0)</f>
        <v>0</v>
      </c>
      <c r="K22" s="1">
        <f>IF(AND(输入!$D21=4,输入!$G21="s"),1,0)</f>
        <v>0</v>
      </c>
      <c r="L22" s="1">
        <f>IF(AND(输入!$D21=5,输入!$G21="s"),1,0)</f>
        <v>0</v>
      </c>
      <c r="M22" s="1">
        <f>IF(AND(输入!$D21=6,输入!$G21="s"),1,0)</f>
        <v>0</v>
      </c>
      <c r="N22" s="1">
        <f>IF(AND(输入!$D21&gt;6,输入!$G21="s"),1,0)</f>
        <v>0</v>
      </c>
      <c r="O22" s="2">
        <f>IF(AND(输入!$H21=1,输入!$G21="s"),1,0)</f>
        <v>0</v>
      </c>
      <c r="P22" s="2">
        <f>IF(AND(输入!$H21=2,输入!$G21="s"),1,0)</f>
        <v>0</v>
      </c>
      <c r="Q22" s="2">
        <f>IF(AND(输入!$H21=3,输入!$G21="s"),1,0)</f>
        <v>0</v>
      </c>
      <c r="R22" s="2">
        <f>IF(AND(输入!$H21=4,输入!$G21="s"),1,0)</f>
        <v>0</v>
      </c>
      <c r="S22" s="2">
        <f>IF(AND(输入!$H21=5,输入!$G21="s"),1,0)</f>
        <v>0</v>
      </c>
      <c r="T22" s="2">
        <f>IF(AND(输入!$H21=6,输入!$G21="s"),1,0)</f>
        <v>0</v>
      </c>
      <c r="U22" s="2">
        <f>IF(AND(输入!$H21&gt;6,输入!$G21="s"),1,0)</f>
        <v>0</v>
      </c>
      <c r="V22" s="2">
        <f>IF(AND(输入!$H21=1,输入!$G21="d"),1,0)</f>
        <v>0</v>
      </c>
      <c r="W22" s="2">
        <f>IF(AND(输入!$H21=2,输入!$G21="d"),1,0)</f>
        <v>0</v>
      </c>
      <c r="X22" s="2">
        <f>IF(AND(输入!$H21=3,输入!$G21="d"),1,0)</f>
        <v>0</v>
      </c>
      <c r="Y22" s="2">
        <f>IF(AND(输入!$H21=4,输入!$G21="d"),1,0)</f>
        <v>0</v>
      </c>
      <c r="Z22" s="2">
        <f>IF(AND(输入!$H21=5,输入!$G21="d"),1,0)</f>
        <v>0</v>
      </c>
      <c r="AA22" s="2">
        <f>IF(AND(输入!$H21=6,输入!$G21="d"),1,0)</f>
        <v>0</v>
      </c>
      <c r="AB22" s="2">
        <f>IF(AND(输入!$H21&gt;6,输入!$G21="d"),1,0)</f>
        <v>0</v>
      </c>
      <c r="AC22" s="1">
        <f>IF(AND(数据A!$E21="发球",数据A!$F21="得"),1,0)</f>
        <v>0</v>
      </c>
      <c r="AD22" s="1">
        <f>IF(AND(数据A!$E21="发球",数据A!$F21="失"),1,0)</f>
        <v>0</v>
      </c>
      <c r="AE22" s="1">
        <f>IF(AND(数据A!$E21="正手",数据A!$F21="得"),1,0)</f>
        <v>0</v>
      </c>
      <c r="AF22" s="1">
        <f>IF(AND(数据A!$E21="正手",数据A!$F21="失"),1,0)</f>
        <v>0</v>
      </c>
      <c r="AG22" s="1">
        <f>IF(AND(数据A!$E21="反手",数据A!$F21="得"),1,0)</f>
        <v>0</v>
      </c>
      <c r="AH22" s="1">
        <f>IF(AND(数据A!$E21="反手",数据A!$F21="失"),1,0)</f>
        <v>0</v>
      </c>
      <c r="AI22" s="1">
        <f>IF(AND(数据A!$E21="侧身",数据A!$F21="得"),1,0)</f>
        <v>0</v>
      </c>
      <c r="AJ22" s="1">
        <f>IF(AND(数据A!$E21="侧身",数据A!$F21="失"),1,0)</f>
        <v>0</v>
      </c>
      <c r="AK22" s="1">
        <f>IF(AND(数据A!$E21="控制",数据A!$F21="得"),1,0)</f>
        <v>0</v>
      </c>
      <c r="AL22" s="1">
        <f>IF(AND(数据A!$E21="控制",数据A!$F21="失"),1,0)</f>
        <v>0</v>
      </c>
      <c r="AM22" s="1">
        <f>IF(AND(数据A!$E21="意外",数据A!$F21="得"),1,0)</f>
        <v>0</v>
      </c>
      <c r="AN22" s="1">
        <f>IF(AND(数据A!$E21="意外",数据A!$F21="失"),1,0)</f>
        <v>0</v>
      </c>
      <c r="AO22" s="5">
        <f>IF(AND(数据B!$E21="发球",数据B!$F21="得"),1,0)</f>
        <v>0</v>
      </c>
      <c r="AP22" s="5">
        <f>IF(AND(数据B!$E21="发球",数据B!$F21="失"),1,0)</f>
        <v>0</v>
      </c>
      <c r="AQ22" s="5">
        <f>IF(AND(数据B!$E21="正手",数据B!$F21="得"),1,0)</f>
        <v>0</v>
      </c>
      <c r="AR22" s="5">
        <f>IF(AND(数据B!$E21="正手",数据B!$F21="失"),1,0)</f>
        <v>0</v>
      </c>
      <c r="AS22" s="5">
        <f>IF(AND(数据B!$E21="反手",数据B!$F21="得"),1,0)</f>
        <v>0</v>
      </c>
      <c r="AT22" s="5">
        <f>IF(AND(数据B!$E21="反手",数据B!$F21="失"),1,0)</f>
        <v>0</v>
      </c>
      <c r="AU22" s="5">
        <f>IF(AND(数据B!$E21="侧身",数据B!$F21="得"),1,0)</f>
        <v>0</v>
      </c>
      <c r="AV22" s="5">
        <f>IF(AND(数据B!$E21="侧身",数据B!$F21="失"),1,0)</f>
        <v>0</v>
      </c>
      <c r="AW22" s="5">
        <f>IF(AND(数据B!$E21="控制",数据B!$F21="得"),1,0)</f>
        <v>0</v>
      </c>
      <c r="AX22" s="5">
        <f>IF(AND(数据B!$E21="控制",数据B!$F21="失"),1,0)</f>
        <v>0</v>
      </c>
      <c r="AY22" s="5">
        <f>IF(AND(数据B!$E21="意外",数据B!$F21="得"),1,0)</f>
        <v>0</v>
      </c>
      <c r="AZ22" s="5">
        <f>IF(AND(数据B!$E21="意外",数据B!$F21="失"),1,0)</f>
        <v>0</v>
      </c>
    </row>
    <row r="23" spans="1:52">
      <c r="A23" s="1">
        <f>IF(AND(输入!$D22=1,输入!$G22="d"),1,0)</f>
        <v>0</v>
      </c>
      <c r="B23" s="1">
        <f>IF(AND(输入!$D22=2,输入!$G22="d"),1,0)</f>
        <v>0</v>
      </c>
      <c r="C23" s="1">
        <f>IF(AND(输入!$D22=3,输入!$G22="d"),1,0)</f>
        <v>0</v>
      </c>
      <c r="D23" s="1">
        <f>IF(AND(输入!$D22=4,输入!$G22="d"),1,0)</f>
        <v>0</v>
      </c>
      <c r="E23" s="1">
        <f>IF(AND(输入!$D22=5,输入!$G22="d"),1,0)</f>
        <v>0</v>
      </c>
      <c r="F23" s="1">
        <f>IF(AND(输入!$D22=6,输入!$G22="d"),1,0)</f>
        <v>0</v>
      </c>
      <c r="G23" s="1">
        <f>IF(AND(输入!$D22&gt;6,输入!$G22="d"),1,0)</f>
        <v>0</v>
      </c>
      <c r="H23" s="1">
        <f>IF(AND(输入!$D22=1,输入!$G22="s"),1,0)</f>
        <v>0</v>
      </c>
      <c r="I23" s="1">
        <f>IF(AND(输入!$D22=2,输入!$G22="s"),1,0)</f>
        <v>0</v>
      </c>
      <c r="J23" s="1">
        <f>IF(AND(输入!$D22=3,输入!$G22="s"),1,0)</f>
        <v>1</v>
      </c>
      <c r="K23" s="1">
        <f>IF(AND(输入!$D22=4,输入!$G22="s"),1,0)</f>
        <v>0</v>
      </c>
      <c r="L23" s="1">
        <f>IF(AND(输入!$D22=5,输入!$G22="s"),1,0)</f>
        <v>0</v>
      </c>
      <c r="M23" s="1">
        <f>IF(AND(输入!$D22=6,输入!$G22="s"),1,0)</f>
        <v>0</v>
      </c>
      <c r="N23" s="1">
        <f>IF(AND(输入!$D22&gt;6,输入!$G22="s"),1,0)</f>
        <v>0</v>
      </c>
      <c r="O23" s="2">
        <f>IF(AND(输入!$H22=1,输入!$G22="s"),1,0)</f>
        <v>0</v>
      </c>
      <c r="P23" s="2">
        <f>IF(AND(输入!$H22=2,输入!$G22="s"),1,0)</f>
        <v>1</v>
      </c>
      <c r="Q23" s="2">
        <f>IF(AND(输入!$H22=3,输入!$G22="s"),1,0)</f>
        <v>0</v>
      </c>
      <c r="R23" s="2">
        <f>IF(AND(输入!$H22=4,输入!$G22="s"),1,0)</f>
        <v>0</v>
      </c>
      <c r="S23" s="2">
        <f>IF(AND(输入!$H22=5,输入!$G22="s"),1,0)</f>
        <v>0</v>
      </c>
      <c r="T23" s="2">
        <f>IF(AND(输入!$H22=6,输入!$G22="s"),1,0)</f>
        <v>0</v>
      </c>
      <c r="U23" s="2">
        <f>IF(AND(输入!$H22&gt;6,输入!$G22="s"),1,0)</f>
        <v>0</v>
      </c>
      <c r="V23" s="2">
        <f>IF(AND(输入!$H22=1,输入!$G22="d"),1,0)</f>
        <v>0</v>
      </c>
      <c r="W23" s="2">
        <f>IF(AND(输入!$H22=2,输入!$G22="d"),1,0)</f>
        <v>0</v>
      </c>
      <c r="X23" s="2">
        <f>IF(AND(输入!$H22=3,输入!$G22="d"),1,0)</f>
        <v>0</v>
      </c>
      <c r="Y23" s="2">
        <f>IF(AND(输入!$H22=4,输入!$G22="d"),1,0)</f>
        <v>0</v>
      </c>
      <c r="Z23" s="2">
        <f>IF(AND(输入!$H22=5,输入!$G22="d"),1,0)</f>
        <v>0</v>
      </c>
      <c r="AA23" s="2">
        <f>IF(AND(输入!$H22=6,输入!$G22="d"),1,0)</f>
        <v>0</v>
      </c>
      <c r="AB23" s="2">
        <f>IF(AND(输入!$H22&gt;6,输入!$G22="d"),1,0)</f>
        <v>0</v>
      </c>
      <c r="AC23" s="1">
        <f>IF(AND(数据A!$E22="发球",数据A!$F22="得"),1,0)</f>
        <v>0</v>
      </c>
      <c r="AD23" s="1">
        <f>IF(AND(数据A!$E22="发球",数据A!$F22="失"),1,0)</f>
        <v>0</v>
      </c>
      <c r="AE23" s="1">
        <f>IF(AND(数据A!$E22="正手",数据A!$F22="得"),1,0)</f>
        <v>0</v>
      </c>
      <c r="AF23" s="1">
        <f>IF(AND(数据A!$E22="正手",数据A!$F22="失"),1,0)</f>
        <v>0</v>
      </c>
      <c r="AG23" s="1">
        <f>IF(AND(数据A!$E22="反手",数据A!$F22="得"),1,0)</f>
        <v>0</v>
      </c>
      <c r="AH23" s="1">
        <f>IF(AND(数据A!$E22="反手",数据A!$F22="失"),1,0)</f>
        <v>0</v>
      </c>
      <c r="AI23" s="1">
        <f>IF(AND(数据A!$E22="侧身",数据A!$F22="得"),1,0)</f>
        <v>0</v>
      </c>
      <c r="AJ23" s="1">
        <f>IF(AND(数据A!$E22="侧身",数据A!$F22="失"),1,0)</f>
        <v>1</v>
      </c>
      <c r="AK23" s="1">
        <f>IF(AND(数据A!$E22="控制",数据A!$F22="得"),1,0)</f>
        <v>0</v>
      </c>
      <c r="AL23" s="1">
        <f>IF(AND(数据A!$E22="控制",数据A!$F22="失"),1,0)</f>
        <v>0</v>
      </c>
      <c r="AM23" s="1">
        <f>IF(AND(数据A!$E22="意外",数据A!$F22="得"),1,0)</f>
        <v>0</v>
      </c>
      <c r="AN23" s="1">
        <f>IF(AND(数据A!$E22="意外",数据A!$F22="失"),1,0)</f>
        <v>0</v>
      </c>
      <c r="AO23" s="5">
        <f>IF(AND(数据B!$E22="发球",数据B!$F22="得"),1,0)</f>
        <v>0</v>
      </c>
      <c r="AP23" s="5">
        <f>IF(AND(数据B!$E22="发球",数据B!$F22="失"),1,0)</f>
        <v>0</v>
      </c>
      <c r="AQ23" s="5">
        <f>IF(AND(数据B!$E22="正手",数据B!$F22="得"),1,0)</f>
        <v>0</v>
      </c>
      <c r="AR23" s="5">
        <f>IF(AND(数据B!$E22="正手",数据B!$F22="失"),1,0)</f>
        <v>0</v>
      </c>
      <c r="AS23" s="5">
        <f>IF(AND(数据B!$E22="反手",数据B!$F22="得"),1,0)</f>
        <v>0</v>
      </c>
      <c r="AT23" s="5">
        <f>IF(AND(数据B!$E22="反手",数据B!$F22="失"),1,0)</f>
        <v>0</v>
      </c>
      <c r="AU23" s="5">
        <f>IF(AND(数据B!$E22="侧身",数据B!$F22="得"),1,0)</f>
        <v>1</v>
      </c>
      <c r="AV23" s="5">
        <f>IF(AND(数据B!$E22="侧身",数据B!$F22="失"),1,0)</f>
        <v>0</v>
      </c>
      <c r="AW23" s="5">
        <f>IF(AND(数据B!$E22="控制",数据B!$F22="得"),1,0)</f>
        <v>0</v>
      </c>
      <c r="AX23" s="5">
        <f>IF(AND(数据B!$E22="控制",数据B!$F22="失"),1,0)</f>
        <v>0</v>
      </c>
      <c r="AY23" s="5">
        <f>IF(AND(数据B!$E22="意外",数据B!$F22="得"),1,0)</f>
        <v>0</v>
      </c>
      <c r="AZ23" s="5">
        <f>IF(AND(数据B!$E22="意外",数据B!$F22="失"),1,0)</f>
        <v>0</v>
      </c>
    </row>
    <row r="24" spans="1:52">
      <c r="A24" s="1">
        <f>IF(AND(输入!$D23=1,输入!$G23="d"),1,0)</f>
        <v>0</v>
      </c>
      <c r="B24" s="1">
        <f>IF(AND(输入!$D23=2,输入!$G23="d"),1,0)</f>
        <v>0</v>
      </c>
      <c r="C24" s="1">
        <f>IF(AND(输入!$D23=3,输入!$G23="d"),1,0)</f>
        <v>0</v>
      </c>
      <c r="D24" s="1">
        <f>IF(AND(输入!$D23=4,输入!$G23="d"),1,0)</f>
        <v>0</v>
      </c>
      <c r="E24" s="1">
        <f>IF(AND(输入!$D23=5,输入!$G23="d"),1,0)</f>
        <v>0</v>
      </c>
      <c r="F24" s="1">
        <f>IF(AND(输入!$D23=6,输入!$G23="d"),1,0)</f>
        <v>0</v>
      </c>
      <c r="G24" s="1">
        <f>IF(AND(输入!$D23&gt;6,输入!$G23="d"),1,0)</f>
        <v>0</v>
      </c>
      <c r="H24" s="1">
        <f>IF(AND(输入!$D23=1,输入!$G23="s"),1,0)</f>
        <v>0</v>
      </c>
      <c r="I24" s="1">
        <f>IF(AND(输入!$D23=2,输入!$G23="s"),1,0)</f>
        <v>0</v>
      </c>
      <c r="J24" s="1">
        <f>IF(AND(输入!$D23=3,输入!$G23="s"),1,0)</f>
        <v>0</v>
      </c>
      <c r="K24" s="1">
        <f>IF(AND(输入!$D23=4,输入!$G23="s"),1,0)</f>
        <v>1</v>
      </c>
      <c r="L24" s="1">
        <f>IF(AND(输入!$D23=5,输入!$G23="s"),1,0)</f>
        <v>0</v>
      </c>
      <c r="M24" s="1">
        <f>IF(AND(输入!$D23=6,输入!$G23="s"),1,0)</f>
        <v>0</v>
      </c>
      <c r="N24" s="1">
        <f>IF(AND(输入!$D23&gt;6,输入!$G23="s"),1,0)</f>
        <v>0</v>
      </c>
      <c r="O24" s="2">
        <f>IF(AND(输入!$H23=1,输入!$G23="s"),1,0)</f>
        <v>0</v>
      </c>
      <c r="P24" s="2">
        <f>IF(AND(输入!$H23=2,输入!$G23="s"),1,0)</f>
        <v>0</v>
      </c>
      <c r="Q24" s="2">
        <f>IF(AND(输入!$H23=3,输入!$G23="s"),1,0)</f>
        <v>1</v>
      </c>
      <c r="R24" s="2">
        <f>IF(AND(输入!$H23=4,输入!$G23="s"),1,0)</f>
        <v>0</v>
      </c>
      <c r="S24" s="2">
        <f>IF(AND(输入!$H23=5,输入!$G23="s"),1,0)</f>
        <v>0</v>
      </c>
      <c r="T24" s="2">
        <f>IF(AND(输入!$H23=6,输入!$G23="s"),1,0)</f>
        <v>0</v>
      </c>
      <c r="U24" s="2">
        <f>IF(AND(输入!$H23&gt;6,输入!$G23="s"),1,0)</f>
        <v>0</v>
      </c>
      <c r="V24" s="2">
        <f>IF(AND(输入!$H23=1,输入!$G23="d"),1,0)</f>
        <v>0</v>
      </c>
      <c r="W24" s="2">
        <f>IF(AND(输入!$H23=2,输入!$G23="d"),1,0)</f>
        <v>0</v>
      </c>
      <c r="X24" s="2">
        <f>IF(AND(输入!$H23=3,输入!$G23="d"),1,0)</f>
        <v>0</v>
      </c>
      <c r="Y24" s="2">
        <f>IF(AND(输入!$H23=4,输入!$G23="d"),1,0)</f>
        <v>0</v>
      </c>
      <c r="Z24" s="2">
        <f>IF(AND(输入!$H23=5,输入!$G23="d"),1,0)</f>
        <v>0</v>
      </c>
      <c r="AA24" s="2">
        <f>IF(AND(输入!$H23=6,输入!$G23="d"),1,0)</f>
        <v>0</v>
      </c>
      <c r="AB24" s="2">
        <f>IF(AND(输入!$H23&gt;6,输入!$G23="d"),1,0)</f>
        <v>0</v>
      </c>
      <c r="AC24" s="1">
        <f>IF(AND(数据A!$E23="发球",数据A!$F23="得"),1,0)</f>
        <v>0</v>
      </c>
      <c r="AD24" s="1">
        <f>IF(AND(数据A!$E23="发球",数据A!$F23="失"),1,0)</f>
        <v>0</v>
      </c>
      <c r="AE24" s="1">
        <f>IF(AND(数据A!$E23="正手",数据A!$F23="得"),1,0)</f>
        <v>0</v>
      </c>
      <c r="AF24" s="1">
        <f>IF(AND(数据A!$E23="正手",数据A!$F23="失"),1,0)</f>
        <v>0</v>
      </c>
      <c r="AG24" s="1">
        <f>IF(AND(数据A!$E23="反手",数据A!$F23="得"),1,0)</f>
        <v>0</v>
      </c>
      <c r="AH24" s="1">
        <f>IF(AND(数据A!$E23="反手",数据A!$F23="失"),1,0)</f>
        <v>0</v>
      </c>
      <c r="AI24" s="1">
        <f>IF(AND(数据A!$E23="侧身",数据A!$F23="得"),1,0)</f>
        <v>0</v>
      </c>
      <c r="AJ24" s="1">
        <f>IF(AND(数据A!$E23="侧身",数据A!$F23="失"),1,0)</f>
        <v>0</v>
      </c>
      <c r="AK24" s="1">
        <f>IF(AND(数据A!$E23="控制",数据A!$F23="得"),1,0)</f>
        <v>0</v>
      </c>
      <c r="AL24" s="1">
        <f>IF(AND(数据A!$E23="控制",数据A!$F23="失"),1,0)</f>
        <v>1</v>
      </c>
      <c r="AM24" s="1">
        <f>IF(AND(数据A!$E23="意外",数据A!$F23="得"),1,0)</f>
        <v>0</v>
      </c>
      <c r="AN24" s="1">
        <f>IF(AND(数据A!$E23="意外",数据A!$F23="失"),1,0)</f>
        <v>0</v>
      </c>
      <c r="AO24" s="5">
        <f>IF(AND(数据B!$E23="发球",数据B!$F23="得"),1,0)</f>
        <v>0</v>
      </c>
      <c r="AP24" s="5">
        <f>IF(AND(数据B!$E23="发球",数据B!$F23="失"),1,0)</f>
        <v>0</v>
      </c>
      <c r="AQ24" s="5">
        <f>IF(AND(数据B!$E23="正手",数据B!$F23="得"),1,0)</f>
        <v>0</v>
      </c>
      <c r="AR24" s="5">
        <f>IF(AND(数据B!$E23="正手",数据B!$F23="失"),1,0)</f>
        <v>0</v>
      </c>
      <c r="AS24" s="5">
        <f>IF(AND(数据B!$E23="反手",数据B!$F23="得"),1,0)</f>
        <v>0</v>
      </c>
      <c r="AT24" s="5">
        <f>IF(AND(数据B!$E23="反手",数据B!$F23="失"),1,0)</f>
        <v>0</v>
      </c>
      <c r="AU24" s="5">
        <f>IF(AND(数据B!$E23="侧身",数据B!$F23="得"),1,0)</f>
        <v>0</v>
      </c>
      <c r="AV24" s="5">
        <f>IF(AND(数据B!$E23="侧身",数据B!$F23="失"),1,0)</f>
        <v>0</v>
      </c>
      <c r="AW24" s="5">
        <f>IF(AND(数据B!$E23="控制",数据B!$F23="得"),1,0)</f>
        <v>1</v>
      </c>
      <c r="AX24" s="5">
        <f>IF(AND(数据B!$E23="控制",数据B!$F23="失"),1,0)</f>
        <v>0</v>
      </c>
      <c r="AY24" s="5">
        <f>IF(AND(数据B!$E23="意外",数据B!$F23="得"),1,0)</f>
        <v>0</v>
      </c>
      <c r="AZ24" s="5">
        <f>IF(AND(数据B!$E23="意外",数据B!$F23="失"),1,0)</f>
        <v>0</v>
      </c>
    </row>
    <row r="25" spans="1:52">
      <c r="A25" s="1">
        <f>IF(AND(输入!$D24=1,输入!$G24="d"),1,0)</f>
        <v>0</v>
      </c>
      <c r="B25" s="1">
        <f>IF(AND(输入!$D24=2,输入!$G24="d"),1,0)</f>
        <v>0</v>
      </c>
      <c r="C25" s="1">
        <f>IF(AND(输入!$D24=3,输入!$G24="d"),1,0)</f>
        <v>0</v>
      </c>
      <c r="D25" s="1">
        <f>IF(AND(输入!$D24=4,输入!$G24="d"),1,0)</f>
        <v>0</v>
      </c>
      <c r="E25" s="1">
        <f>IF(AND(输入!$D24=5,输入!$G24="d"),1,0)</f>
        <v>0</v>
      </c>
      <c r="F25" s="1">
        <f>IF(AND(输入!$D24=6,输入!$G24="d"),1,0)</f>
        <v>0</v>
      </c>
      <c r="G25" s="1">
        <f>IF(AND(输入!$D24&gt;6,输入!$G24="d"),1,0)</f>
        <v>0</v>
      </c>
      <c r="H25" s="1">
        <f>IF(AND(输入!$D24=1,输入!$G24="s"),1,0)</f>
        <v>0</v>
      </c>
      <c r="I25" s="1">
        <f>IF(AND(输入!$D24=2,输入!$G24="s"),1,0)</f>
        <v>0</v>
      </c>
      <c r="J25" s="1">
        <f>IF(AND(输入!$D24=3,输入!$G24="s"),1,0)</f>
        <v>0</v>
      </c>
      <c r="K25" s="1">
        <f>IF(AND(输入!$D24=4,输入!$G24="s"),1,0)</f>
        <v>0</v>
      </c>
      <c r="L25" s="1">
        <f>IF(AND(输入!$D24=5,输入!$G24="s"),1,0)</f>
        <v>1</v>
      </c>
      <c r="M25" s="1">
        <f>IF(AND(输入!$D24=6,输入!$G24="s"),1,0)</f>
        <v>0</v>
      </c>
      <c r="N25" s="1">
        <f>IF(AND(输入!$D24&gt;6,输入!$G24="s"),1,0)</f>
        <v>0</v>
      </c>
      <c r="O25" s="2">
        <f>IF(AND(输入!$H24=1,输入!$G24="s"),1,0)</f>
        <v>0</v>
      </c>
      <c r="P25" s="2">
        <f>IF(AND(输入!$H24=2,输入!$G24="s"),1,0)</f>
        <v>0</v>
      </c>
      <c r="Q25" s="2">
        <f>IF(AND(输入!$H24=3,输入!$G24="s"),1,0)</f>
        <v>0</v>
      </c>
      <c r="R25" s="2">
        <f>IF(AND(输入!$H24=4,输入!$G24="s"),1,0)</f>
        <v>1</v>
      </c>
      <c r="S25" s="2">
        <f>IF(AND(输入!$H24=5,输入!$G24="s"),1,0)</f>
        <v>0</v>
      </c>
      <c r="T25" s="2">
        <f>IF(AND(输入!$H24=6,输入!$G24="s"),1,0)</f>
        <v>0</v>
      </c>
      <c r="U25" s="2">
        <f>IF(AND(输入!$H24&gt;6,输入!$G24="s"),1,0)</f>
        <v>0</v>
      </c>
      <c r="V25" s="2">
        <f>IF(AND(输入!$H24=1,输入!$G24="d"),1,0)</f>
        <v>0</v>
      </c>
      <c r="W25" s="2">
        <f>IF(AND(输入!$H24=2,输入!$G24="d"),1,0)</f>
        <v>0</v>
      </c>
      <c r="X25" s="2">
        <f>IF(AND(输入!$H24=3,输入!$G24="d"),1,0)</f>
        <v>0</v>
      </c>
      <c r="Y25" s="2">
        <f>IF(AND(输入!$H24=4,输入!$G24="d"),1,0)</f>
        <v>0</v>
      </c>
      <c r="Z25" s="2">
        <f>IF(AND(输入!$H24=5,输入!$G24="d"),1,0)</f>
        <v>0</v>
      </c>
      <c r="AA25" s="2">
        <f>IF(AND(输入!$H24=6,输入!$G24="d"),1,0)</f>
        <v>0</v>
      </c>
      <c r="AB25" s="2">
        <f>IF(AND(输入!$H24&gt;6,输入!$G24="d"),1,0)</f>
        <v>0</v>
      </c>
      <c r="AC25" s="1">
        <f>IF(AND(数据A!$E24="发球",数据A!$F24="得"),1,0)</f>
        <v>0</v>
      </c>
      <c r="AD25" s="1">
        <f>IF(AND(数据A!$E24="发球",数据A!$F24="失"),1,0)</f>
        <v>0</v>
      </c>
      <c r="AE25" s="1">
        <f>IF(AND(数据A!$E24="正手",数据A!$F24="得"),1,0)</f>
        <v>0</v>
      </c>
      <c r="AF25" s="1">
        <f>IF(AND(数据A!$E24="正手",数据A!$F24="失"),1,0)</f>
        <v>1</v>
      </c>
      <c r="AG25" s="1">
        <f>IF(AND(数据A!$E24="反手",数据A!$F24="得"),1,0)</f>
        <v>0</v>
      </c>
      <c r="AH25" s="1">
        <f>IF(AND(数据A!$E24="反手",数据A!$F24="失"),1,0)</f>
        <v>0</v>
      </c>
      <c r="AI25" s="1">
        <f>IF(AND(数据A!$E24="侧身",数据A!$F24="得"),1,0)</f>
        <v>0</v>
      </c>
      <c r="AJ25" s="1">
        <f>IF(AND(数据A!$E24="侧身",数据A!$F24="失"),1,0)</f>
        <v>0</v>
      </c>
      <c r="AK25" s="1">
        <f>IF(AND(数据A!$E24="控制",数据A!$F24="得"),1,0)</f>
        <v>0</v>
      </c>
      <c r="AL25" s="1">
        <f>IF(AND(数据A!$E24="控制",数据A!$F24="失"),1,0)</f>
        <v>0</v>
      </c>
      <c r="AM25" s="1">
        <f>IF(AND(数据A!$E24="意外",数据A!$F24="得"),1,0)</f>
        <v>0</v>
      </c>
      <c r="AN25" s="1">
        <f>IF(AND(数据A!$E24="意外",数据A!$F24="失"),1,0)</f>
        <v>0</v>
      </c>
      <c r="AO25" s="5">
        <f>IF(AND(数据B!$E24="发球",数据B!$F24="得"),1,0)</f>
        <v>0</v>
      </c>
      <c r="AP25" s="5">
        <f>IF(AND(数据B!$E24="发球",数据B!$F24="失"),1,0)</f>
        <v>0</v>
      </c>
      <c r="AQ25" s="5">
        <f>IF(AND(数据B!$E24="正手",数据B!$F24="得"),1,0)</f>
        <v>1</v>
      </c>
      <c r="AR25" s="5">
        <f>IF(AND(数据B!$E24="正手",数据B!$F24="失"),1,0)</f>
        <v>0</v>
      </c>
      <c r="AS25" s="5">
        <f>IF(AND(数据B!$E24="反手",数据B!$F24="得"),1,0)</f>
        <v>0</v>
      </c>
      <c r="AT25" s="5">
        <f>IF(AND(数据B!$E24="反手",数据B!$F24="失"),1,0)</f>
        <v>0</v>
      </c>
      <c r="AU25" s="5">
        <f>IF(AND(数据B!$E24="侧身",数据B!$F24="得"),1,0)</f>
        <v>0</v>
      </c>
      <c r="AV25" s="5">
        <f>IF(AND(数据B!$E24="侧身",数据B!$F24="失"),1,0)</f>
        <v>0</v>
      </c>
      <c r="AW25" s="5">
        <f>IF(AND(数据B!$E24="控制",数据B!$F24="得"),1,0)</f>
        <v>0</v>
      </c>
      <c r="AX25" s="5">
        <f>IF(AND(数据B!$E24="控制",数据B!$F24="失"),1,0)</f>
        <v>0</v>
      </c>
      <c r="AY25" s="5">
        <f>IF(AND(数据B!$E24="意外",数据B!$F24="得"),1,0)</f>
        <v>0</v>
      </c>
      <c r="AZ25" s="5">
        <f>IF(AND(数据B!$E24="意外",数据B!$F24="失"),1,0)</f>
        <v>0</v>
      </c>
    </row>
    <row r="26" spans="1:52">
      <c r="A26" s="1">
        <f>IF(AND(输入!$D25=1,输入!$G25="d"),1,0)</f>
        <v>0</v>
      </c>
      <c r="B26" s="1">
        <f>IF(AND(输入!$D25=2,输入!$G25="d"),1,0)</f>
        <v>0</v>
      </c>
      <c r="C26" s="1">
        <f>IF(AND(输入!$D25=3,输入!$G25="d"),1,0)</f>
        <v>0</v>
      </c>
      <c r="D26" s="1">
        <f>IF(AND(输入!$D25=4,输入!$G25="d"),1,0)</f>
        <v>0</v>
      </c>
      <c r="E26" s="1">
        <f>IF(AND(输入!$D25=5,输入!$G25="d"),1,0)</f>
        <v>0</v>
      </c>
      <c r="F26" s="1">
        <f>IF(AND(输入!$D25=6,输入!$G25="d"),1,0)</f>
        <v>1</v>
      </c>
      <c r="G26" s="1">
        <f>IF(AND(输入!$D25&gt;6,输入!$G25="d"),1,0)</f>
        <v>0</v>
      </c>
      <c r="H26" s="1">
        <f>IF(AND(输入!$D25=1,输入!$G25="s"),1,0)</f>
        <v>0</v>
      </c>
      <c r="I26" s="1">
        <f>IF(AND(输入!$D25=2,输入!$G25="s"),1,0)</f>
        <v>0</v>
      </c>
      <c r="J26" s="1">
        <f>IF(AND(输入!$D25=3,输入!$G25="s"),1,0)</f>
        <v>0</v>
      </c>
      <c r="K26" s="1">
        <f>IF(AND(输入!$D25=4,输入!$G25="s"),1,0)</f>
        <v>0</v>
      </c>
      <c r="L26" s="1">
        <f>IF(AND(输入!$D25=5,输入!$G25="s"),1,0)</f>
        <v>0</v>
      </c>
      <c r="M26" s="1">
        <f>IF(AND(输入!$D25=6,输入!$G25="s"),1,0)</f>
        <v>0</v>
      </c>
      <c r="N26" s="1">
        <f>IF(AND(输入!$D25&gt;6,输入!$G25="s"),1,0)</f>
        <v>0</v>
      </c>
      <c r="O26" s="2">
        <f>IF(AND(输入!$H25=1,输入!$G25="s"),1,0)</f>
        <v>0</v>
      </c>
      <c r="P26" s="2">
        <f>IF(AND(输入!$H25=2,输入!$G25="s"),1,0)</f>
        <v>0</v>
      </c>
      <c r="Q26" s="2">
        <f>IF(AND(输入!$H25=3,输入!$G25="s"),1,0)</f>
        <v>0</v>
      </c>
      <c r="R26" s="2">
        <f>IF(AND(输入!$H25=4,输入!$G25="s"),1,0)</f>
        <v>0</v>
      </c>
      <c r="S26" s="2">
        <f>IF(AND(输入!$H25=5,输入!$G25="s"),1,0)</f>
        <v>0</v>
      </c>
      <c r="T26" s="2">
        <f>IF(AND(输入!$H25=6,输入!$G25="s"),1,0)</f>
        <v>0</v>
      </c>
      <c r="U26" s="2">
        <f>IF(AND(输入!$H25&gt;6,输入!$G25="s"),1,0)</f>
        <v>0</v>
      </c>
      <c r="V26" s="2">
        <f>IF(AND(输入!$H25=1,输入!$G25="d"),1,0)</f>
        <v>0</v>
      </c>
      <c r="W26" s="2">
        <f>IF(AND(输入!$H25=2,输入!$G25="d"),1,0)</f>
        <v>0</v>
      </c>
      <c r="X26" s="2">
        <f>IF(AND(输入!$H25=3,输入!$G25="d"),1,0)</f>
        <v>0</v>
      </c>
      <c r="Y26" s="2">
        <f>IF(AND(输入!$H25=4,输入!$G25="d"),1,0)</f>
        <v>0</v>
      </c>
      <c r="Z26" s="2">
        <f>IF(AND(输入!$H25=5,输入!$G25="d"),1,0)</f>
        <v>0</v>
      </c>
      <c r="AA26" s="2">
        <f>IF(AND(输入!$H25=6,输入!$G25="d"),1,0)</f>
        <v>0</v>
      </c>
      <c r="AB26" s="2">
        <f>IF(AND(输入!$H25&gt;6,输入!$G25="d"),1,0)</f>
        <v>1</v>
      </c>
      <c r="AC26" s="1">
        <f>IF(AND(数据A!$E25="发球",数据A!$F25="得"),1,0)</f>
        <v>0</v>
      </c>
      <c r="AD26" s="1">
        <f>IF(AND(数据A!$E25="发球",数据A!$F25="失"),1,0)</f>
        <v>0</v>
      </c>
      <c r="AE26" s="1">
        <f>IF(AND(数据A!$E25="正手",数据A!$F25="得"),1,0)</f>
        <v>0</v>
      </c>
      <c r="AF26" s="1">
        <f>IF(AND(数据A!$E25="正手",数据A!$F25="失"),1,0)</f>
        <v>0</v>
      </c>
      <c r="AG26" s="1">
        <f>IF(AND(数据A!$E25="反手",数据A!$F25="得"),1,0)</f>
        <v>1</v>
      </c>
      <c r="AH26" s="1">
        <f>IF(AND(数据A!$E25="反手",数据A!$F25="失"),1,0)</f>
        <v>0</v>
      </c>
      <c r="AI26" s="1">
        <f>IF(AND(数据A!$E25="侧身",数据A!$F25="得"),1,0)</f>
        <v>0</v>
      </c>
      <c r="AJ26" s="1">
        <f>IF(AND(数据A!$E25="侧身",数据A!$F25="失"),1,0)</f>
        <v>0</v>
      </c>
      <c r="AK26" s="1">
        <f>IF(AND(数据A!$E25="控制",数据A!$F25="得"),1,0)</f>
        <v>0</v>
      </c>
      <c r="AL26" s="1">
        <f>IF(AND(数据A!$E25="控制",数据A!$F25="失"),1,0)</f>
        <v>0</v>
      </c>
      <c r="AM26" s="1">
        <f>IF(AND(数据A!$E25="意外",数据A!$F25="得"),1,0)</f>
        <v>0</v>
      </c>
      <c r="AN26" s="1">
        <f>IF(AND(数据A!$E25="意外",数据A!$F25="失"),1,0)</f>
        <v>0</v>
      </c>
      <c r="AO26" s="5">
        <f>IF(AND(数据B!$E25="发球",数据B!$F25="得"),1,0)</f>
        <v>0</v>
      </c>
      <c r="AP26" s="5">
        <f>IF(AND(数据B!$E25="发球",数据B!$F25="失"),1,0)</f>
        <v>0</v>
      </c>
      <c r="AQ26" s="5">
        <f>IF(AND(数据B!$E25="正手",数据B!$F25="得"),1,0)</f>
        <v>0</v>
      </c>
      <c r="AR26" s="5">
        <f>IF(AND(数据B!$E25="正手",数据B!$F25="失"),1,0)</f>
        <v>0</v>
      </c>
      <c r="AS26" s="5">
        <f>IF(AND(数据B!$E25="反手",数据B!$F25="得"),1,0)</f>
        <v>0</v>
      </c>
      <c r="AT26" s="5">
        <f>IF(AND(数据B!$E25="反手",数据B!$F25="失"),1,0)</f>
        <v>1</v>
      </c>
      <c r="AU26" s="5">
        <f>IF(AND(数据B!$E25="侧身",数据B!$F25="得"),1,0)</f>
        <v>0</v>
      </c>
      <c r="AV26" s="5">
        <f>IF(AND(数据B!$E25="侧身",数据B!$F25="失"),1,0)</f>
        <v>0</v>
      </c>
      <c r="AW26" s="5">
        <f>IF(AND(数据B!$E25="控制",数据B!$F25="得"),1,0)</f>
        <v>0</v>
      </c>
      <c r="AX26" s="5">
        <f>IF(AND(数据B!$E25="控制",数据B!$F25="失"),1,0)</f>
        <v>0</v>
      </c>
      <c r="AY26" s="5">
        <f>IF(AND(数据B!$E25="意外",数据B!$F25="得"),1,0)</f>
        <v>0</v>
      </c>
      <c r="AZ26" s="5">
        <f>IF(AND(数据B!$E25="意外",数据B!$F25="失"),1,0)</f>
        <v>0</v>
      </c>
    </row>
    <row r="27" spans="1:52">
      <c r="A27" s="1">
        <f>IF(AND(输入!$D26=1,输入!$G26="d"),1,0)</f>
        <v>0</v>
      </c>
      <c r="B27" s="1">
        <f>IF(AND(输入!$D26=2,输入!$G26="d"),1,0)</f>
        <v>0</v>
      </c>
      <c r="C27" s="1">
        <f>IF(AND(输入!$D26=3,输入!$G26="d"),1,0)</f>
        <v>0</v>
      </c>
      <c r="D27" s="1">
        <f>IF(AND(输入!$D26=4,输入!$G26="d"),1,0)</f>
        <v>0</v>
      </c>
      <c r="E27" s="1">
        <f>IF(AND(输入!$D26=5,输入!$G26="d"),1,0)</f>
        <v>0</v>
      </c>
      <c r="F27" s="1">
        <f>IF(AND(输入!$D26=6,输入!$G26="d"),1,0)</f>
        <v>0</v>
      </c>
      <c r="G27" s="1">
        <f>IF(AND(输入!$D26&gt;6,输入!$G26="d"),1,0)</f>
        <v>1</v>
      </c>
      <c r="H27" s="1">
        <f>IF(AND(输入!$D26=1,输入!$G26="s"),1,0)</f>
        <v>0</v>
      </c>
      <c r="I27" s="1">
        <f>IF(AND(输入!$D26=2,输入!$G26="s"),1,0)</f>
        <v>0</v>
      </c>
      <c r="J27" s="1">
        <f>IF(AND(输入!$D26=3,输入!$G26="s"),1,0)</f>
        <v>0</v>
      </c>
      <c r="K27" s="1">
        <f>IF(AND(输入!$D26=4,输入!$G26="s"),1,0)</f>
        <v>0</v>
      </c>
      <c r="L27" s="1">
        <f>IF(AND(输入!$D26=5,输入!$G26="s"),1,0)</f>
        <v>0</v>
      </c>
      <c r="M27" s="1">
        <f>IF(AND(输入!$D26=6,输入!$G26="s"),1,0)</f>
        <v>0</v>
      </c>
      <c r="N27" s="1">
        <f>IF(AND(输入!$D26&gt;6,输入!$G26="s"),1,0)</f>
        <v>0</v>
      </c>
      <c r="O27" s="2">
        <f>IF(AND(输入!$H26=1,输入!$G26="s"),1,0)</f>
        <v>0</v>
      </c>
      <c r="P27" s="2">
        <f>IF(AND(输入!$H26=2,输入!$G26="s"),1,0)</f>
        <v>0</v>
      </c>
      <c r="Q27" s="2">
        <f>IF(AND(输入!$H26=3,输入!$G26="s"),1,0)</f>
        <v>0</v>
      </c>
      <c r="R27" s="2">
        <f>IF(AND(输入!$H26=4,输入!$G26="s"),1,0)</f>
        <v>0</v>
      </c>
      <c r="S27" s="2">
        <f>IF(AND(输入!$H26=5,输入!$G26="s"),1,0)</f>
        <v>0</v>
      </c>
      <c r="T27" s="2">
        <f>IF(AND(输入!$H26=6,输入!$G26="s"),1,0)</f>
        <v>0</v>
      </c>
      <c r="U27" s="2">
        <f>IF(AND(输入!$H26&gt;6,输入!$G26="s"),1,0)</f>
        <v>0</v>
      </c>
      <c r="V27" s="2">
        <f>IF(AND(输入!$H26=1,输入!$G26="d"),1,0)</f>
        <v>0</v>
      </c>
      <c r="W27" s="2">
        <f>IF(AND(输入!$H26=2,输入!$G26="d"),1,0)</f>
        <v>0</v>
      </c>
      <c r="X27" s="2">
        <f>IF(AND(输入!$H26=3,输入!$G26="d"),1,0)</f>
        <v>0</v>
      </c>
      <c r="Y27" s="2">
        <f>IF(AND(输入!$H26=4,输入!$G26="d"),1,0)</f>
        <v>0</v>
      </c>
      <c r="Z27" s="2">
        <f>IF(AND(输入!$H26=5,输入!$G26="d"),1,0)</f>
        <v>0</v>
      </c>
      <c r="AA27" s="2">
        <f>IF(AND(输入!$H26=6,输入!$G26="d"),1,0)</f>
        <v>0</v>
      </c>
      <c r="AB27" s="2">
        <f>IF(AND(输入!$H26&gt;6,输入!$G26="d"),1,0)</f>
        <v>1</v>
      </c>
      <c r="AC27" s="1">
        <f>IF(AND(数据A!$E26="发球",数据A!$F26="得"),1,0)</f>
        <v>0</v>
      </c>
      <c r="AD27" s="1">
        <f>IF(AND(数据A!$E26="发球",数据A!$F26="失"),1,0)</f>
        <v>0</v>
      </c>
      <c r="AE27" s="1">
        <f>IF(AND(数据A!$E26="正手",数据A!$F26="得"),1,0)</f>
        <v>0</v>
      </c>
      <c r="AF27" s="1">
        <f>IF(AND(数据A!$E26="正手",数据A!$F26="失"),1,0)</f>
        <v>0</v>
      </c>
      <c r="AG27" s="1">
        <f>IF(AND(数据A!$E26="反手",数据A!$F26="得"),1,0)</f>
        <v>0</v>
      </c>
      <c r="AH27" s="1">
        <f>IF(AND(数据A!$E26="反手",数据A!$F26="失"),1,0)</f>
        <v>0</v>
      </c>
      <c r="AI27" s="1">
        <f>IF(AND(数据A!$E26="侧身",数据A!$F26="得"),1,0)</f>
        <v>1</v>
      </c>
      <c r="AJ27" s="1">
        <f>IF(AND(数据A!$E26="侧身",数据A!$F26="失"),1,0)</f>
        <v>0</v>
      </c>
      <c r="AK27" s="1">
        <f>IF(AND(数据A!$E26="控制",数据A!$F26="得"),1,0)</f>
        <v>0</v>
      </c>
      <c r="AL27" s="1">
        <f>IF(AND(数据A!$E26="控制",数据A!$F26="失"),1,0)</f>
        <v>0</v>
      </c>
      <c r="AM27" s="1">
        <f>IF(AND(数据A!$E26="意外",数据A!$F26="得"),1,0)</f>
        <v>0</v>
      </c>
      <c r="AN27" s="1">
        <f>IF(AND(数据A!$E26="意外",数据A!$F26="失"),1,0)</f>
        <v>0</v>
      </c>
      <c r="AO27" s="5">
        <f>IF(AND(数据B!$E26="发球",数据B!$F26="得"),1,0)</f>
        <v>0</v>
      </c>
      <c r="AP27" s="5">
        <f>IF(AND(数据B!$E26="发球",数据B!$F26="失"),1,0)</f>
        <v>0</v>
      </c>
      <c r="AQ27" s="5">
        <f>IF(AND(数据B!$E26="正手",数据B!$F26="得"),1,0)</f>
        <v>0</v>
      </c>
      <c r="AR27" s="5">
        <f>IF(AND(数据B!$E26="正手",数据B!$F26="失"),1,0)</f>
        <v>0</v>
      </c>
      <c r="AS27" s="5">
        <f>IF(AND(数据B!$E26="反手",数据B!$F26="得"),1,0)</f>
        <v>0</v>
      </c>
      <c r="AT27" s="5">
        <f>IF(AND(数据B!$E26="反手",数据B!$F26="失"),1,0)</f>
        <v>0</v>
      </c>
      <c r="AU27" s="5">
        <f>IF(AND(数据B!$E26="侧身",数据B!$F26="得"),1,0)</f>
        <v>0</v>
      </c>
      <c r="AV27" s="5">
        <f>IF(AND(数据B!$E26="侧身",数据B!$F26="失"),1,0)</f>
        <v>1</v>
      </c>
      <c r="AW27" s="5">
        <f>IF(AND(数据B!$E26="控制",数据B!$F26="得"),1,0)</f>
        <v>0</v>
      </c>
      <c r="AX27" s="5">
        <f>IF(AND(数据B!$E26="控制",数据B!$F26="失"),1,0)</f>
        <v>0</v>
      </c>
      <c r="AY27" s="5">
        <f>IF(AND(数据B!$E26="意外",数据B!$F26="得"),1,0)</f>
        <v>0</v>
      </c>
      <c r="AZ27" s="5">
        <f>IF(AND(数据B!$E26="意外",数据B!$F26="失"),1,0)</f>
        <v>0</v>
      </c>
    </row>
    <row r="28" spans="1:52">
      <c r="A28" s="1">
        <f>IF(AND(输入!$D27=1,输入!$G27="d"),1,0)</f>
        <v>0</v>
      </c>
      <c r="B28" s="1">
        <f>IF(AND(输入!$D27=2,输入!$G27="d"),1,0)</f>
        <v>0</v>
      </c>
      <c r="C28" s="1">
        <f>IF(AND(输入!$D27=3,输入!$G27="d"),1,0)</f>
        <v>0</v>
      </c>
      <c r="D28" s="1">
        <f>IF(AND(输入!$D27=4,输入!$G27="d"),1,0)</f>
        <v>0</v>
      </c>
      <c r="E28" s="1">
        <f>IF(AND(输入!$D27=5,输入!$G27="d"),1,0)</f>
        <v>0</v>
      </c>
      <c r="F28" s="1">
        <f>IF(AND(输入!$D27=6,输入!$G27="d"),1,0)</f>
        <v>0</v>
      </c>
      <c r="G28" s="1">
        <f>IF(AND(输入!$D27&gt;6,输入!$G27="d"),1,0)</f>
        <v>1</v>
      </c>
      <c r="H28" s="1">
        <f>IF(AND(输入!$D27=1,输入!$G27="s"),1,0)</f>
        <v>0</v>
      </c>
      <c r="I28" s="1">
        <f>IF(AND(输入!$D27=2,输入!$G27="s"),1,0)</f>
        <v>0</v>
      </c>
      <c r="J28" s="1">
        <f>IF(AND(输入!$D27=3,输入!$G27="s"),1,0)</f>
        <v>0</v>
      </c>
      <c r="K28" s="1">
        <f>IF(AND(输入!$D27=4,输入!$G27="s"),1,0)</f>
        <v>0</v>
      </c>
      <c r="L28" s="1">
        <f>IF(AND(输入!$D27=5,输入!$G27="s"),1,0)</f>
        <v>0</v>
      </c>
      <c r="M28" s="1">
        <f>IF(AND(输入!$D27=6,输入!$G27="s"),1,0)</f>
        <v>0</v>
      </c>
      <c r="N28" s="1">
        <f>IF(AND(输入!$D27&gt;6,输入!$G27="s"),1,0)</f>
        <v>0</v>
      </c>
      <c r="O28" s="2">
        <f>IF(AND(输入!$H27=1,输入!$G27="s"),1,0)</f>
        <v>0</v>
      </c>
      <c r="P28" s="2">
        <f>IF(AND(输入!$H27=2,输入!$G27="s"),1,0)</f>
        <v>0</v>
      </c>
      <c r="Q28" s="2">
        <f>IF(AND(输入!$H27=3,输入!$G27="s"),1,0)</f>
        <v>0</v>
      </c>
      <c r="R28" s="2">
        <f>IF(AND(输入!$H27=4,输入!$G27="s"),1,0)</f>
        <v>0</v>
      </c>
      <c r="S28" s="2">
        <f>IF(AND(输入!$H27=5,输入!$G27="s"),1,0)</f>
        <v>0</v>
      </c>
      <c r="T28" s="2">
        <f>IF(AND(输入!$H27=6,输入!$G27="s"),1,0)</f>
        <v>0</v>
      </c>
      <c r="U28" s="2">
        <f>IF(AND(输入!$H27&gt;6,输入!$G27="s"),1,0)</f>
        <v>0</v>
      </c>
      <c r="V28" s="2">
        <f>IF(AND(输入!$H27=1,输入!$G27="d"),1,0)</f>
        <v>0</v>
      </c>
      <c r="W28" s="2">
        <f>IF(AND(输入!$H27=2,输入!$G27="d"),1,0)</f>
        <v>0</v>
      </c>
      <c r="X28" s="2">
        <f>IF(AND(输入!$H27=3,输入!$G27="d"),1,0)</f>
        <v>0</v>
      </c>
      <c r="Y28" s="2">
        <f>IF(AND(输入!$H27=4,输入!$G27="d"),1,0)</f>
        <v>0</v>
      </c>
      <c r="Z28" s="2">
        <f>IF(AND(输入!$H27=5,输入!$G27="d"),1,0)</f>
        <v>0</v>
      </c>
      <c r="AA28" s="2">
        <f>IF(AND(输入!$H27=6,输入!$G27="d"),1,0)</f>
        <v>0</v>
      </c>
      <c r="AB28" s="2">
        <f>IF(AND(输入!$H27&gt;6,输入!$G27="d"),1,0)</f>
        <v>1</v>
      </c>
      <c r="AC28" s="1">
        <f>IF(AND(数据A!$E27="发球",数据A!$F27="得"),1,0)</f>
        <v>0</v>
      </c>
      <c r="AD28" s="1">
        <f>IF(AND(数据A!$E27="发球",数据A!$F27="失"),1,0)</f>
        <v>0</v>
      </c>
      <c r="AE28" s="1">
        <f>IF(AND(数据A!$E27="正手",数据A!$F27="得"),1,0)</f>
        <v>0</v>
      </c>
      <c r="AF28" s="1">
        <f>IF(AND(数据A!$E27="正手",数据A!$F27="失"),1,0)</f>
        <v>0</v>
      </c>
      <c r="AG28" s="1">
        <f>IF(AND(数据A!$E27="反手",数据A!$F27="得"),1,0)</f>
        <v>0</v>
      </c>
      <c r="AH28" s="1">
        <f>IF(AND(数据A!$E27="反手",数据A!$F27="失"),1,0)</f>
        <v>0</v>
      </c>
      <c r="AI28" s="1">
        <f>IF(AND(数据A!$E27="侧身",数据A!$F27="得"),1,0)</f>
        <v>0</v>
      </c>
      <c r="AJ28" s="1">
        <f>IF(AND(数据A!$E27="侧身",数据A!$F27="失"),1,0)</f>
        <v>0</v>
      </c>
      <c r="AK28" s="1">
        <f>IF(AND(数据A!$E27="控制",数据A!$F27="得"),1,0)</f>
        <v>1</v>
      </c>
      <c r="AL28" s="1">
        <f>IF(AND(数据A!$E27="控制",数据A!$F27="失"),1,0)</f>
        <v>0</v>
      </c>
      <c r="AM28" s="1">
        <f>IF(AND(数据A!$E27="意外",数据A!$F27="得"),1,0)</f>
        <v>0</v>
      </c>
      <c r="AN28" s="1">
        <f>IF(AND(数据A!$E27="意外",数据A!$F27="失"),1,0)</f>
        <v>0</v>
      </c>
      <c r="AO28" s="5">
        <f>IF(AND(数据B!$E27="发球",数据B!$F27="得"),1,0)</f>
        <v>0</v>
      </c>
      <c r="AP28" s="5">
        <f>IF(AND(数据B!$E27="发球",数据B!$F27="失"),1,0)</f>
        <v>0</v>
      </c>
      <c r="AQ28" s="5">
        <f>IF(AND(数据B!$E27="正手",数据B!$F27="得"),1,0)</f>
        <v>0</v>
      </c>
      <c r="AR28" s="5">
        <f>IF(AND(数据B!$E27="正手",数据B!$F27="失"),1,0)</f>
        <v>0</v>
      </c>
      <c r="AS28" s="5">
        <f>IF(AND(数据B!$E27="反手",数据B!$F27="得"),1,0)</f>
        <v>0</v>
      </c>
      <c r="AT28" s="5">
        <f>IF(AND(数据B!$E27="反手",数据B!$F27="失"),1,0)</f>
        <v>0</v>
      </c>
      <c r="AU28" s="5">
        <f>IF(AND(数据B!$E27="侧身",数据B!$F27="得"),1,0)</f>
        <v>0</v>
      </c>
      <c r="AV28" s="5">
        <f>IF(AND(数据B!$E27="侧身",数据B!$F27="失"),1,0)</f>
        <v>0</v>
      </c>
      <c r="AW28" s="5">
        <f>IF(AND(数据B!$E27="控制",数据B!$F27="得"),1,0)</f>
        <v>0</v>
      </c>
      <c r="AX28" s="5">
        <f>IF(AND(数据B!$E27="控制",数据B!$F27="失"),1,0)</f>
        <v>1</v>
      </c>
      <c r="AY28" s="5">
        <f>IF(AND(数据B!$E27="意外",数据B!$F27="得"),1,0)</f>
        <v>0</v>
      </c>
      <c r="AZ28" s="5">
        <f>IF(AND(数据B!$E27="意外",数据B!$F27="失"),1,0)</f>
        <v>0</v>
      </c>
    </row>
    <row r="29" spans="1:52">
      <c r="A29" s="1">
        <f>IF(AND(输入!$D28=1,输入!$G28="d"),1,0)</f>
        <v>0</v>
      </c>
      <c r="B29" s="1">
        <f>IF(AND(输入!$D28=2,输入!$G28="d"),1,0)</f>
        <v>0</v>
      </c>
      <c r="C29" s="1">
        <f>IF(AND(输入!$D28=3,输入!$G28="d"),1,0)</f>
        <v>0</v>
      </c>
      <c r="D29" s="1">
        <f>IF(AND(输入!$D28=4,输入!$G28="d"),1,0)</f>
        <v>0</v>
      </c>
      <c r="E29" s="1">
        <f>IF(AND(输入!$D28=5,输入!$G28="d"),1,0)</f>
        <v>0</v>
      </c>
      <c r="F29" s="1">
        <f>IF(AND(输入!$D28=6,输入!$G28="d"),1,0)</f>
        <v>0</v>
      </c>
      <c r="G29" s="1">
        <f>IF(AND(输入!$D28&gt;6,输入!$G28="d"),1,0)</f>
        <v>0</v>
      </c>
      <c r="H29" s="1">
        <f>IF(AND(输入!$D28=1,输入!$G28="s"),1,0)</f>
        <v>0</v>
      </c>
      <c r="I29" s="1">
        <f>IF(AND(输入!$D28=2,输入!$G28="s"),1,0)</f>
        <v>1</v>
      </c>
      <c r="J29" s="1">
        <f>IF(AND(输入!$D28=3,输入!$G28="s"),1,0)</f>
        <v>0</v>
      </c>
      <c r="K29" s="1">
        <f>IF(AND(输入!$D28=4,输入!$G28="s"),1,0)</f>
        <v>0</v>
      </c>
      <c r="L29" s="1">
        <f>IF(AND(输入!$D28=5,输入!$G28="s"),1,0)</f>
        <v>0</v>
      </c>
      <c r="M29" s="1">
        <f>IF(AND(输入!$D28=6,输入!$G28="s"),1,0)</f>
        <v>0</v>
      </c>
      <c r="N29" s="1">
        <f>IF(AND(输入!$D28&gt;6,输入!$G28="s"),1,0)</f>
        <v>0</v>
      </c>
      <c r="O29" s="2">
        <f>IF(AND(输入!$H28=1,输入!$G28="s"),1,0)</f>
        <v>1</v>
      </c>
      <c r="P29" s="2">
        <f>IF(AND(输入!$H28=2,输入!$G28="s"),1,0)</f>
        <v>0</v>
      </c>
      <c r="Q29" s="2">
        <f>IF(AND(输入!$H28=3,输入!$G28="s"),1,0)</f>
        <v>0</v>
      </c>
      <c r="R29" s="2">
        <f>IF(AND(输入!$H28=4,输入!$G28="s"),1,0)</f>
        <v>0</v>
      </c>
      <c r="S29" s="2">
        <f>IF(AND(输入!$H28=5,输入!$G28="s"),1,0)</f>
        <v>0</v>
      </c>
      <c r="T29" s="2">
        <f>IF(AND(输入!$H28=6,输入!$G28="s"),1,0)</f>
        <v>0</v>
      </c>
      <c r="U29" s="2">
        <f>IF(AND(输入!$H28&gt;6,输入!$G28="s"),1,0)</f>
        <v>0</v>
      </c>
      <c r="V29" s="2">
        <f>IF(AND(输入!$H28=1,输入!$G28="d"),1,0)</f>
        <v>0</v>
      </c>
      <c r="W29" s="2">
        <f>IF(AND(输入!$H28=2,输入!$G28="d"),1,0)</f>
        <v>0</v>
      </c>
      <c r="X29" s="2">
        <f>IF(AND(输入!$H28=3,输入!$G28="d"),1,0)</f>
        <v>0</v>
      </c>
      <c r="Y29" s="2">
        <f>IF(AND(输入!$H28=4,输入!$G28="d"),1,0)</f>
        <v>0</v>
      </c>
      <c r="Z29" s="2">
        <f>IF(AND(输入!$H28=5,输入!$G28="d"),1,0)</f>
        <v>0</v>
      </c>
      <c r="AA29" s="2">
        <f>IF(AND(输入!$H28=6,输入!$G28="d"),1,0)</f>
        <v>0</v>
      </c>
      <c r="AB29" s="2">
        <f>IF(AND(输入!$H28&gt;6,输入!$G28="d"),1,0)</f>
        <v>0</v>
      </c>
      <c r="AC29" s="1">
        <f>IF(AND(数据A!$E28="发球",数据A!$F28="得"),1,0)</f>
        <v>0</v>
      </c>
      <c r="AD29" s="1">
        <f>IF(AND(数据A!$E28="发球",数据A!$F28="失"),1,0)</f>
        <v>0</v>
      </c>
      <c r="AE29" s="1">
        <f>IF(AND(数据A!$E28="正手",数据A!$F28="得"),1,0)</f>
        <v>0</v>
      </c>
      <c r="AF29" s="1">
        <f>IF(AND(数据A!$E28="正手",数据A!$F28="失"),1,0)</f>
        <v>0</v>
      </c>
      <c r="AG29" s="1">
        <f>IF(AND(数据A!$E28="反手",数据A!$F28="得"),1,0)</f>
        <v>0</v>
      </c>
      <c r="AH29" s="1">
        <f>IF(AND(数据A!$E28="反手",数据A!$F28="失"),1,0)</f>
        <v>0</v>
      </c>
      <c r="AI29" s="1">
        <f>IF(AND(数据A!$E28="侧身",数据A!$F28="得"),1,0)</f>
        <v>0</v>
      </c>
      <c r="AJ29" s="1">
        <f>IF(AND(数据A!$E28="侧身",数据A!$F28="失"),1,0)</f>
        <v>0</v>
      </c>
      <c r="AK29" s="1">
        <f>IF(AND(数据A!$E28="控制",数据A!$F28="得"),1,0)</f>
        <v>0</v>
      </c>
      <c r="AL29" s="1">
        <f>IF(AND(数据A!$E28="控制",数据A!$F28="失"),1,0)</f>
        <v>0</v>
      </c>
      <c r="AM29" s="1">
        <f>IF(AND(数据A!$E28="意外",数据A!$F28="得"),1,0)</f>
        <v>0</v>
      </c>
      <c r="AN29" s="1">
        <f>IF(AND(数据A!$E28="意外",数据A!$F28="失"),1,0)</f>
        <v>1</v>
      </c>
      <c r="AO29" s="5">
        <f>IF(AND(数据B!$E28="发球",数据B!$F28="得"),1,0)</f>
        <v>1</v>
      </c>
      <c r="AP29" s="5">
        <f>IF(AND(数据B!$E28="发球",数据B!$F28="失"),1,0)</f>
        <v>0</v>
      </c>
      <c r="AQ29" s="5">
        <f>IF(AND(数据B!$E28="正手",数据B!$F28="得"),1,0)</f>
        <v>0</v>
      </c>
      <c r="AR29" s="5">
        <f>IF(AND(数据B!$E28="正手",数据B!$F28="失"),1,0)</f>
        <v>0</v>
      </c>
      <c r="AS29" s="5">
        <f>IF(AND(数据B!$E28="反手",数据B!$F28="得"),1,0)</f>
        <v>0</v>
      </c>
      <c r="AT29" s="5">
        <f>IF(AND(数据B!$E28="反手",数据B!$F28="失"),1,0)</f>
        <v>0</v>
      </c>
      <c r="AU29" s="5">
        <f>IF(AND(数据B!$E28="侧身",数据B!$F28="得"),1,0)</f>
        <v>0</v>
      </c>
      <c r="AV29" s="5">
        <f>IF(AND(数据B!$E28="侧身",数据B!$F28="失"),1,0)</f>
        <v>0</v>
      </c>
      <c r="AW29" s="5">
        <f>IF(AND(数据B!$E28="控制",数据B!$F28="得"),1,0)</f>
        <v>0</v>
      </c>
      <c r="AX29" s="5">
        <f>IF(AND(数据B!$E28="控制",数据B!$F28="失"),1,0)</f>
        <v>0</v>
      </c>
      <c r="AY29" s="5">
        <f>IF(AND(数据B!$E28="意外",数据B!$F28="得"),1,0)</f>
        <v>0</v>
      </c>
      <c r="AZ29" s="5">
        <f>IF(AND(数据B!$E28="意外",数据B!$F28="失"),1,0)</f>
        <v>0</v>
      </c>
    </row>
    <row r="30" spans="1:52">
      <c r="A30" s="1">
        <f>IF(AND(输入!$D29=1,输入!$G29="d"),1,0)</f>
        <v>1</v>
      </c>
      <c r="B30" s="1">
        <f>IF(AND(输入!$D29=2,输入!$G29="d"),1,0)</f>
        <v>0</v>
      </c>
      <c r="C30" s="1">
        <f>IF(AND(输入!$D29=3,输入!$G29="d"),1,0)</f>
        <v>0</v>
      </c>
      <c r="D30" s="1">
        <f>IF(AND(输入!$D29=4,输入!$G29="d"),1,0)</f>
        <v>0</v>
      </c>
      <c r="E30" s="1">
        <f>IF(AND(输入!$D29=5,输入!$G29="d"),1,0)</f>
        <v>0</v>
      </c>
      <c r="F30" s="1">
        <f>IF(AND(输入!$D29=6,输入!$G29="d"),1,0)</f>
        <v>0</v>
      </c>
      <c r="G30" s="1">
        <f>IF(AND(输入!$D29&gt;6,输入!$G29="d"),1,0)</f>
        <v>0</v>
      </c>
      <c r="H30" s="1">
        <f>IF(AND(输入!$D29=1,输入!$G29="s"),1,0)</f>
        <v>0</v>
      </c>
      <c r="I30" s="1">
        <f>IF(AND(输入!$D29=2,输入!$G29="s"),1,0)</f>
        <v>0</v>
      </c>
      <c r="J30" s="1">
        <f>IF(AND(输入!$D29=3,输入!$G29="s"),1,0)</f>
        <v>0</v>
      </c>
      <c r="K30" s="1">
        <f>IF(AND(输入!$D29=4,输入!$G29="s"),1,0)</f>
        <v>0</v>
      </c>
      <c r="L30" s="1">
        <f>IF(AND(输入!$D29=5,输入!$G29="s"),1,0)</f>
        <v>0</v>
      </c>
      <c r="M30" s="1">
        <f>IF(AND(输入!$D29=6,输入!$G29="s"),1,0)</f>
        <v>0</v>
      </c>
      <c r="N30" s="1">
        <f>IF(AND(输入!$D29&gt;6,输入!$G29="s"),1,0)</f>
        <v>0</v>
      </c>
      <c r="O30" s="2">
        <f>IF(AND(输入!$H29=1,输入!$G29="s"),1,0)</f>
        <v>0</v>
      </c>
      <c r="P30" s="2">
        <f>IF(AND(输入!$H29=2,输入!$G29="s"),1,0)</f>
        <v>0</v>
      </c>
      <c r="Q30" s="2">
        <f>IF(AND(输入!$H29=3,输入!$G29="s"),1,0)</f>
        <v>0</v>
      </c>
      <c r="R30" s="2">
        <f>IF(AND(输入!$H29=4,输入!$G29="s"),1,0)</f>
        <v>0</v>
      </c>
      <c r="S30" s="2">
        <f>IF(AND(输入!$H29=5,输入!$G29="s"),1,0)</f>
        <v>0</v>
      </c>
      <c r="T30" s="2">
        <f>IF(AND(输入!$H29=6,输入!$G29="s"),1,0)</f>
        <v>0</v>
      </c>
      <c r="U30" s="2">
        <f>IF(AND(输入!$H29&gt;6,输入!$G29="s"),1,0)</f>
        <v>0</v>
      </c>
      <c r="V30" s="2">
        <f>IF(AND(输入!$H29=1,输入!$G29="d"),1,0)</f>
        <v>0</v>
      </c>
      <c r="W30" s="2">
        <f>IF(AND(输入!$H29=2,输入!$G29="d"),1,0)</f>
        <v>1</v>
      </c>
      <c r="X30" s="2">
        <f>IF(AND(输入!$H29=3,输入!$G29="d"),1,0)</f>
        <v>0</v>
      </c>
      <c r="Y30" s="2">
        <f>IF(AND(输入!$H29=4,输入!$G29="d"),1,0)</f>
        <v>0</v>
      </c>
      <c r="Z30" s="2">
        <f>IF(AND(输入!$H29=5,输入!$G29="d"),1,0)</f>
        <v>0</v>
      </c>
      <c r="AA30" s="2">
        <f>IF(AND(输入!$H29=6,输入!$G29="d"),1,0)</f>
        <v>0</v>
      </c>
      <c r="AB30" s="2">
        <f>IF(AND(输入!$H29&gt;6,输入!$G29="d"),1,0)</f>
        <v>0</v>
      </c>
      <c r="AC30" s="1">
        <f>IF(AND(数据A!$E29="发球",数据A!$F29="得"),1,0)</f>
        <v>1</v>
      </c>
      <c r="AD30" s="1">
        <f>IF(AND(数据A!$E29="发球",数据A!$F29="失"),1,0)</f>
        <v>0</v>
      </c>
      <c r="AE30" s="1">
        <f>IF(AND(数据A!$E29="正手",数据A!$F29="得"),1,0)</f>
        <v>0</v>
      </c>
      <c r="AF30" s="1">
        <f>IF(AND(数据A!$E29="正手",数据A!$F29="失"),1,0)</f>
        <v>0</v>
      </c>
      <c r="AG30" s="1">
        <f>IF(AND(数据A!$E29="反手",数据A!$F29="得"),1,0)</f>
        <v>0</v>
      </c>
      <c r="AH30" s="1">
        <f>IF(AND(数据A!$E29="反手",数据A!$F29="失"),1,0)</f>
        <v>0</v>
      </c>
      <c r="AI30" s="1">
        <f>IF(AND(数据A!$E29="侧身",数据A!$F29="得"),1,0)</f>
        <v>0</v>
      </c>
      <c r="AJ30" s="1">
        <f>IF(AND(数据A!$E29="侧身",数据A!$F29="失"),1,0)</f>
        <v>0</v>
      </c>
      <c r="AK30" s="1">
        <f>IF(AND(数据A!$E29="控制",数据A!$F29="得"),1,0)</f>
        <v>0</v>
      </c>
      <c r="AL30" s="1">
        <f>IF(AND(数据A!$E29="控制",数据A!$F29="失"),1,0)</f>
        <v>0</v>
      </c>
      <c r="AM30" s="1">
        <f>IF(AND(数据A!$E29="意外",数据A!$F29="得"),1,0)</f>
        <v>0</v>
      </c>
      <c r="AN30" s="1">
        <f>IF(AND(数据A!$E29="意外",数据A!$F29="失"),1,0)</f>
        <v>0</v>
      </c>
      <c r="AO30" s="5">
        <f>IF(AND(数据B!$E29="发球",数据B!$F29="得"),1,0)</f>
        <v>0</v>
      </c>
      <c r="AP30" s="5">
        <f>IF(AND(数据B!$E29="发球",数据B!$F29="失"),1,0)</f>
        <v>0</v>
      </c>
      <c r="AQ30" s="5">
        <f>IF(AND(数据B!$E29="正手",数据B!$F29="得"),1,0)</f>
        <v>0</v>
      </c>
      <c r="AR30" s="5">
        <f>IF(AND(数据B!$E29="正手",数据B!$F29="失"),1,0)</f>
        <v>1</v>
      </c>
      <c r="AS30" s="5">
        <f>IF(AND(数据B!$E29="反手",数据B!$F29="得"),1,0)</f>
        <v>0</v>
      </c>
      <c r="AT30" s="5">
        <f>IF(AND(数据B!$E29="反手",数据B!$F29="失"),1,0)</f>
        <v>0</v>
      </c>
      <c r="AU30" s="5">
        <f>IF(AND(数据B!$E29="侧身",数据B!$F29="得"),1,0)</f>
        <v>0</v>
      </c>
      <c r="AV30" s="5">
        <f>IF(AND(数据B!$E29="侧身",数据B!$F29="失"),1,0)</f>
        <v>0</v>
      </c>
      <c r="AW30" s="5">
        <f>IF(AND(数据B!$E29="控制",数据B!$F29="得"),1,0)</f>
        <v>0</v>
      </c>
      <c r="AX30" s="5">
        <f>IF(AND(数据B!$E29="控制",数据B!$F29="失"),1,0)</f>
        <v>0</v>
      </c>
      <c r="AY30" s="5">
        <f>IF(AND(数据B!$E29="意外",数据B!$F29="得"),1,0)</f>
        <v>0</v>
      </c>
      <c r="AZ30" s="5">
        <f>IF(AND(数据B!$E29="意外",数据B!$F29="失"),1,0)</f>
        <v>0</v>
      </c>
    </row>
    <row r="31" spans="1:52">
      <c r="A31" s="1">
        <f>IF(AND(输入!$D30=1,输入!$G30="d"),1,0)</f>
        <v>0</v>
      </c>
      <c r="B31" s="1">
        <f>IF(AND(输入!$D30=2,输入!$G30="d"),1,0)</f>
        <v>1</v>
      </c>
      <c r="C31" s="1">
        <f>IF(AND(输入!$D30=3,输入!$G30="d"),1,0)</f>
        <v>0</v>
      </c>
      <c r="D31" s="1">
        <f>IF(AND(输入!$D30=4,输入!$G30="d"),1,0)</f>
        <v>0</v>
      </c>
      <c r="E31" s="1">
        <f>IF(AND(输入!$D30=5,输入!$G30="d"),1,0)</f>
        <v>0</v>
      </c>
      <c r="F31" s="1">
        <f>IF(AND(输入!$D30=6,输入!$G30="d"),1,0)</f>
        <v>0</v>
      </c>
      <c r="G31" s="1">
        <f>IF(AND(输入!$D30&gt;6,输入!$G30="d"),1,0)</f>
        <v>0</v>
      </c>
      <c r="H31" s="1">
        <f>IF(AND(输入!$D30=1,输入!$G30="s"),1,0)</f>
        <v>0</v>
      </c>
      <c r="I31" s="1">
        <f>IF(AND(输入!$D30=2,输入!$G30="s"),1,0)</f>
        <v>0</v>
      </c>
      <c r="J31" s="1">
        <f>IF(AND(输入!$D30=3,输入!$G30="s"),1,0)</f>
        <v>0</v>
      </c>
      <c r="K31" s="1">
        <f>IF(AND(输入!$D30=4,输入!$G30="s"),1,0)</f>
        <v>0</v>
      </c>
      <c r="L31" s="1">
        <f>IF(AND(输入!$D30=5,输入!$G30="s"),1,0)</f>
        <v>0</v>
      </c>
      <c r="M31" s="1">
        <f>IF(AND(输入!$D30=6,输入!$G30="s"),1,0)</f>
        <v>0</v>
      </c>
      <c r="N31" s="1">
        <f>IF(AND(输入!$D30&gt;6,输入!$G30="s"),1,0)</f>
        <v>0</v>
      </c>
      <c r="O31" s="2">
        <f>IF(AND(输入!$H30=1,输入!$G30="s"),1,0)</f>
        <v>0</v>
      </c>
      <c r="P31" s="2">
        <f>IF(AND(输入!$H30=2,输入!$G30="s"),1,0)</f>
        <v>0</v>
      </c>
      <c r="Q31" s="2">
        <f>IF(AND(输入!$H30=3,输入!$G30="s"),1,0)</f>
        <v>0</v>
      </c>
      <c r="R31" s="2">
        <f>IF(AND(输入!$H30=4,输入!$G30="s"),1,0)</f>
        <v>0</v>
      </c>
      <c r="S31" s="2">
        <f>IF(AND(输入!$H30=5,输入!$G30="s"),1,0)</f>
        <v>0</v>
      </c>
      <c r="T31" s="2">
        <f>IF(AND(输入!$H30=6,输入!$G30="s"),1,0)</f>
        <v>0</v>
      </c>
      <c r="U31" s="2">
        <f>IF(AND(输入!$H30&gt;6,输入!$G30="s"),1,0)</f>
        <v>0</v>
      </c>
      <c r="V31" s="2">
        <f>IF(AND(输入!$H30=1,输入!$G30="d"),1,0)</f>
        <v>0</v>
      </c>
      <c r="W31" s="2">
        <f>IF(AND(输入!$H30=2,输入!$G30="d"),1,0)</f>
        <v>0</v>
      </c>
      <c r="X31" s="2">
        <f>IF(AND(输入!$H30=3,输入!$G30="d"),1,0)</f>
        <v>1</v>
      </c>
      <c r="Y31" s="2">
        <f>IF(AND(输入!$H30=4,输入!$G30="d"),1,0)</f>
        <v>0</v>
      </c>
      <c r="Z31" s="2">
        <f>IF(AND(输入!$H30=5,输入!$G30="d"),1,0)</f>
        <v>0</v>
      </c>
      <c r="AA31" s="2">
        <f>IF(AND(输入!$H30=6,输入!$G30="d"),1,0)</f>
        <v>0</v>
      </c>
      <c r="AB31" s="2">
        <f>IF(AND(输入!$H30&gt;6,输入!$G30="d"),1,0)</f>
        <v>0</v>
      </c>
      <c r="AC31" s="1">
        <f>IF(AND(数据A!$E30="发球",数据A!$F30="得"),1,0)</f>
        <v>0</v>
      </c>
      <c r="AD31" s="1">
        <f>IF(AND(数据A!$E30="发球",数据A!$F30="失"),1,0)</f>
        <v>0</v>
      </c>
      <c r="AE31" s="1">
        <f>IF(AND(数据A!$E30="正手",数据A!$F30="得"),1,0)</f>
        <v>0</v>
      </c>
      <c r="AF31" s="1">
        <f>IF(AND(数据A!$E30="正手",数据A!$F30="失"),1,0)</f>
        <v>0</v>
      </c>
      <c r="AG31" s="1">
        <f>IF(AND(数据A!$E30="反手",数据A!$F30="得"),1,0)</f>
        <v>1</v>
      </c>
      <c r="AH31" s="1">
        <f>IF(AND(数据A!$E30="反手",数据A!$F30="失"),1,0)</f>
        <v>0</v>
      </c>
      <c r="AI31" s="1">
        <f>IF(AND(数据A!$E30="侧身",数据A!$F30="得"),1,0)</f>
        <v>0</v>
      </c>
      <c r="AJ31" s="1">
        <f>IF(AND(数据A!$E30="侧身",数据A!$F30="失"),1,0)</f>
        <v>0</v>
      </c>
      <c r="AK31" s="1">
        <f>IF(AND(数据A!$E30="控制",数据A!$F30="得"),1,0)</f>
        <v>0</v>
      </c>
      <c r="AL31" s="1">
        <f>IF(AND(数据A!$E30="控制",数据A!$F30="失"),1,0)</f>
        <v>0</v>
      </c>
      <c r="AM31" s="1">
        <f>IF(AND(数据A!$E30="意外",数据A!$F30="得"),1,0)</f>
        <v>0</v>
      </c>
      <c r="AN31" s="1">
        <f>IF(AND(数据A!$E30="意外",数据A!$F30="失"),1,0)</f>
        <v>0</v>
      </c>
      <c r="AO31" s="5">
        <f>IF(AND(数据B!$E30="发球",数据B!$F30="得"),1,0)</f>
        <v>0</v>
      </c>
      <c r="AP31" s="5">
        <f>IF(AND(数据B!$E30="发球",数据B!$F30="失"),1,0)</f>
        <v>0</v>
      </c>
      <c r="AQ31" s="5">
        <f>IF(AND(数据B!$E30="正手",数据B!$F30="得"),1,0)</f>
        <v>0</v>
      </c>
      <c r="AR31" s="5">
        <f>IF(AND(数据B!$E30="正手",数据B!$F30="失"),1,0)</f>
        <v>0</v>
      </c>
      <c r="AS31" s="5">
        <f>IF(AND(数据B!$E30="反手",数据B!$F30="得"),1,0)</f>
        <v>0</v>
      </c>
      <c r="AT31" s="5">
        <f>IF(AND(数据B!$E30="反手",数据B!$F30="失"),1,0)</f>
        <v>1</v>
      </c>
      <c r="AU31" s="5">
        <f>IF(AND(数据B!$E30="侧身",数据B!$F30="得"),1,0)</f>
        <v>0</v>
      </c>
      <c r="AV31" s="5">
        <f>IF(AND(数据B!$E30="侧身",数据B!$F30="失"),1,0)</f>
        <v>0</v>
      </c>
      <c r="AW31" s="5">
        <f>IF(AND(数据B!$E30="控制",数据B!$F30="得"),1,0)</f>
        <v>0</v>
      </c>
      <c r="AX31" s="5">
        <f>IF(AND(数据B!$E30="控制",数据B!$F30="失"),1,0)</f>
        <v>0</v>
      </c>
      <c r="AY31" s="5">
        <f>IF(AND(数据B!$E30="意外",数据B!$F30="得"),1,0)</f>
        <v>0</v>
      </c>
      <c r="AZ31" s="5">
        <f>IF(AND(数据B!$E30="意外",数据B!$F30="失"),1,0)</f>
        <v>0</v>
      </c>
    </row>
    <row r="32" spans="1:52">
      <c r="A32" s="1">
        <f>IF(AND(输入!$D31=1,输入!$G31="d"),1,0)</f>
        <v>0</v>
      </c>
      <c r="B32" s="1">
        <f>IF(AND(输入!$D31=2,输入!$G31="d"),1,0)</f>
        <v>0</v>
      </c>
      <c r="C32" s="1">
        <f>IF(AND(输入!$D31=3,输入!$G31="d"),1,0)</f>
        <v>0</v>
      </c>
      <c r="D32" s="1">
        <f>IF(AND(输入!$D31=4,输入!$G31="d"),1,0)</f>
        <v>0</v>
      </c>
      <c r="E32" s="1">
        <f>IF(AND(输入!$D31=5,输入!$G31="d"),1,0)</f>
        <v>0</v>
      </c>
      <c r="F32" s="1">
        <f>IF(AND(输入!$D31=6,输入!$G31="d"),1,0)</f>
        <v>0</v>
      </c>
      <c r="G32" s="1">
        <f>IF(AND(输入!$D31&gt;6,输入!$G31="d"),1,0)</f>
        <v>0</v>
      </c>
      <c r="H32" s="1">
        <f>IF(AND(输入!$D31=1,输入!$G31="s"),1,0)</f>
        <v>0</v>
      </c>
      <c r="I32" s="1">
        <f>IF(AND(输入!$D31=2,输入!$G31="s"),1,0)</f>
        <v>0</v>
      </c>
      <c r="J32" s="1">
        <f>IF(AND(输入!$D31=3,输入!$G31="s"),1,0)</f>
        <v>1</v>
      </c>
      <c r="K32" s="1">
        <f>IF(AND(输入!$D31=4,输入!$G31="s"),1,0)</f>
        <v>0</v>
      </c>
      <c r="L32" s="1">
        <f>IF(AND(输入!$D31=5,输入!$G31="s"),1,0)</f>
        <v>0</v>
      </c>
      <c r="M32" s="1">
        <f>IF(AND(输入!$D31=6,输入!$G31="s"),1,0)</f>
        <v>0</v>
      </c>
      <c r="N32" s="1">
        <f>IF(AND(输入!$D31&gt;6,输入!$G31="s"),1,0)</f>
        <v>0</v>
      </c>
      <c r="O32" s="2">
        <f>IF(AND(输入!$H31=1,输入!$G31="s"),1,0)</f>
        <v>0</v>
      </c>
      <c r="P32" s="2">
        <f>IF(AND(输入!$H31=2,输入!$G31="s"),1,0)</f>
        <v>1</v>
      </c>
      <c r="Q32" s="2">
        <f>IF(AND(输入!$H31=3,输入!$G31="s"),1,0)</f>
        <v>0</v>
      </c>
      <c r="R32" s="2">
        <f>IF(AND(输入!$H31=4,输入!$G31="s"),1,0)</f>
        <v>0</v>
      </c>
      <c r="S32" s="2">
        <f>IF(AND(输入!$H31=5,输入!$G31="s"),1,0)</f>
        <v>0</v>
      </c>
      <c r="T32" s="2">
        <f>IF(AND(输入!$H31=6,输入!$G31="s"),1,0)</f>
        <v>0</v>
      </c>
      <c r="U32" s="2">
        <f>IF(AND(输入!$H31&gt;6,输入!$G31="s"),1,0)</f>
        <v>0</v>
      </c>
      <c r="V32" s="2">
        <f>IF(AND(输入!$H31=1,输入!$G31="d"),1,0)</f>
        <v>0</v>
      </c>
      <c r="W32" s="2">
        <f>IF(AND(输入!$H31=2,输入!$G31="d"),1,0)</f>
        <v>0</v>
      </c>
      <c r="X32" s="2">
        <f>IF(AND(输入!$H31=3,输入!$G31="d"),1,0)</f>
        <v>0</v>
      </c>
      <c r="Y32" s="2">
        <f>IF(AND(输入!$H31=4,输入!$G31="d"),1,0)</f>
        <v>0</v>
      </c>
      <c r="Z32" s="2">
        <f>IF(AND(输入!$H31=5,输入!$G31="d"),1,0)</f>
        <v>0</v>
      </c>
      <c r="AA32" s="2">
        <f>IF(AND(输入!$H31=6,输入!$G31="d"),1,0)</f>
        <v>0</v>
      </c>
      <c r="AB32" s="2">
        <f>IF(AND(输入!$H31&gt;6,输入!$G31="d"),1,0)</f>
        <v>0</v>
      </c>
      <c r="AC32" s="1">
        <f>IF(AND(数据A!$E31="发球",数据A!$F31="得"),1,0)</f>
        <v>0</v>
      </c>
      <c r="AD32" s="1">
        <f>IF(AND(数据A!$E31="发球",数据A!$F31="失"),1,0)</f>
        <v>0</v>
      </c>
      <c r="AE32" s="1">
        <f>IF(AND(数据A!$E31="正手",数据A!$F31="得"),1,0)</f>
        <v>0</v>
      </c>
      <c r="AF32" s="1">
        <f>IF(AND(数据A!$E31="正手",数据A!$F31="失"),1,0)</f>
        <v>0</v>
      </c>
      <c r="AG32" s="1">
        <f>IF(AND(数据A!$E31="反手",数据A!$F31="得"),1,0)</f>
        <v>0</v>
      </c>
      <c r="AH32" s="1">
        <f>IF(AND(数据A!$E31="反手",数据A!$F31="失"),1,0)</f>
        <v>0</v>
      </c>
      <c r="AI32" s="1">
        <f>IF(AND(数据A!$E31="侧身",数据A!$F31="得"),1,0)</f>
        <v>0</v>
      </c>
      <c r="AJ32" s="1">
        <f>IF(AND(数据A!$E31="侧身",数据A!$F31="失"),1,0)</f>
        <v>1</v>
      </c>
      <c r="AK32" s="1">
        <f>IF(AND(数据A!$E31="控制",数据A!$F31="得"),1,0)</f>
        <v>0</v>
      </c>
      <c r="AL32" s="1">
        <f>IF(AND(数据A!$E31="控制",数据A!$F31="失"),1,0)</f>
        <v>0</v>
      </c>
      <c r="AM32" s="1">
        <f>IF(AND(数据A!$E31="意外",数据A!$F31="得"),1,0)</f>
        <v>0</v>
      </c>
      <c r="AN32" s="1">
        <f>IF(AND(数据A!$E31="意外",数据A!$F31="失"),1,0)</f>
        <v>0</v>
      </c>
      <c r="AO32" s="5">
        <f>IF(AND(数据B!$E31="发球",数据B!$F31="得"),1,0)</f>
        <v>0</v>
      </c>
      <c r="AP32" s="5">
        <f>IF(AND(数据B!$E31="发球",数据B!$F31="失"),1,0)</f>
        <v>0</v>
      </c>
      <c r="AQ32" s="5">
        <f>IF(AND(数据B!$E31="正手",数据B!$F31="得"),1,0)</f>
        <v>0</v>
      </c>
      <c r="AR32" s="5">
        <f>IF(AND(数据B!$E31="正手",数据B!$F31="失"),1,0)</f>
        <v>0</v>
      </c>
      <c r="AS32" s="5">
        <f>IF(AND(数据B!$E31="反手",数据B!$F31="得"),1,0)</f>
        <v>0</v>
      </c>
      <c r="AT32" s="5">
        <f>IF(AND(数据B!$E31="反手",数据B!$F31="失"),1,0)</f>
        <v>0</v>
      </c>
      <c r="AU32" s="5">
        <f>IF(AND(数据B!$E31="侧身",数据B!$F31="得"),1,0)</f>
        <v>1</v>
      </c>
      <c r="AV32" s="5">
        <f>IF(AND(数据B!$E31="侧身",数据B!$F31="失"),1,0)</f>
        <v>0</v>
      </c>
      <c r="AW32" s="5">
        <f>IF(AND(数据B!$E31="控制",数据B!$F31="得"),1,0)</f>
        <v>0</v>
      </c>
      <c r="AX32" s="5">
        <f>IF(AND(数据B!$E31="控制",数据B!$F31="失"),1,0)</f>
        <v>0</v>
      </c>
      <c r="AY32" s="5">
        <f>IF(AND(数据B!$E31="意外",数据B!$F31="得"),1,0)</f>
        <v>0</v>
      </c>
      <c r="AZ32" s="5">
        <f>IF(AND(数据B!$E31="意外",数据B!$F31="失"),1,0)</f>
        <v>0</v>
      </c>
    </row>
    <row r="33" spans="1:52">
      <c r="A33" s="1">
        <f>IF(AND(输入!$D32=1,输入!$G32="d"),1,0)</f>
        <v>0</v>
      </c>
      <c r="B33" s="1">
        <f>IF(AND(输入!$D32=2,输入!$G32="d"),1,0)</f>
        <v>0</v>
      </c>
      <c r="C33" s="1">
        <f>IF(AND(输入!$D32=3,输入!$G32="d"),1,0)</f>
        <v>0</v>
      </c>
      <c r="D33" s="1">
        <f>IF(AND(输入!$D32=4,输入!$G32="d"),1,0)</f>
        <v>0</v>
      </c>
      <c r="E33" s="1">
        <f>IF(AND(输入!$D32=5,输入!$G32="d"),1,0)</f>
        <v>0</v>
      </c>
      <c r="F33" s="1">
        <f>IF(AND(输入!$D32=6,输入!$G32="d"),1,0)</f>
        <v>0</v>
      </c>
      <c r="G33" s="1">
        <f>IF(AND(输入!$D32&gt;6,输入!$G32="d"),1,0)</f>
        <v>0</v>
      </c>
      <c r="H33" s="1">
        <f>IF(AND(输入!$D32=1,输入!$G32="s"),1,0)</f>
        <v>0</v>
      </c>
      <c r="I33" s="1">
        <f>IF(AND(输入!$D32=2,输入!$G32="s"),1,0)</f>
        <v>0</v>
      </c>
      <c r="J33" s="1">
        <f>IF(AND(输入!$D32=3,输入!$G32="s"),1,0)</f>
        <v>1</v>
      </c>
      <c r="K33" s="1">
        <f>IF(AND(输入!$D32=4,输入!$G32="s"),1,0)</f>
        <v>0</v>
      </c>
      <c r="L33" s="1">
        <f>IF(AND(输入!$D32=5,输入!$G32="s"),1,0)</f>
        <v>0</v>
      </c>
      <c r="M33" s="1">
        <f>IF(AND(输入!$D32=6,输入!$G32="s"),1,0)</f>
        <v>0</v>
      </c>
      <c r="N33" s="1">
        <f>IF(AND(输入!$D32&gt;6,输入!$G32="s"),1,0)</f>
        <v>0</v>
      </c>
      <c r="O33" s="2">
        <f>IF(AND(输入!$H32=1,输入!$G32="s"),1,0)</f>
        <v>0</v>
      </c>
      <c r="P33" s="2">
        <f>IF(AND(输入!$H32=2,输入!$G32="s"),1,0)</f>
        <v>1</v>
      </c>
      <c r="Q33" s="2">
        <f>IF(AND(输入!$H32=3,输入!$G32="s"),1,0)</f>
        <v>0</v>
      </c>
      <c r="R33" s="2">
        <f>IF(AND(输入!$H32=4,输入!$G32="s"),1,0)</f>
        <v>0</v>
      </c>
      <c r="S33" s="2">
        <f>IF(AND(输入!$H32=5,输入!$G32="s"),1,0)</f>
        <v>0</v>
      </c>
      <c r="T33" s="2">
        <f>IF(AND(输入!$H32=6,输入!$G32="s"),1,0)</f>
        <v>0</v>
      </c>
      <c r="U33" s="2">
        <f>IF(AND(输入!$H32&gt;6,输入!$G32="s"),1,0)</f>
        <v>0</v>
      </c>
      <c r="V33" s="2">
        <f>IF(AND(输入!$H32=1,输入!$G32="d"),1,0)</f>
        <v>0</v>
      </c>
      <c r="W33" s="2">
        <f>IF(AND(输入!$H32=2,输入!$G32="d"),1,0)</f>
        <v>0</v>
      </c>
      <c r="X33" s="2">
        <f>IF(AND(输入!$H32=3,输入!$G32="d"),1,0)</f>
        <v>0</v>
      </c>
      <c r="Y33" s="2">
        <f>IF(AND(输入!$H32=4,输入!$G32="d"),1,0)</f>
        <v>0</v>
      </c>
      <c r="Z33" s="2">
        <f>IF(AND(输入!$H32=5,输入!$G32="d"),1,0)</f>
        <v>0</v>
      </c>
      <c r="AA33" s="2">
        <f>IF(AND(输入!$H32=6,输入!$G32="d"),1,0)</f>
        <v>0</v>
      </c>
      <c r="AB33" s="2">
        <f>IF(AND(输入!$H32&gt;6,输入!$G32="d"),1,0)</f>
        <v>0</v>
      </c>
      <c r="AC33" s="1">
        <f>IF(AND(数据A!$E32="发球",数据A!$F32="得"),1,0)</f>
        <v>0</v>
      </c>
      <c r="AD33" s="1">
        <f>IF(AND(数据A!$E32="发球",数据A!$F32="失"),1,0)</f>
        <v>0</v>
      </c>
      <c r="AE33" s="1">
        <f>IF(AND(数据A!$E32="正手",数据A!$F32="得"),1,0)</f>
        <v>0</v>
      </c>
      <c r="AF33" s="1">
        <f>IF(AND(数据A!$E32="正手",数据A!$F32="失"),1,0)</f>
        <v>0</v>
      </c>
      <c r="AG33" s="1">
        <f>IF(AND(数据A!$E32="反手",数据A!$F32="得"),1,0)</f>
        <v>0</v>
      </c>
      <c r="AH33" s="1">
        <f>IF(AND(数据A!$E32="反手",数据A!$F32="失"),1,0)</f>
        <v>0</v>
      </c>
      <c r="AI33" s="1">
        <f>IF(AND(数据A!$E32="侧身",数据A!$F32="得"),1,0)</f>
        <v>0</v>
      </c>
      <c r="AJ33" s="1">
        <f>IF(AND(数据A!$E32="侧身",数据A!$F32="失"),1,0)</f>
        <v>1</v>
      </c>
      <c r="AK33" s="1">
        <f>IF(AND(数据A!$E32="控制",数据A!$F32="得"),1,0)</f>
        <v>0</v>
      </c>
      <c r="AL33" s="1">
        <f>IF(AND(数据A!$E32="控制",数据A!$F32="失"),1,0)</f>
        <v>0</v>
      </c>
      <c r="AM33" s="1">
        <f>IF(AND(数据A!$E32="意外",数据A!$F32="得"),1,0)</f>
        <v>0</v>
      </c>
      <c r="AN33" s="1">
        <f>IF(AND(数据A!$E32="意外",数据A!$F32="失"),1,0)</f>
        <v>0</v>
      </c>
      <c r="AO33" s="5">
        <f>IF(AND(数据B!$E32="发球",数据B!$F32="得"),1,0)</f>
        <v>0</v>
      </c>
      <c r="AP33" s="5">
        <f>IF(AND(数据B!$E32="发球",数据B!$F32="失"),1,0)</f>
        <v>0</v>
      </c>
      <c r="AQ33" s="5">
        <f>IF(AND(数据B!$E32="正手",数据B!$F32="得"),1,0)</f>
        <v>0</v>
      </c>
      <c r="AR33" s="5">
        <f>IF(AND(数据B!$E32="正手",数据B!$F32="失"),1,0)</f>
        <v>0</v>
      </c>
      <c r="AS33" s="5">
        <f>IF(AND(数据B!$E32="反手",数据B!$F32="得"),1,0)</f>
        <v>0</v>
      </c>
      <c r="AT33" s="5">
        <f>IF(AND(数据B!$E32="反手",数据B!$F32="失"),1,0)</f>
        <v>0</v>
      </c>
      <c r="AU33" s="5">
        <f>IF(AND(数据B!$E32="侧身",数据B!$F32="得"),1,0)</f>
        <v>1</v>
      </c>
      <c r="AV33" s="5">
        <f>IF(AND(数据B!$E32="侧身",数据B!$F32="失"),1,0)</f>
        <v>0</v>
      </c>
      <c r="AW33" s="5">
        <f>IF(AND(数据B!$E32="控制",数据B!$F32="得"),1,0)</f>
        <v>0</v>
      </c>
      <c r="AX33" s="5">
        <f>IF(AND(数据B!$E32="控制",数据B!$F32="失"),1,0)</f>
        <v>0</v>
      </c>
      <c r="AY33" s="5">
        <f>IF(AND(数据B!$E32="意外",数据B!$F32="得"),1,0)</f>
        <v>0</v>
      </c>
      <c r="AZ33" s="5">
        <f>IF(AND(数据B!$E32="意外",数据B!$F32="失"),1,0)</f>
        <v>0</v>
      </c>
    </row>
    <row r="34" spans="1:52">
      <c r="A34" s="1">
        <f>IF(AND(输入!$D33=1,输入!$G33="d"),1,0)</f>
        <v>0</v>
      </c>
      <c r="B34" s="1">
        <f>IF(AND(输入!$D33=2,输入!$G33="d"),1,0)</f>
        <v>0</v>
      </c>
      <c r="C34" s="1">
        <f>IF(AND(输入!$D33=3,输入!$G33="d"),1,0)</f>
        <v>0</v>
      </c>
      <c r="D34" s="1">
        <f>IF(AND(输入!$D33=4,输入!$G33="d"),1,0)</f>
        <v>0</v>
      </c>
      <c r="E34" s="1">
        <f>IF(AND(输入!$D33=5,输入!$G33="d"),1,0)</f>
        <v>0</v>
      </c>
      <c r="F34" s="1">
        <f>IF(AND(输入!$D33=6,输入!$G33="d"),1,0)</f>
        <v>0</v>
      </c>
      <c r="G34" s="1">
        <f>IF(AND(输入!$D33&gt;6,输入!$G33="d"),1,0)</f>
        <v>0</v>
      </c>
      <c r="H34" s="1">
        <f>IF(AND(输入!$D33=1,输入!$G33="s"),1,0)</f>
        <v>0</v>
      </c>
      <c r="I34" s="1">
        <f>IF(AND(输入!$D33=2,输入!$G33="s"),1,0)</f>
        <v>0</v>
      </c>
      <c r="J34" s="1">
        <f>IF(AND(输入!$D33=3,输入!$G33="s"),1,0)</f>
        <v>0</v>
      </c>
      <c r="K34" s="1">
        <f>IF(AND(输入!$D33=4,输入!$G33="s"),1,0)</f>
        <v>1</v>
      </c>
      <c r="L34" s="1">
        <f>IF(AND(输入!$D33=5,输入!$G33="s"),1,0)</f>
        <v>0</v>
      </c>
      <c r="M34" s="1">
        <f>IF(AND(输入!$D33=6,输入!$G33="s"),1,0)</f>
        <v>0</v>
      </c>
      <c r="N34" s="1">
        <f>IF(AND(输入!$D33&gt;6,输入!$G33="s"),1,0)</f>
        <v>0</v>
      </c>
      <c r="O34" s="2">
        <f>IF(AND(输入!$H33=1,输入!$G33="s"),1,0)</f>
        <v>0</v>
      </c>
      <c r="P34" s="2">
        <f>IF(AND(输入!$H33=2,输入!$G33="s"),1,0)</f>
        <v>0</v>
      </c>
      <c r="Q34" s="2">
        <f>IF(AND(输入!$H33=3,输入!$G33="s"),1,0)</f>
        <v>1</v>
      </c>
      <c r="R34" s="2">
        <f>IF(AND(输入!$H33=4,输入!$G33="s"),1,0)</f>
        <v>0</v>
      </c>
      <c r="S34" s="2">
        <f>IF(AND(输入!$H33=5,输入!$G33="s"),1,0)</f>
        <v>0</v>
      </c>
      <c r="T34" s="2">
        <f>IF(AND(输入!$H33=6,输入!$G33="s"),1,0)</f>
        <v>0</v>
      </c>
      <c r="U34" s="2">
        <f>IF(AND(输入!$H33&gt;6,输入!$G33="s"),1,0)</f>
        <v>0</v>
      </c>
      <c r="V34" s="2">
        <f>IF(AND(输入!$H33=1,输入!$G33="d"),1,0)</f>
        <v>0</v>
      </c>
      <c r="W34" s="2">
        <f>IF(AND(输入!$H33=2,输入!$G33="d"),1,0)</f>
        <v>0</v>
      </c>
      <c r="X34" s="2">
        <f>IF(AND(输入!$H33=3,输入!$G33="d"),1,0)</f>
        <v>0</v>
      </c>
      <c r="Y34" s="2">
        <f>IF(AND(输入!$H33=4,输入!$G33="d"),1,0)</f>
        <v>0</v>
      </c>
      <c r="Z34" s="2">
        <f>IF(AND(输入!$H33=5,输入!$G33="d"),1,0)</f>
        <v>0</v>
      </c>
      <c r="AA34" s="2">
        <f>IF(AND(输入!$H33=6,输入!$G33="d"),1,0)</f>
        <v>0</v>
      </c>
      <c r="AB34" s="2">
        <f>IF(AND(输入!$H33&gt;6,输入!$G33="d"),1,0)</f>
        <v>0</v>
      </c>
      <c r="AC34" s="1">
        <f>IF(AND(数据A!$E33="发球",数据A!$F33="得"),1,0)</f>
        <v>0</v>
      </c>
      <c r="AD34" s="1">
        <f>IF(AND(数据A!$E33="发球",数据A!$F33="失"),1,0)</f>
        <v>0</v>
      </c>
      <c r="AE34" s="1">
        <f>IF(AND(数据A!$E33="正手",数据A!$F33="得"),1,0)</f>
        <v>0</v>
      </c>
      <c r="AF34" s="1">
        <f>IF(AND(数据A!$E33="正手",数据A!$F33="失"),1,0)</f>
        <v>0</v>
      </c>
      <c r="AG34" s="1">
        <f>IF(AND(数据A!$E33="反手",数据A!$F33="得"),1,0)</f>
        <v>0</v>
      </c>
      <c r="AH34" s="1">
        <f>IF(AND(数据A!$E33="反手",数据A!$F33="失"),1,0)</f>
        <v>0</v>
      </c>
      <c r="AI34" s="1">
        <f>IF(AND(数据A!$E33="侧身",数据A!$F33="得"),1,0)</f>
        <v>0</v>
      </c>
      <c r="AJ34" s="1">
        <f>IF(AND(数据A!$E33="侧身",数据A!$F33="失"),1,0)</f>
        <v>0</v>
      </c>
      <c r="AK34" s="1">
        <f>IF(AND(数据A!$E33="控制",数据A!$F33="得"),1,0)</f>
        <v>0</v>
      </c>
      <c r="AL34" s="1">
        <f>IF(AND(数据A!$E33="控制",数据A!$F33="失"),1,0)</f>
        <v>1</v>
      </c>
      <c r="AM34" s="1">
        <f>IF(AND(数据A!$E33="意外",数据A!$F33="得"),1,0)</f>
        <v>0</v>
      </c>
      <c r="AN34" s="1">
        <f>IF(AND(数据A!$E33="意外",数据A!$F33="失"),1,0)</f>
        <v>0</v>
      </c>
      <c r="AO34" s="5">
        <f>IF(AND(数据B!$E33="发球",数据B!$F33="得"),1,0)</f>
        <v>0</v>
      </c>
      <c r="AP34" s="5">
        <f>IF(AND(数据B!$E33="发球",数据B!$F33="失"),1,0)</f>
        <v>0</v>
      </c>
      <c r="AQ34" s="5">
        <f>IF(AND(数据B!$E33="正手",数据B!$F33="得"),1,0)</f>
        <v>0</v>
      </c>
      <c r="AR34" s="5">
        <f>IF(AND(数据B!$E33="正手",数据B!$F33="失"),1,0)</f>
        <v>0</v>
      </c>
      <c r="AS34" s="5">
        <f>IF(AND(数据B!$E33="反手",数据B!$F33="得"),1,0)</f>
        <v>0</v>
      </c>
      <c r="AT34" s="5">
        <f>IF(AND(数据B!$E33="反手",数据B!$F33="失"),1,0)</f>
        <v>0</v>
      </c>
      <c r="AU34" s="5">
        <f>IF(AND(数据B!$E33="侧身",数据B!$F33="得"),1,0)</f>
        <v>0</v>
      </c>
      <c r="AV34" s="5">
        <f>IF(AND(数据B!$E33="侧身",数据B!$F33="失"),1,0)</f>
        <v>0</v>
      </c>
      <c r="AW34" s="5">
        <f>IF(AND(数据B!$E33="控制",数据B!$F33="得"),1,0)</f>
        <v>1</v>
      </c>
      <c r="AX34" s="5">
        <f>IF(AND(数据B!$E33="控制",数据B!$F33="失"),1,0)</f>
        <v>0</v>
      </c>
      <c r="AY34" s="5">
        <f>IF(AND(数据B!$E33="意外",数据B!$F33="得"),1,0)</f>
        <v>0</v>
      </c>
      <c r="AZ34" s="5">
        <f>IF(AND(数据B!$E33="意外",数据B!$F33="失"),1,0)</f>
        <v>0</v>
      </c>
    </row>
    <row r="35" spans="1:52">
      <c r="A35" s="1">
        <f>IF(AND(输入!$D34=1,输入!$G34="d"),1,0)</f>
        <v>0</v>
      </c>
      <c r="B35" s="1">
        <f>IF(AND(输入!$D34=2,输入!$G34="d"),1,0)</f>
        <v>0</v>
      </c>
      <c r="C35" s="1">
        <f>IF(AND(输入!$D34=3,输入!$G34="d"),1,0)</f>
        <v>0</v>
      </c>
      <c r="D35" s="1">
        <f>IF(AND(输入!$D34=4,输入!$G34="d"),1,0)</f>
        <v>0</v>
      </c>
      <c r="E35" s="1">
        <f>IF(AND(输入!$D34=5,输入!$G34="d"),1,0)</f>
        <v>0</v>
      </c>
      <c r="F35" s="1">
        <f>IF(AND(输入!$D34=6,输入!$G34="d"),1,0)</f>
        <v>0</v>
      </c>
      <c r="G35" s="1">
        <f>IF(AND(输入!$D34&gt;6,输入!$G34="d"),1,0)</f>
        <v>0</v>
      </c>
      <c r="H35" s="1">
        <f>IF(AND(输入!$D34=1,输入!$G34="s"),1,0)</f>
        <v>0</v>
      </c>
      <c r="I35" s="1">
        <f>IF(AND(输入!$D34=2,输入!$G34="s"),1,0)</f>
        <v>0</v>
      </c>
      <c r="J35" s="1">
        <f>IF(AND(输入!$D34=3,输入!$G34="s"),1,0)</f>
        <v>0</v>
      </c>
      <c r="K35" s="1">
        <f>IF(AND(输入!$D34=4,输入!$G34="s"),1,0)</f>
        <v>0</v>
      </c>
      <c r="L35" s="1">
        <f>IF(AND(输入!$D34=5,输入!$G34="s"),1,0)</f>
        <v>1</v>
      </c>
      <c r="M35" s="1">
        <f>IF(AND(输入!$D34=6,输入!$G34="s"),1,0)</f>
        <v>0</v>
      </c>
      <c r="N35" s="1">
        <f>IF(AND(输入!$D34&gt;6,输入!$G34="s"),1,0)</f>
        <v>0</v>
      </c>
      <c r="O35" s="2">
        <f>IF(AND(输入!$H34=1,输入!$G34="s"),1,0)</f>
        <v>0</v>
      </c>
      <c r="P35" s="2">
        <f>IF(AND(输入!$H34=2,输入!$G34="s"),1,0)</f>
        <v>0</v>
      </c>
      <c r="Q35" s="2">
        <f>IF(AND(输入!$H34=3,输入!$G34="s"),1,0)</f>
        <v>0</v>
      </c>
      <c r="R35" s="2">
        <f>IF(AND(输入!$H34=4,输入!$G34="s"),1,0)</f>
        <v>1</v>
      </c>
      <c r="S35" s="2">
        <f>IF(AND(输入!$H34=5,输入!$G34="s"),1,0)</f>
        <v>0</v>
      </c>
      <c r="T35" s="2">
        <f>IF(AND(输入!$H34=6,输入!$G34="s"),1,0)</f>
        <v>0</v>
      </c>
      <c r="U35" s="2">
        <f>IF(AND(输入!$H34&gt;6,输入!$G34="s"),1,0)</f>
        <v>0</v>
      </c>
      <c r="V35" s="2">
        <f>IF(AND(输入!$H34=1,输入!$G34="d"),1,0)</f>
        <v>0</v>
      </c>
      <c r="W35" s="2">
        <f>IF(AND(输入!$H34=2,输入!$G34="d"),1,0)</f>
        <v>0</v>
      </c>
      <c r="X35" s="2">
        <f>IF(AND(输入!$H34=3,输入!$G34="d"),1,0)</f>
        <v>0</v>
      </c>
      <c r="Y35" s="2">
        <f>IF(AND(输入!$H34=4,输入!$G34="d"),1,0)</f>
        <v>0</v>
      </c>
      <c r="Z35" s="2">
        <f>IF(AND(输入!$H34=5,输入!$G34="d"),1,0)</f>
        <v>0</v>
      </c>
      <c r="AA35" s="2">
        <f>IF(AND(输入!$H34=6,输入!$G34="d"),1,0)</f>
        <v>0</v>
      </c>
      <c r="AB35" s="2">
        <f>IF(AND(输入!$H34&gt;6,输入!$G34="d"),1,0)</f>
        <v>0</v>
      </c>
      <c r="AC35" s="1">
        <f>IF(AND(数据A!$E34="发球",数据A!$F34="得"),1,0)</f>
        <v>0</v>
      </c>
      <c r="AD35" s="1">
        <f>IF(AND(数据A!$E34="发球",数据A!$F34="失"),1,0)</f>
        <v>0</v>
      </c>
      <c r="AE35" s="1">
        <f>IF(AND(数据A!$E34="正手",数据A!$F34="得"),1,0)</f>
        <v>0</v>
      </c>
      <c r="AF35" s="1">
        <f>IF(AND(数据A!$E34="正手",数据A!$F34="失"),1,0)</f>
        <v>1</v>
      </c>
      <c r="AG35" s="1">
        <f>IF(AND(数据A!$E34="反手",数据A!$F34="得"),1,0)</f>
        <v>0</v>
      </c>
      <c r="AH35" s="1">
        <f>IF(AND(数据A!$E34="反手",数据A!$F34="失"),1,0)</f>
        <v>0</v>
      </c>
      <c r="AI35" s="1">
        <f>IF(AND(数据A!$E34="侧身",数据A!$F34="得"),1,0)</f>
        <v>0</v>
      </c>
      <c r="AJ35" s="1">
        <f>IF(AND(数据A!$E34="侧身",数据A!$F34="失"),1,0)</f>
        <v>0</v>
      </c>
      <c r="AK35" s="1">
        <f>IF(AND(数据A!$E34="控制",数据A!$F34="得"),1,0)</f>
        <v>0</v>
      </c>
      <c r="AL35" s="1">
        <f>IF(AND(数据A!$E34="控制",数据A!$F34="失"),1,0)</f>
        <v>0</v>
      </c>
      <c r="AM35" s="1">
        <f>IF(AND(数据A!$E34="意外",数据A!$F34="得"),1,0)</f>
        <v>0</v>
      </c>
      <c r="AN35" s="1">
        <f>IF(AND(数据A!$E34="意外",数据A!$F34="失"),1,0)</f>
        <v>0</v>
      </c>
      <c r="AO35" s="5">
        <f>IF(AND(数据B!$E34="发球",数据B!$F34="得"),1,0)</f>
        <v>0</v>
      </c>
      <c r="AP35" s="5">
        <f>IF(AND(数据B!$E34="发球",数据B!$F34="失"),1,0)</f>
        <v>0</v>
      </c>
      <c r="AQ35" s="5">
        <f>IF(AND(数据B!$E34="正手",数据B!$F34="得"),1,0)</f>
        <v>1</v>
      </c>
      <c r="AR35" s="5">
        <f>IF(AND(数据B!$E34="正手",数据B!$F34="失"),1,0)</f>
        <v>0</v>
      </c>
      <c r="AS35" s="5">
        <f>IF(AND(数据B!$E34="反手",数据B!$F34="得"),1,0)</f>
        <v>0</v>
      </c>
      <c r="AT35" s="5">
        <f>IF(AND(数据B!$E34="反手",数据B!$F34="失"),1,0)</f>
        <v>0</v>
      </c>
      <c r="AU35" s="5">
        <f>IF(AND(数据B!$E34="侧身",数据B!$F34="得"),1,0)</f>
        <v>0</v>
      </c>
      <c r="AV35" s="5">
        <f>IF(AND(数据B!$E34="侧身",数据B!$F34="失"),1,0)</f>
        <v>0</v>
      </c>
      <c r="AW35" s="5">
        <f>IF(AND(数据B!$E34="控制",数据B!$F34="得"),1,0)</f>
        <v>0</v>
      </c>
      <c r="AX35" s="5">
        <f>IF(AND(数据B!$E34="控制",数据B!$F34="失"),1,0)</f>
        <v>0</v>
      </c>
      <c r="AY35" s="5">
        <f>IF(AND(数据B!$E34="意外",数据B!$F34="得"),1,0)</f>
        <v>0</v>
      </c>
      <c r="AZ35" s="5">
        <f>IF(AND(数据B!$E34="意外",数据B!$F34="失"),1,0)</f>
        <v>0</v>
      </c>
    </row>
    <row r="36" spans="1:52">
      <c r="A36" s="1">
        <f>IF(AND(输入!$D35=1,输入!$G35="d"),1,0)</f>
        <v>0</v>
      </c>
      <c r="B36" s="1">
        <f>IF(AND(输入!$D35=2,输入!$G35="d"),1,0)</f>
        <v>0</v>
      </c>
      <c r="C36" s="1">
        <f>IF(AND(输入!$D35=3,输入!$G35="d"),1,0)</f>
        <v>0</v>
      </c>
      <c r="D36" s="1">
        <f>IF(AND(输入!$D35=4,输入!$G35="d"),1,0)</f>
        <v>0</v>
      </c>
      <c r="E36" s="1">
        <f>IF(AND(输入!$D35=5,输入!$G35="d"),1,0)</f>
        <v>0</v>
      </c>
      <c r="F36" s="1">
        <f>IF(AND(输入!$D35=6,输入!$G35="d"),1,0)</f>
        <v>1</v>
      </c>
      <c r="G36" s="1">
        <f>IF(AND(输入!$D35&gt;6,输入!$G35="d"),1,0)</f>
        <v>0</v>
      </c>
      <c r="H36" s="1">
        <f>IF(AND(输入!$D35=1,输入!$G35="s"),1,0)</f>
        <v>0</v>
      </c>
      <c r="I36" s="1">
        <f>IF(AND(输入!$D35=2,输入!$G35="s"),1,0)</f>
        <v>0</v>
      </c>
      <c r="J36" s="1">
        <f>IF(AND(输入!$D35=3,输入!$G35="s"),1,0)</f>
        <v>0</v>
      </c>
      <c r="K36" s="1">
        <f>IF(AND(输入!$D35=4,输入!$G35="s"),1,0)</f>
        <v>0</v>
      </c>
      <c r="L36" s="1">
        <f>IF(AND(输入!$D35=5,输入!$G35="s"),1,0)</f>
        <v>0</v>
      </c>
      <c r="M36" s="1">
        <f>IF(AND(输入!$D35=6,输入!$G35="s"),1,0)</f>
        <v>0</v>
      </c>
      <c r="N36" s="1">
        <f>IF(AND(输入!$D35&gt;6,输入!$G35="s"),1,0)</f>
        <v>0</v>
      </c>
      <c r="O36" s="2">
        <f>IF(AND(输入!$H35=1,输入!$G35="s"),1,0)</f>
        <v>0</v>
      </c>
      <c r="P36" s="2">
        <f>IF(AND(输入!$H35=2,输入!$G35="s"),1,0)</f>
        <v>0</v>
      </c>
      <c r="Q36" s="2">
        <f>IF(AND(输入!$H35=3,输入!$G35="s"),1,0)</f>
        <v>0</v>
      </c>
      <c r="R36" s="2">
        <f>IF(AND(输入!$H35=4,输入!$G35="s"),1,0)</f>
        <v>0</v>
      </c>
      <c r="S36" s="2">
        <f>IF(AND(输入!$H35=5,输入!$G35="s"),1,0)</f>
        <v>0</v>
      </c>
      <c r="T36" s="2">
        <f>IF(AND(输入!$H35=6,输入!$G35="s"),1,0)</f>
        <v>0</v>
      </c>
      <c r="U36" s="2">
        <f>IF(AND(输入!$H35&gt;6,输入!$G35="s"),1,0)</f>
        <v>0</v>
      </c>
      <c r="V36" s="2">
        <f>IF(AND(输入!$H35=1,输入!$G35="d"),1,0)</f>
        <v>0</v>
      </c>
      <c r="W36" s="2">
        <f>IF(AND(输入!$H35=2,输入!$G35="d"),1,0)</f>
        <v>0</v>
      </c>
      <c r="X36" s="2">
        <f>IF(AND(输入!$H35=3,输入!$G35="d"),1,0)</f>
        <v>0</v>
      </c>
      <c r="Y36" s="2">
        <f>IF(AND(输入!$H35=4,输入!$G35="d"),1,0)</f>
        <v>0</v>
      </c>
      <c r="Z36" s="2">
        <f>IF(AND(输入!$H35=5,输入!$G35="d"),1,0)</f>
        <v>0</v>
      </c>
      <c r="AA36" s="2">
        <f>IF(AND(输入!$H35=6,输入!$G35="d"),1,0)</f>
        <v>0</v>
      </c>
      <c r="AB36" s="2">
        <f>IF(AND(输入!$H35&gt;6,输入!$G35="d"),1,0)</f>
        <v>1</v>
      </c>
      <c r="AC36" s="1">
        <f>IF(AND(数据A!$E35="发球",数据A!$F35="得"),1,0)</f>
        <v>0</v>
      </c>
      <c r="AD36" s="1">
        <f>IF(AND(数据A!$E35="发球",数据A!$F35="失"),1,0)</f>
        <v>0</v>
      </c>
      <c r="AE36" s="1">
        <f>IF(AND(数据A!$E35="正手",数据A!$F35="得"),1,0)</f>
        <v>0</v>
      </c>
      <c r="AF36" s="1">
        <f>IF(AND(数据A!$E35="正手",数据A!$F35="失"),1,0)</f>
        <v>0</v>
      </c>
      <c r="AG36" s="1">
        <f>IF(AND(数据A!$E35="反手",数据A!$F35="得"),1,0)</f>
        <v>1</v>
      </c>
      <c r="AH36" s="1">
        <f>IF(AND(数据A!$E35="反手",数据A!$F35="失"),1,0)</f>
        <v>0</v>
      </c>
      <c r="AI36" s="1">
        <f>IF(AND(数据A!$E35="侧身",数据A!$F35="得"),1,0)</f>
        <v>0</v>
      </c>
      <c r="AJ36" s="1">
        <f>IF(AND(数据A!$E35="侧身",数据A!$F35="失"),1,0)</f>
        <v>0</v>
      </c>
      <c r="AK36" s="1">
        <f>IF(AND(数据A!$E35="控制",数据A!$F35="得"),1,0)</f>
        <v>0</v>
      </c>
      <c r="AL36" s="1">
        <f>IF(AND(数据A!$E35="控制",数据A!$F35="失"),1,0)</f>
        <v>0</v>
      </c>
      <c r="AM36" s="1">
        <f>IF(AND(数据A!$E35="意外",数据A!$F35="得"),1,0)</f>
        <v>0</v>
      </c>
      <c r="AN36" s="1">
        <f>IF(AND(数据A!$E35="意外",数据A!$F35="失"),1,0)</f>
        <v>0</v>
      </c>
      <c r="AO36" s="5">
        <f>IF(AND(数据B!$E35="发球",数据B!$F35="得"),1,0)</f>
        <v>0</v>
      </c>
      <c r="AP36" s="5">
        <f>IF(AND(数据B!$E35="发球",数据B!$F35="失"),1,0)</f>
        <v>0</v>
      </c>
      <c r="AQ36" s="5">
        <f>IF(AND(数据B!$E35="正手",数据B!$F35="得"),1,0)</f>
        <v>0</v>
      </c>
      <c r="AR36" s="5">
        <f>IF(AND(数据B!$E35="正手",数据B!$F35="失"),1,0)</f>
        <v>0</v>
      </c>
      <c r="AS36" s="5">
        <f>IF(AND(数据B!$E35="反手",数据B!$F35="得"),1,0)</f>
        <v>0</v>
      </c>
      <c r="AT36" s="5">
        <f>IF(AND(数据B!$E35="反手",数据B!$F35="失"),1,0)</f>
        <v>1</v>
      </c>
      <c r="AU36" s="5">
        <f>IF(AND(数据B!$E35="侧身",数据B!$F35="得"),1,0)</f>
        <v>0</v>
      </c>
      <c r="AV36" s="5">
        <f>IF(AND(数据B!$E35="侧身",数据B!$F35="失"),1,0)</f>
        <v>0</v>
      </c>
      <c r="AW36" s="5">
        <f>IF(AND(数据B!$E35="控制",数据B!$F35="得"),1,0)</f>
        <v>0</v>
      </c>
      <c r="AX36" s="5">
        <f>IF(AND(数据B!$E35="控制",数据B!$F35="失"),1,0)</f>
        <v>0</v>
      </c>
      <c r="AY36" s="5">
        <f>IF(AND(数据B!$E35="意外",数据B!$F35="得"),1,0)</f>
        <v>0</v>
      </c>
      <c r="AZ36" s="5">
        <f>IF(AND(数据B!$E35="意外",数据B!$F35="失"),1,0)</f>
        <v>0</v>
      </c>
    </row>
    <row r="37" spans="1:52">
      <c r="A37" s="1">
        <f>IF(AND(输入!$D36=1,输入!$G36="d"),1,0)</f>
        <v>0</v>
      </c>
      <c r="B37" s="1">
        <f>IF(AND(输入!$D36=2,输入!$G36="d"),1,0)</f>
        <v>0</v>
      </c>
      <c r="C37" s="1">
        <f>IF(AND(输入!$D36=3,输入!$G36="d"),1,0)</f>
        <v>0</v>
      </c>
      <c r="D37" s="1">
        <f>IF(AND(输入!$D36=4,输入!$G36="d"),1,0)</f>
        <v>0</v>
      </c>
      <c r="E37" s="1">
        <f>IF(AND(输入!$D36=5,输入!$G36="d"),1,0)</f>
        <v>0</v>
      </c>
      <c r="F37" s="1">
        <f>IF(AND(输入!$D36=6,输入!$G36="d"),1,0)</f>
        <v>0</v>
      </c>
      <c r="G37" s="1">
        <f>IF(AND(输入!$D36&gt;6,输入!$G36="d"),1,0)</f>
        <v>1</v>
      </c>
      <c r="H37" s="1">
        <f>IF(AND(输入!$D36=1,输入!$G36="s"),1,0)</f>
        <v>0</v>
      </c>
      <c r="I37" s="1">
        <f>IF(AND(输入!$D36=2,输入!$G36="s"),1,0)</f>
        <v>0</v>
      </c>
      <c r="J37" s="1">
        <f>IF(AND(输入!$D36=3,输入!$G36="s"),1,0)</f>
        <v>0</v>
      </c>
      <c r="K37" s="1">
        <f>IF(AND(输入!$D36=4,输入!$G36="s"),1,0)</f>
        <v>0</v>
      </c>
      <c r="L37" s="1">
        <f>IF(AND(输入!$D36=5,输入!$G36="s"),1,0)</f>
        <v>0</v>
      </c>
      <c r="M37" s="1">
        <f>IF(AND(输入!$D36=6,输入!$G36="s"),1,0)</f>
        <v>0</v>
      </c>
      <c r="N37" s="1">
        <f>IF(AND(输入!$D36&gt;6,输入!$G36="s"),1,0)</f>
        <v>0</v>
      </c>
      <c r="O37" s="2">
        <f>IF(AND(输入!$H36=1,输入!$G36="s"),1,0)</f>
        <v>0</v>
      </c>
      <c r="P37" s="2">
        <f>IF(AND(输入!$H36=2,输入!$G36="s"),1,0)</f>
        <v>0</v>
      </c>
      <c r="Q37" s="2">
        <f>IF(AND(输入!$H36=3,输入!$G36="s"),1,0)</f>
        <v>0</v>
      </c>
      <c r="R37" s="2">
        <f>IF(AND(输入!$H36=4,输入!$G36="s"),1,0)</f>
        <v>0</v>
      </c>
      <c r="S37" s="2">
        <f>IF(AND(输入!$H36=5,输入!$G36="s"),1,0)</f>
        <v>0</v>
      </c>
      <c r="T37" s="2">
        <f>IF(AND(输入!$H36=6,输入!$G36="s"),1,0)</f>
        <v>0</v>
      </c>
      <c r="U37" s="2">
        <f>IF(AND(输入!$H36&gt;6,输入!$G36="s"),1,0)</f>
        <v>0</v>
      </c>
      <c r="V37" s="2">
        <f>IF(AND(输入!$H36=1,输入!$G36="d"),1,0)</f>
        <v>0</v>
      </c>
      <c r="W37" s="2">
        <f>IF(AND(输入!$H36=2,输入!$G36="d"),1,0)</f>
        <v>0</v>
      </c>
      <c r="X37" s="2">
        <f>IF(AND(输入!$H36=3,输入!$G36="d"),1,0)</f>
        <v>0</v>
      </c>
      <c r="Y37" s="2">
        <f>IF(AND(输入!$H36=4,输入!$G36="d"),1,0)</f>
        <v>0</v>
      </c>
      <c r="Z37" s="2">
        <f>IF(AND(输入!$H36=5,输入!$G36="d"),1,0)</f>
        <v>0</v>
      </c>
      <c r="AA37" s="2">
        <f>IF(AND(输入!$H36=6,输入!$G36="d"),1,0)</f>
        <v>0</v>
      </c>
      <c r="AB37" s="2">
        <f>IF(AND(输入!$H36&gt;6,输入!$G36="d"),1,0)</f>
        <v>1</v>
      </c>
      <c r="AC37" s="1">
        <f>IF(AND(数据A!$E36="发球",数据A!$F36="得"),1,0)</f>
        <v>0</v>
      </c>
      <c r="AD37" s="1">
        <f>IF(AND(数据A!$E36="发球",数据A!$F36="失"),1,0)</f>
        <v>0</v>
      </c>
      <c r="AE37" s="1">
        <f>IF(AND(数据A!$E36="正手",数据A!$F36="得"),1,0)</f>
        <v>0</v>
      </c>
      <c r="AF37" s="1">
        <f>IF(AND(数据A!$E36="正手",数据A!$F36="失"),1,0)</f>
        <v>0</v>
      </c>
      <c r="AG37" s="1">
        <f>IF(AND(数据A!$E36="反手",数据A!$F36="得"),1,0)</f>
        <v>0</v>
      </c>
      <c r="AH37" s="1">
        <f>IF(AND(数据A!$E36="反手",数据A!$F36="失"),1,0)</f>
        <v>0</v>
      </c>
      <c r="AI37" s="1">
        <f>IF(AND(数据A!$E36="侧身",数据A!$F36="得"),1,0)</f>
        <v>1</v>
      </c>
      <c r="AJ37" s="1">
        <f>IF(AND(数据A!$E36="侧身",数据A!$F36="失"),1,0)</f>
        <v>0</v>
      </c>
      <c r="AK37" s="1">
        <f>IF(AND(数据A!$E36="控制",数据A!$F36="得"),1,0)</f>
        <v>0</v>
      </c>
      <c r="AL37" s="1">
        <f>IF(AND(数据A!$E36="控制",数据A!$F36="失"),1,0)</f>
        <v>0</v>
      </c>
      <c r="AM37" s="1">
        <f>IF(AND(数据A!$E36="意外",数据A!$F36="得"),1,0)</f>
        <v>0</v>
      </c>
      <c r="AN37" s="1">
        <f>IF(AND(数据A!$E36="意外",数据A!$F36="失"),1,0)</f>
        <v>0</v>
      </c>
      <c r="AO37" s="5">
        <f>IF(AND(数据B!$E36="发球",数据B!$F36="得"),1,0)</f>
        <v>0</v>
      </c>
      <c r="AP37" s="5">
        <f>IF(AND(数据B!$E36="发球",数据B!$F36="失"),1,0)</f>
        <v>0</v>
      </c>
      <c r="AQ37" s="5">
        <f>IF(AND(数据B!$E36="正手",数据B!$F36="得"),1,0)</f>
        <v>0</v>
      </c>
      <c r="AR37" s="5">
        <f>IF(AND(数据B!$E36="正手",数据B!$F36="失"),1,0)</f>
        <v>0</v>
      </c>
      <c r="AS37" s="5">
        <f>IF(AND(数据B!$E36="反手",数据B!$F36="得"),1,0)</f>
        <v>0</v>
      </c>
      <c r="AT37" s="5">
        <f>IF(AND(数据B!$E36="反手",数据B!$F36="失"),1,0)</f>
        <v>0</v>
      </c>
      <c r="AU37" s="5">
        <f>IF(AND(数据B!$E36="侧身",数据B!$F36="得"),1,0)</f>
        <v>0</v>
      </c>
      <c r="AV37" s="5">
        <f>IF(AND(数据B!$E36="侧身",数据B!$F36="失"),1,0)</f>
        <v>1</v>
      </c>
      <c r="AW37" s="5">
        <f>IF(AND(数据B!$E36="控制",数据B!$F36="得"),1,0)</f>
        <v>0</v>
      </c>
      <c r="AX37" s="5">
        <f>IF(AND(数据B!$E36="控制",数据B!$F36="失"),1,0)</f>
        <v>0</v>
      </c>
      <c r="AY37" s="5">
        <f>IF(AND(数据B!$E36="意外",数据B!$F36="得"),1,0)</f>
        <v>0</v>
      </c>
      <c r="AZ37" s="5">
        <f>IF(AND(数据B!$E36="意外",数据B!$F36="失"),1,0)</f>
        <v>0</v>
      </c>
    </row>
    <row r="38" spans="1:52">
      <c r="A38" s="1">
        <f>IF(AND(输入!$D37=1,输入!$G37="d"),1,0)</f>
        <v>0</v>
      </c>
      <c r="B38" s="1">
        <f>IF(AND(输入!$D37=2,输入!$G37="d"),1,0)</f>
        <v>0</v>
      </c>
      <c r="C38" s="1">
        <f>IF(AND(输入!$D37=3,输入!$G37="d"),1,0)</f>
        <v>0</v>
      </c>
      <c r="D38" s="1">
        <f>IF(AND(输入!$D37=4,输入!$G37="d"),1,0)</f>
        <v>0</v>
      </c>
      <c r="E38" s="1">
        <f>IF(AND(输入!$D37=5,输入!$G37="d"),1,0)</f>
        <v>0</v>
      </c>
      <c r="F38" s="1">
        <f>IF(AND(输入!$D37=6,输入!$G37="d"),1,0)</f>
        <v>0</v>
      </c>
      <c r="G38" s="1">
        <f>IF(AND(输入!$D37&gt;6,输入!$G37="d"),1,0)</f>
        <v>1</v>
      </c>
      <c r="H38" s="1">
        <f>IF(AND(输入!$D37=1,输入!$G37="s"),1,0)</f>
        <v>0</v>
      </c>
      <c r="I38" s="1">
        <f>IF(AND(输入!$D37=2,输入!$G37="s"),1,0)</f>
        <v>0</v>
      </c>
      <c r="J38" s="1">
        <f>IF(AND(输入!$D37=3,输入!$G37="s"),1,0)</f>
        <v>0</v>
      </c>
      <c r="K38" s="1">
        <f>IF(AND(输入!$D37=4,输入!$G37="s"),1,0)</f>
        <v>0</v>
      </c>
      <c r="L38" s="1">
        <f>IF(AND(输入!$D37=5,输入!$G37="s"),1,0)</f>
        <v>0</v>
      </c>
      <c r="M38" s="1">
        <f>IF(AND(输入!$D37=6,输入!$G37="s"),1,0)</f>
        <v>0</v>
      </c>
      <c r="N38" s="1">
        <f>IF(AND(输入!$D37&gt;6,输入!$G37="s"),1,0)</f>
        <v>0</v>
      </c>
      <c r="O38" s="2">
        <f>IF(AND(输入!$H37=1,输入!$G37="s"),1,0)</f>
        <v>0</v>
      </c>
      <c r="P38" s="2">
        <f>IF(AND(输入!$H37=2,输入!$G37="s"),1,0)</f>
        <v>0</v>
      </c>
      <c r="Q38" s="2">
        <f>IF(AND(输入!$H37=3,输入!$G37="s"),1,0)</f>
        <v>0</v>
      </c>
      <c r="R38" s="2">
        <f>IF(AND(输入!$H37=4,输入!$G37="s"),1,0)</f>
        <v>0</v>
      </c>
      <c r="S38" s="2">
        <f>IF(AND(输入!$H37=5,输入!$G37="s"),1,0)</f>
        <v>0</v>
      </c>
      <c r="T38" s="2">
        <f>IF(AND(输入!$H37=6,输入!$G37="s"),1,0)</f>
        <v>0</v>
      </c>
      <c r="U38" s="2">
        <f>IF(AND(输入!$H37&gt;6,输入!$G37="s"),1,0)</f>
        <v>0</v>
      </c>
      <c r="V38" s="2">
        <f>IF(AND(输入!$H37=1,输入!$G37="d"),1,0)</f>
        <v>0</v>
      </c>
      <c r="W38" s="2">
        <f>IF(AND(输入!$H37=2,输入!$G37="d"),1,0)</f>
        <v>0</v>
      </c>
      <c r="X38" s="2">
        <f>IF(AND(输入!$H37=3,输入!$G37="d"),1,0)</f>
        <v>0</v>
      </c>
      <c r="Y38" s="2">
        <f>IF(AND(输入!$H37=4,输入!$G37="d"),1,0)</f>
        <v>0</v>
      </c>
      <c r="Z38" s="2">
        <f>IF(AND(输入!$H37=5,输入!$G37="d"),1,0)</f>
        <v>0</v>
      </c>
      <c r="AA38" s="2">
        <f>IF(AND(输入!$H37=6,输入!$G37="d"),1,0)</f>
        <v>0</v>
      </c>
      <c r="AB38" s="2">
        <f>IF(AND(输入!$H37&gt;6,输入!$G37="d"),1,0)</f>
        <v>1</v>
      </c>
      <c r="AC38" s="1">
        <f>IF(AND(数据A!$E37="发球",数据A!$F37="得"),1,0)</f>
        <v>0</v>
      </c>
      <c r="AD38" s="1">
        <f>IF(AND(数据A!$E37="发球",数据A!$F37="失"),1,0)</f>
        <v>0</v>
      </c>
      <c r="AE38" s="1">
        <f>IF(AND(数据A!$E37="正手",数据A!$F37="得"),1,0)</f>
        <v>0</v>
      </c>
      <c r="AF38" s="1">
        <f>IF(AND(数据A!$E37="正手",数据A!$F37="失"),1,0)</f>
        <v>0</v>
      </c>
      <c r="AG38" s="1">
        <f>IF(AND(数据A!$E37="反手",数据A!$F37="得"),1,0)</f>
        <v>0</v>
      </c>
      <c r="AH38" s="1">
        <f>IF(AND(数据A!$E37="反手",数据A!$F37="失"),1,0)</f>
        <v>0</v>
      </c>
      <c r="AI38" s="1">
        <f>IF(AND(数据A!$E37="侧身",数据A!$F37="得"),1,0)</f>
        <v>0</v>
      </c>
      <c r="AJ38" s="1">
        <f>IF(AND(数据A!$E37="侧身",数据A!$F37="失"),1,0)</f>
        <v>0</v>
      </c>
      <c r="AK38" s="1">
        <f>IF(AND(数据A!$E37="控制",数据A!$F37="得"),1,0)</f>
        <v>1</v>
      </c>
      <c r="AL38" s="1">
        <f>IF(AND(数据A!$E37="控制",数据A!$F37="失"),1,0)</f>
        <v>0</v>
      </c>
      <c r="AM38" s="1">
        <f>IF(AND(数据A!$E37="意外",数据A!$F37="得"),1,0)</f>
        <v>0</v>
      </c>
      <c r="AN38" s="1">
        <f>IF(AND(数据A!$E37="意外",数据A!$F37="失"),1,0)</f>
        <v>0</v>
      </c>
      <c r="AO38" s="5">
        <f>IF(AND(数据B!$E37="发球",数据B!$F37="得"),1,0)</f>
        <v>0</v>
      </c>
      <c r="AP38" s="5">
        <f>IF(AND(数据B!$E37="发球",数据B!$F37="失"),1,0)</f>
        <v>0</v>
      </c>
      <c r="AQ38" s="5">
        <f>IF(AND(数据B!$E37="正手",数据B!$F37="得"),1,0)</f>
        <v>0</v>
      </c>
      <c r="AR38" s="5">
        <f>IF(AND(数据B!$E37="正手",数据B!$F37="失"),1,0)</f>
        <v>0</v>
      </c>
      <c r="AS38" s="5">
        <f>IF(AND(数据B!$E37="反手",数据B!$F37="得"),1,0)</f>
        <v>0</v>
      </c>
      <c r="AT38" s="5">
        <f>IF(AND(数据B!$E37="反手",数据B!$F37="失"),1,0)</f>
        <v>0</v>
      </c>
      <c r="AU38" s="5">
        <f>IF(AND(数据B!$E37="侧身",数据B!$F37="得"),1,0)</f>
        <v>0</v>
      </c>
      <c r="AV38" s="5">
        <f>IF(AND(数据B!$E37="侧身",数据B!$F37="失"),1,0)</f>
        <v>0</v>
      </c>
      <c r="AW38" s="5">
        <f>IF(AND(数据B!$E37="控制",数据B!$F37="得"),1,0)</f>
        <v>0</v>
      </c>
      <c r="AX38" s="5">
        <f>IF(AND(数据B!$E37="控制",数据B!$F37="失"),1,0)</f>
        <v>1</v>
      </c>
      <c r="AY38" s="5">
        <f>IF(AND(数据B!$E37="意外",数据B!$F37="得"),1,0)</f>
        <v>0</v>
      </c>
      <c r="AZ38" s="5">
        <f>IF(AND(数据B!$E37="意外",数据B!$F37="失"),1,0)</f>
        <v>0</v>
      </c>
    </row>
    <row r="39" spans="1:52">
      <c r="A39" s="1">
        <f>IF(AND(输入!$D38=1,输入!$G38="d"),1,0)</f>
        <v>0</v>
      </c>
      <c r="B39" s="1">
        <f>IF(AND(输入!$D38=2,输入!$G38="d"),1,0)</f>
        <v>0</v>
      </c>
      <c r="C39" s="1">
        <f>IF(AND(输入!$D38=3,输入!$G38="d"),1,0)</f>
        <v>0</v>
      </c>
      <c r="D39" s="1">
        <f>IF(AND(输入!$D38=4,输入!$G38="d"),1,0)</f>
        <v>0</v>
      </c>
      <c r="E39" s="1">
        <f>IF(AND(输入!$D38=5,输入!$G38="d"),1,0)</f>
        <v>0</v>
      </c>
      <c r="F39" s="1">
        <f>IF(AND(输入!$D38=6,输入!$G38="d"),1,0)</f>
        <v>0</v>
      </c>
      <c r="G39" s="1">
        <f>IF(AND(输入!$D38&gt;6,输入!$G38="d"),1,0)</f>
        <v>0</v>
      </c>
      <c r="H39" s="1">
        <f>IF(AND(输入!$D38=1,输入!$G38="s"),1,0)</f>
        <v>0</v>
      </c>
      <c r="I39" s="1">
        <f>IF(AND(输入!$D38=2,输入!$G38="s"),1,0)</f>
        <v>1</v>
      </c>
      <c r="J39" s="1">
        <f>IF(AND(输入!$D38=3,输入!$G38="s"),1,0)</f>
        <v>0</v>
      </c>
      <c r="K39" s="1">
        <f>IF(AND(输入!$D38=4,输入!$G38="s"),1,0)</f>
        <v>0</v>
      </c>
      <c r="L39" s="1">
        <f>IF(AND(输入!$D38=5,输入!$G38="s"),1,0)</f>
        <v>0</v>
      </c>
      <c r="M39" s="1">
        <f>IF(AND(输入!$D38=6,输入!$G38="s"),1,0)</f>
        <v>0</v>
      </c>
      <c r="N39" s="1">
        <f>IF(AND(输入!$D38&gt;6,输入!$G38="s"),1,0)</f>
        <v>0</v>
      </c>
      <c r="O39" s="2">
        <f>IF(AND(输入!$H38=1,输入!$G38="s"),1,0)</f>
        <v>1</v>
      </c>
      <c r="P39" s="2">
        <f>IF(AND(输入!$H38=2,输入!$G38="s"),1,0)</f>
        <v>0</v>
      </c>
      <c r="Q39" s="2">
        <f>IF(AND(输入!$H38=3,输入!$G38="s"),1,0)</f>
        <v>0</v>
      </c>
      <c r="R39" s="2">
        <f>IF(AND(输入!$H38=4,输入!$G38="s"),1,0)</f>
        <v>0</v>
      </c>
      <c r="S39" s="2">
        <f>IF(AND(输入!$H38=5,输入!$G38="s"),1,0)</f>
        <v>0</v>
      </c>
      <c r="T39" s="2">
        <f>IF(AND(输入!$H38=6,输入!$G38="s"),1,0)</f>
        <v>0</v>
      </c>
      <c r="U39" s="2">
        <f>IF(AND(输入!$H38&gt;6,输入!$G38="s"),1,0)</f>
        <v>0</v>
      </c>
      <c r="V39" s="2">
        <f>IF(AND(输入!$H38=1,输入!$G38="d"),1,0)</f>
        <v>0</v>
      </c>
      <c r="W39" s="2">
        <f>IF(AND(输入!$H38=2,输入!$G38="d"),1,0)</f>
        <v>0</v>
      </c>
      <c r="X39" s="2">
        <f>IF(AND(输入!$H38=3,输入!$G38="d"),1,0)</f>
        <v>0</v>
      </c>
      <c r="Y39" s="2">
        <f>IF(AND(输入!$H38=4,输入!$G38="d"),1,0)</f>
        <v>0</v>
      </c>
      <c r="Z39" s="2">
        <f>IF(AND(输入!$H38=5,输入!$G38="d"),1,0)</f>
        <v>0</v>
      </c>
      <c r="AA39" s="2">
        <f>IF(AND(输入!$H38=6,输入!$G38="d"),1,0)</f>
        <v>0</v>
      </c>
      <c r="AB39" s="2">
        <f>IF(AND(输入!$H38&gt;6,输入!$G38="d"),1,0)</f>
        <v>0</v>
      </c>
      <c r="AC39" s="1">
        <f>IF(AND(数据A!$E38="发球",数据A!$F38="得"),1,0)</f>
        <v>0</v>
      </c>
      <c r="AD39" s="1">
        <f>IF(AND(数据A!$E38="发球",数据A!$F38="失"),1,0)</f>
        <v>0</v>
      </c>
      <c r="AE39" s="1">
        <f>IF(AND(数据A!$E38="正手",数据A!$F38="得"),1,0)</f>
        <v>0</v>
      </c>
      <c r="AF39" s="1">
        <f>IF(AND(数据A!$E38="正手",数据A!$F38="失"),1,0)</f>
        <v>0</v>
      </c>
      <c r="AG39" s="1">
        <f>IF(AND(数据A!$E38="反手",数据A!$F38="得"),1,0)</f>
        <v>0</v>
      </c>
      <c r="AH39" s="1">
        <f>IF(AND(数据A!$E38="反手",数据A!$F38="失"),1,0)</f>
        <v>0</v>
      </c>
      <c r="AI39" s="1">
        <f>IF(AND(数据A!$E38="侧身",数据A!$F38="得"),1,0)</f>
        <v>0</v>
      </c>
      <c r="AJ39" s="1">
        <f>IF(AND(数据A!$E38="侧身",数据A!$F38="失"),1,0)</f>
        <v>0</v>
      </c>
      <c r="AK39" s="1">
        <f>IF(AND(数据A!$E38="控制",数据A!$F38="得"),1,0)</f>
        <v>0</v>
      </c>
      <c r="AL39" s="1">
        <f>IF(AND(数据A!$E38="控制",数据A!$F38="失"),1,0)</f>
        <v>0</v>
      </c>
      <c r="AM39" s="1">
        <f>IF(AND(数据A!$E38="意外",数据A!$F38="得"),1,0)</f>
        <v>0</v>
      </c>
      <c r="AN39" s="1">
        <f>IF(AND(数据A!$E38="意外",数据A!$F38="失"),1,0)</f>
        <v>1</v>
      </c>
      <c r="AO39" s="5">
        <f>IF(AND(数据B!$E38="发球",数据B!$F38="得"),1,0)</f>
        <v>1</v>
      </c>
      <c r="AP39" s="5">
        <f>IF(AND(数据B!$E38="发球",数据B!$F38="失"),1,0)</f>
        <v>0</v>
      </c>
      <c r="AQ39" s="5">
        <f>IF(AND(数据B!$E38="正手",数据B!$F38="得"),1,0)</f>
        <v>0</v>
      </c>
      <c r="AR39" s="5">
        <f>IF(AND(数据B!$E38="正手",数据B!$F38="失"),1,0)</f>
        <v>0</v>
      </c>
      <c r="AS39" s="5">
        <f>IF(AND(数据B!$E38="反手",数据B!$F38="得"),1,0)</f>
        <v>0</v>
      </c>
      <c r="AT39" s="5">
        <f>IF(AND(数据B!$E38="反手",数据B!$F38="失"),1,0)</f>
        <v>0</v>
      </c>
      <c r="AU39" s="5">
        <f>IF(AND(数据B!$E38="侧身",数据B!$F38="得"),1,0)</f>
        <v>0</v>
      </c>
      <c r="AV39" s="5">
        <f>IF(AND(数据B!$E38="侧身",数据B!$F38="失"),1,0)</f>
        <v>0</v>
      </c>
      <c r="AW39" s="5">
        <f>IF(AND(数据B!$E38="控制",数据B!$F38="得"),1,0)</f>
        <v>0</v>
      </c>
      <c r="AX39" s="5">
        <f>IF(AND(数据B!$E38="控制",数据B!$F38="失"),1,0)</f>
        <v>0</v>
      </c>
      <c r="AY39" s="5">
        <f>IF(AND(数据B!$E38="意外",数据B!$F38="得"),1,0)</f>
        <v>0</v>
      </c>
      <c r="AZ39" s="5">
        <f>IF(AND(数据B!$E38="意外",数据B!$F38="失"),1,0)</f>
        <v>0</v>
      </c>
    </row>
    <row r="40" spans="1:52">
      <c r="A40" s="1">
        <f>IF(AND(输入!$D39=1,输入!$G39="d"),1,0)</f>
        <v>1</v>
      </c>
      <c r="B40" s="1">
        <f>IF(AND(输入!$D39=2,输入!$G39="d"),1,0)</f>
        <v>0</v>
      </c>
      <c r="C40" s="1">
        <f>IF(AND(输入!$D39=3,输入!$G39="d"),1,0)</f>
        <v>0</v>
      </c>
      <c r="D40" s="1">
        <f>IF(AND(输入!$D39=4,输入!$G39="d"),1,0)</f>
        <v>0</v>
      </c>
      <c r="E40" s="1">
        <f>IF(AND(输入!$D39=5,输入!$G39="d"),1,0)</f>
        <v>0</v>
      </c>
      <c r="F40" s="1">
        <f>IF(AND(输入!$D39=6,输入!$G39="d"),1,0)</f>
        <v>0</v>
      </c>
      <c r="G40" s="1">
        <f>IF(AND(输入!$D39&gt;6,输入!$G39="d"),1,0)</f>
        <v>0</v>
      </c>
      <c r="H40" s="1">
        <f>IF(AND(输入!$D39=1,输入!$G39="s"),1,0)</f>
        <v>0</v>
      </c>
      <c r="I40" s="1">
        <f>IF(AND(输入!$D39=2,输入!$G39="s"),1,0)</f>
        <v>0</v>
      </c>
      <c r="J40" s="1">
        <f>IF(AND(输入!$D39=3,输入!$G39="s"),1,0)</f>
        <v>0</v>
      </c>
      <c r="K40" s="1">
        <f>IF(AND(输入!$D39=4,输入!$G39="s"),1,0)</f>
        <v>0</v>
      </c>
      <c r="L40" s="1">
        <f>IF(AND(输入!$D39=5,输入!$G39="s"),1,0)</f>
        <v>0</v>
      </c>
      <c r="M40" s="1">
        <f>IF(AND(输入!$D39=6,输入!$G39="s"),1,0)</f>
        <v>0</v>
      </c>
      <c r="N40" s="1">
        <f>IF(AND(输入!$D39&gt;6,输入!$G39="s"),1,0)</f>
        <v>0</v>
      </c>
      <c r="O40" s="2">
        <f>IF(AND(输入!$H39=1,输入!$G39="s"),1,0)</f>
        <v>0</v>
      </c>
      <c r="P40" s="2">
        <f>IF(AND(输入!$H39=2,输入!$G39="s"),1,0)</f>
        <v>0</v>
      </c>
      <c r="Q40" s="2">
        <f>IF(AND(输入!$H39=3,输入!$G39="s"),1,0)</f>
        <v>0</v>
      </c>
      <c r="R40" s="2">
        <f>IF(AND(输入!$H39=4,输入!$G39="s"),1,0)</f>
        <v>0</v>
      </c>
      <c r="S40" s="2">
        <f>IF(AND(输入!$H39=5,输入!$G39="s"),1,0)</f>
        <v>0</v>
      </c>
      <c r="T40" s="2">
        <f>IF(AND(输入!$H39=6,输入!$G39="s"),1,0)</f>
        <v>0</v>
      </c>
      <c r="U40" s="2">
        <f>IF(AND(输入!$H39&gt;6,输入!$G39="s"),1,0)</f>
        <v>0</v>
      </c>
      <c r="V40" s="2">
        <f>IF(AND(输入!$H39=1,输入!$G39="d"),1,0)</f>
        <v>0</v>
      </c>
      <c r="W40" s="2">
        <f>IF(AND(输入!$H39=2,输入!$G39="d"),1,0)</f>
        <v>1</v>
      </c>
      <c r="X40" s="2">
        <f>IF(AND(输入!$H39=3,输入!$G39="d"),1,0)</f>
        <v>0</v>
      </c>
      <c r="Y40" s="2">
        <f>IF(AND(输入!$H39=4,输入!$G39="d"),1,0)</f>
        <v>0</v>
      </c>
      <c r="Z40" s="2">
        <f>IF(AND(输入!$H39=5,输入!$G39="d"),1,0)</f>
        <v>0</v>
      </c>
      <c r="AA40" s="2">
        <f>IF(AND(输入!$H39=6,输入!$G39="d"),1,0)</f>
        <v>0</v>
      </c>
      <c r="AB40" s="2">
        <f>IF(AND(输入!$H39&gt;6,输入!$G39="d"),1,0)</f>
        <v>0</v>
      </c>
      <c r="AC40" s="1">
        <f>IF(AND(数据A!$E39="发球",数据A!$F39="得"),1,0)</f>
        <v>1</v>
      </c>
      <c r="AD40" s="1">
        <f>IF(AND(数据A!$E39="发球",数据A!$F39="失"),1,0)</f>
        <v>0</v>
      </c>
      <c r="AE40" s="1">
        <f>IF(AND(数据A!$E39="正手",数据A!$F39="得"),1,0)</f>
        <v>0</v>
      </c>
      <c r="AF40" s="1">
        <f>IF(AND(数据A!$E39="正手",数据A!$F39="失"),1,0)</f>
        <v>0</v>
      </c>
      <c r="AG40" s="1">
        <f>IF(AND(数据A!$E39="反手",数据A!$F39="得"),1,0)</f>
        <v>0</v>
      </c>
      <c r="AH40" s="1">
        <f>IF(AND(数据A!$E39="反手",数据A!$F39="失"),1,0)</f>
        <v>0</v>
      </c>
      <c r="AI40" s="1">
        <f>IF(AND(数据A!$E39="侧身",数据A!$F39="得"),1,0)</f>
        <v>0</v>
      </c>
      <c r="AJ40" s="1">
        <f>IF(AND(数据A!$E39="侧身",数据A!$F39="失"),1,0)</f>
        <v>0</v>
      </c>
      <c r="AK40" s="1">
        <f>IF(AND(数据A!$E39="控制",数据A!$F39="得"),1,0)</f>
        <v>0</v>
      </c>
      <c r="AL40" s="1">
        <f>IF(AND(数据A!$E39="控制",数据A!$F39="失"),1,0)</f>
        <v>0</v>
      </c>
      <c r="AM40" s="1">
        <f>IF(AND(数据A!$E39="意外",数据A!$F39="得"),1,0)</f>
        <v>0</v>
      </c>
      <c r="AN40" s="1">
        <f>IF(AND(数据A!$E39="意外",数据A!$F39="失"),1,0)</f>
        <v>0</v>
      </c>
      <c r="AO40" s="5">
        <f>IF(AND(数据B!$E39="发球",数据B!$F39="得"),1,0)</f>
        <v>0</v>
      </c>
      <c r="AP40" s="5">
        <f>IF(AND(数据B!$E39="发球",数据B!$F39="失"),1,0)</f>
        <v>0</v>
      </c>
      <c r="AQ40" s="5">
        <f>IF(AND(数据B!$E39="正手",数据B!$F39="得"),1,0)</f>
        <v>0</v>
      </c>
      <c r="AR40" s="5">
        <f>IF(AND(数据B!$E39="正手",数据B!$F39="失"),1,0)</f>
        <v>1</v>
      </c>
      <c r="AS40" s="5">
        <f>IF(AND(数据B!$E39="反手",数据B!$F39="得"),1,0)</f>
        <v>0</v>
      </c>
      <c r="AT40" s="5">
        <f>IF(AND(数据B!$E39="反手",数据B!$F39="失"),1,0)</f>
        <v>0</v>
      </c>
      <c r="AU40" s="5">
        <f>IF(AND(数据B!$E39="侧身",数据B!$F39="得"),1,0)</f>
        <v>0</v>
      </c>
      <c r="AV40" s="5">
        <f>IF(AND(数据B!$E39="侧身",数据B!$F39="失"),1,0)</f>
        <v>0</v>
      </c>
      <c r="AW40" s="5">
        <f>IF(AND(数据B!$E39="控制",数据B!$F39="得"),1,0)</f>
        <v>0</v>
      </c>
      <c r="AX40" s="5">
        <f>IF(AND(数据B!$E39="控制",数据B!$F39="失"),1,0)</f>
        <v>0</v>
      </c>
      <c r="AY40" s="5">
        <f>IF(AND(数据B!$E39="意外",数据B!$F39="得"),1,0)</f>
        <v>0</v>
      </c>
      <c r="AZ40" s="5">
        <f>IF(AND(数据B!$E39="意外",数据B!$F39="失"),1,0)</f>
        <v>0</v>
      </c>
    </row>
    <row r="41" spans="1:52">
      <c r="A41" s="1">
        <f>IF(AND(输入!$D40=1,输入!$G40="d"),1,0)</f>
        <v>0</v>
      </c>
      <c r="B41" s="1">
        <f>IF(AND(输入!$D40=2,输入!$G40="d"),1,0)</f>
        <v>1</v>
      </c>
      <c r="C41" s="1">
        <f>IF(AND(输入!$D40=3,输入!$G40="d"),1,0)</f>
        <v>0</v>
      </c>
      <c r="D41" s="1">
        <f>IF(AND(输入!$D40=4,输入!$G40="d"),1,0)</f>
        <v>0</v>
      </c>
      <c r="E41" s="1">
        <f>IF(AND(输入!$D40=5,输入!$G40="d"),1,0)</f>
        <v>0</v>
      </c>
      <c r="F41" s="1">
        <f>IF(AND(输入!$D40=6,输入!$G40="d"),1,0)</f>
        <v>0</v>
      </c>
      <c r="G41" s="1">
        <f>IF(AND(输入!$D40&gt;6,输入!$G40="d"),1,0)</f>
        <v>0</v>
      </c>
      <c r="H41" s="1">
        <f>IF(AND(输入!$D40=1,输入!$G40="s"),1,0)</f>
        <v>0</v>
      </c>
      <c r="I41" s="1">
        <f>IF(AND(输入!$D40=2,输入!$G40="s"),1,0)</f>
        <v>0</v>
      </c>
      <c r="J41" s="1">
        <f>IF(AND(输入!$D40=3,输入!$G40="s"),1,0)</f>
        <v>0</v>
      </c>
      <c r="K41" s="1">
        <f>IF(AND(输入!$D40=4,输入!$G40="s"),1,0)</f>
        <v>0</v>
      </c>
      <c r="L41" s="1">
        <f>IF(AND(输入!$D40=5,输入!$G40="s"),1,0)</f>
        <v>0</v>
      </c>
      <c r="M41" s="1">
        <f>IF(AND(输入!$D40=6,输入!$G40="s"),1,0)</f>
        <v>0</v>
      </c>
      <c r="N41" s="1">
        <f>IF(AND(输入!$D40&gt;6,输入!$G40="s"),1,0)</f>
        <v>0</v>
      </c>
      <c r="O41" s="2">
        <f>IF(AND(输入!$H40=1,输入!$G40="s"),1,0)</f>
        <v>0</v>
      </c>
      <c r="P41" s="2">
        <f>IF(AND(输入!$H40=2,输入!$G40="s"),1,0)</f>
        <v>0</v>
      </c>
      <c r="Q41" s="2">
        <f>IF(AND(输入!$H40=3,输入!$G40="s"),1,0)</f>
        <v>0</v>
      </c>
      <c r="R41" s="2">
        <f>IF(AND(输入!$H40=4,输入!$G40="s"),1,0)</f>
        <v>0</v>
      </c>
      <c r="S41" s="2">
        <f>IF(AND(输入!$H40=5,输入!$G40="s"),1,0)</f>
        <v>0</v>
      </c>
      <c r="T41" s="2">
        <f>IF(AND(输入!$H40=6,输入!$G40="s"),1,0)</f>
        <v>0</v>
      </c>
      <c r="U41" s="2">
        <f>IF(AND(输入!$H40&gt;6,输入!$G40="s"),1,0)</f>
        <v>0</v>
      </c>
      <c r="V41" s="2">
        <f>IF(AND(输入!$H40=1,输入!$G40="d"),1,0)</f>
        <v>0</v>
      </c>
      <c r="W41" s="2">
        <f>IF(AND(输入!$H40=2,输入!$G40="d"),1,0)</f>
        <v>0</v>
      </c>
      <c r="X41" s="2">
        <f>IF(AND(输入!$H40=3,输入!$G40="d"),1,0)</f>
        <v>1</v>
      </c>
      <c r="Y41" s="2">
        <f>IF(AND(输入!$H40=4,输入!$G40="d"),1,0)</f>
        <v>0</v>
      </c>
      <c r="Z41" s="2">
        <f>IF(AND(输入!$H40=5,输入!$G40="d"),1,0)</f>
        <v>0</v>
      </c>
      <c r="AA41" s="2">
        <f>IF(AND(输入!$H40=6,输入!$G40="d"),1,0)</f>
        <v>0</v>
      </c>
      <c r="AB41" s="2">
        <f>IF(AND(输入!$H40&gt;6,输入!$G40="d"),1,0)</f>
        <v>0</v>
      </c>
      <c r="AC41" s="1">
        <f>IF(AND(数据A!$E40="发球",数据A!$F40="得"),1,0)</f>
        <v>0</v>
      </c>
      <c r="AD41" s="1">
        <f>IF(AND(数据A!$E40="发球",数据A!$F40="失"),1,0)</f>
        <v>0</v>
      </c>
      <c r="AE41" s="1">
        <f>IF(AND(数据A!$E40="正手",数据A!$F40="得"),1,0)</f>
        <v>0</v>
      </c>
      <c r="AF41" s="1">
        <f>IF(AND(数据A!$E40="正手",数据A!$F40="失"),1,0)</f>
        <v>0</v>
      </c>
      <c r="AG41" s="1">
        <f>IF(AND(数据A!$E40="反手",数据A!$F40="得"),1,0)</f>
        <v>1</v>
      </c>
      <c r="AH41" s="1">
        <f>IF(AND(数据A!$E40="反手",数据A!$F40="失"),1,0)</f>
        <v>0</v>
      </c>
      <c r="AI41" s="1">
        <f>IF(AND(数据A!$E40="侧身",数据A!$F40="得"),1,0)</f>
        <v>0</v>
      </c>
      <c r="AJ41" s="1">
        <f>IF(AND(数据A!$E40="侧身",数据A!$F40="失"),1,0)</f>
        <v>0</v>
      </c>
      <c r="AK41" s="1">
        <f>IF(AND(数据A!$E40="控制",数据A!$F40="得"),1,0)</f>
        <v>0</v>
      </c>
      <c r="AL41" s="1">
        <f>IF(AND(数据A!$E40="控制",数据A!$F40="失"),1,0)</f>
        <v>0</v>
      </c>
      <c r="AM41" s="1">
        <f>IF(AND(数据A!$E40="意外",数据A!$F40="得"),1,0)</f>
        <v>0</v>
      </c>
      <c r="AN41" s="1">
        <f>IF(AND(数据A!$E40="意外",数据A!$F40="失"),1,0)</f>
        <v>0</v>
      </c>
      <c r="AO41" s="5">
        <f>IF(AND(数据B!$E40="发球",数据B!$F40="得"),1,0)</f>
        <v>0</v>
      </c>
      <c r="AP41" s="5">
        <f>IF(AND(数据B!$E40="发球",数据B!$F40="失"),1,0)</f>
        <v>0</v>
      </c>
      <c r="AQ41" s="5">
        <f>IF(AND(数据B!$E40="正手",数据B!$F40="得"),1,0)</f>
        <v>0</v>
      </c>
      <c r="AR41" s="5">
        <f>IF(AND(数据B!$E40="正手",数据B!$F40="失"),1,0)</f>
        <v>0</v>
      </c>
      <c r="AS41" s="5">
        <f>IF(AND(数据B!$E40="反手",数据B!$F40="得"),1,0)</f>
        <v>0</v>
      </c>
      <c r="AT41" s="5">
        <f>IF(AND(数据B!$E40="反手",数据B!$F40="失"),1,0)</f>
        <v>1</v>
      </c>
      <c r="AU41" s="5">
        <f>IF(AND(数据B!$E40="侧身",数据B!$F40="得"),1,0)</f>
        <v>0</v>
      </c>
      <c r="AV41" s="5">
        <f>IF(AND(数据B!$E40="侧身",数据B!$F40="失"),1,0)</f>
        <v>0</v>
      </c>
      <c r="AW41" s="5">
        <f>IF(AND(数据B!$E40="控制",数据B!$F40="得"),1,0)</f>
        <v>0</v>
      </c>
      <c r="AX41" s="5">
        <f>IF(AND(数据B!$E40="控制",数据B!$F40="失"),1,0)</f>
        <v>0</v>
      </c>
      <c r="AY41" s="5">
        <f>IF(AND(数据B!$E40="意外",数据B!$F40="得"),1,0)</f>
        <v>0</v>
      </c>
      <c r="AZ41" s="5">
        <f>IF(AND(数据B!$E40="意外",数据B!$F40="失"),1,0)</f>
        <v>0</v>
      </c>
    </row>
    <row r="42" spans="1:52">
      <c r="A42" s="1">
        <f>IF(AND(输入!$D41=1,输入!$G41="d"),1,0)</f>
        <v>0</v>
      </c>
      <c r="B42" s="1">
        <f>IF(AND(输入!$D41=2,输入!$G41="d"),1,0)</f>
        <v>0</v>
      </c>
      <c r="C42" s="1">
        <f>IF(AND(输入!$D41=3,输入!$G41="d"),1,0)</f>
        <v>0</v>
      </c>
      <c r="D42" s="1">
        <f>IF(AND(输入!$D41=4,输入!$G41="d"),1,0)</f>
        <v>0</v>
      </c>
      <c r="E42" s="1">
        <f>IF(AND(输入!$D41=5,输入!$G41="d"),1,0)</f>
        <v>0</v>
      </c>
      <c r="F42" s="1">
        <f>IF(AND(输入!$D41=6,输入!$G41="d"),1,0)</f>
        <v>0</v>
      </c>
      <c r="G42" s="1">
        <f>IF(AND(输入!$D41&gt;6,输入!$G41="d"),1,0)</f>
        <v>0</v>
      </c>
      <c r="H42" s="1">
        <f>IF(AND(输入!$D41=1,输入!$G41="s"),1,0)</f>
        <v>0</v>
      </c>
      <c r="I42" s="1">
        <f>IF(AND(输入!$D41=2,输入!$G41="s"),1,0)</f>
        <v>0</v>
      </c>
      <c r="J42" s="1">
        <f>IF(AND(输入!$D41=3,输入!$G41="s"),1,0)</f>
        <v>1</v>
      </c>
      <c r="K42" s="1">
        <f>IF(AND(输入!$D41=4,输入!$G41="s"),1,0)</f>
        <v>0</v>
      </c>
      <c r="L42" s="1">
        <f>IF(AND(输入!$D41=5,输入!$G41="s"),1,0)</f>
        <v>0</v>
      </c>
      <c r="M42" s="1">
        <f>IF(AND(输入!$D41=6,输入!$G41="s"),1,0)</f>
        <v>0</v>
      </c>
      <c r="N42" s="1">
        <f>IF(AND(输入!$D41&gt;6,输入!$G41="s"),1,0)</f>
        <v>0</v>
      </c>
      <c r="O42" s="2">
        <f>IF(AND(输入!$H41=1,输入!$G41="s"),1,0)</f>
        <v>0</v>
      </c>
      <c r="P42" s="2">
        <f>IF(AND(输入!$H41=2,输入!$G41="s"),1,0)</f>
        <v>1</v>
      </c>
      <c r="Q42" s="2">
        <f>IF(AND(输入!$H41=3,输入!$G41="s"),1,0)</f>
        <v>0</v>
      </c>
      <c r="R42" s="2">
        <f>IF(AND(输入!$H41=4,输入!$G41="s"),1,0)</f>
        <v>0</v>
      </c>
      <c r="S42" s="2">
        <f>IF(AND(输入!$H41=5,输入!$G41="s"),1,0)</f>
        <v>0</v>
      </c>
      <c r="T42" s="2">
        <f>IF(AND(输入!$H41=6,输入!$G41="s"),1,0)</f>
        <v>0</v>
      </c>
      <c r="U42" s="2">
        <f>IF(AND(输入!$H41&gt;6,输入!$G41="s"),1,0)</f>
        <v>0</v>
      </c>
      <c r="V42" s="2">
        <f>IF(AND(输入!$H41=1,输入!$G41="d"),1,0)</f>
        <v>0</v>
      </c>
      <c r="W42" s="2">
        <f>IF(AND(输入!$H41=2,输入!$G41="d"),1,0)</f>
        <v>0</v>
      </c>
      <c r="X42" s="2">
        <f>IF(AND(输入!$H41=3,输入!$G41="d"),1,0)</f>
        <v>0</v>
      </c>
      <c r="Y42" s="2">
        <f>IF(AND(输入!$H41=4,输入!$G41="d"),1,0)</f>
        <v>0</v>
      </c>
      <c r="Z42" s="2">
        <f>IF(AND(输入!$H41=5,输入!$G41="d"),1,0)</f>
        <v>0</v>
      </c>
      <c r="AA42" s="2">
        <f>IF(AND(输入!$H41=6,输入!$G41="d"),1,0)</f>
        <v>0</v>
      </c>
      <c r="AB42" s="2">
        <f>IF(AND(输入!$H41&gt;6,输入!$G41="d"),1,0)</f>
        <v>0</v>
      </c>
      <c r="AC42" s="1">
        <f>IF(AND(数据A!$E41="发球",数据A!$F41="得"),1,0)</f>
        <v>0</v>
      </c>
      <c r="AD42" s="1">
        <f>IF(AND(数据A!$E41="发球",数据A!$F41="失"),1,0)</f>
        <v>0</v>
      </c>
      <c r="AE42" s="1">
        <f>IF(AND(数据A!$E41="正手",数据A!$F41="得"),1,0)</f>
        <v>0</v>
      </c>
      <c r="AF42" s="1">
        <f>IF(AND(数据A!$E41="正手",数据A!$F41="失"),1,0)</f>
        <v>0</v>
      </c>
      <c r="AG42" s="1">
        <f>IF(AND(数据A!$E41="反手",数据A!$F41="得"),1,0)</f>
        <v>0</v>
      </c>
      <c r="AH42" s="1">
        <f>IF(AND(数据A!$E41="反手",数据A!$F41="失"),1,0)</f>
        <v>0</v>
      </c>
      <c r="AI42" s="1">
        <f>IF(AND(数据A!$E41="侧身",数据A!$F41="得"),1,0)</f>
        <v>0</v>
      </c>
      <c r="AJ42" s="1">
        <f>IF(AND(数据A!$E41="侧身",数据A!$F41="失"),1,0)</f>
        <v>1</v>
      </c>
      <c r="AK42" s="1">
        <f>IF(AND(数据A!$E41="控制",数据A!$F41="得"),1,0)</f>
        <v>0</v>
      </c>
      <c r="AL42" s="1">
        <f>IF(AND(数据A!$E41="控制",数据A!$F41="失"),1,0)</f>
        <v>0</v>
      </c>
      <c r="AM42" s="1">
        <f>IF(AND(数据A!$E41="意外",数据A!$F41="得"),1,0)</f>
        <v>0</v>
      </c>
      <c r="AN42" s="1">
        <f>IF(AND(数据A!$E41="意外",数据A!$F41="失"),1,0)</f>
        <v>0</v>
      </c>
      <c r="AO42" s="5">
        <f>IF(AND(数据B!$E41="发球",数据B!$F41="得"),1,0)</f>
        <v>0</v>
      </c>
      <c r="AP42" s="5">
        <f>IF(AND(数据B!$E41="发球",数据B!$F41="失"),1,0)</f>
        <v>0</v>
      </c>
      <c r="AQ42" s="5">
        <f>IF(AND(数据B!$E41="正手",数据B!$F41="得"),1,0)</f>
        <v>0</v>
      </c>
      <c r="AR42" s="5">
        <f>IF(AND(数据B!$E41="正手",数据B!$F41="失"),1,0)</f>
        <v>0</v>
      </c>
      <c r="AS42" s="5">
        <f>IF(AND(数据B!$E41="反手",数据B!$F41="得"),1,0)</f>
        <v>0</v>
      </c>
      <c r="AT42" s="5">
        <f>IF(AND(数据B!$E41="反手",数据B!$F41="失"),1,0)</f>
        <v>0</v>
      </c>
      <c r="AU42" s="5">
        <f>IF(AND(数据B!$E41="侧身",数据B!$F41="得"),1,0)</f>
        <v>1</v>
      </c>
      <c r="AV42" s="5">
        <f>IF(AND(数据B!$E41="侧身",数据B!$F41="失"),1,0)</f>
        <v>0</v>
      </c>
      <c r="AW42" s="5">
        <f>IF(AND(数据B!$E41="控制",数据B!$F41="得"),1,0)</f>
        <v>0</v>
      </c>
      <c r="AX42" s="5">
        <f>IF(AND(数据B!$E41="控制",数据B!$F41="失"),1,0)</f>
        <v>0</v>
      </c>
      <c r="AY42" s="5">
        <f>IF(AND(数据B!$E41="意外",数据B!$F41="得"),1,0)</f>
        <v>0</v>
      </c>
      <c r="AZ42" s="5">
        <f>IF(AND(数据B!$E41="意外",数据B!$F41="失"),1,0)</f>
        <v>0</v>
      </c>
    </row>
    <row r="43" spans="1:52">
      <c r="A43" s="1">
        <f>IF(AND(输入!$D42=1,输入!$G42="d"),1,0)</f>
        <v>0</v>
      </c>
      <c r="B43" s="1">
        <f>IF(AND(输入!$D42=2,输入!$G42="d"),1,0)</f>
        <v>0</v>
      </c>
      <c r="C43" s="1">
        <f>IF(AND(输入!$D42=3,输入!$G42="d"),1,0)</f>
        <v>0</v>
      </c>
      <c r="D43" s="1">
        <f>IF(AND(输入!$D42=4,输入!$G42="d"),1,0)</f>
        <v>0</v>
      </c>
      <c r="E43" s="1">
        <f>IF(AND(输入!$D42=5,输入!$G42="d"),1,0)</f>
        <v>0</v>
      </c>
      <c r="F43" s="1">
        <f>IF(AND(输入!$D42=6,输入!$G42="d"),1,0)</f>
        <v>0</v>
      </c>
      <c r="G43" s="1">
        <f>IF(AND(输入!$D42&gt;6,输入!$G42="d"),1,0)</f>
        <v>0</v>
      </c>
      <c r="H43" s="1">
        <f>IF(AND(输入!$D42=1,输入!$G42="s"),1,0)</f>
        <v>0</v>
      </c>
      <c r="I43" s="1">
        <f>IF(AND(输入!$D42=2,输入!$G42="s"),1,0)</f>
        <v>0</v>
      </c>
      <c r="J43" s="1">
        <f>IF(AND(输入!$D42=3,输入!$G42="s"),1,0)</f>
        <v>0</v>
      </c>
      <c r="K43" s="1">
        <f>IF(AND(输入!$D42=4,输入!$G42="s"),1,0)</f>
        <v>1</v>
      </c>
      <c r="L43" s="1">
        <f>IF(AND(输入!$D42=5,输入!$G42="s"),1,0)</f>
        <v>0</v>
      </c>
      <c r="M43" s="1">
        <f>IF(AND(输入!$D42=6,输入!$G42="s"),1,0)</f>
        <v>0</v>
      </c>
      <c r="N43" s="1">
        <f>IF(AND(输入!$D42&gt;6,输入!$G42="s"),1,0)</f>
        <v>0</v>
      </c>
      <c r="O43" s="2">
        <f>IF(AND(输入!$H42=1,输入!$G42="s"),1,0)</f>
        <v>0</v>
      </c>
      <c r="P43" s="2">
        <f>IF(AND(输入!$H42=2,输入!$G42="s"),1,0)</f>
        <v>0</v>
      </c>
      <c r="Q43" s="2">
        <f>IF(AND(输入!$H42=3,输入!$G42="s"),1,0)</f>
        <v>1</v>
      </c>
      <c r="R43" s="2">
        <f>IF(AND(输入!$H42=4,输入!$G42="s"),1,0)</f>
        <v>0</v>
      </c>
      <c r="S43" s="2">
        <f>IF(AND(输入!$H42=5,输入!$G42="s"),1,0)</f>
        <v>0</v>
      </c>
      <c r="T43" s="2">
        <f>IF(AND(输入!$H42=6,输入!$G42="s"),1,0)</f>
        <v>0</v>
      </c>
      <c r="U43" s="2">
        <f>IF(AND(输入!$H42&gt;6,输入!$G42="s"),1,0)</f>
        <v>0</v>
      </c>
      <c r="V43" s="2">
        <f>IF(AND(输入!$H42=1,输入!$G42="d"),1,0)</f>
        <v>0</v>
      </c>
      <c r="W43" s="2">
        <f>IF(AND(输入!$H42=2,输入!$G42="d"),1,0)</f>
        <v>0</v>
      </c>
      <c r="X43" s="2">
        <f>IF(AND(输入!$H42=3,输入!$G42="d"),1,0)</f>
        <v>0</v>
      </c>
      <c r="Y43" s="2">
        <f>IF(AND(输入!$H42=4,输入!$G42="d"),1,0)</f>
        <v>0</v>
      </c>
      <c r="Z43" s="2">
        <f>IF(AND(输入!$H42=5,输入!$G42="d"),1,0)</f>
        <v>0</v>
      </c>
      <c r="AA43" s="2">
        <f>IF(AND(输入!$H42=6,输入!$G42="d"),1,0)</f>
        <v>0</v>
      </c>
      <c r="AB43" s="2">
        <f>IF(AND(输入!$H42&gt;6,输入!$G42="d"),1,0)</f>
        <v>0</v>
      </c>
      <c r="AC43" s="1">
        <f>IF(AND(数据A!$E42="发球",数据A!$F42="得"),1,0)</f>
        <v>0</v>
      </c>
      <c r="AD43" s="1">
        <f>IF(AND(数据A!$E42="发球",数据A!$F42="失"),1,0)</f>
        <v>0</v>
      </c>
      <c r="AE43" s="1">
        <f>IF(AND(数据A!$E42="正手",数据A!$F42="得"),1,0)</f>
        <v>0</v>
      </c>
      <c r="AF43" s="1">
        <f>IF(AND(数据A!$E42="正手",数据A!$F42="失"),1,0)</f>
        <v>0</v>
      </c>
      <c r="AG43" s="1">
        <f>IF(AND(数据A!$E42="反手",数据A!$F42="得"),1,0)</f>
        <v>0</v>
      </c>
      <c r="AH43" s="1">
        <f>IF(AND(数据A!$E42="反手",数据A!$F42="失"),1,0)</f>
        <v>0</v>
      </c>
      <c r="AI43" s="1">
        <f>IF(AND(数据A!$E42="侧身",数据A!$F42="得"),1,0)</f>
        <v>0</v>
      </c>
      <c r="AJ43" s="1">
        <f>IF(AND(数据A!$E42="侧身",数据A!$F42="失"),1,0)</f>
        <v>0</v>
      </c>
      <c r="AK43" s="1">
        <f>IF(AND(数据A!$E42="控制",数据A!$F42="得"),1,0)</f>
        <v>0</v>
      </c>
      <c r="AL43" s="1">
        <f>IF(AND(数据A!$E42="控制",数据A!$F42="失"),1,0)</f>
        <v>1</v>
      </c>
      <c r="AM43" s="1">
        <f>IF(AND(数据A!$E42="意外",数据A!$F42="得"),1,0)</f>
        <v>0</v>
      </c>
      <c r="AN43" s="1">
        <f>IF(AND(数据A!$E42="意外",数据A!$F42="失"),1,0)</f>
        <v>0</v>
      </c>
      <c r="AO43" s="5">
        <f>IF(AND(数据B!$E42="发球",数据B!$F42="得"),1,0)</f>
        <v>0</v>
      </c>
      <c r="AP43" s="5">
        <f>IF(AND(数据B!$E42="发球",数据B!$F42="失"),1,0)</f>
        <v>0</v>
      </c>
      <c r="AQ43" s="5">
        <f>IF(AND(数据B!$E42="正手",数据B!$F42="得"),1,0)</f>
        <v>0</v>
      </c>
      <c r="AR43" s="5">
        <f>IF(AND(数据B!$E42="正手",数据B!$F42="失"),1,0)</f>
        <v>0</v>
      </c>
      <c r="AS43" s="5">
        <f>IF(AND(数据B!$E42="反手",数据B!$F42="得"),1,0)</f>
        <v>0</v>
      </c>
      <c r="AT43" s="5">
        <f>IF(AND(数据B!$E42="反手",数据B!$F42="失"),1,0)</f>
        <v>0</v>
      </c>
      <c r="AU43" s="5">
        <f>IF(AND(数据B!$E42="侧身",数据B!$F42="得"),1,0)</f>
        <v>0</v>
      </c>
      <c r="AV43" s="5">
        <f>IF(AND(数据B!$E42="侧身",数据B!$F42="失"),1,0)</f>
        <v>0</v>
      </c>
      <c r="AW43" s="5">
        <f>IF(AND(数据B!$E42="控制",数据B!$F42="得"),1,0)</f>
        <v>1</v>
      </c>
      <c r="AX43" s="5">
        <f>IF(AND(数据B!$E42="控制",数据B!$F42="失"),1,0)</f>
        <v>0</v>
      </c>
      <c r="AY43" s="5">
        <f>IF(AND(数据B!$E42="意外",数据B!$F42="得"),1,0)</f>
        <v>0</v>
      </c>
      <c r="AZ43" s="5">
        <f>IF(AND(数据B!$E42="意外",数据B!$F42="失"),1,0)</f>
        <v>0</v>
      </c>
    </row>
    <row r="44" spans="1:52">
      <c r="A44" s="1">
        <f>IF(AND(输入!$D43=1,输入!$G43="d"),1,0)</f>
        <v>0</v>
      </c>
      <c r="B44" s="1">
        <f>IF(AND(输入!$D43=2,输入!$G43="d"),1,0)</f>
        <v>0</v>
      </c>
      <c r="C44" s="1">
        <f>IF(AND(输入!$D43=3,输入!$G43="d"),1,0)</f>
        <v>0</v>
      </c>
      <c r="D44" s="1">
        <f>IF(AND(输入!$D43=4,输入!$G43="d"),1,0)</f>
        <v>0</v>
      </c>
      <c r="E44" s="1">
        <f>IF(AND(输入!$D43=5,输入!$G43="d"),1,0)</f>
        <v>0</v>
      </c>
      <c r="F44" s="1">
        <f>IF(AND(输入!$D43=6,输入!$G43="d"),1,0)</f>
        <v>0</v>
      </c>
      <c r="G44" s="1">
        <f>IF(AND(输入!$D43&gt;6,输入!$G43="d"),1,0)</f>
        <v>0</v>
      </c>
      <c r="H44" s="1">
        <f>IF(AND(输入!$D43=1,输入!$G43="s"),1,0)</f>
        <v>0</v>
      </c>
      <c r="I44" s="1">
        <f>IF(AND(输入!$D43=2,输入!$G43="s"),1,0)</f>
        <v>0</v>
      </c>
      <c r="J44" s="1">
        <f>IF(AND(输入!$D43=3,输入!$G43="s"),1,0)</f>
        <v>0</v>
      </c>
      <c r="K44" s="1">
        <f>IF(AND(输入!$D43=4,输入!$G43="s"),1,0)</f>
        <v>0</v>
      </c>
      <c r="L44" s="1">
        <f>IF(AND(输入!$D43=5,输入!$G43="s"),1,0)</f>
        <v>1</v>
      </c>
      <c r="M44" s="1">
        <f>IF(AND(输入!$D43=6,输入!$G43="s"),1,0)</f>
        <v>0</v>
      </c>
      <c r="N44" s="1">
        <f>IF(AND(输入!$D43&gt;6,输入!$G43="s"),1,0)</f>
        <v>0</v>
      </c>
      <c r="O44" s="2">
        <f>IF(AND(输入!$H43=1,输入!$G43="s"),1,0)</f>
        <v>0</v>
      </c>
      <c r="P44" s="2">
        <f>IF(AND(输入!$H43=2,输入!$G43="s"),1,0)</f>
        <v>0</v>
      </c>
      <c r="Q44" s="2">
        <f>IF(AND(输入!$H43=3,输入!$G43="s"),1,0)</f>
        <v>0</v>
      </c>
      <c r="R44" s="2">
        <f>IF(AND(输入!$H43=4,输入!$G43="s"),1,0)</f>
        <v>1</v>
      </c>
      <c r="S44" s="2">
        <f>IF(AND(输入!$H43=5,输入!$G43="s"),1,0)</f>
        <v>0</v>
      </c>
      <c r="T44" s="2">
        <f>IF(AND(输入!$H43=6,输入!$G43="s"),1,0)</f>
        <v>0</v>
      </c>
      <c r="U44" s="2">
        <f>IF(AND(输入!$H43&gt;6,输入!$G43="s"),1,0)</f>
        <v>0</v>
      </c>
      <c r="V44" s="2">
        <f>IF(AND(输入!$H43=1,输入!$G43="d"),1,0)</f>
        <v>0</v>
      </c>
      <c r="W44" s="2">
        <f>IF(AND(输入!$H43=2,输入!$G43="d"),1,0)</f>
        <v>0</v>
      </c>
      <c r="X44" s="2">
        <f>IF(AND(输入!$H43=3,输入!$G43="d"),1,0)</f>
        <v>0</v>
      </c>
      <c r="Y44" s="2">
        <f>IF(AND(输入!$H43=4,输入!$G43="d"),1,0)</f>
        <v>0</v>
      </c>
      <c r="Z44" s="2">
        <f>IF(AND(输入!$H43=5,输入!$G43="d"),1,0)</f>
        <v>0</v>
      </c>
      <c r="AA44" s="2">
        <f>IF(AND(输入!$H43=6,输入!$G43="d"),1,0)</f>
        <v>0</v>
      </c>
      <c r="AB44" s="2">
        <f>IF(AND(输入!$H43&gt;6,输入!$G43="d"),1,0)</f>
        <v>0</v>
      </c>
      <c r="AC44" s="1">
        <f>IF(AND(数据A!$E43="发球",数据A!$F43="得"),1,0)</f>
        <v>0</v>
      </c>
      <c r="AD44" s="1">
        <f>IF(AND(数据A!$E43="发球",数据A!$F43="失"),1,0)</f>
        <v>0</v>
      </c>
      <c r="AE44" s="1">
        <f>IF(AND(数据A!$E43="正手",数据A!$F43="得"),1,0)</f>
        <v>0</v>
      </c>
      <c r="AF44" s="1">
        <f>IF(AND(数据A!$E43="正手",数据A!$F43="失"),1,0)</f>
        <v>1</v>
      </c>
      <c r="AG44" s="1">
        <f>IF(AND(数据A!$E43="反手",数据A!$F43="得"),1,0)</f>
        <v>0</v>
      </c>
      <c r="AH44" s="1">
        <f>IF(AND(数据A!$E43="反手",数据A!$F43="失"),1,0)</f>
        <v>0</v>
      </c>
      <c r="AI44" s="1">
        <f>IF(AND(数据A!$E43="侧身",数据A!$F43="得"),1,0)</f>
        <v>0</v>
      </c>
      <c r="AJ44" s="1">
        <f>IF(AND(数据A!$E43="侧身",数据A!$F43="失"),1,0)</f>
        <v>0</v>
      </c>
      <c r="AK44" s="1">
        <f>IF(AND(数据A!$E43="控制",数据A!$F43="得"),1,0)</f>
        <v>0</v>
      </c>
      <c r="AL44" s="1">
        <f>IF(AND(数据A!$E43="控制",数据A!$F43="失"),1,0)</f>
        <v>0</v>
      </c>
      <c r="AM44" s="1">
        <f>IF(AND(数据A!$E43="意外",数据A!$F43="得"),1,0)</f>
        <v>0</v>
      </c>
      <c r="AN44" s="1">
        <f>IF(AND(数据A!$E43="意外",数据A!$F43="失"),1,0)</f>
        <v>0</v>
      </c>
      <c r="AO44" s="5">
        <f>IF(AND(数据B!$E43="发球",数据B!$F43="得"),1,0)</f>
        <v>0</v>
      </c>
      <c r="AP44" s="5">
        <f>IF(AND(数据B!$E43="发球",数据B!$F43="失"),1,0)</f>
        <v>0</v>
      </c>
      <c r="AQ44" s="5">
        <f>IF(AND(数据B!$E43="正手",数据B!$F43="得"),1,0)</f>
        <v>1</v>
      </c>
      <c r="AR44" s="5">
        <f>IF(AND(数据B!$E43="正手",数据B!$F43="失"),1,0)</f>
        <v>0</v>
      </c>
      <c r="AS44" s="5">
        <f>IF(AND(数据B!$E43="反手",数据B!$F43="得"),1,0)</f>
        <v>0</v>
      </c>
      <c r="AT44" s="5">
        <f>IF(AND(数据B!$E43="反手",数据B!$F43="失"),1,0)</f>
        <v>0</v>
      </c>
      <c r="AU44" s="5">
        <f>IF(AND(数据B!$E43="侧身",数据B!$F43="得"),1,0)</f>
        <v>0</v>
      </c>
      <c r="AV44" s="5">
        <f>IF(AND(数据B!$E43="侧身",数据B!$F43="失"),1,0)</f>
        <v>0</v>
      </c>
      <c r="AW44" s="5">
        <f>IF(AND(数据B!$E43="控制",数据B!$F43="得"),1,0)</f>
        <v>0</v>
      </c>
      <c r="AX44" s="5">
        <f>IF(AND(数据B!$E43="控制",数据B!$F43="失"),1,0)</f>
        <v>0</v>
      </c>
      <c r="AY44" s="5">
        <f>IF(AND(数据B!$E43="意外",数据B!$F43="得"),1,0)</f>
        <v>0</v>
      </c>
      <c r="AZ44" s="5">
        <f>IF(AND(数据B!$E43="意外",数据B!$F43="失"),1,0)</f>
        <v>0</v>
      </c>
    </row>
    <row r="45" spans="1:52">
      <c r="A45" s="1">
        <f>IF(AND(输入!$D44=1,输入!$G44="d"),1,0)</f>
        <v>0</v>
      </c>
      <c r="B45" s="1">
        <f>IF(AND(输入!$D44=2,输入!$G44="d"),1,0)</f>
        <v>0</v>
      </c>
      <c r="C45" s="1">
        <f>IF(AND(输入!$D44=3,输入!$G44="d"),1,0)</f>
        <v>0</v>
      </c>
      <c r="D45" s="1">
        <f>IF(AND(输入!$D44=4,输入!$G44="d"),1,0)</f>
        <v>0</v>
      </c>
      <c r="E45" s="1">
        <f>IF(AND(输入!$D44=5,输入!$G44="d"),1,0)</f>
        <v>0</v>
      </c>
      <c r="F45" s="1">
        <f>IF(AND(输入!$D44=6,输入!$G44="d"),1,0)</f>
        <v>1</v>
      </c>
      <c r="G45" s="1">
        <f>IF(AND(输入!$D44&gt;6,输入!$G44="d"),1,0)</f>
        <v>0</v>
      </c>
      <c r="H45" s="1">
        <f>IF(AND(输入!$D44=1,输入!$G44="s"),1,0)</f>
        <v>0</v>
      </c>
      <c r="I45" s="1">
        <f>IF(AND(输入!$D44=2,输入!$G44="s"),1,0)</f>
        <v>0</v>
      </c>
      <c r="J45" s="1">
        <f>IF(AND(输入!$D44=3,输入!$G44="s"),1,0)</f>
        <v>0</v>
      </c>
      <c r="K45" s="1">
        <f>IF(AND(输入!$D44=4,输入!$G44="s"),1,0)</f>
        <v>0</v>
      </c>
      <c r="L45" s="1">
        <f>IF(AND(输入!$D44=5,输入!$G44="s"),1,0)</f>
        <v>0</v>
      </c>
      <c r="M45" s="1">
        <f>IF(AND(输入!$D44=6,输入!$G44="s"),1,0)</f>
        <v>0</v>
      </c>
      <c r="N45" s="1">
        <f>IF(AND(输入!$D44&gt;6,输入!$G44="s"),1,0)</f>
        <v>0</v>
      </c>
      <c r="O45" s="2">
        <f>IF(AND(输入!$H44=1,输入!$G44="s"),1,0)</f>
        <v>0</v>
      </c>
      <c r="P45" s="2">
        <f>IF(AND(输入!$H44=2,输入!$G44="s"),1,0)</f>
        <v>0</v>
      </c>
      <c r="Q45" s="2">
        <f>IF(AND(输入!$H44=3,输入!$G44="s"),1,0)</f>
        <v>0</v>
      </c>
      <c r="R45" s="2">
        <f>IF(AND(输入!$H44=4,输入!$G44="s"),1,0)</f>
        <v>0</v>
      </c>
      <c r="S45" s="2">
        <f>IF(AND(输入!$H44=5,输入!$G44="s"),1,0)</f>
        <v>0</v>
      </c>
      <c r="T45" s="2">
        <f>IF(AND(输入!$H44=6,输入!$G44="s"),1,0)</f>
        <v>0</v>
      </c>
      <c r="U45" s="2">
        <f>IF(AND(输入!$H44&gt;6,输入!$G44="s"),1,0)</f>
        <v>0</v>
      </c>
      <c r="V45" s="2">
        <f>IF(AND(输入!$H44=1,输入!$G44="d"),1,0)</f>
        <v>0</v>
      </c>
      <c r="W45" s="2">
        <f>IF(AND(输入!$H44=2,输入!$G44="d"),1,0)</f>
        <v>0</v>
      </c>
      <c r="X45" s="2">
        <f>IF(AND(输入!$H44=3,输入!$G44="d"),1,0)</f>
        <v>0</v>
      </c>
      <c r="Y45" s="2">
        <f>IF(AND(输入!$H44=4,输入!$G44="d"),1,0)</f>
        <v>0</v>
      </c>
      <c r="Z45" s="2">
        <f>IF(AND(输入!$H44=5,输入!$G44="d"),1,0)</f>
        <v>0</v>
      </c>
      <c r="AA45" s="2">
        <f>IF(AND(输入!$H44=6,输入!$G44="d"),1,0)</f>
        <v>0</v>
      </c>
      <c r="AB45" s="2">
        <f>IF(AND(输入!$H44&gt;6,输入!$G44="d"),1,0)</f>
        <v>1</v>
      </c>
      <c r="AC45" s="1">
        <f>IF(AND(数据A!$E44="发球",数据A!$F44="得"),1,0)</f>
        <v>0</v>
      </c>
      <c r="AD45" s="1">
        <f>IF(AND(数据A!$E44="发球",数据A!$F44="失"),1,0)</f>
        <v>0</v>
      </c>
      <c r="AE45" s="1">
        <f>IF(AND(数据A!$E44="正手",数据A!$F44="得"),1,0)</f>
        <v>0</v>
      </c>
      <c r="AF45" s="1">
        <f>IF(AND(数据A!$E44="正手",数据A!$F44="失"),1,0)</f>
        <v>0</v>
      </c>
      <c r="AG45" s="1">
        <f>IF(AND(数据A!$E44="反手",数据A!$F44="得"),1,0)</f>
        <v>1</v>
      </c>
      <c r="AH45" s="1">
        <f>IF(AND(数据A!$E44="反手",数据A!$F44="失"),1,0)</f>
        <v>0</v>
      </c>
      <c r="AI45" s="1">
        <f>IF(AND(数据A!$E44="侧身",数据A!$F44="得"),1,0)</f>
        <v>0</v>
      </c>
      <c r="AJ45" s="1">
        <f>IF(AND(数据A!$E44="侧身",数据A!$F44="失"),1,0)</f>
        <v>0</v>
      </c>
      <c r="AK45" s="1">
        <f>IF(AND(数据A!$E44="控制",数据A!$F44="得"),1,0)</f>
        <v>0</v>
      </c>
      <c r="AL45" s="1">
        <f>IF(AND(数据A!$E44="控制",数据A!$F44="失"),1,0)</f>
        <v>0</v>
      </c>
      <c r="AM45" s="1">
        <f>IF(AND(数据A!$E44="意外",数据A!$F44="得"),1,0)</f>
        <v>0</v>
      </c>
      <c r="AN45" s="1">
        <f>IF(AND(数据A!$E44="意外",数据A!$F44="失"),1,0)</f>
        <v>0</v>
      </c>
      <c r="AO45" s="5">
        <f>IF(AND(数据B!$E44="发球",数据B!$F44="得"),1,0)</f>
        <v>0</v>
      </c>
      <c r="AP45" s="5">
        <f>IF(AND(数据B!$E44="发球",数据B!$F44="失"),1,0)</f>
        <v>0</v>
      </c>
      <c r="AQ45" s="5">
        <f>IF(AND(数据B!$E44="正手",数据B!$F44="得"),1,0)</f>
        <v>0</v>
      </c>
      <c r="AR45" s="5">
        <f>IF(AND(数据B!$E44="正手",数据B!$F44="失"),1,0)</f>
        <v>0</v>
      </c>
      <c r="AS45" s="5">
        <f>IF(AND(数据B!$E44="反手",数据B!$F44="得"),1,0)</f>
        <v>0</v>
      </c>
      <c r="AT45" s="5">
        <f>IF(AND(数据B!$E44="反手",数据B!$F44="失"),1,0)</f>
        <v>1</v>
      </c>
      <c r="AU45" s="5">
        <f>IF(AND(数据B!$E44="侧身",数据B!$F44="得"),1,0)</f>
        <v>0</v>
      </c>
      <c r="AV45" s="5">
        <f>IF(AND(数据B!$E44="侧身",数据B!$F44="失"),1,0)</f>
        <v>0</v>
      </c>
      <c r="AW45" s="5">
        <f>IF(AND(数据B!$E44="控制",数据B!$F44="得"),1,0)</f>
        <v>0</v>
      </c>
      <c r="AX45" s="5">
        <f>IF(AND(数据B!$E44="控制",数据B!$F44="失"),1,0)</f>
        <v>0</v>
      </c>
      <c r="AY45" s="5">
        <f>IF(AND(数据B!$E44="意外",数据B!$F44="得"),1,0)</f>
        <v>0</v>
      </c>
      <c r="AZ45" s="5">
        <f>IF(AND(数据B!$E44="意外",数据B!$F44="失"),1,0)</f>
        <v>0</v>
      </c>
    </row>
    <row r="46" spans="1:52">
      <c r="A46" s="1">
        <f>IF(AND(输入!$D45=1,输入!$G45="d"),1,0)</f>
        <v>0</v>
      </c>
      <c r="B46" s="1">
        <f>IF(AND(输入!$D45=2,输入!$G45="d"),1,0)</f>
        <v>0</v>
      </c>
      <c r="C46" s="1">
        <f>IF(AND(输入!$D45=3,输入!$G45="d"),1,0)</f>
        <v>0</v>
      </c>
      <c r="D46" s="1">
        <f>IF(AND(输入!$D45=4,输入!$G45="d"),1,0)</f>
        <v>0</v>
      </c>
      <c r="E46" s="1">
        <f>IF(AND(输入!$D45=5,输入!$G45="d"),1,0)</f>
        <v>0</v>
      </c>
      <c r="F46" s="1">
        <f>IF(AND(输入!$D45=6,输入!$G45="d"),1,0)</f>
        <v>0</v>
      </c>
      <c r="G46" s="1">
        <f>IF(AND(输入!$D45&gt;6,输入!$G45="d"),1,0)</f>
        <v>1</v>
      </c>
      <c r="H46" s="1">
        <f>IF(AND(输入!$D45=1,输入!$G45="s"),1,0)</f>
        <v>0</v>
      </c>
      <c r="I46" s="1">
        <f>IF(AND(输入!$D45=2,输入!$G45="s"),1,0)</f>
        <v>0</v>
      </c>
      <c r="J46" s="1">
        <f>IF(AND(输入!$D45=3,输入!$G45="s"),1,0)</f>
        <v>0</v>
      </c>
      <c r="K46" s="1">
        <f>IF(AND(输入!$D45=4,输入!$G45="s"),1,0)</f>
        <v>0</v>
      </c>
      <c r="L46" s="1">
        <f>IF(AND(输入!$D45=5,输入!$G45="s"),1,0)</f>
        <v>0</v>
      </c>
      <c r="M46" s="1">
        <f>IF(AND(输入!$D45=6,输入!$G45="s"),1,0)</f>
        <v>0</v>
      </c>
      <c r="N46" s="1">
        <f>IF(AND(输入!$D45&gt;6,输入!$G45="s"),1,0)</f>
        <v>0</v>
      </c>
      <c r="O46" s="2">
        <f>IF(AND(输入!$H45=1,输入!$G45="s"),1,0)</f>
        <v>0</v>
      </c>
      <c r="P46" s="2">
        <f>IF(AND(输入!$H45=2,输入!$G45="s"),1,0)</f>
        <v>0</v>
      </c>
      <c r="Q46" s="2">
        <f>IF(AND(输入!$H45=3,输入!$G45="s"),1,0)</f>
        <v>0</v>
      </c>
      <c r="R46" s="2">
        <f>IF(AND(输入!$H45=4,输入!$G45="s"),1,0)</f>
        <v>0</v>
      </c>
      <c r="S46" s="2">
        <f>IF(AND(输入!$H45=5,输入!$G45="s"),1,0)</f>
        <v>0</v>
      </c>
      <c r="T46" s="2">
        <f>IF(AND(输入!$H45=6,输入!$G45="s"),1,0)</f>
        <v>0</v>
      </c>
      <c r="U46" s="2">
        <f>IF(AND(输入!$H45&gt;6,输入!$G45="s"),1,0)</f>
        <v>0</v>
      </c>
      <c r="V46" s="2">
        <f>IF(AND(输入!$H45=1,输入!$G45="d"),1,0)</f>
        <v>0</v>
      </c>
      <c r="W46" s="2">
        <f>IF(AND(输入!$H45=2,输入!$G45="d"),1,0)</f>
        <v>0</v>
      </c>
      <c r="X46" s="2">
        <f>IF(AND(输入!$H45=3,输入!$G45="d"),1,0)</f>
        <v>0</v>
      </c>
      <c r="Y46" s="2">
        <f>IF(AND(输入!$H45=4,输入!$G45="d"),1,0)</f>
        <v>0</v>
      </c>
      <c r="Z46" s="2">
        <f>IF(AND(输入!$H45=5,输入!$G45="d"),1,0)</f>
        <v>0</v>
      </c>
      <c r="AA46" s="2">
        <f>IF(AND(输入!$H45=6,输入!$G45="d"),1,0)</f>
        <v>0</v>
      </c>
      <c r="AB46" s="2">
        <f>IF(AND(输入!$H45&gt;6,输入!$G45="d"),1,0)</f>
        <v>1</v>
      </c>
      <c r="AC46" s="1">
        <f>IF(AND(数据A!$E45="发球",数据A!$F45="得"),1,0)</f>
        <v>0</v>
      </c>
      <c r="AD46" s="1">
        <f>IF(AND(数据A!$E45="发球",数据A!$F45="失"),1,0)</f>
        <v>0</v>
      </c>
      <c r="AE46" s="1">
        <f>IF(AND(数据A!$E45="正手",数据A!$F45="得"),1,0)</f>
        <v>0</v>
      </c>
      <c r="AF46" s="1">
        <f>IF(AND(数据A!$E45="正手",数据A!$F45="失"),1,0)</f>
        <v>0</v>
      </c>
      <c r="AG46" s="1">
        <f>IF(AND(数据A!$E45="反手",数据A!$F45="得"),1,0)</f>
        <v>0</v>
      </c>
      <c r="AH46" s="1">
        <f>IF(AND(数据A!$E45="反手",数据A!$F45="失"),1,0)</f>
        <v>0</v>
      </c>
      <c r="AI46" s="1">
        <f>IF(AND(数据A!$E45="侧身",数据A!$F45="得"),1,0)</f>
        <v>1</v>
      </c>
      <c r="AJ46" s="1">
        <f>IF(AND(数据A!$E45="侧身",数据A!$F45="失"),1,0)</f>
        <v>0</v>
      </c>
      <c r="AK46" s="1">
        <f>IF(AND(数据A!$E45="控制",数据A!$F45="得"),1,0)</f>
        <v>0</v>
      </c>
      <c r="AL46" s="1">
        <f>IF(AND(数据A!$E45="控制",数据A!$F45="失"),1,0)</f>
        <v>0</v>
      </c>
      <c r="AM46" s="1">
        <f>IF(AND(数据A!$E45="意外",数据A!$F45="得"),1,0)</f>
        <v>0</v>
      </c>
      <c r="AN46" s="1">
        <f>IF(AND(数据A!$E45="意外",数据A!$F45="失"),1,0)</f>
        <v>0</v>
      </c>
      <c r="AO46" s="5">
        <f>IF(AND(数据B!$E45="发球",数据B!$F45="得"),1,0)</f>
        <v>0</v>
      </c>
      <c r="AP46" s="5">
        <f>IF(AND(数据B!$E45="发球",数据B!$F45="失"),1,0)</f>
        <v>0</v>
      </c>
      <c r="AQ46" s="5">
        <f>IF(AND(数据B!$E45="正手",数据B!$F45="得"),1,0)</f>
        <v>0</v>
      </c>
      <c r="AR46" s="5">
        <f>IF(AND(数据B!$E45="正手",数据B!$F45="失"),1,0)</f>
        <v>0</v>
      </c>
      <c r="AS46" s="5">
        <f>IF(AND(数据B!$E45="反手",数据B!$F45="得"),1,0)</f>
        <v>0</v>
      </c>
      <c r="AT46" s="5">
        <f>IF(AND(数据B!$E45="反手",数据B!$F45="失"),1,0)</f>
        <v>0</v>
      </c>
      <c r="AU46" s="5">
        <f>IF(AND(数据B!$E45="侧身",数据B!$F45="得"),1,0)</f>
        <v>0</v>
      </c>
      <c r="AV46" s="5">
        <f>IF(AND(数据B!$E45="侧身",数据B!$F45="失"),1,0)</f>
        <v>1</v>
      </c>
      <c r="AW46" s="5">
        <f>IF(AND(数据B!$E45="控制",数据B!$F45="得"),1,0)</f>
        <v>0</v>
      </c>
      <c r="AX46" s="5">
        <f>IF(AND(数据B!$E45="控制",数据B!$F45="失"),1,0)</f>
        <v>0</v>
      </c>
      <c r="AY46" s="5">
        <f>IF(AND(数据B!$E45="意外",数据B!$F45="得"),1,0)</f>
        <v>0</v>
      </c>
      <c r="AZ46" s="5">
        <f>IF(AND(数据B!$E45="意外",数据B!$F45="失"),1,0)</f>
        <v>0</v>
      </c>
    </row>
    <row r="47" spans="1:52">
      <c r="A47" s="1">
        <f>IF(AND(输入!$D46=1,输入!$G46="d"),1,0)</f>
        <v>0</v>
      </c>
      <c r="B47" s="1">
        <f>IF(AND(输入!$D46=2,输入!$G46="d"),1,0)</f>
        <v>0</v>
      </c>
      <c r="C47" s="1">
        <f>IF(AND(输入!$D46=3,输入!$G46="d"),1,0)</f>
        <v>0</v>
      </c>
      <c r="D47" s="1">
        <f>IF(AND(输入!$D46=4,输入!$G46="d"),1,0)</f>
        <v>0</v>
      </c>
      <c r="E47" s="1">
        <f>IF(AND(输入!$D46=5,输入!$G46="d"),1,0)</f>
        <v>0</v>
      </c>
      <c r="F47" s="1">
        <f>IF(AND(输入!$D46=6,输入!$G46="d"),1,0)</f>
        <v>0</v>
      </c>
      <c r="G47" s="1">
        <f>IF(AND(输入!$D46&gt;6,输入!$G46="d"),1,0)</f>
        <v>1</v>
      </c>
      <c r="H47" s="1">
        <f>IF(AND(输入!$D46=1,输入!$G46="s"),1,0)</f>
        <v>0</v>
      </c>
      <c r="I47" s="1">
        <f>IF(AND(输入!$D46=2,输入!$G46="s"),1,0)</f>
        <v>0</v>
      </c>
      <c r="J47" s="1">
        <f>IF(AND(输入!$D46=3,输入!$G46="s"),1,0)</f>
        <v>0</v>
      </c>
      <c r="K47" s="1">
        <f>IF(AND(输入!$D46=4,输入!$G46="s"),1,0)</f>
        <v>0</v>
      </c>
      <c r="L47" s="1">
        <f>IF(AND(输入!$D46=5,输入!$G46="s"),1,0)</f>
        <v>0</v>
      </c>
      <c r="M47" s="1">
        <f>IF(AND(输入!$D46=6,输入!$G46="s"),1,0)</f>
        <v>0</v>
      </c>
      <c r="N47" s="1">
        <f>IF(AND(输入!$D46&gt;6,输入!$G46="s"),1,0)</f>
        <v>0</v>
      </c>
      <c r="O47" s="2">
        <f>IF(AND(输入!$H46=1,输入!$G46="s"),1,0)</f>
        <v>0</v>
      </c>
      <c r="P47" s="2">
        <f>IF(AND(输入!$H46=2,输入!$G46="s"),1,0)</f>
        <v>0</v>
      </c>
      <c r="Q47" s="2">
        <f>IF(AND(输入!$H46=3,输入!$G46="s"),1,0)</f>
        <v>0</v>
      </c>
      <c r="R47" s="2">
        <f>IF(AND(输入!$H46=4,输入!$G46="s"),1,0)</f>
        <v>0</v>
      </c>
      <c r="S47" s="2">
        <f>IF(AND(输入!$H46=5,输入!$G46="s"),1,0)</f>
        <v>0</v>
      </c>
      <c r="T47" s="2">
        <f>IF(AND(输入!$H46=6,输入!$G46="s"),1,0)</f>
        <v>0</v>
      </c>
      <c r="U47" s="2">
        <f>IF(AND(输入!$H46&gt;6,输入!$G46="s"),1,0)</f>
        <v>0</v>
      </c>
      <c r="V47" s="2">
        <f>IF(AND(输入!$H46=1,输入!$G46="d"),1,0)</f>
        <v>0</v>
      </c>
      <c r="W47" s="2">
        <f>IF(AND(输入!$H46=2,输入!$G46="d"),1,0)</f>
        <v>0</v>
      </c>
      <c r="X47" s="2">
        <f>IF(AND(输入!$H46=3,输入!$G46="d"),1,0)</f>
        <v>0</v>
      </c>
      <c r="Y47" s="2">
        <f>IF(AND(输入!$H46=4,输入!$G46="d"),1,0)</f>
        <v>0</v>
      </c>
      <c r="Z47" s="2">
        <f>IF(AND(输入!$H46=5,输入!$G46="d"),1,0)</f>
        <v>0</v>
      </c>
      <c r="AA47" s="2">
        <f>IF(AND(输入!$H46=6,输入!$G46="d"),1,0)</f>
        <v>0</v>
      </c>
      <c r="AB47" s="2">
        <f>IF(AND(输入!$H46&gt;6,输入!$G46="d"),1,0)</f>
        <v>1</v>
      </c>
      <c r="AC47" s="1">
        <f>IF(AND(数据A!$E46="发球",数据A!$F46="得"),1,0)</f>
        <v>0</v>
      </c>
      <c r="AD47" s="1">
        <f>IF(AND(数据A!$E46="发球",数据A!$F46="失"),1,0)</f>
        <v>0</v>
      </c>
      <c r="AE47" s="1">
        <f>IF(AND(数据A!$E46="正手",数据A!$F46="得"),1,0)</f>
        <v>0</v>
      </c>
      <c r="AF47" s="1">
        <f>IF(AND(数据A!$E46="正手",数据A!$F46="失"),1,0)</f>
        <v>0</v>
      </c>
      <c r="AG47" s="1">
        <f>IF(AND(数据A!$E46="反手",数据A!$F46="得"),1,0)</f>
        <v>0</v>
      </c>
      <c r="AH47" s="1">
        <f>IF(AND(数据A!$E46="反手",数据A!$F46="失"),1,0)</f>
        <v>0</v>
      </c>
      <c r="AI47" s="1">
        <f>IF(AND(数据A!$E46="侧身",数据A!$F46="得"),1,0)</f>
        <v>0</v>
      </c>
      <c r="AJ47" s="1">
        <f>IF(AND(数据A!$E46="侧身",数据A!$F46="失"),1,0)</f>
        <v>0</v>
      </c>
      <c r="AK47" s="1">
        <f>IF(AND(数据A!$E46="控制",数据A!$F46="得"),1,0)</f>
        <v>1</v>
      </c>
      <c r="AL47" s="1">
        <f>IF(AND(数据A!$E46="控制",数据A!$F46="失"),1,0)</f>
        <v>0</v>
      </c>
      <c r="AM47" s="1">
        <f>IF(AND(数据A!$E46="意外",数据A!$F46="得"),1,0)</f>
        <v>0</v>
      </c>
      <c r="AN47" s="1">
        <f>IF(AND(数据A!$E46="意外",数据A!$F46="失"),1,0)</f>
        <v>0</v>
      </c>
      <c r="AO47" s="5">
        <f>IF(AND(数据B!$E46="发球",数据B!$F46="得"),1,0)</f>
        <v>0</v>
      </c>
      <c r="AP47" s="5">
        <f>IF(AND(数据B!$E46="发球",数据B!$F46="失"),1,0)</f>
        <v>0</v>
      </c>
      <c r="AQ47" s="5">
        <f>IF(AND(数据B!$E46="正手",数据B!$F46="得"),1,0)</f>
        <v>0</v>
      </c>
      <c r="AR47" s="5">
        <f>IF(AND(数据B!$E46="正手",数据B!$F46="失"),1,0)</f>
        <v>0</v>
      </c>
      <c r="AS47" s="5">
        <f>IF(AND(数据B!$E46="反手",数据B!$F46="得"),1,0)</f>
        <v>0</v>
      </c>
      <c r="AT47" s="5">
        <f>IF(AND(数据B!$E46="反手",数据B!$F46="失"),1,0)</f>
        <v>0</v>
      </c>
      <c r="AU47" s="5">
        <f>IF(AND(数据B!$E46="侧身",数据B!$F46="得"),1,0)</f>
        <v>0</v>
      </c>
      <c r="AV47" s="5">
        <f>IF(AND(数据B!$E46="侧身",数据B!$F46="失"),1,0)</f>
        <v>0</v>
      </c>
      <c r="AW47" s="5">
        <f>IF(AND(数据B!$E46="控制",数据B!$F46="得"),1,0)</f>
        <v>0</v>
      </c>
      <c r="AX47" s="5">
        <f>IF(AND(数据B!$E46="控制",数据B!$F46="失"),1,0)</f>
        <v>1</v>
      </c>
      <c r="AY47" s="5">
        <f>IF(AND(数据B!$E46="意外",数据B!$F46="得"),1,0)</f>
        <v>0</v>
      </c>
      <c r="AZ47" s="5">
        <f>IF(AND(数据B!$E46="意外",数据B!$F46="失"),1,0)</f>
        <v>0</v>
      </c>
    </row>
    <row r="48" spans="1:52">
      <c r="A48" s="1">
        <f>IF(AND(输入!$D47=1,输入!$G47="d"),1,0)</f>
        <v>0</v>
      </c>
      <c r="B48" s="1">
        <f>IF(AND(输入!$D47=2,输入!$G47="d"),1,0)</f>
        <v>0</v>
      </c>
      <c r="C48" s="1">
        <f>IF(AND(输入!$D47=3,输入!$G47="d"),1,0)</f>
        <v>0</v>
      </c>
      <c r="D48" s="1">
        <f>IF(AND(输入!$D47=4,输入!$G47="d"),1,0)</f>
        <v>0</v>
      </c>
      <c r="E48" s="1">
        <f>IF(AND(输入!$D47=5,输入!$G47="d"),1,0)</f>
        <v>0</v>
      </c>
      <c r="F48" s="1">
        <f>IF(AND(输入!$D47=6,输入!$G47="d"),1,0)</f>
        <v>0</v>
      </c>
      <c r="G48" s="1">
        <f>IF(AND(输入!$D47&gt;6,输入!$G47="d"),1,0)</f>
        <v>0</v>
      </c>
      <c r="H48" s="1">
        <f>IF(AND(输入!$D47=1,输入!$G47="s"),1,0)</f>
        <v>0</v>
      </c>
      <c r="I48" s="1">
        <f>IF(AND(输入!$D47=2,输入!$G47="s"),1,0)</f>
        <v>1</v>
      </c>
      <c r="J48" s="1">
        <f>IF(AND(输入!$D47=3,输入!$G47="s"),1,0)</f>
        <v>0</v>
      </c>
      <c r="K48" s="1">
        <f>IF(AND(输入!$D47=4,输入!$G47="s"),1,0)</f>
        <v>0</v>
      </c>
      <c r="L48" s="1">
        <f>IF(AND(输入!$D47=5,输入!$G47="s"),1,0)</f>
        <v>0</v>
      </c>
      <c r="M48" s="1">
        <f>IF(AND(输入!$D47=6,输入!$G47="s"),1,0)</f>
        <v>0</v>
      </c>
      <c r="N48" s="1">
        <f>IF(AND(输入!$D47&gt;6,输入!$G47="s"),1,0)</f>
        <v>0</v>
      </c>
      <c r="O48" s="2">
        <f>IF(AND(输入!$H47=1,输入!$G47="s"),1,0)</f>
        <v>1</v>
      </c>
      <c r="P48" s="2">
        <f>IF(AND(输入!$H47=2,输入!$G47="s"),1,0)</f>
        <v>0</v>
      </c>
      <c r="Q48" s="2">
        <f>IF(AND(输入!$H47=3,输入!$G47="s"),1,0)</f>
        <v>0</v>
      </c>
      <c r="R48" s="2">
        <f>IF(AND(输入!$H47=4,输入!$G47="s"),1,0)</f>
        <v>0</v>
      </c>
      <c r="S48" s="2">
        <f>IF(AND(输入!$H47=5,输入!$G47="s"),1,0)</f>
        <v>0</v>
      </c>
      <c r="T48" s="2">
        <f>IF(AND(输入!$H47=6,输入!$G47="s"),1,0)</f>
        <v>0</v>
      </c>
      <c r="U48" s="2">
        <f>IF(AND(输入!$H47&gt;6,输入!$G47="s"),1,0)</f>
        <v>0</v>
      </c>
      <c r="V48" s="2">
        <f>IF(AND(输入!$H47=1,输入!$G47="d"),1,0)</f>
        <v>0</v>
      </c>
      <c r="W48" s="2">
        <f>IF(AND(输入!$H47=2,输入!$G47="d"),1,0)</f>
        <v>0</v>
      </c>
      <c r="X48" s="2">
        <f>IF(AND(输入!$H47=3,输入!$G47="d"),1,0)</f>
        <v>0</v>
      </c>
      <c r="Y48" s="2">
        <f>IF(AND(输入!$H47=4,输入!$G47="d"),1,0)</f>
        <v>0</v>
      </c>
      <c r="Z48" s="2">
        <f>IF(AND(输入!$H47=5,输入!$G47="d"),1,0)</f>
        <v>0</v>
      </c>
      <c r="AA48" s="2">
        <f>IF(AND(输入!$H47=6,输入!$G47="d"),1,0)</f>
        <v>0</v>
      </c>
      <c r="AB48" s="2">
        <f>IF(AND(输入!$H47&gt;6,输入!$G47="d"),1,0)</f>
        <v>0</v>
      </c>
      <c r="AC48" s="1">
        <f>IF(AND(数据A!$E47="发球",数据A!$F47="得"),1,0)</f>
        <v>0</v>
      </c>
      <c r="AD48" s="1">
        <f>IF(AND(数据A!$E47="发球",数据A!$F47="失"),1,0)</f>
        <v>0</v>
      </c>
      <c r="AE48" s="1">
        <f>IF(AND(数据A!$E47="正手",数据A!$F47="得"),1,0)</f>
        <v>0</v>
      </c>
      <c r="AF48" s="1">
        <f>IF(AND(数据A!$E47="正手",数据A!$F47="失"),1,0)</f>
        <v>0</v>
      </c>
      <c r="AG48" s="1">
        <f>IF(AND(数据A!$E47="反手",数据A!$F47="得"),1,0)</f>
        <v>0</v>
      </c>
      <c r="AH48" s="1">
        <f>IF(AND(数据A!$E47="反手",数据A!$F47="失"),1,0)</f>
        <v>0</v>
      </c>
      <c r="AI48" s="1">
        <f>IF(AND(数据A!$E47="侧身",数据A!$F47="得"),1,0)</f>
        <v>0</v>
      </c>
      <c r="AJ48" s="1">
        <f>IF(AND(数据A!$E47="侧身",数据A!$F47="失"),1,0)</f>
        <v>0</v>
      </c>
      <c r="AK48" s="1">
        <f>IF(AND(数据A!$E47="控制",数据A!$F47="得"),1,0)</f>
        <v>0</v>
      </c>
      <c r="AL48" s="1">
        <f>IF(AND(数据A!$E47="控制",数据A!$F47="失"),1,0)</f>
        <v>0</v>
      </c>
      <c r="AM48" s="1">
        <f>IF(AND(数据A!$E47="意外",数据A!$F47="得"),1,0)</f>
        <v>0</v>
      </c>
      <c r="AN48" s="1">
        <f>IF(AND(数据A!$E47="意外",数据A!$F47="失"),1,0)</f>
        <v>1</v>
      </c>
      <c r="AO48" s="5">
        <f>IF(AND(数据B!$E47="发球",数据B!$F47="得"),1,0)</f>
        <v>1</v>
      </c>
      <c r="AP48" s="5">
        <f>IF(AND(数据B!$E47="发球",数据B!$F47="失"),1,0)</f>
        <v>0</v>
      </c>
      <c r="AQ48" s="5">
        <f>IF(AND(数据B!$E47="正手",数据B!$F47="得"),1,0)</f>
        <v>0</v>
      </c>
      <c r="AR48" s="5">
        <f>IF(AND(数据B!$E47="正手",数据B!$F47="失"),1,0)</f>
        <v>0</v>
      </c>
      <c r="AS48" s="5">
        <f>IF(AND(数据B!$E47="反手",数据B!$F47="得"),1,0)</f>
        <v>0</v>
      </c>
      <c r="AT48" s="5">
        <f>IF(AND(数据B!$E47="反手",数据B!$F47="失"),1,0)</f>
        <v>0</v>
      </c>
      <c r="AU48" s="5">
        <f>IF(AND(数据B!$E47="侧身",数据B!$F47="得"),1,0)</f>
        <v>0</v>
      </c>
      <c r="AV48" s="5">
        <f>IF(AND(数据B!$E47="侧身",数据B!$F47="失"),1,0)</f>
        <v>0</v>
      </c>
      <c r="AW48" s="5">
        <f>IF(AND(数据B!$E47="控制",数据B!$F47="得"),1,0)</f>
        <v>0</v>
      </c>
      <c r="AX48" s="5">
        <f>IF(AND(数据B!$E47="控制",数据B!$F47="失"),1,0)</f>
        <v>0</v>
      </c>
      <c r="AY48" s="5">
        <f>IF(AND(数据B!$E47="意外",数据B!$F47="得"),1,0)</f>
        <v>0</v>
      </c>
      <c r="AZ48" s="5">
        <f>IF(AND(数据B!$E47="意外",数据B!$F47="失"),1,0)</f>
        <v>0</v>
      </c>
    </row>
    <row r="49" spans="1:52">
      <c r="A49" s="1">
        <f>IF(AND(输入!$D48=1,输入!$G48="d"),1,0)</f>
        <v>0</v>
      </c>
      <c r="B49" s="1">
        <f>IF(AND(输入!$D48=2,输入!$G48="d"),1,0)</f>
        <v>0</v>
      </c>
      <c r="C49" s="1">
        <f>IF(AND(输入!$D48=3,输入!$G48="d"),1,0)</f>
        <v>0</v>
      </c>
      <c r="D49" s="1">
        <f>IF(AND(输入!$D48=4,输入!$G48="d"),1,0)</f>
        <v>0</v>
      </c>
      <c r="E49" s="1">
        <f>IF(AND(输入!$D48=5,输入!$G48="d"),1,0)</f>
        <v>0</v>
      </c>
      <c r="F49" s="1">
        <f>IF(AND(输入!$D48=6,输入!$G48="d"),1,0)</f>
        <v>0</v>
      </c>
      <c r="G49" s="1">
        <f>IF(AND(输入!$D48&gt;6,输入!$G48="d"),1,0)</f>
        <v>1</v>
      </c>
      <c r="H49" s="1">
        <f>IF(AND(输入!$D48=1,输入!$G48="s"),1,0)</f>
        <v>0</v>
      </c>
      <c r="I49" s="1">
        <f>IF(AND(输入!$D48=2,输入!$G48="s"),1,0)</f>
        <v>0</v>
      </c>
      <c r="J49" s="1">
        <f>IF(AND(输入!$D48=3,输入!$G48="s"),1,0)</f>
        <v>0</v>
      </c>
      <c r="K49" s="1">
        <f>IF(AND(输入!$D48=4,输入!$G48="s"),1,0)</f>
        <v>0</v>
      </c>
      <c r="L49" s="1">
        <f>IF(AND(输入!$D48=5,输入!$G48="s"),1,0)</f>
        <v>0</v>
      </c>
      <c r="M49" s="1">
        <f>IF(AND(输入!$D48=6,输入!$G48="s"),1,0)</f>
        <v>0</v>
      </c>
      <c r="N49" s="1">
        <f>IF(AND(输入!$D48&gt;6,输入!$G48="s"),1,0)</f>
        <v>0</v>
      </c>
      <c r="O49" s="2">
        <f>IF(AND(输入!$H48=1,输入!$G48="s"),1,0)</f>
        <v>0</v>
      </c>
      <c r="P49" s="2">
        <f>IF(AND(输入!$H48=2,输入!$G48="s"),1,0)</f>
        <v>0</v>
      </c>
      <c r="Q49" s="2">
        <f>IF(AND(输入!$H48=3,输入!$G48="s"),1,0)</f>
        <v>0</v>
      </c>
      <c r="R49" s="2">
        <f>IF(AND(输入!$H48=4,输入!$G48="s"),1,0)</f>
        <v>0</v>
      </c>
      <c r="S49" s="2">
        <f>IF(AND(输入!$H48=5,输入!$G48="s"),1,0)</f>
        <v>0</v>
      </c>
      <c r="T49" s="2">
        <f>IF(AND(输入!$H48=6,输入!$G48="s"),1,0)</f>
        <v>0</v>
      </c>
      <c r="U49" s="2">
        <f>IF(AND(输入!$H48&gt;6,输入!$G48="s"),1,0)</f>
        <v>0</v>
      </c>
      <c r="V49" s="2">
        <f>IF(AND(输入!$H48=1,输入!$G48="d"),1,0)</f>
        <v>0</v>
      </c>
      <c r="W49" s="2">
        <f>IF(AND(输入!$H48=2,输入!$G48="d"),1,0)</f>
        <v>0</v>
      </c>
      <c r="X49" s="2">
        <f>IF(AND(输入!$H48=3,输入!$G48="d"),1,0)</f>
        <v>0</v>
      </c>
      <c r="Y49" s="2">
        <f>IF(AND(输入!$H48=4,输入!$G48="d"),1,0)</f>
        <v>0</v>
      </c>
      <c r="Z49" s="2">
        <f>IF(AND(输入!$H48=5,输入!$G48="d"),1,0)</f>
        <v>0</v>
      </c>
      <c r="AA49" s="2">
        <f>IF(AND(输入!$H48=6,输入!$G48="d"),1,0)</f>
        <v>0</v>
      </c>
      <c r="AB49" s="2">
        <f>IF(AND(输入!$H48&gt;6,输入!$G48="d"),1,0)</f>
        <v>1</v>
      </c>
      <c r="AC49" s="1">
        <f>IF(AND(数据A!$E48="发球",数据A!$F48="得"),1,0)</f>
        <v>0</v>
      </c>
      <c r="AD49" s="1">
        <f>IF(AND(数据A!$E48="发球",数据A!$F48="失"),1,0)</f>
        <v>0</v>
      </c>
      <c r="AE49" s="1">
        <f>IF(AND(数据A!$E48="正手",数据A!$F48="得"),1,0)</f>
        <v>0</v>
      </c>
      <c r="AF49" s="1">
        <f>IF(AND(数据A!$E48="正手",数据A!$F48="失"),1,0)</f>
        <v>0</v>
      </c>
      <c r="AG49" s="1">
        <f>IF(AND(数据A!$E48="反手",数据A!$F48="得"),1,0)</f>
        <v>0</v>
      </c>
      <c r="AH49" s="1">
        <f>IF(AND(数据A!$E48="反手",数据A!$F48="失"),1,0)</f>
        <v>0</v>
      </c>
      <c r="AI49" s="1">
        <f>IF(AND(数据A!$E48="侧身",数据A!$F48="得"),1,0)</f>
        <v>0</v>
      </c>
      <c r="AJ49" s="1">
        <f>IF(AND(数据A!$E48="侧身",数据A!$F48="失"),1,0)</f>
        <v>0</v>
      </c>
      <c r="AK49" s="1">
        <f>IF(AND(数据A!$E48="控制",数据A!$F48="得"),1,0)</f>
        <v>1</v>
      </c>
      <c r="AL49" s="1">
        <f>IF(AND(数据A!$E48="控制",数据A!$F48="失"),1,0)</f>
        <v>0</v>
      </c>
      <c r="AM49" s="1">
        <f>IF(AND(数据A!$E48="意外",数据A!$F48="得"),1,0)</f>
        <v>0</v>
      </c>
      <c r="AN49" s="1">
        <f>IF(AND(数据A!$E48="意外",数据A!$F48="失"),1,0)</f>
        <v>0</v>
      </c>
      <c r="AO49" s="5">
        <f>IF(AND(数据B!$E48="发球",数据B!$F48="得"),1,0)</f>
        <v>0</v>
      </c>
      <c r="AP49" s="5">
        <f>IF(AND(数据B!$E48="发球",数据B!$F48="失"),1,0)</f>
        <v>0</v>
      </c>
      <c r="AQ49" s="5">
        <f>IF(AND(数据B!$E48="正手",数据B!$F48="得"),1,0)</f>
        <v>0</v>
      </c>
      <c r="AR49" s="5">
        <f>IF(AND(数据B!$E48="正手",数据B!$F48="失"),1,0)</f>
        <v>0</v>
      </c>
      <c r="AS49" s="5">
        <f>IF(AND(数据B!$E48="反手",数据B!$F48="得"),1,0)</f>
        <v>0</v>
      </c>
      <c r="AT49" s="5">
        <f>IF(AND(数据B!$E48="反手",数据B!$F48="失"),1,0)</f>
        <v>0</v>
      </c>
      <c r="AU49" s="5">
        <f>IF(AND(数据B!$E48="侧身",数据B!$F48="得"),1,0)</f>
        <v>0</v>
      </c>
      <c r="AV49" s="5">
        <f>IF(AND(数据B!$E48="侧身",数据B!$F48="失"),1,0)</f>
        <v>0</v>
      </c>
      <c r="AW49" s="5">
        <f>IF(AND(数据B!$E48="控制",数据B!$F48="得"),1,0)</f>
        <v>0</v>
      </c>
      <c r="AX49" s="5">
        <f>IF(AND(数据B!$E48="控制",数据B!$F48="失"),1,0)</f>
        <v>1</v>
      </c>
      <c r="AY49" s="5">
        <f>IF(AND(数据B!$E48="意外",数据B!$F48="得"),1,0)</f>
        <v>0</v>
      </c>
      <c r="AZ49" s="5">
        <f>IF(AND(数据B!$E48="意外",数据B!$F48="失"),1,0)</f>
        <v>0</v>
      </c>
    </row>
    <row r="50" spans="1:52">
      <c r="A50" s="1">
        <f>IF(AND(输入!$D49=1,输入!$G49="d"),1,0)</f>
        <v>0</v>
      </c>
      <c r="B50" s="1">
        <f>IF(AND(输入!$D49=2,输入!$G49="d"),1,0)</f>
        <v>0</v>
      </c>
      <c r="C50" s="1">
        <f>IF(AND(输入!$D49=3,输入!$G49="d"),1,0)</f>
        <v>0</v>
      </c>
      <c r="D50" s="1">
        <f>IF(AND(输入!$D49=4,输入!$G49="d"),1,0)</f>
        <v>0</v>
      </c>
      <c r="E50" s="1">
        <f>IF(AND(输入!$D49=5,输入!$G49="d"),1,0)</f>
        <v>0</v>
      </c>
      <c r="F50" s="1">
        <f>IF(AND(输入!$D49=6,输入!$G49="d"),1,0)</f>
        <v>1</v>
      </c>
      <c r="G50" s="1">
        <f>IF(AND(输入!$D49&gt;6,输入!$G49="d"),1,0)</f>
        <v>0</v>
      </c>
      <c r="H50" s="1">
        <f>IF(AND(输入!$D49=1,输入!$G49="s"),1,0)</f>
        <v>0</v>
      </c>
      <c r="I50" s="1">
        <f>IF(AND(输入!$D49=2,输入!$G49="s"),1,0)</f>
        <v>0</v>
      </c>
      <c r="J50" s="1">
        <f>IF(AND(输入!$D49=3,输入!$G49="s"),1,0)</f>
        <v>0</v>
      </c>
      <c r="K50" s="1">
        <f>IF(AND(输入!$D49=4,输入!$G49="s"),1,0)</f>
        <v>0</v>
      </c>
      <c r="L50" s="1">
        <f>IF(AND(输入!$D49=5,输入!$G49="s"),1,0)</f>
        <v>0</v>
      </c>
      <c r="M50" s="1">
        <f>IF(AND(输入!$D49=6,输入!$G49="s"),1,0)</f>
        <v>0</v>
      </c>
      <c r="N50" s="1">
        <f>IF(AND(输入!$D49&gt;6,输入!$G49="s"),1,0)</f>
        <v>0</v>
      </c>
      <c r="O50" s="2">
        <f>IF(AND(输入!$H49=1,输入!$G49="s"),1,0)</f>
        <v>0</v>
      </c>
      <c r="P50" s="2">
        <f>IF(AND(输入!$H49=2,输入!$G49="s"),1,0)</f>
        <v>0</v>
      </c>
      <c r="Q50" s="2">
        <f>IF(AND(输入!$H49=3,输入!$G49="s"),1,0)</f>
        <v>0</v>
      </c>
      <c r="R50" s="2">
        <f>IF(AND(输入!$H49=4,输入!$G49="s"),1,0)</f>
        <v>0</v>
      </c>
      <c r="S50" s="2">
        <f>IF(AND(输入!$H49=5,输入!$G49="s"),1,0)</f>
        <v>0</v>
      </c>
      <c r="T50" s="2">
        <f>IF(AND(输入!$H49=6,输入!$G49="s"),1,0)</f>
        <v>0</v>
      </c>
      <c r="U50" s="2">
        <f>IF(AND(输入!$H49&gt;6,输入!$G49="s"),1,0)</f>
        <v>0</v>
      </c>
      <c r="V50" s="2">
        <f>IF(AND(输入!$H49=1,输入!$G49="d"),1,0)</f>
        <v>0</v>
      </c>
      <c r="W50" s="2">
        <f>IF(AND(输入!$H49=2,输入!$G49="d"),1,0)</f>
        <v>0</v>
      </c>
      <c r="X50" s="2">
        <f>IF(AND(输入!$H49=3,输入!$G49="d"),1,0)</f>
        <v>0</v>
      </c>
      <c r="Y50" s="2">
        <f>IF(AND(输入!$H49=4,输入!$G49="d"),1,0)</f>
        <v>0</v>
      </c>
      <c r="Z50" s="2">
        <f>IF(AND(输入!$H49=5,输入!$G49="d"),1,0)</f>
        <v>0</v>
      </c>
      <c r="AA50" s="2">
        <f>IF(AND(输入!$H49=6,输入!$G49="d"),1,0)</f>
        <v>0</v>
      </c>
      <c r="AB50" s="2">
        <f>IF(AND(输入!$H49&gt;6,输入!$G49="d"),1,0)</f>
        <v>1</v>
      </c>
      <c r="AC50" s="1">
        <f>IF(AND(数据A!$E49="发球",数据A!$F49="得"),1,0)</f>
        <v>0</v>
      </c>
      <c r="AD50" s="1">
        <f>IF(AND(数据A!$E49="发球",数据A!$F49="失"),1,0)</f>
        <v>0</v>
      </c>
      <c r="AE50" s="1">
        <f>IF(AND(数据A!$E49="正手",数据A!$F49="得"),1,0)</f>
        <v>0</v>
      </c>
      <c r="AF50" s="1">
        <f>IF(AND(数据A!$E49="正手",数据A!$F49="失"),1,0)</f>
        <v>0</v>
      </c>
      <c r="AG50" s="1">
        <f>IF(AND(数据A!$E49="反手",数据A!$F49="得"),1,0)</f>
        <v>1</v>
      </c>
      <c r="AH50" s="1">
        <f>IF(AND(数据A!$E49="反手",数据A!$F49="失"),1,0)</f>
        <v>0</v>
      </c>
      <c r="AI50" s="1">
        <f>IF(AND(数据A!$E49="侧身",数据A!$F49="得"),1,0)</f>
        <v>0</v>
      </c>
      <c r="AJ50" s="1">
        <f>IF(AND(数据A!$E49="侧身",数据A!$F49="失"),1,0)</f>
        <v>0</v>
      </c>
      <c r="AK50" s="1">
        <f>IF(AND(数据A!$E49="控制",数据A!$F49="得"),1,0)</f>
        <v>0</v>
      </c>
      <c r="AL50" s="1">
        <f>IF(AND(数据A!$E49="控制",数据A!$F49="失"),1,0)</f>
        <v>0</v>
      </c>
      <c r="AM50" s="1">
        <f>IF(AND(数据A!$E49="意外",数据A!$F49="得"),1,0)</f>
        <v>0</v>
      </c>
      <c r="AN50" s="1">
        <f>IF(AND(数据A!$E49="意外",数据A!$F49="失"),1,0)</f>
        <v>0</v>
      </c>
      <c r="AO50" s="5">
        <f>IF(AND(数据B!$E49="发球",数据B!$F49="得"),1,0)</f>
        <v>0</v>
      </c>
      <c r="AP50" s="5">
        <f>IF(AND(数据B!$E49="发球",数据B!$F49="失"),1,0)</f>
        <v>0</v>
      </c>
      <c r="AQ50" s="5">
        <f>IF(AND(数据B!$E49="正手",数据B!$F49="得"),1,0)</f>
        <v>0</v>
      </c>
      <c r="AR50" s="5">
        <f>IF(AND(数据B!$E49="正手",数据B!$F49="失"),1,0)</f>
        <v>0</v>
      </c>
      <c r="AS50" s="5">
        <f>IF(AND(数据B!$E49="反手",数据B!$F49="得"),1,0)</f>
        <v>0</v>
      </c>
      <c r="AT50" s="5">
        <f>IF(AND(数据B!$E49="反手",数据B!$F49="失"),1,0)</f>
        <v>1</v>
      </c>
      <c r="AU50" s="5">
        <f>IF(AND(数据B!$E49="侧身",数据B!$F49="得"),1,0)</f>
        <v>0</v>
      </c>
      <c r="AV50" s="5">
        <f>IF(AND(数据B!$E49="侧身",数据B!$F49="失"),1,0)</f>
        <v>0</v>
      </c>
      <c r="AW50" s="5">
        <f>IF(AND(数据B!$E49="控制",数据B!$F49="得"),1,0)</f>
        <v>0</v>
      </c>
      <c r="AX50" s="5">
        <f>IF(AND(数据B!$E49="控制",数据B!$F49="失"),1,0)</f>
        <v>0</v>
      </c>
      <c r="AY50" s="5">
        <f>IF(AND(数据B!$E49="意外",数据B!$F49="得"),1,0)</f>
        <v>0</v>
      </c>
      <c r="AZ50" s="5">
        <f>IF(AND(数据B!$E49="意外",数据B!$F49="失"),1,0)</f>
        <v>0</v>
      </c>
    </row>
    <row r="51" spans="1:52">
      <c r="A51" s="1">
        <f>IF(AND(输入!$D50=1,输入!$G50="d"),1,0)</f>
        <v>0</v>
      </c>
      <c r="B51" s="1">
        <f>IF(AND(输入!$D50=2,输入!$G50="d"),1,0)</f>
        <v>0</v>
      </c>
      <c r="C51" s="1">
        <f>IF(AND(输入!$D50=3,输入!$G50="d"),1,0)</f>
        <v>0</v>
      </c>
      <c r="D51" s="1">
        <f>IF(AND(输入!$D50=4,输入!$G50="d"),1,0)</f>
        <v>0</v>
      </c>
      <c r="E51" s="1">
        <f>IF(AND(输入!$D50=5,输入!$G50="d"),1,0)</f>
        <v>0</v>
      </c>
      <c r="F51" s="1">
        <f>IF(AND(输入!$D50=6,输入!$G50="d"),1,0)</f>
        <v>0</v>
      </c>
      <c r="G51" s="1">
        <f>IF(AND(输入!$D50&gt;6,输入!$G50="d"),1,0)</f>
        <v>1</v>
      </c>
      <c r="H51" s="1">
        <f>IF(AND(输入!$D50=1,输入!$G50="s"),1,0)</f>
        <v>0</v>
      </c>
      <c r="I51" s="1">
        <f>IF(AND(输入!$D50=2,输入!$G50="s"),1,0)</f>
        <v>0</v>
      </c>
      <c r="J51" s="1">
        <f>IF(AND(输入!$D50=3,输入!$G50="s"),1,0)</f>
        <v>0</v>
      </c>
      <c r="K51" s="1">
        <f>IF(AND(输入!$D50=4,输入!$G50="s"),1,0)</f>
        <v>0</v>
      </c>
      <c r="L51" s="1">
        <f>IF(AND(输入!$D50=5,输入!$G50="s"),1,0)</f>
        <v>0</v>
      </c>
      <c r="M51" s="1">
        <f>IF(AND(输入!$D50=6,输入!$G50="s"),1,0)</f>
        <v>0</v>
      </c>
      <c r="N51" s="1">
        <f>IF(AND(输入!$D50&gt;6,输入!$G50="s"),1,0)</f>
        <v>0</v>
      </c>
      <c r="O51" s="2">
        <f>IF(AND(输入!$H50=1,输入!$G50="s"),1,0)</f>
        <v>0</v>
      </c>
      <c r="P51" s="2">
        <f>IF(AND(输入!$H50=2,输入!$G50="s"),1,0)</f>
        <v>0</v>
      </c>
      <c r="Q51" s="2">
        <f>IF(AND(输入!$H50=3,输入!$G50="s"),1,0)</f>
        <v>0</v>
      </c>
      <c r="R51" s="2">
        <f>IF(AND(输入!$H50=4,输入!$G50="s"),1,0)</f>
        <v>0</v>
      </c>
      <c r="S51" s="2">
        <f>IF(AND(输入!$H50=5,输入!$G50="s"),1,0)</f>
        <v>0</v>
      </c>
      <c r="T51" s="2">
        <f>IF(AND(输入!$H50=6,输入!$G50="s"),1,0)</f>
        <v>0</v>
      </c>
      <c r="U51" s="2">
        <f>IF(AND(输入!$H50&gt;6,输入!$G50="s"),1,0)</f>
        <v>0</v>
      </c>
      <c r="V51" s="2">
        <f>IF(AND(输入!$H50=1,输入!$G50="d"),1,0)</f>
        <v>0</v>
      </c>
      <c r="W51" s="2">
        <f>IF(AND(输入!$H50=2,输入!$G50="d"),1,0)</f>
        <v>0</v>
      </c>
      <c r="X51" s="2">
        <f>IF(AND(输入!$H50=3,输入!$G50="d"),1,0)</f>
        <v>0</v>
      </c>
      <c r="Y51" s="2">
        <f>IF(AND(输入!$H50=4,输入!$G50="d"),1,0)</f>
        <v>0</v>
      </c>
      <c r="Z51" s="2">
        <f>IF(AND(输入!$H50=5,输入!$G50="d"),1,0)</f>
        <v>0</v>
      </c>
      <c r="AA51" s="2">
        <f>IF(AND(输入!$H50=6,输入!$G50="d"),1,0)</f>
        <v>0</v>
      </c>
      <c r="AB51" s="2">
        <f>IF(AND(输入!$H50&gt;6,输入!$G50="d"),1,0)</f>
        <v>1</v>
      </c>
      <c r="AC51" s="1">
        <f>IF(AND(数据A!$E50="发球",数据A!$F50="得"),1,0)</f>
        <v>0</v>
      </c>
      <c r="AD51" s="1">
        <f>IF(AND(数据A!$E50="发球",数据A!$F50="失"),1,0)</f>
        <v>0</v>
      </c>
      <c r="AE51" s="1">
        <f>IF(AND(数据A!$E50="正手",数据A!$F50="得"),1,0)</f>
        <v>0</v>
      </c>
      <c r="AF51" s="1">
        <f>IF(AND(数据A!$E50="正手",数据A!$F50="失"),1,0)</f>
        <v>0</v>
      </c>
      <c r="AG51" s="1">
        <f>IF(AND(数据A!$E50="反手",数据A!$F50="得"),1,0)</f>
        <v>0</v>
      </c>
      <c r="AH51" s="1">
        <f>IF(AND(数据A!$E50="反手",数据A!$F50="失"),1,0)</f>
        <v>0</v>
      </c>
      <c r="AI51" s="1">
        <f>IF(AND(数据A!$E50="侧身",数据A!$F50="得"),1,0)</f>
        <v>1</v>
      </c>
      <c r="AJ51" s="1">
        <f>IF(AND(数据A!$E50="侧身",数据A!$F50="失"),1,0)</f>
        <v>0</v>
      </c>
      <c r="AK51" s="1">
        <f>IF(AND(数据A!$E50="控制",数据A!$F50="得"),1,0)</f>
        <v>0</v>
      </c>
      <c r="AL51" s="1">
        <f>IF(AND(数据A!$E50="控制",数据A!$F50="失"),1,0)</f>
        <v>0</v>
      </c>
      <c r="AM51" s="1">
        <f>IF(AND(数据A!$E50="意外",数据A!$F50="得"),1,0)</f>
        <v>0</v>
      </c>
      <c r="AN51" s="1">
        <f>IF(AND(数据A!$E50="意外",数据A!$F50="失"),1,0)</f>
        <v>0</v>
      </c>
      <c r="AO51" s="5">
        <f>IF(AND(数据B!$E50="发球",数据B!$F50="得"),1,0)</f>
        <v>0</v>
      </c>
      <c r="AP51" s="5">
        <f>IF(AND(数据B!$E50="发球",数据B!$F50="失"),1,0)</f>
        <v>0</v>
      </c>
      <c r="AQ51" s="5">
        <f>IF(AND(数据B!$E50="正手",数据B!$F50="得"),1,0)</f>
        <v>0</v>
      </c>
      <c r="AR51" s="5">
        <f>IF(AND(数据B!$E50="正手",数据B!$F50="失"),1,0)</f>
        <v>0</v>
      </c>
      <c r="AS51" s="5">
        <f>IF(AND(数据B!$E50="反手",数据B!$F50="得"),1,0)</f>
        <v>0</v>
      </c>
      <c r="AT51" s="5">
        <f>IF(AND(数据B!$E50="反手",数据B!$F50="失"),1,0)</f>
        <v>0</v>
      </c>
      <c r="AU51" s="5">
        <f>IF(AND(数据B!$E50="侧身",数据B!$F50="得"),1,0)</f>
        <v>0</v>
      </c>
      <c r="AV51" s="5">
        <f>IF(AND(数据B!$E50="侧身",数据B!$F50="失"),1,0)</f>
        <v>1</v>
      </c>
      <c r="AW51" s="5">
        <f>IF(AND(数据B!$E50="控制",数据B!$F50="得"),1,0)</f>
        <v>0</v>
      </c>
      <c r="AX51" s="5">
        <f>IF(AND(数据B!$E50="控制",数据B!$F50="失"),1,0)</f>
        <v>0</v>
      </c>
      <c r="AY51" s="5">
        <f>IF(AND(数据B!$E50="意外",数据B!$F50="得"),1,0)</f>
        <v>0</v>
      </c>
      <c r="AZ51" s="5">
        <f>IF(AND(数据B!$E50="意外",数据B!$F50="失"),1,0)</f>
        <v>0</v>
      </c>
    </row>
    <row r="52" spans="1:52">
      <c r="A52" s="1">
        <f>IF(AND(输入!$D51=1,输入!$G51="d"),1,0)</f>
        <v>0</v>
      </c>
      <c r="B52" s="1">
        <f>IF(AND(输入!$D51=2,输入!$G51="d"),1,0)</f>
        <v>0</v>
      </c>
      <c r="C52" s="1">
        <f>IF(AND(输入!$D51=3,输入!$G51="d"),1,0)</f>
        <v>0</v>
      </c>
      <c r="D52" s="1">
        <f>IF(AND(输入!$D51=4,输入!$G51="d"),1,0)</f>
        <v>0</v>
      </c>
      <c r="E52" s="1">
        <f>IF(AND(输入!$D51=5,输入!$G51="d"),1,0)</f>
        <v>0</v>
      </c>
      <c r="F52" s="1">
        <f>IF(AND(输入!$D51=6,输入!$G51="d"),1,0)</f>
        <v>0</v>
      </c>
      <c r="G52" s="1">
        <f>IF(AND(输入!$D51&gt;6,输入!$G51="d"),1,0)</f>
        <v>1</v>
      </c>
      <c r="H52" s="1">
        <f>IF(AND(输入!$D51=1,输入!$G51="s"),1,0)</f>
        <v>0</v>
      </c>
      <c r="I52" s="1">
        <f>IF(AND(输入!$D51=2,输入!$G51="s"),1,0)</f>
        <v>0</v>
      </c>
      <c r="J52" s="1">
        <f>IF(AND(输入!$D51=3,输入!$G51="s"),1,0)</f>
        <v>0</v>
      </c>
      <c r="K52" s="1">
        <f>IF(AND(输入!$D51=4,输入!$G51="s"),1,0)</f>
        <v>0</v>
      </c>
      <c r="L52" s="1">
        <f>IF(AND(输入!$D51=5,输入!$G51="s"),1,0)</f>
        <v>0</v>
      </c>
      <c r="M52" s="1">
        <f>IF(AND(输入!$D51=6,输入!$G51="s"),1,0)</f>
        <v>0</v>
      </c>
      <c r="N52" s="1">
        <f>IF(AND(输入!$D51&gt;6,输入!$G51="s"),1,0)</f>
        <v>0</v>
      </c>
      <c r="O52" s="2">
        <f>IF(AND(输入!$H51=1,输入!$G51="s"),1,0)</f>
        <v>0</v>
      </c>
      <c r="P52" s="2">
        <f>IF(AND(输入!$H51=2,输入!$G51="s"),1,0)</f>
        <v>0</v>
      </c>
      <c r="Q52" s="2">
        <f>IF(AND(输入!$H51=3,输入!$G51="s"),1,0)</f>
        <v>0</v>
      </c>
      <c r="R52" s="2">
        <f>IF(AND(输入!$H51=4,输入!$G51="s"),1,0)</f>
        <v>0</v>
      </c>
      <c r="S52" s="2">
        <f>IF(AND(输入!$H51=5,输入!$G51="s"),1,0)</f>
        <v>0</v>
      </c>
      <c r="T52" s="2">
        <f>IF(AND(输入!$H51=6,输入!$G51="s"),1,0)</f>
        <v>0</v>
      </c>
      <c r="U52" s="2">
        <f>IF(AND(输入!$H51&gt;6,输入!$G51="s"),1,0)</f>
        <v>0</v>
      </c>
      <c r="V52" s="2">
        <f>IF(AND(输入!$H51=1,输入!$G51="d"),1,0)</f>
        <v>0</v>
      </c>
      <c r="W52" s="2">
        <f>IF(AND(输入!$H51=2,输入!$G51="d"),1,0)</f>
        <v>0</v>
      </c>
      <c r="X52" s="2">
        <f>IF(AND(输入!$H51=3,输入!$G51="d"),1,0)</f>
        <v>0</v>
      </c>
      <c r="Y52" s="2">
        <f>IF(AND(输入!$H51=4,输入!$G51="d"),1,0)</f>
        <v>0</v>
      </c>
      <c r="Z52" s="2">
        <f>IF(AND(输入!$H51=5,输入!$G51="d"),1,0)</f>
        <v>0</v>
      </c>
      <c r="AA52" s="2">
        <f>IF(AND(输入!$H51=6,输入!$G51="d"),1,0)</f>
        <v>0</v>
      </c>
      <c r="AB52" s="2">
        <f>IF(AND(输入!$H51&gt;6,输入!$G51="d"),1,0)</f>
        <v>1</v>
      </c>
      <c r="AC52" s="1">
        <f>IF(AND(数据A!$E51="发球",数据A!$F51="得"),1,0)</f>
        <v>0</v>
      </c>
      <c r="AD52" s="1">
        <f>IF(AND(数据A!$E51="发球",数据A!$F51="失"),1,0)</f>
        <v>0</v>
      </c>
      <c r="AE52" s="1">
        <f>IF(AND(数据A!$E51="正手",数据A!$F51="得"),1,0)</f>
        <v>0</v>
      </c>
      <c r="AF52" s="1">
        <f>IF(AND(数据A!$E51="正手",数据A!$F51="失"),1,0)</f>
        <v>0</v>
      </c>
      <c r="AG52" s="1">
        <f>IF(AND(数据A!$E51="反手",数据A!$F51="得"),1,0)</f>
        <v>0</v>
      </c>
      <c r="AH52" s="1">
        <f>IF(AND(数据A!$E51="反手",数据A!$F51="失"),1,0)</f>
        <v>0</v>
      </c>
      <c r="AI52" s="1">
        <f>IF(AND(数据A!$E51="侧身",数据A!$F51="得"),1,0)</f>
        <v>0</v>
      </c>
      <c r="AJ52" s="1">
        <f>IF(AND(数据A!$E51="侧身",数据A!$F51="失"),1,0)</f>
        <v>0</v>
      </c>
      <c r="AK52" s="1">
        <f>IF(AND(数据A!$E51="控制",数据A!$F51="得"),1,0)</f>
        <v>1</v>
      </c>
      <c r="AL52" s="1">
        <f>IF(AND(数据A!$E51="控制",数据A!$F51="失"),1,0)</f>
        <v>0</v>
      </c>
      <c r="AM52" s="1">
        <f>IF(AND(数据A!$E51="意外",数据A!$F51="得"),1,0)</f>
        <v>0</v>
      </c>
      <c r="AN52" s="1">
        <f>IF(AND(数据A!$E51="意外",数据A!$F51="失"),1,0)</f>
        <v>0</v>
      </c>
      <c r="AO52" s="5">
        <f>IF(AND(数据B!$E51="发球",数据B!$F51="得"),1,0)</f>
        <v>0</v>
      </c>
      <c r="AP52" s="5">
        <f>IF(AND(数据B!$E51="发球",数据B!$F51="失"),1,0)</f>
        <v>0</v>
      </c>
      <c r="AQ52" s="5">
        <f>IF(AND(数据B!$E51="正手",数据B!$F51="得"),1,0)</f>
        <v>0</v>
      </c>
      <c r="AR52" s="5">
        <f>IF(AND(数据B!$E51="正手",数据B!$F51="失"),1,0)</f>
        <v>0</v>
      </c>
      <c r="AS52" s="5">
        <f>IF(AND(数据B!$E51="反手",数据B!$F51="得"),1,0)</f>
        <v>0</v>
      </c>
      <c r="AT52" s="5">
        <f>IF(AND(数据B!$E51="反手",数据B!$F51="失"),1,0)</f>
        <v>0</v>
      </c>
      <c r="AU52" s="5">
        <f>IF(AND(数据B!$E51="侧身",数据B!$F51="得"),1,0)</f>
        <v>0</v>
      </c>
      <c r="AV52" s="5">
        <f>IF(AND(数据B!$E51="侧身",数据B!$F51="失"),1,0)</f>
        <v>0</v>
      </c>
      <c r="AW52" s="5">
        <f>IF(AND(数据B!$E51="控制",数据B!$F51="得"),1,0)</f>
        <v>0</v>
      </c>
      <c r="AX52" s="5">
        <f>IF(AND(数据B!$E51="控制",数据B!$F51="失"),1,0)</f>
        <v>1</v>
      </c>
      <c r="AY52" s="5">
        <f>IF(AND(数据B!$E51="意外",数据B!$F51="得"),1,0)</f>
        <v>0</v>
      </c>
      <c r="AZ52" s="5">
        <f>IF(AND(数据B!$E51="意外",数据B!$F51="失"),1,0)</f>
        <v>0</v>
      </c>
    </row>
    <row r="53" spans="1:52">
      <c r="A53" s="1">
        <f>IF(AND(输入!$D52=1,输入!$G52="d"),1,0)</f>
        <v>0</v>
      </c>
      <c r="B53" s="1">
        <f>IF(AND(输入!$D52=2,输入!$G52="d"),1,0)</f>
        <v>0</v>
      </c>
      <c r="C53" s="1">
        <f>IF(AND(输入!$D52=3,输入!$G52="d"),1,0)</f>
        <v>0</v>
      </c>
      <c r="D53" s="1">
        <f>IF(AND(输入!$D52=4,输入!$G52="d"),1,0)</f>
        <v>0</v>
      </c>
      <c r="E53" s="1">
        <f>IF(AND(输入!$D52=5,输入!$G52="d"),1,0)</f>
        <v>0</v>
      </c>
      <c r="F53" s="1">
        <f>IF(AND(输入!$D52=6,输入!$G52="d"),1,0)</f>
        <v>0</v>
      </c>
      <c r="G53" s="1">
        <f>IF(AND(输入!$D52&gt;6,输入!$G52="d"),1,0)</f>
        <v>0</v>
      </c>
      <c r="H53" s="1">
        <f>IF(AND(输入!$D52=1,输入!$G52="s"),1,0)</f>
        <v>0</v>
      </c>
      <c r="I53" s="1">
        <f>IF(AND(输入!$D52=2,输入!$G52="s"),1,0)</f>
        <v>1</v>
      </c>
      <c r="J53" s="1">
        <f>IF(AND(输入!$D52=3,输入!$G52="s"),1,0)</f>
        <v>0</v>
      </c>
      <c r="K53" s="1">
        <f>IF(AND(输入!$D52=4,输入!$G52="s"),1,0)</f>
        <v>0</v>
      </c>
      <c r="L53" s="1">
        <f>IF(AND(输入!$D52=5,输入!$G52="s"),1,0)</f>
        <v>0</v>
      </c>
      <c r="M53" s="1">
        <f>IF(AND(输入!$D52=6,输入!$G52="s"),1,0)</f>
        <v>0</v>
      </c>
      <c r="N53" s="1">
        <f>IF(AND(输入!$D52&gt;6,输入!$G52="s"),1,0)</f>
        <v>0</v>
      </c>
      <c r="O53" s="2">
        <f>IF(AND(输入!$H52=1,输入!$G52="s"),1,0)</f>
        <v>1</v>
      </c>
      <c r="P53" s="2">
        <f>IF(AND(输入!$H52=2,输入!$G52="s"),1,0)</f>
        <v>0</v>
      </c>
      <c r="Q53" s="2">
        <f>IF(AND(输入!$H52=3,输入!$G52="s"),1,0)</f>
        <v>0</v>
      </c>
      <c r="R53" s="2">
        <f>IF(AND(输入!$H52=4,输入!$G52="s"),1,0)</f>
        <v>0</v>
      </c>
      <c r="S53" s="2">
        <f>IF(AND(输入!$H52=5,输入!$G52="s"),1,0)</f>
        <v>0</v>
      </c>
      <c r="T53" s="2">
        <f>IF(AND(输入!$H52=6,输入!$G52="s"),1,0)</f>
        <v>0</v>
      </c>
      <c r="U53" s="2">
        <f>IF(AND(输入!$H52&gt;6,输入!$G52="s"),1,0)</f>
        <v>0</v>
      </c>
      <c r="V53" s="2">
        <f>IF(AND(输入!$H52=1,输入!$G52="d"),1,0)</f>
        <v>0</v>
      </c>
      <c r="W53" s="2">
        <f>IF(AND(输入!$H52=2,输入!$G52="d"),1,0)</f>
        <v>0</v>
      </c>
      <c r="X53" s="2">
        <f>IF(AND(输入!$H52=3,输入!$G52="d"),1,0)</f>
        <v>0</v>
      </c>
      <c r="Y53" s="2">
        <f>IF(AND(输入!$H52=4,输入!$G52="d"),1,0)</f>
        <v>0</v>
      </c>
      <c r="Z53" s="2">
        <f>IF(AND(输入!$H52=5,输入!$G52="d"),1,0)</f>
        <v>0</v>
      </c>
      <c r="AA53" s="2">
        <f>IF(AND(输入!$H52=6,输入!$G52="d"),1,0)</f>
        <v>0</v>
      </c>
      <c r="AB53" s="2">
        <f>IF(AND(输入!$H52&gt;6,输入!$G52="d"),1,0)</f>
        <v>0</v>
      </c>
      <c r="AC53" s="1">
        <f>IF(AND(数据A!$E52="发球",数据A!$F52="得"),1,0)</f>
        <v>0</v>
      </c>
      <c r="AD53" s="1">
        <f>IF(AND(数据A!$E52="发球",数据A!$F52="失"),1,0)</f>
        <v>0</v>
      </c>
      <c r="AE53" s="1">
        <f>IF(AND(数据A!$E52="正手",数据A!$F52="得"),1,0)</f>
        <v>0</v>
      </c>
      <c r="AF53" s="1">
        <f>IF(AND(数据A!$E52="正手",数据A!$F52="失"),1,0)</f>
        <v>0</v>
      </c>
      <c r="AG53" s="1">
        <f>IF(AND(数据A!$E52="反手",数据A!$F52="得"),1,0)</f>
        <v>0</v>
      </c>
      <c r="AH53" s="1">
        <f>IF(AND(数据A!$E52="反手",数据A!$F52="失"),1,0)</f>
        <v>0</v>
      </c>
      <c r="AI53" s="1">
        <f>IF(AND(数据A!$E52="侧身",数据A!$F52="得"),1,0)</f>
        <v>0</v>
      </c>
      <c r="AJ53" s="1">
        <f>IF(AND(数据A!$E52="侧身",数据A!$F52="失"),1,0)</f>
        <v>0</v>
      </c>
      <c r="AK53" s="1">
        <f>IF(AND(数据A!$E52="控制",数据A!$F52="得"),1,0)</f>
        <v>0</v>
      </c>
      <c r="AL53" s="1">
        <f>IF(AND(数据A!$E52="控制",数据A!$F52="失"),1,0)</f>
        <v>0</v>
      </c>
      <c r="AM53" s="1">
        <f>IF(AND(数据A!$E52="意外",数据A!$F52="得"),1,0)</f>
        <v>0</v>
      </c>
      <c r="AN53" s="1">
        <f>IF(AND(数据A!$E52="意外",数据A!$F52="失"),1,0)</f>
        <v>1</v>
      </c>
      <c r="AO53" s="5">
        <f>IF(AND(数据B!$E52="发球",数据B!$F52="得"),1,0)</f>
        <v>1</v>
      </c>
      <c r="AP53" s="5">
        <f>IF(AND(数据B!$E52="发球",数据B!$F52="失"),1,0)</f>
        <v>0</v>
      </c>
      <c r="AQ53" s="5">
        <f>IF(AND(数据B!$E52="正手",数据B!$F52="得"),1,0)</f>
        <v>0</v>
      </c>
      <c r="AR53" s="5">
        <f>IF(AND(数据B!$E52="正手",数据B!$F52="失"),1,0)</f>
        <v>0</v>
      </c>
      <c r="AS53" s="5">
        <f>IF(AND(数据B!$E52="反手",数据B!$F52="得"),1,0)</f>
        <v>0</v>
      </c>
      <c r="AT53" s="5">
        <f>IF(AND(数据B!$E52="反手",数据B!$F52="失"),1,0)</f>
        <v>0</v>
      </c>
      <c r="AU53" s="5">
        <f>IF(AND(数据B!$E52="侧身",数据B!$F52="得"),1,0)</f>
        <v>0</v>
      </c>
      <c r="AV53" s="5">
        <f>IF(AND(数据B!$E52="侧身",数据B!$F52="失"),1,0)</f>
        <v>0</v>
      </c>
      <c r="AW53" s="5">
        <f>IF(AND(数据B!$E52="控制",数据B!$F52="得"),1,0)</f>
        <v>0</v>
      </c>
      <c r="AX53" s="5">
        <f>IF(AND(数据B!$E52="控制",数据B!$F52="失"),1,0)</f>
        <v>0</v>
      </c>
      <c r="AY53" s="5">
        <f>IF(AND(数据B!$E52="意外",数据B!$F52="得"),1,0)</f>
        <v>0</v>
      </c>
      <c r="AZ53" s="5">
        <f>IF(AND(数据B!$E52="意外",数据B!$F52="失"),1,0)</f>
        <v>0</v>
      </c>
    </row>
    <row r="54" spans="1:52">
      <c r="A54" s="1">
        <f>IF(AND(输入!$D53=1,输入!$G53="d"),1,0)</f>
        <v>1</v>
      </c>
      <c r="B54" s="1">
        <f>IF(AND(输入!$D53=2,输入!$G53="d"),1,0)</f>
        <v>0</v>
      </c>
      <c r="C54" s="1">
        <f>IF(AND(输入!$D53=3,输入!$G53="d"),1,0)</f>
        <v>0</v>
      </c>
      <c r="D54" s="1">
        <f>IF(AND(输入!$D53=4,输入!$G53="d"),1,0)</f>
        <v>0</v>
      </c>
      <c r="E54" s="1">
        <f>IF(AND(输入!$D53=5,输入!$G53="d"),1,0)</f>
        <v>0</v>
      </c>
      <c r="F54" s="1">
        <f>IF(AND(输入!$D53=6,输入!$G53="d"),1,0)</f>
        <v>0</v>
      </c>
      <c r="G54" s="1">
        <f>IF(AND(输入!$D53&gt;6,输入!$G53="d"),1,0)</f>
        <v>0</v>
      </c>
      <c r="H54" s="1">
        <f>IF(AND(输入!$D53=1,输入!$G53="s"),1,0)</f>
        <v>0</v>
      </c>
      <c r="I54" s="1">
        <f>IF(AND(输入!$D53=2,输入!$G53="s"),1,0)</f>
        <v>0</v>
      </c>
      <c r="J54" s="1">
        <f>IF(AND(输入!$D53=3,输入!$G53="s"),1,0)</f>
        <v>0</v>
      </c>
      <c r="K54" s="1">
        <f>IF(AND(输入!$D53=4,输入!$G53="s"),1,0)</f>
        <v>0</v>
      </c>
      <c r="L54" s="1">
        <f>IF(AND(输入!$D53=5,输入!$G53="s"),1,0)</f>
        <v>0</v>
      </c>
      <c r="M54" s="1">
        <f>IF(AND(输入!$D53=6,输入!$G53="s"),1,0)</f>
        <v>0</v>
      </c>
      <c r="N54" s="1">
        <f>IF(AND(输入!$D53&gt;6,输入!$G53="s"),1,0)</f>
        <v>0</v>
      </c>
      <c r="O54" s="2">
        <f>IF(AND(输入!$H53=1,输入!$G53="s"),1,0)</f>
        <v>0</v>
      </c>
      <c r="P54" s="2">
        <f>IF(AND(输入!$H53=2,输入!$G53="s"),1,0)</f>
        <v>0</v>
      </c>
      <c r="Q54" s="2">
        <f>IF(AND(输入!$H53=3,输入!$G53="s"),1,0)</f>
        <v>0</v>
      </c>
      <c r="R54" s="2">
        <f>IF(AND(输入!$H53=4,输入!$G53="s"),1,0)</f>
        <v>0</v>
      </c>
      <c r="S54" s="2">
        <f>IF(AND(输入!$H53=5,输入!$G53="s"),1,0)</f>
        <v>0</v>
      </c>
      <c r="T54" s="2">
        <f>IF(AND(输入!$H53=6,输入!$G53="s"),1,0)</f>
        <v>0</v>
      </c>
      <c r="U54" s="2">
        <f>IF(AND(输入!$H53&gt;6,输入!$G53="s"),1,0)</f>
        <v>0</v>
      </c>
      <c r="V54" s="2">
        <f>IF(AND(输入!$H53=1,输入!$G53="d"),1,0)</f>
        <v>0</v>
      </c>
      <c r="W54" s="2">
        <f>IF(AND(输入!$H53=2,输入!$G53="d"),1,0)</f>
        <v>1</v>
      </c>
      <c r="X54" s="2">
        <f>IF(AND(输入!$H53=3,输入!$G53="d"),1,0)</f>
        <v>0</v>
      </c>
      <c r="Y54" s="2">
        <f>IF(AND(输入!$H53=4,输入!$G53="d"),1,0)</f>
        <v>0</v>
      </c>
      <c r="Z54" s="2">
        <f>IF(AND(输入!$H53=5,输入!$G53="d"),1,0)</f>
        <v>0</v>
      </c>
      <c r="AA54" s="2">
        <f>IF(AND(输入!$H53=6,输入!$G53="d"),1,0)</f>
        <v>0</v>
      </c>
      <c r="AB54" s="2">
        <f>IF(AND(输入!$H53&gt;6,输入!$G53="d"),1,0)</f>
        <v>0</v>
      </c>
      <c r="AC54" s="1">
        <f>IF(AND(数据A!$E53="发球",数据A!$F53="得"),1,0)</f>
        <v>1</v>
      </c>
      <c r="AD54" s="1">
        <f>IF(AND(数据A!$E53="发球",数据A!$F53="失"),1,0)</f>
        <v>0</v>
      </c>
      <c r="AE54" s="1">
        <f>IF(AND(数据A!$E53="正手",数据A!$F53="得"),1,0)</f>
        <v>0</v>
      </c>
      <c r="AF54" s="1">
        <f>IF(AND(数据A!$E53="正手",数据A!$F53="失"),1,0)</f>
        <v>0</v>
      </c>
      <c r="AG54" s="1">
        <f>IF(AND(数据A!$E53="反手",数据A!$F53="得"),1,0)</f>
        <v>0</v>
      </c>
      <c r="AH54" s="1">
        <f>IF(AND(数据A!$E53="反手",数据A!$F53="失"),1,0)</f>
        <v>0</v>
      </c>
      <c r="AI54" s="1">
        <f>IF(AND(数据A!$E53="侧身",数据A!$F53="得"),1,0)</f>
        <v>0</v>
      </c>
      <c r="AJ54" s="1">
        <f>IF(AND(数据A!$E53="侧身",数据A!$F53="失"),1,0)</f>
        <v>0</v>
      </c>
      <c r="AK54" s="1">
        <f>IF(AND(数据A!$E53="控制",数据A!$F53="得"),1,0)</f>
        <v>0</v>
      </c>
      <c r="AL54" s="1">
        <f>IF(AND(数据A!$E53="控制",数据A!$F53="失"),1,0)</f>
        <v>0</v>
      </c>
      <c r="AM54" s="1">
        <f>IF(AND(数据A!$E53="意外",数据A!$F53="得"),1,0)</f>
        <v>0</v>
      </c>
      <c r="AN54" s="1">
        <f>IF(AND(数据A!$E53="意外",数据A!$F53="失"),1,0)</f>
        <v>0</v>
      </c>
      <c r="AO54" s="5">
        <f>IF(AND(数据B!$E53="发球",数据B!$F53="得"),1,0)</f>
        <v>0</v>
      </c>
      <c r="AP54" s="5">
        <f>IF(AND(数据B!$E53="发球",数据B!$F53="失"),1,0)</f>
        <v>0</v>
      </c>
      <c r="AQ54" s="5">
        <f>IF(AND(数据B!$E53="正手",数据B!$F53="得"),1,0)</f>
        <v>0</v>
      </c>
      <c r="AR54" s="5">
        <f>IF(AND(数据B!$E53="正手",数据B!$F53="失"),1,0)</f>
        <v>1</v>
      </c>
      <c r="AS54" s="5">
        <f>IF(AND(数据B!$E53="反手",数据B!$F53="得"),1,0)</f>
        <v>0</v>
      </c>
      <c r="AT54" s="5">
        <f>IF(AND(数据B!$E53="反手",数据B!$F53="失"),1,0)</f>
        <v>0</v>
      </c>
      <c r="AU54" s="5">
        <f>IF(AND(数据B!$E53="侧身",数据B!$F53="得"),1,0)</f>
        <v>0</v>
      </c>
      <c r="AV54" s="5">
        <f>IF(AND(数据B!$E53="侧身",数据B!$F53="失"),1,0)</f>
        <v>0</v>
      </c>
      <c r="AW54" s="5">
        <f>IF(AND(数据B!$E53="控制",数据B!$F53="得"),1,0)</f>
        <v>0</v>
      </c>
      <c r="AX54" s="5">
        <f>IF(AND(数据B!$E53="控制",数据B!$F53="失"),1,0)</f>
        <v>0</v>
      </c>
      <c r="AY54" s="5">
        <f>IF(AND(数据B!$E53="意外",数据B!$F53="得"),1,0)</f>
        <v>0</v>
      </c>
      <c r="AZ54" s="5">
        <f>IF(AND(数据B!$E53="意外",数据B!$F53="失"),1,0)</f>
        <v>0</v>
      </c>
    </row>
    <row r="55" spans="1:52">
      <c r="A55" s="1">
        <f>IF(AND(输入!$D54=1,输入!$G54="d"),1,0)</f>
        <v>0</v>
      </c>
      <c r="B55" s="1">
        <f>IF(AND(输入!$D54=2,输入!$G54="d"),1,0)</f>
        <v>1</v>
      </c>
      <c r="C55" s="1">
        <f>IF(AND(输入!$D54=3,输入!$G54="d"),1,0)</f>
        <v>0</v>
      </c>
      <c r="D55" s="1">
        <f>IF(AND(输入!$D54=4,输入!$G54="d"),1,0)</f>
        <v>0</v>
      </c>
      <c r="E55" s="1">
        <f>IF(AND(输入!$D54=5,输入!$G54="d"),1,0)</f>
        <v>0</v>
      </c>
      <c r="F55" s="1">
        <f>IF(AND(输入!$D54=6,输入!$G54="d"),1,0)</f>
        <v>0</v>
      </c>
      <c r="G55" s="1">
        <f>IF(AND(输入!$D54&gt;6,输入!$G54="d"),1,0)</f>
        <v>0</v>
      </c>
      <c r="H55" s="1">
        <f>IF(AND(输入!$D54=1,输入!$G54="s"),1,0)</f>
        <v>0</v>
      </c>
      <c r="I55" s="1">
        <f>IF(AND(输入!$D54=2,输入!$G54="s"),1,0)</f>
        <v>0</v>
      </c>
      <c r="J55" s="1">
        <f>IF(AND(输入!$D54=3,输入!$G54="s"),1,0)</f>
        <v>0</v>
      </c>
      <c r="K55" s="1">
        <f>IF(AND(输入!$D54=4,输入!$G54="s"),1,0)</f>
        <v>0</v>
      </c>
      <c r="L55" s="1">
        <f>IF(AND(输入!$D54=5,输入!$G54="s"),1,0)</f>
        <v>0</v>
      </c>
      <c r="M55" s="1">
        <f>IF(AND(输入!$D54=6,输入!$G54="s"),1,0)</f>
        <v>0</v>
      </c>
      <c r="N55" s="1">
        <f>IF(AND(输入!$D54&gt;6,输入!$G54="s"),1,0)</f>
        <v>0</v>
      </c>
      <c r="O55" s="2">
        <f>IF(AND(输入!$H54=1,输入!$G54="s"),1,0)</f>
        <v>0</v>
      </c>
      <c r="P55" s="2">
        <f>IF(AND(输入!$H54=2,输入!$G54="s"),1,0)</f>
        <v>0</v>
      </c>
      <c r="Q55" s="2">
        <f>IF(AND(输入!$H54=3,输入!$G54="s"),1,0)</f>
        <v>0</v>
      </c>
      <c r="R55" s="2">
        <f>IF(AND(输入!$H54=4,输入!$G54="s"),1,0)</f>
        <v>0</v>
      </c>
      <c r="S55" s="2">
        <f>IF(AND(输入!$H54=5,输入!$G54="s"),1,0)</f>
        <v>0</v>
      </c>
      <c r="T55" s="2">
        <f>IF(AND(输入!$H54=6,输入!$G54="s"),1,0)</f>
        <v>0</v>
      </c>
      <c r="U55" s="2">
        <f>IF(AND(输入!$H54&gt;6,输入!$G54="s"),1,0)</f>
        <v>0</v>
      </c>
      <c r="V55" s="2">
        <f>IF(AND(输入!$H54=1,输入!$G54="d"),1,0)</f>
        <v>0</v>
      </c>
      <c r="W55" s="2">
        <f>IF(AND(输入!$H54=2,输入!$G54="d"),1,0)</f>
        <v>0</v>
      </c>
      <c r="X55" s="2">
        <f>IF(AND(输入!$H54=3,输入!$G54="d"),1,0)</f>
        <v>1</v>
      </c>
      <c r="Y55" s="2">
        <f>IF(AND(输入!$H54=4,输入!$G54="d"),1,0)</f>
        <v>0</v>
      </c>
      <c r="Z55" s="2">
        <f>IF(AND(输入!$H54=5,输入!$G54="d"),1,0)</f>
        <v>0</v>
      </c>
      <c r="AA55" s="2">
        <f>IF(AND(输入!$H54=6,输入!$G54="d"),1,0)</f>
        <v>0</v>
      </c>
      <c r="AB55" s="2">
        <f>IF(AND(输入!$H54&gt;6,输入!$G54="d"),1,0)</f>
        <v>0</v>
      </c>
      <c r="AC55" s="1">
        <f>IF(AND(数据A!$E54="发球",数据A!$F54="得"),1,0)</f>
        <v>0</v>
      </c>
      <c r="AD55" s="1">
        <f>IF(AND(数据A!$E54="发球",数据A!$F54="失"),1,0)</f>
        <v>0</v>
      </c>
      <c r="AE55" s="1">
        <f>IF(AND(数据A!$E54="正手",数据A!$F54="得"),1,0)</f>
        <v>0</v>
      </c>
      <c r="AF55" s="1">
        <f>IF(AND(数据A!$E54="正手",数据A!$F54="失"),1,0)</f>
        <v>0</v>
      </c>
      <c r="AG55" s="1">
        <f>IF(AND(数据A!$E54="反手",数据A!$F54="得"),1,0)</f>
        <v>1</v>
      </c>
      <c r="AH55" s="1">
        <f>IF(AND(数据A!$E54="反手",数据A!$F54="失"),1,0)</f>
        <v>0</v>
      </c>
      <c r="AI55" s="1">
        <f>IF(AND(数据A!$E54="侧身",数据A!$F54="得"),1,0)</f>
        <v>0</v>
      </c>
      <c r="AJ55" s="1">
        <f>IF(AND(数据A!$E54="侧身",数据A!$F54="失"),1,0)</f>
        <v>0</v>
      </c>
      <c r="AK55" s="1">
        <f>IF(AND(数据A!$E54="控制",数据A!$F54="得"),1,0)</f>
        <v>0</v>
      </c>
      <c r="AL55" s="1">
        <f>IF(AND(数据A!$E54="控制",数据A!$F54="失"),1,0)</f>
        <v>0</v>
      </c>
      <c r="AM55" s="1">
        <f>IF(AND(数据A!$E54="意外",数据A!$F54="得"),1,0)</f>
        <v>0</v>
      </c>
      <c r="AN55" s="1">
        <f>IF(AND(数据A!$E54="意外",数据A!$F54="失"),1,0)</f>
        <v>0</v>
      </c>
      <c r="AO55" s="5">
        <f>IF(AND(数据B!$E54="发球",数据B!$F54="得"),1,0)</f>
        <v>0</v>
      </c>
      <c r="AP55" s="5">
        <f>IF(AND(数据B!$E54="发球",数据B!$F54="失"),1,0)</f>
        <v>0</v>
      </c>
      <c r="AQ55" s="5">
        <f>IF(AND(数据B!$E54="正手",数据B!$F54="得"),1,0)</f>
        <v>0</v>
      </c>
      <c r="AR55" s="5">
        <f>IF(AND(数据B!$E54="正手",数据B!$F54="失"),1,0)</f>
        <v>0</v>
      </c>
      <c r="AS55" s="5">
        <f>IF(AND(数据B!$E54="反手",数据B!$F54="得"),1,0)</f>
        <v>0</v>
      </c>
      <c r="AT55" s="5">
        <f>IF(AND(数据B!$E54="反手",数据B!$F54="失"),1,0)</f>
        <v>1</v>
      </c>
      <c r="AU55" s="5">
        <f>IF(AND(数据B!$E54="侧身",数据B!$F54="得"),1,0)</f>
        <v>0</v>
      </c>
      <c r="AV55" s="5">
        <f>IF(AND(数据B!$E54="侧身",数据B!$F54="失"),1,0)</f>
        <v>0</v>
      </c>
      <c r="AW55" s="5">
        <f>IF(AND(数据B!$E54="控制",数据B!$F54="得"),1,0)</f>
        <v>0</v>
      </c>
      <c r="AX55" s="5">
        <f>IF(AND(数据B!$E54="控制",数据B!$F54="失"),1,0)</f>
        <v>0</v>
      </c>
      <c r="AY55" s="5">
        <f>IF(AND(数据B!$E54="意外",数据B!$F54="得"),1,0)</f>
        <v>0</v>
      </c>
      <c r="AZ55" s="5">
        <f>IF(AND(数据B!$E54="意外",数据B!$F54="失"),1,0)</f>
        <v>0</v>
      </c>
    </row>
    <row r="56" spans="1:52">
      <c r="A56" s="1">
        <f>IF(AND(输入!$D55=1,输入!$G55="d"),1,0)</f>
        <v>0</v>
      </c>
      <c r="B56" s="1">
        <f>IF(AND(输入!$D55=2,输入!$G55="d"),1,0)</f>
        <v>0</v>
      </c>
      <c r="C56" s="1">
        <f>IF(AND(输入!$D55=3,输入!$G55="d"),1,0)</f>
        <v>0</v>
      </c>
      <c r="D56" s="1">
        <f>IF(AND(输入!$D55=4,输入!$G55="d"),1,0)</f>
        <v>0</v>
      </c>
      <c r="E56" s="1">
        <f>IF(AND(输入!$D55=5,输入!$G55="d"),1,0)</f>
        <v>0</v>
      </c>
      <c r="F56" s="1">
        <f>IF(AND(输入!$D55=6,输入!$G55="d"),1,0)</f>
        <v>0</v>
      </c>
      <c r="G56" s="1">
        <f>IF(AND(输入!$D55&gt;6,输入!$G55="d"),1,0)</f>
        <v>0</v>
      </c>
      <c r="H56" s="1">
        <f>IF(AND(输入!$D55=1,输入!$G55="s"),1,0)</f>
        <v>0</v>
      </c>
      <c r="I56" s="1">
        <f>IF(AND(输入!$D55=2,输入!$G55="s"),1,0)</f>
        <v>0</v>
      </c>
      <c r="J56" s="1">
        <f>IF(AND(输入!$D55=3,输入!$G55="s"),1,0)</f>
        <v>1</v>
      </c>
      <c r="K56" s="1">
        <f>IF(AND(输入!$D55=4,输入!$G55="s"),1,0)</f>
        <v>0</v>
      </c>
      <c r="L56" s="1">
        <f>IF(AND(输入!$D55=5,输入!$G55="s"),1,0)</f>
        <v>0</v>
      </c>
      <c r="M56" s="1">
        <f>IF(AND(输入!$D55=6,输入!$G55="s"),1,0)</f>
        <v>0</v>
      </c>
      <c r="N56" s="1">
        <f>IF(AND(输入!$D55&gt;6,输入!$G55="s"),1,0)</f>
        <v>0</v>
      </c>
      <c r="O56" s="2">
        <f>IF(AND(输入!$H55=1,输入!$G55="s"),1,0)</f>
        <v>0</v>
      </c>
      <c r="P56" s="2">
        <f>IF(AND(输入!$H55=2,输入!$G55="s"),1,0)</f>
        <v>1</v>
      </c>
      <c r="Q56" s="2">
        <f>IF(AND(输入!$H55=3,输入!$G55="s"),1,0)</f>
        <v>0</v>
      </c>
      <c r="R56" s="2">
        <f>IF(AND(输入!$H55=4,输入!$G55="s"),1,0)</f>
        <v>0</v>
      </c>
      <c r="S56" s="2">
        <f>IF(AND(输入!$H55=5,输入!$G55="s"),1,0)</f>
        <v>0</v>
      </c>
      <c r="T56" s="2">
        <f>IF(AND(输入!$H55=6,输入!$G55="s"),1,0)</f>
        <v>0</v>
      </c>
      <c r="U56" s="2">
        <f>IF(AND(输入!$H55&gt;6,输入!$G55="s"),1,0)</f>
        <v>0</v>
      </c>
      <c r="V56" s="2">
        <f>IF(AND(输入!$H55=1,输入!$G55="d"),1,0)</f>
        <v>0</v>
      </c>
      <c r="W56" s="2">
        <f>IF(AND(输入!$H55=2,输入!$G55="d"),1,0)</f>
        <v>0</v>
      </c>
      <c r="X56" s="2">
        <f>IF(AND(输入!$H55=3,输入!$G55="d"),1,0)</f>
        <v>0</v>
      </c>
      <c r="Y56" s="2">
        <f>IF(AND(输入!$H55=4,输入!$G55="d"),1,0)</f>
        <v>0</v>
      </c>
      <c r="Z56" s="2">
        <f>IF(AND(输入!$H55=5,输入!$G55="d"),1,0)</f>
        <v>0</v>
      </c>
      <c r="AA56" s="2">
        <f>IF(AND(输入!$H55=6,输入!$G55="d"),1,0)</f>
        <v>0</v>
      </c>
      <c r="AB56" s="2">
        <f>IF(AND(输入!$H55&gt;6,输入!$G55="d"),1,0)</f>
        <v>0</v>
      </c>
      <c r="AC56" s="1">
        <f>IF(AND(数据A!$E55="发球",数据A!$F55="得"),1,0)</f>
        <v>0</v>
      </c>
      <c r="AD56" s="1">
        <f>IF(AND(数据A!$E55="发球",数据A!$F55="失"),1,0)</f>
        <v>0</v>
      </c>
      <c r="AE56" s="1">
        <f>IF(AND(数据A!$E55="正手",数据A!$F55="得"),1,0)</f>
        <v>0</v>
      </c>
      <c r="AF56" s="1">
        <f>IF(AND(数据A!$E55="正手",数据A!$F55="失"),1,0)</f>
        <v>0</v>
      </c>
      <c r="AG56" s="1">
        <f>IF(AND(数据A!$E55="反手",数据A!$F55="得"),1,0)</f>
        <v>0</v>
      </c>
      <c r="AH56" s="1">
        <f>IF(AND(数据A!$E55="反手",数据A!$F55="失"),1,0)</f>
        <v>0</v>
      </c>
      <c r="AI56" s="1">
        <f>IF(AND(数据A!$E55="侧身",数据A!$F55="得"),1,0)</f>
        <v>0</v>
      </c>
      <c r="AJ56" s="1">
        <f>IF(AND(数据A!$E55="侧身",数据A!$F55="失"),1,0)</f>
        <v>1</v>
      </c>
      <c r="AK56" s="1">
        <f>IF(AND(数据A!$E55="控制",数据A!$F55="得"),1,0)</f>
        <v>0</v>
      </c>
      <c r="AL56" s="1">
        <f>IF(AND(数据A!$E55="控制",数据A!$F55="失"),1,0)</f>
        <v>0</v>
      </c>
      <c r="AM56" s="1">
        <f>IF(AND(数据A!$E55="意外",数据A!$F55="得"),1,0)</f>
        <v>0</v>
      </c>
      <c r="AN56" s="1">
        <f>IF(AND(数据A!$E55="意外",数据A!$F55="失"),1,0)</f>
        <v>0</v>
      </c>
      <c r="AO56" s="5">
        <f>IF(AND(数据B!$E55="发球",数据B!$F55="得"),1,0)</f>
        <v>0</v>
      </c>
      <c r="AP56" s="5">
        <f>IF(AND(数据B!$E55="发球",数据B!$F55="失"),1,0)</f>
        <v>0</v>
      </c>
      <c r="AQ56" s="5">
        <f>IF(AND(数据B!$E55="正手",数据B!$F55="得"),1,0)</f>
        <v>0</v>
      </c>
      <c r="AR56" s="5">
        <f>IF(AND(数据B!$E55="正手",数据B!$F55="失"),1,0)</f>
        <v>0</v>
      </c>
      <c r="AS56" s="5">
        <f>IF(AND(数据B!$E55="反手",数据B!$F55="得"),1,0)</f>
        <v>0</v>
      </c>
      <c r="AT56" s="5">
        <f>IF(AND(数据B!$E55="反手",数据B!$F55="失"),1,0)</f>
        <v>0</v>
      </c>
      <c r="AU56" s="5">
        <f>IF(AND(数据B!$E55="侧身",数据B!$F55="得"),1,0)</f>
        <v>1</v>
      </c>
      <c r="AV56" s="5">
        <f>IF(AND(数据B!$E55="侧身",数据B!$F55="失"),1,0)</f>
        <v>0</v>
      </c>
      <c r="AW56" s="5">
        <f>IF(AND(数据B!$E55="控制",数据B!$F55="得"),1,0)</f>
        <v>0</v>
      </c>
      <c r="AX56" s="5">
        <f>IF(AND(数据B!$E55="控制",数据B!$F55="失"),1,0)</f>
        <v>0</v>
      </c>
      <c r="AY56" s="5">
        <f>IF(AND(数据B!$E55="意外",数据B!$F55="得"),1,0)</f>
        <v>0</v>
      </c>
      <c r="AZ56" s="5">
        <f>IF(AND(数据B!$E55="意外",数据B!$F55="失"),1,0)</f>
        <v>0</v>
      </c>
    </row>
    <row r="57" spans="1:52">
      <c r="A57" s="1">
        <f>IF(AND(输入!$D56=1,输入!$G56="d"),1,0)</f>
        <v>0</v>
      </c>
      <c r="B57" s="1">
        <f>IF(AND(输入!$D56=2,输入!$G56="d"),1,0)</f>
        <v>0</v>
      </c>
      <c r="C57" s="1">
        <f>IF(AND(输入!$D56=3,输入!$G56="d"),1,0)</f>
        <v>0</v>
      </c>
      <c r="D57" s="1">
        <f>IF(AND(输入!$D56=4,输入!$G56="d"),1,0)</f>
        <v>0</v>
      </c>
      <c r="E57" s="1">
        <f>IF(AND(输入!$D56=5,输入!$G56="d"),1,0)</f>
        <v>0</v>
      </c>
      <c r="F57" s="1">
        <f>IF(AND(输入!$D56=6,输入!$G56="d"),1,0)</f>
        <v>0</v>
      </c>
      <c r="G57" s="1">
        <f>IF(AND(输入!$D56&gt;6,输入!$G56="d"),1,0)</f>
        <v>0</v>
      </c>
      <c r="H57" s="1">
        <f>IF(AND(输入!$D56=1,输入!$G56="s"),1,0)</f>
        <v>0</v>
      </c>
      <c r="I57" s="1">
        <f>IF(AND(输入!$D56=2,输入!$G56="s"),1,0)</f>
        <v>0</v>
      </c>
      <c r="J57" s="1">
        <f>IF(AND(输入!$D56=3,输入!$G56="s"),1,0)</f>
        <v>1</v>
      </c>
      <c r="K57" s="1">
        <f>IF(AND(输入!$D56=4,输入!$G56="s"),1,0)</f>
        <v>0</v>
      </c>
      <c r="L57" s="1">
        <f>IF(AND(输入!$D56=5,输入!$G56="s"),1,0)</f>
        <v>0</v>
      </c>
      <c r="M57" s="1">
        <f>IF(AND(输入!$D56=6,输入!$G56="s"),1,0)</f>
        <v>0</v>
      </c>
      <c r="N57" s="1">
        <f>IF(AND(输入!$D56&gt;6,输入!$G56="s"),1,0)</f>
        <v>0</v>
      </c>
      <c r="O57" s="2">
        <f>IF(AND(输入!$H56=1,输入!$G56="s"),1,0)</f>
        <v>0</v>
      </c>
      <c r="P57" s="2">
        <f>IF(AND(输入!$H56=2,输入!$G56="s"),1,0)</f>
        <v>1</v>
      </c>
      <c r="Q57" s="2">
        <f>IF(AND(输入!$H56=3,输入!$G56="s"),1,0)</f>
        <v>0</v>
      </c>
      <c r="R57" s="2">
        <f>IF(AND(输入!$H56=4,输入!$G56="s"),1,0)</f>
        <v>0</v>
      </c>
      <c r="S57" s="2">
        <f>IF(AND(输入!$H56=5,输入!$G56="s"),1,0)</f>
        <v>0</v>
      </c>
      <c r="T57" s="2">
        <f>IF(AND(输入!$H56=6,输入!$G56="s"),1,0)</f>
        <v>0</v>
      </c>
      <c r="U57" s="2">
        <f>IF(AND(输入!$H56&gt;6,输入!$G56="s"),1,0)</f>
        <v>0</v>
      </c>
      <c r="V57" s="2">
        <f>IF(AND(输入!$H56=1,输入!$G56="d"),1,0)</f>
        <v>0</v>
      </c>
      <c r="W57" s="2">
        <f>IF(AND(输入!$H56=2,输入!$G56="d"),1,0)</f>
        <v>0</v>
      </c>
      <c r="X57" s="2">
        <f>IF(AND(输入!$H56=3,输入!$G56="d"),1,0)</f>
        <v>0</v>
      </c>
      <c r="Y57" s="2">
        <f>IF(AND(输入!$H56=4,输入!$G56="d"),1,0)</f>
        <v>0</v>
      </c>
      <c r="Z57" s="2">
        <f>IF(AND(输入!$H56=5,输入!$G56="d"),1,0)</f>
        <v>0</v>
      </c>
      <c r="AA57" s="2">
        <f>IF(AND(输入!$H56=6,输入!$G56="d"),1,0)</f>
        <v>0</v>
      </c>
      <c r="AB57" s="2">
        <f>IF(AND(输入!$H56&gt;6,输入!$G56="d"),1,0)</f>
        <v>0</v>
      </c>
      <c r="AC57" s="1">
        <f>IF(AND(数据A!$E56="发球",数据A!$F56="得"),1,0)</f>
        <v>0</v>
      </c>
      <c r="AD57" s="1">
        <f>IF(AND(数据A!$E56="发球",数据A!$F56="失"),1,0)</f>
        <v>0</v>
      </c>
      <c r="AE57" s="1">
        <f>IF(AND(数据A!$E56="正手",数据A!$F56="得"),1,0)</f>
        <v>0</v>
      </c>
      <c r="AF57" s="1">
        <f>IF(AND(数据A!$E56="正手",数据A!$F56="失"),1,0)</f>
        <v>0</v>
      </c>
      <c r="AG57" s="1">
        <f>IF(AND(数据A!$E56="反手",数据A!$F56="得"),1,0)</f>
        <v>0</v>
      </c>
      <c r="AH57" s="1">
        <f>IF(AND(数据A!$E56="反手",数据A!$F56="失"),1,0)</f>
        <v>0</v>
      </c>
      <c r="AI57" s="1">
        <f>IF(AND(数据A!$E56="侧身",数据A!$F56="得"),1,0)</f>
        <v>0</v>
      </c>
      <c r="AJ57" s="1">
        <f>IF(AND(数据A!$E56="侧身",数据A!$F56="失"),1,0)</f>
        <v>1</v>
      </c>
      <c r="AK57" s="1">
        <f>IF(AND(数据A!$E56="控制",数据A!$F56="得"),1,0)</f>
        <v>0</v>
      </c>
      <c r="AL57" s="1">
        <f>IF(AND(数据A!$E56="控制",数据A!$F56="失"),1,0)</f>
        <v>0</v>
      </c>
      <c r="AM57" s="1">
        <f>IF(AND(数据A!$E56="意外",数据A!$F56="得"),1,0)</f>
        <v>0</v>
      </c>
      <c r="AN57" s="1">
        <f>IF(AND(数据A!$E56="意外",数据A!$F56="失"),1,0)</f>
        <v>0</v>
      </c>
      <c r="AO57" s="5">
        <f>IF(AND(数据B!$E56="发球",数据B!$F56="得"),1,0)</f>
        <v>0</v>
      </c>
      <c r="AP57" s="5">
        <f>IF(AND(数据B!$E56="发球",数据B!$F56="失"),1,0)</f>
        <v>0</v>
      </c>
      <c r="AQ57" s="5">
        <f>IF(AND(数据B!$E56="正手",数据B!$F56="得"),1,0)</f>
        <v>0</v>
      </c>
      <c r="AR57" s="5">
        <f>IF(AND(数据B!$E56="正手",数据B!$F56="失"),1,0)</f>
        <v>0</v>
      </c>
      <c r="AS57" s="5">
        <f>IF(AND(数据B!$E56="反手",数据B!$F56="得"),1,0)</f>
        <v>0</v>
      </c>
      <c r="AT57" s="5">
        <f>IF(AND(数据B!$E56="反手",数据B!$F56="失"),1,0)</f>
        <v>0</v>
      </c>
      <c r="AU57" s="5">
        <f>IF(AND(数据B!$E56="侧身",数据B!$F56="得"),1,0)</f>
        <v>1</v>
      </c>
      <c r="AV57" s="5">
        <f>IF(AND(数据B!$E56="侧身",数据B!$F56="失"),1,0)</f>
        <v>0</v>
      </c>
      <c r="AW57" s="5">
        <f>IF(AND(数据B!$E56="控制",数据B!$F56="得"),1,0)</f>
        <v>0</v>
      </c>
      <c r="AX57" s="5">
        <f>IF(AND(数据B!$E56="控制",数据B!$F56="失"),1,0)</f>
        <v>0</v>
      </c>
      <c r="AY57" s="5">
        <f>IF(AND(数据B!$E56="意外",数据B!$F56="得"),1,0)</f>
        <v>0</v>
      </c>
      <c r="AZ57" s="5">
        <f>IF(AND(数据B!$E56="意外",数据B!$F56="失"),1,0)</f>
        <v>0</v>
      </c>
    </row>
    <row r="58" spans="1:52">
      <c r="A58" s="1">
        <f>IF(AND(输入!$D57=1,输入!$G57="d"),1,0)</f>
        <v>0</v>
      </c>
      <c r="B58" s="1">
        <f>IF(AND(输入!$D57=2,输入!$G57="d"),1,0)</f>
        <v>0</v>
      </c>
      <c r="C58" s="1">
        <f>IF(AND(输入!$D57=3,输入!$G57="d"),1,0)</f>
        <v>0</v>
      </c>
      <c r="D58" s="1">
        <f>IF(AND(输入!$D57=4,输入!$G57="d"),1,0)</f>
        <v>0</v>
      </c>
      <c r="E58" s="1">
        <f>IF(AND(输入!$D57=5,输入!$G57="d"),1,0)</f>
        <v>0</v>
      </c>
      <c r="F58" s="1">
        <f>IF(AND(输入!$D57=6,输入!$G57="d"),1,0)</f>
        <v>0</v>
      </c>
      <c r="G58" s="1">
        <f>IF(AND(输入!$D57&gt;6,输入!$G57="d"),1,0)</f>
        <v>0</v>
      </c>
      <c r="H58" s="1">
        <f>IF(AND(输入!$D57=1,输入!$G57="s"),1,0)</f>
        <v>0</v>
      </c>
      <c r="I58" s="1">
        <f>IF(AND(输入!$D57=2,输入!$G57="s"),1,0)</f>
        <v>0</v>
      </c>
      <c r="J58" s="1">
        <f>IF(AND(输入!$D57=3,输入!$G57="s"),1,0)</f>
        <v>0</v>
      </c>
      <c r="K58" s="1">
        <f>IF(AND(输入!$D57=4,输入!$G57="s"),1,0)</f>
        <v>1</v>
      </c>
      <c r="L58" s="1">
        <f>IF(AND(输入!$D57=5,输入!$G57="s"),1,0)</f>
        <v>0</v>
      </c>
      <c r="M58" s="1">
        <f>IF(AND(输入!$D57=6,输入!$G57="s"),1,0)</f>
        <v>0</v>
      </c>
      <c r="N58" s="1">
        <f>IF(AND(输入!$D57&gt;6,输入!$G57="s"),1,0)</f>
        <v>0</v>
      </c>
      <c r="O58" s="2">
        <f>IF(AND(输入!$H57=1,输入!$G57="s"),1,0)</f>
        <v>0</v>
      </c>
      <c r="P58" s="2">
        <f>IF(AND(输入!$H57=2,输入!$G57="s"),1,0)</f>
        <v>0</v>
      </c>
      <c r="Q58" s="2">
        <f>IF(AND(输入!$H57=3,输入!$G57="s"),1,0)</f>
        <v>1</v>
      </c>
      <c r="R58" s="2">
        <f>IF(AND(输入!$H57=4,输入!$G57="s"),1,0)</f>
        <v>0</v>
      </c>
      <c r="S58" s="2">
        <f>IF(AND(输入!$H57=5,输入!$G57="s"),1,0)</f>
        <v>0</v>
      </c>
      <c r="T58" s="2">
        <f>IF(AND(输入!$H57=6,输入!$G57="s"),1,0)</f>
        <v>0</v>
      </c>
      <c r="U58" s="2">
        <f>IF(AND(输入!$H57&gt;6,输入!$G57="s"),1,0)</f>
        <v>0</v>
      </c>
      <c r="V58" s="2">
        <f>IF(AND(输入!$H57=1,输入!$G57="d"),1,0)</f>
        <v>0</v>
      </c>
      <c r="W58" s="2">
        <f>IF(AND(输入!$H57=2,输入!$G57="d"),1,0)</f>
        <v>0</v>
      </c>
      <c r="X58" s="2">
        <f>IF(AND(输入!$H57=3,输入!$G57="d"),1,0)</f>
        <v>0</v>
      </c>
      <c r="Y58" s="2">
        <f>IF(AND(输入!$H57=4,输入!$G57="d"),1,0)</f>
        <v>0</v>
      </c>
      <c r="Z58" s="2">
        <f>IF(AND(输入!$H57=5,输入!$G57="d"),1,0)</f>
        <v>0</v>
      </c>
      <c r="AA58" s="2">
        <f>IF(AND(输入!$H57=6,输入!$G57="d"),1,0)</f>
        <v>0</v>
      </c>
      <c r="AB58" s="2">
        <f>IF(AND(输入!$H57&gt;6,输入!$G57="d"),1,0)</f>
        <v>0</v>
      </c>
      <c r="AC58" s="1">
        <f>IF(AND(数据A!$E57="发球",数据A!$F57="得"),1,0)</f>
        <v>0</v>
      </c>
      <c r="AD58" s="1">
        <f>IF(AND(数据A!$E57="发球",数据A!$F57="失"),1,0)</f>
        <v>0</v>
      </c>
      <c r="AE58" s="1">
        <f>IF(AND(数据A!$E57="正手",数据A!$F57="得"),1,0)</f>
        <v>0</v>
      </c>
      <c r="AF58" s="1">
        <f>IF(AND(数据A!$E57="正手",数据A!$F57="失"),1,0)</f>
        <v>0</v>
      </c>
      <c r="AG58" s="1">
        <f>IF(AND(数据A!$E57="反手",数据A!$F57="得"),1,0)</f>
        <v>0</v>
      </c>
      <c r="AH58" s="1">
        <f>IF(AND(数据A!$E57="反手",数据A!$F57="失"),1,0)</f>
        <v>0</v>
      </c>
      <c r="AI58" s="1">
        <f>IF(AND(数据A!$E57="侧身",数据A!$F57="得"),1,0)</f>
        <v>0</v>
      </c>
      <c r="AJ58" s="1">
        <f>IF(AND(数据A!$E57="侧身",数据A!$F57="失"),1,0)</f>
        <v>0</v>
      </c>
      <c r="AK58" s="1">
        <f>IF(AND(数据A!$E57="控制",数据A!$F57="得"),1,0)</f>
        <v>0</v>
      </c>
      <c r="AL58" s="1">
        <f>IF(AND(数据A!$E57="控制",数据A!$F57="失"),1,0)</f>
        <v>1</v>
      </c>
      <c r="AM58" s="1">
        <f>IF(AND(数据A!$E57="意外",数据A!$F57="得"),1,0)</f>
        <v>0</v>
      </c>
      <c r="AN58" s="1">
        <f>IF(AND(数据A!$E57="意外",数据A!$F57="失"),1,0)</f>
        <v>0</v>
      </c>
      <c r="AO58" s="5">
        <f>IF(AND(数据B!$E57="发球",数据B!$F57="得"),1,0)</f>
        <v>0</v>
      </c>
      <c r="AP58" s="5">
        <f>IF(AND(数据B!$E57="发球",数据B!$F57="失"),1,0)</f>
        <v>0</v>
      </c>
      <c r="AQ58" s="5">
        <f>IF(AND(数据B!$E57="正手",数据B!$F57="得"),1,0)</f>
        <v>0</v>
      </c>
      <c r="AR58" s="5">
        <f>IF(AND(数据B!$E57="正手",数据B!$F57="失"),1,0)</f>
        <v>0</v>
      </c>
      <c r="AS58" s="5">
        <f>IF(AND(数据B!$E57="反手",数据B!$F57="得"),1,0)</f>
        <v>0</v>
      </c>
      <c r="AT58" s="5">
        <f>IF(AND(数据B!$E57="反手",数据B!$F57="失"),1,0)</f>
        <v>0</v>
      </c>
      <c r="AU58" s="5">
        <f>IF(AND(数据B!$E57="侧身",数据B!$F57="得"),1,0)</f>
        <v>0</v>
      </c>
      <c r="AV58" s="5">
        <f>IF(AND(数据B!$E57="侧身",数据B!$F57="失"),1,0)</f>
        <v>0</v>
      </c>
      <c r="AW58" s="5">
        <f>IF(AND(数据B!$E57="控制",数据B!$F57="得"),1,0)</f>
        <v>1</v>
      </c>
      <c r="AX58" s="5">
        <f>IF(AND(数据B!$E57="控制",数据B!$F57="失"),1,0)</f>
        <v>0</v>
      </c>
      <c r="AY58" s="5">
        <f>IF(AND(数据B!$E57="意外",数据B!$F57="得"),1,0)</f>
        <v>0</v>
      </c>
      <c r="AZ58" s="5">
        <f>IF(AND(数据B!$E57="意外",数据B!$F57="失"),1,0)</f>
        <v>0</v>
      </c>
    </row>
    <row r="59" spans="1:52">
      <c r="A59" s="1">
        <f>IF(AND(输入!$D58=1,输入!$G58="d"),1,0)</f>
        <v>0</v>
      </c>
      <c r="B59" s="1">
        <f>IF(AND(输入!$D58=2,输入!$G58="d"),1,0)</f>
        <v>0</v>
      </c>
      <c r="C59" s="1">
        <f>IF(AND(输入!$D58=3,输入!$G58="d"),1,0)</f>
        <v>0</v>
      </c>
      <c r="D59" s="1">
        <f>IF(AND(输入!$D58=4,输入!$G58="d"),1,0)</f>
        <v>0</v>
      </c>
      <c r="E59" s="1">
        <f>IF(AND(输入!$D58=5,输入!$G58="d"),1,0)</f>
        <v>0</v>
      </c>
      <c r="F59" s="1">
        <f>IF(AND(输入!$D58=6,输入!$G58="d"),1,0)</f>
        <v>0</v>
      </c>
      <c r="G59" s="1">
        <f>IF(AND(输入!$D58&gt;6,输入!$G58="d"),1,0)</f>
        <v>1</v>
      </c>
      <c r="H59" s="1">
        <f>IF(AND(输入!$D58=1,输入!$G58="s"),1,0)</f>
        <v>0</v>
      </c>
      <c r="I59" s="1">
        <f>IF(AND(输入!$D58=2,输入!$G58="s"),1,0)</f>
        <v>0</v>
      </c>
      <c r="J59" s="1">
        <f>IF(AND(输入!$D58=3,输入!$G58="s"),1,0)</f>
        <v>0</v>
      </c>
      <c r="K59" s="1">
        <f>IF(AND(输入!$D58=4,输入!$G58="s"),1,0)</f>
        <v>0</v>
      </c>
      <c r="L59" s="1">
        <f>IF(AND(输入!$D58=5,输入!$G58="s"),1,0)</f>
        <v>0</v>
      </c>
      <c r="M59" s="1">
        <f>IF(AND(输入!$D58=6,输入!$G58="s"),1,0)</f>
        <v>0</v>
      </c>
      <c r="N59" s="1">
        <f>IF(AND(输入!$D58&gt;6,输入!$G58="s"),1,0)</f>
        <v>0</v>
      </c>
      <c r="O59" s="2">
        <f>IF(AND(输入!$H58=1,输入!$G58="s"),1,0)</f>
        <v>0</v>
      </c>
      <c r="P59" s="2">
        <f>IF(AND(输入!$H58=2,输入!$G58="s"),1,0)</f>
        <v>0</v>
      </c>
      <c r="Q59" s="2">
        <f>IF(AND(输入!$H58=3,输入!$G58="s"),1,0)</f>
        <v>0</v>
      </c>
      <c r="R59" s="2">
        <f>IF(AND(输入!$H58=4,输入!$G58="s"),1,0)</f>
        <v>0</v>
      </c>
      <c r="S59" s="2">
        <f>IF(AND(输入!$H58=5,输入!$G58="s"),1,0)</f>
        <v>0</v>
      </c>
      <c r="T59" s="2">
        <f>IF(AND(输入!$H58=6,输入!$G58="s"),1,0)</f>
        <v>0</v>
      </c>
      <c r="U59" s="2">
        <f>IF(AND(输入!$H58&gt;6,输入!$G58="s"),1,0)</f>
        <v>0</v>
      </c>
      <c r="V59" s="2">
        <f>IF(AND(输入!$H58=1,输入!$G58="d"),1,0)</f>
        <v>0</v>
      </c>
      <c r="W59" s="2">
        <f>IF(AND(输入!$H58=2,输入!$G58="d"),1,0)</f>
        <v>0</v>
      </c>
      <c r="X59" s="2">
        <f>IF(AND(输入!$H58=3,输入!$G58="d"),1,0)</f>
        <v>0</v>
      </c>
      <c r="Y59" s="2">
        <f>IF(AND(输入!$H58=4,输入!$G58="d"),1,0)</f>
        <v>0</v>
      </c>
      <c r="Z59" s="2">
        <f>IF(AND(输入!$H58=5,输入!$G58="d"),1,0)</f>
        <v>0</v>
      </c>
      <c r="AA59" s="2">
        <f>IF(AND(输入!$H58=6,输入!$G58="d"),1,0)</f>
        <v>0</v>
      </c>
      <c r="AB59" s="2">
        <f>IF(AND(输入!$H58&gt;6,输入!$G58="d"),1,0)</f>
        <v>1</v>
      </c>
      <c r="AC59" s="1">
        <f>IF(AND(数据A!$E58="发球",数据A!$F58="得"),1,0)</f>
        <v>0</v>
      </c>
      <c r="AD59" s="1">
        <f>IF(AND(数据A!$E58="发球",数据A!$F58="失"),1,0)</f>
        <v>0</v>
      </c>
      <c r="AE59" s="1">
        <f>IF(AND(数据A!$E58="正手",数据A!$F58="得"),1,0)</f>
        <v>0</v>
      </c>
      <c r="AF59" s="1">
        <f>IF(AND(数据A!$E58="正手",数据A!$F58="失"),1,0)</f>
        <v>0</v>
      </c>
      <c r="AG59" s="1">
        <f>IF(AND(数据A!$E58="反手",数据A!$F58="得"),1,0)</f>
        <v>0</v>
      </c>
      <c r="AH59" s="1">
        <f>IF(AND(数据A!$E58="反手",数据A!$F58="失"),1,0)</f>
        <v>0</v>
      </c>
      <c r="AI59" s="1">
        <f>IF(AND(数据A!$E58="侧身",数据A!$F58="得"),1,0)</f>
        <v>1</v>
      </c>
      <c r="AJ59" s="1">
        <f>IF(AND(数据A!$E58="侧身",数据A!$F58="失"),1,0)</f>
        <v>0</v>
      </c>
      <c r="AK59" s="1">
        <f>IF(AND(数据A!$E58="控制",数据A!$F58="得"),1,0)</f>
        <v>0</v>
      </c>
      <c r="AL59" s="1">
        <f>IF(AND(数据A!$E58="控制",数据A!$F58="失"),1,0)</f>
        <v>0</v>
      </c>
      <c r="AM59" s="1">
        <f>IF(AND(数据A!$E58="意外",数据A!$F58="得"),1,0)</f>
        <v>0</v>
      </c>
      <c r="AN59" s="1">
        <f>IF(AND(数据A!$E58="意外",数据A!$F58="失"),1,0)</f>
        <v>0</v>
      </c>
      <c r="AO59" s="5">
        <f>IF(AND(数据B!$E58="发球",数据B!$F58="得"),1,0)</f>
        <v>0</v>
      </c>
      <c r="AP59" s="5">
        <f>IF(AND(数据B!$E58="发球",数据B!$F58="失"),1,0)</f>
        <v>0</v>
      </c>
      <c r="AQ59" s="5">
        <f>IF(AND(数据B!$E58="正手",数据B!$F58="得"),1,0)</f>
        <v>0</v>
      </c>
      <c r="AR59" s="5">
        <f>IF(AND(数据B!$E58="正手",数据B!$F58="失"),1,0)</f>
        <v>0</v>
      </c>
      <c r="AS59" s="5">
        <f>IF(AND(数据B!$E58="反手",数据B!$F58="得"),1,0)</f>
        <v>0</v>
      </c>
      <c r="AT59" s="5">
        <f>IF(AND(数据B!$E58="反手",数据B!$F58="失"),1,0)</f>
        <v>0</v>
      </c>
      <c r="AU59" s="5">
        <f>IF(AND(数据B!$E58="侧身",数据B!$F58="得"),1,0)</f>
        <v>0</v>
      </c>
      <c r="AV59" s="5">
        <f>IF(AND(数据B!$E58="侧身",数据B!$F58="失"),1,0)</f>
        <v>1</v>
      </c>
      <c r="AW59" s="5">
        <f>IF(AND(数据B!$E58="控制",数据B!$F58="得"),1,0)</f>
        <v>0</v>
      </c>
      <c r="AX59" s="5">
        <f>IF(AND(数据B!$E58="控制",数据B!$F58="失"),1,0)</f>
        <v>0</v>
      </c>
      <c r="AY59" s="5">
        <f>IF(AND(数据B!$E58="意外",数据B!$F58="得"),1,0)</f>
        <v>0</v>
      </c>
      <c r="AZ59" s="5">
        <f>IF(AND(数据B!$E58="意外",数据B!$F58="失"),1,0)</f>
        <v>0</v>
      </c>
    </row>
    <row r="60" spans="1:52">
      <c r="A60" s="1">
        <f>IF(AND(输入!$D59=1,输入!$G59="d"),1,0)</f>
        <v>0</v>
      </c>
      <c r="B60" s="1">
        <f>IF(AND(输入!$D59=2,输入!$G59="d"),1,0)</f>
        <v>0</v>
      </c>
      <c r="C60" s="1">
        <f>IF(AND(输入!$D59=3,输入!$G59="d"),1,0)</f>
        <v>0</v>
      </c>
      <c r="D60" s="1">
        <f>IF(AND(输入!$D59=4,输入!$G59="d"),1,0)</f>
        <v>0</v>
      </c>
      <c r="E60" s="1">
        <f>IF(AND(输入!$D59=5,输入!$G59="d"),1,0)</f>
        <v>0</v>
      </c>
      <c r="F60" s="1">
        <f>IF(AND(输入!$D59=6,输入!$G59="d"),1,0)</f>
        <v>0</v>
      </c>
      <c r="G60" s="1">
        <f>IF(AND(输入!$D59&gt;6,输入!$G59="d"),1,0)</f>
        <v>1</v>
      </c>
      <c r="H60" s="1">
        <f>IF(AND(输入!$D59=1,输入!$G59="s"),1,0)</f>
        <v>0</v>
      </c>
      <c r="I60" s="1">
        <f>IF(AND(输入!$D59=2,输入!$G59="s"),1,0)</f>
        <v>0</v>
      </c>
      <c r="J60" s="1">
        <f>IF(AND(输入!$D59=3,输入!$G59="s"),1,0)</f>
        <v>0</v>
      </c>
      <c r="K60" s="1">
        <f>IF(AND(输入!$D59=4,输入!$G59="s"),1,0)</f>
        <v>0</v>
      </c>
      <c r="L60" s="1">
        <f>IF(AND(输入!$D59=5,输入!$G59="s"),1,0)</f>
        <v>0</v>
      </c>
      <c r="M60" s="1">
        <f>IF(AND(输入!$D59=6,输入!$G59="s"),1,0)</f>
        <v>0</v>
      </c>
      <c r="N60" s="1">
        <f>IF(AND(输入!$D59&gt;6,输入!$G59="s"),1,0)</f>
        <v>0</v>
      </c>
      <c r="O60" s="2">
        <f>IF(AND(输入!$H59=1,输入!$G59="s"),1,0)</f>
        <v>0</v>
      </c>
      <c r="P60" s="2">
        <f>IF(AND(输入!$H59=2,输入!$G59="s"),1,0)</f>
        <v>0</v>
      </c>
      <c r="Q60" s="2">
        <f>IF(AND(输入!$H59=3,输入!$G59="s"),1,0)</f>
        <v>0</v>
      </c>
      <c r="R60" s="2">
        <f>IF(AND(输入!$H59=4,输入!$G59="s"),1,0)</f>
        <v>0</v>
      </c>
      <c r="S60" s="2">
        <f>IF(AND(输入!$H59=5,输入!$G59="s"),1,0)</f>
        <v>0</v>
      </c>
      <c r="T60" s="2">
        <f>IF(AND(输入!$H59=6,输入!$G59="s"),1,0)</f>
        <v>0</v>
      </c>
      <c r="U60" s="2">
        <f>IF(AND(输入!$H59&gt;6,输入!$G59="s"),1,0)</f>
        <v>0</v>
      </c>
      <c r="V60" s="2">
        <f>IF(AND(输入!$H59=1,输入!$G59="d"),1,0)</f>
        <v>0</v>
      </c>
      <c r="W60" s="2">
        <f>IF(AND(输入!$H59=2,输入!$G59="d"),1,0)</f>
        <v>0</v>
      </c>
      <c r="X60" s="2">
        <f>IF(AND(输入!$H59=3,输入!$G59="d"),1,0)</f>
        <v>0</v>
      </c>
      <c r="Y60" s="2">
        <f>IF(AND(输入!$H59=4,输入!$G59="d"),1,0)</f>
        <v>0</v>
      </c>
      <c r="Z60" s="2">
        <f>IF(AND(输入!$H59=5,输入!$G59="d"),1,0)</f>
        <v>0</v>
      </c>
      <c r="AA60" s="2">
        <f>IF(AND(输入!$H59=6,输入!$G59="d"),1,0)</f>
        <v>0</v>
      </c>
      <c r="AB60" s="2">
        <f>IF(AND(输入!$H59&gt;6,输入!$G59="d"),1,0)</f>
        <v>1</v>
      </c>
      <c r="AC60" s="1">
        <f>IF(AND(数据A!$E59="发球",数据A!$F59="得"),1,0)</f>
        <v>0</v>
      </c>
      <c r="AD60" s="1">
        <f>IF(AND(数据A!$E59="发球",数据A!$F59="失"),1,0)</f>
        <v>0</v>
      </c>
      <c r="AE60" s="1">
        <f>IF(AND(数据A!$E59="正手",数据A!$F59="得"),1,0)</f>
        <v>0</v>
      </c>
      <c r="AF60" s="1">
        <f>IF(AND(数据A!$E59="正手",数据A!$F59="失"),1,0)</f>
        <v>0</v>
      </c>
      <c r="AG60" s="1">
        <f>IF(AND(数据A!$E59="反手",数据A!$F59="得"),1,0)</f>
        <v>0</v>
      </c>
      <c r="AH60" s="1">
        <f>IF(AND(数据A!$E59="反手",数据A!$F59="失"),1,0)</f>
        <v>0</v>
      </c>
      <c r="AI60" s="1">
        <f>IF(AND(数据A!$E59="侧身",数据A!$F59="得"),1,0)</f>
        <v>0</v>
      </c>
      <c r="AJ60" s="1">
        <f>IF(AND(数据A!$E59="侧身",数据A!$F59="失"),1,0)</f>
        <v>0</v>
      </c>
      <c r="AK60" s="1">
        <f>IF(AND(数据A!$E59="控制",数据A!$F59="得"),1,0)</f>
        <v>1</v>
      </c>
      <c r="AL60" s="1">
        <f>IF(AND(数据A!$E59="控制",数据A!$F59="失"),1,0)</f>
        <v>0</v>
      </c>
      <c r="AM60" s="1">
        <f>IF(AND(数据A!$E59="意外",数据A!$F59="得"),1,0)</f>
        <v>0</v>
      </c>
      <c r="AN60" s="1">
        <f>IF(AND(数据A!$E59="意外",数据A!$F59="失"),1,0)</f>
        <v>0</v>
      </c>
      <c r="AO60" s="5">
        <f>IF(AND(数据B!$E59="发球",数据B!$F59="得"),1,0)</f>
        <v>0</v>
      </c>
      <c r="AP60" s="5">
        <f>IF(AND(数据B!$E59="发球",数据B!$F59="失"),1,0)</f>
        <v>0</v>
      </c>
      <c r="AQ60" s="5">
        <f>IF(AND(数据B!$E59="正手",数据B!$F59="得"),1,0)</f>
        <v>0</v>
      </c>
      <c r="AR60" s="5">
        <f>IF(AND(数据B!$E59="正手",数据B!$F59="失"),1,0)</f>
        <v>0</v>
      </c>
      <c r="AS60" s="5">
        <f>IF(AND(数据B!$E59="反手",数据B!$F59="得"),1,0)</f>
        <v>0</v>
      </c>
      <c r="AT60" s="5">
        <f>IF(AND(数据B!$E59="反手",数据B!$F59="失"),1,0)</f>
        <v>0</v>
      </c>
      <c r="AU60" s="5">
        <f>IF(AND(数据B!$E59="侧身",数据B!$F59="得"),1,0)</f>
        <v>0</v>
      </c>
      <c r="AV60" s="5">
        <f>IF(AND(数据B!$E59="侧身",数据B!$F59="失"),1,0)</f>
        <v>0</v>
      </c>
      <c r="AW60" s="5">
        <f>IF(AND(数据B!$E59="控制",数据B!$F59="得"),1,0)</f>
        <v>0</v>
      </c>
      <c r="AX60" s="5">
        <f>IF(AND(数据B!$E59="控制",数据B!$F59="失"),1,0)</f>
        <v>1</v>
      </c>
      <c r="AY60" s="5">
        <f>IF(AND(数据B!$E59="意外",数据B!$F59="得"),1,0)</f>
        <v>0</v>
      </c>
      <c r="AZ60" s="5">
        <f>IF(AND(数据B!$E59="意外",数据B!$F59="失"),1,0)</f>
        <v>0</v>
      </c>
    </row>
    <row r="61" spans="1:52">
      <c r="A61" s="1">
        <f>IF(AND(输入!$D60=1,输入!$G60="d"),1,0)</f>
        <v>0</v>
      </c>
      <c r="B61" s="1">
        <f>IF(AND(输入!$D60=2,输入!$G60="d"),1,0)</f>
        <v>0</v>
      </c>
      <c r="C61" s="1">
        <f>IF(AND(输入!$D60=3,输入!$G60="d"),1,0)</f>
        <v>0</v>
      </c>
      <c r="D61" s="1">
        <f>IF(AND(输入!$D60=4,输入!$G60="d"),1,0)</f>
        <v>0</v>
      </c>
      <c r="E61" s="1">
        <f>IF(AND(输入!$D60=5,输入!$G60="d"),1,0)</f>
        <v>0</v>
      </c>
      <c r="F61" s="1">
        <f>IF(AND(输入!$D60=6,输入!$G60="d"),1,0)</f>
        <v>0</v>
      </c>
      <c r="G61" s="1">
        <f>IF(AND(输入!$D60&gt;6,输入!$G60="d"),1,0)</f>
        <v>0</v>
      </c>
      <c r="H61" s="1">
        <f>IF(AND(输入!$D60=1,输入!$G60="s"),1,0)</f>
        <v>0</v>
      </c>
      <c r="I61" s="1">
        <f>IF(AND(输入!$D60=2,输入!$G60="s"),1,0)</f>
        <v>1</v>
      </c>
      <c r="J61" s="1">
        <f>IF(AND(输入!$D60=3,输入!$G60="s"),1,0)</f>
        <v>0</v>
      </c>
      <c r="K61" s="1">
        <f>IF(AND(输入!$D60=4,输入!$G60="s"),1,0)</f>
        <v>0</v>
      </c>
      <c r="L61" s="1">
        <f>IF(AND(输入!$D60=5,输入!$G60="s"),1,0)</f>
        <v>0</v>
      </c>
      <c r="M61" s="1">
        <f>IF(AND(输入!$D60=6,输入!$G60="s"),1,0)</f>
        <v>0</v>
      </c>
      <c r="N61" s="1">
        <f>IF(AND(输入!$D60&gt;6,输入!$G60="s"),1,0)</f>
        <v>0</v>
      </c>
      <c r="O61" s="2">
        <f>IF(AND(输入!$H60=1,输入!$G60="s"),1,0)</f>
        <v>1</v>
      </c>
      <c r="P61" s="2">
        <f>IF(AND(输入!$H60=2,输入!$G60="s"),1,0)</f>
        <v>0</v>
      </c>
      <c r="Q61" s="2">
        <f>IF(AND(输入!$H60=3,输入!$G60="s"),1,0)</f>
        <v>0</v>
      </c>
      <c r="R61" s="2">
        <f>IF(AND(输入!$H60=4,输入!$G60="s"),1,0)</f>
        <v>0</v>
      </c>
      <c r="S61" s="2">
        <f>IF(AND(输入!$H60=5,输入!$G60="s"),1,0)</f>
        <v>0</v>
      </c>
      <c r="T61" s="2">
        <f>IF(AND(输入!$H60=6,输入!$G60="s"),1,0)</f>
        <v>0</v>
      </c>
      <c r="U61" s="2">
        <f>IF(AND(输入!$H60&gt;6,输入!$G60="s"),1,0)</f>
        <v>0</v>
      </c>
      <c r="V61" s="2">
        <f>IF(AND(输入!$H60=1,输入!$G60="d"),1,0)</f>
        <v>0</v>
      </c>
      <c r="W61" s="2">
        <f>IF(AND(输入!$H60=2,输入!$G60="d"),1,0)</f>
        <v>0</v>
      </c>
      <c r="X61" s="2">
        <f>IF(AND(输入!$H60=3,输入!$G60="d"),1,0)</f>
        <v>0</v>
      </c>
      <c r="Y61" s="2">
        <f>IF(AND(输入!$H60=4,输入!$G60="d"),1,0)</f>
        <v>0</v>
      </c>
      <c r="Z61" s="2">
        <f>IF(AND(输入!$H60=5,输入!$G60="d"),1,0)</f>
        <v>0</v>
      </c>
      <c r="AA61" s="2">
        <f>IF(AND(输入!$H60=6,输入!$G60="d"),1,0)</f>
        <v>0</v>
      </c>
      <c r="AB61" s="2">
        <f>IF(AND(输入!$H60&gt;6,输入!$G60="d"),1,0)</f>
        <v>0</v>
      </c>
      <c r="AC61" s="1">
        <f>IF(AND(数据A!$E60="发球",数据A!$F60="得"),1,0)</f>
        <v>0</v>
      </c>
      <c r="AD61" s="1">
        <f>IF(AND(数据A!$E60="发球",数据A!$F60="失"),1,0)</f>
        <v>0</v>
      </c>
      <c r="AE61" s="1">
        <f>IF(AND(数据A!$E60="正手",数据A!$F60="得"),1,0)</f>
        <v>0</v>
      </c>
      <c r="AF61" s="1">
        <f>IF(AND(数据A!$E60="正手",数据A!$F60="失"),1,0)</f>
        <v>0</v>
      </c>
      <c r="AG61" s="1">
        <f>IF(AND(数据A!$E60="反手",数据A!$F60="得"),1,0)</f>
        <v>0</v>
      </c>
      <c r="AH61" s="1">
        <f>IF(AND(数据A!$E60="反手",数据A!$F60="失"),1,0)</f>
        <v>0</v>
      </c>
      <c r="AI61" s="1">
        <f>IF(AND(数据A!$E60="侧身",数据A!$F60="得"),1,0)</f>
        <v>0</v>
      </c>
      <c r="AJ61" s="1">
        <f>IF(AND(数据A!$E60="侧身",数据A!$F60="失"),1,0)</f>
        <v>0</v>
      </c>
      <c r="AK61" s="1">
        <f>IF(AND(数据A!$E60="控制",数据A!$F60="得"),1,0)</f>
        <v>0</v>
      </c>
      <c r="AL61" s="1">
        <f>IF(AND(数据A!$E60="控制",数据A!$F60="失"),1,0)</f>
        <v>0</v>
      </c>
      <c r="AM61" s="1">
        <f>IF(AND(数据A!$E60="意外",数据A!$F60="得"),1,0)</f>
        <v>0</v>
      </c>
      <c r="AN61" s="1">
        <f>IF(AND(数据A!$E60="意外",数据A!$F60="失"),1,0)</f>
        <v>1</v>
      </c>
      <c r="AO61" s="5">
        <f>IF(AND(数据B!$E60="发球",数据B!$F60="得"),1,0)</f>
        <v>1</v>
      </c>
      <c r="AP61" s="5">
        <f>IF(AND(数据B!$E60="发球",数据B!$F60="失"),1,0)</f>
        <v>0</v>
      </c>
      <c r="AQ61" s="5">
        <f>IF(AND(数据B!$E60="正手",数据B!$F60="得"),1,0)</f>
        <v>0</v>
      </c>
      <c r="AR61" s="5">
        <f>IF(AND(数据B!$E60="正手",数据B!$F60="失"),1,0)</f>
        <v>0</v>
      </c>
      <c r="AS61" s="5">
        <f>IF(AND(数据B!$E60="反手",数据B!$F60="得"),1,0)</f>
        <v>0</v>
      </c>
      <c r="AT61" s="5">
        <f>IF(AND(数据B!$E60="反手",数据B!$F60="失"),1,0)</f>
        <v>0</v>
      </c>
      <c r="AU61" s="5">
        <f>IF(AND(数据B!$E60="侧身",数据B!$F60="得"),1,0)</f>
        <v>0</v>
      </c>
      <c r="AV61" s="5">
        <f>IF(AND(数据B!$E60="侧身",数据B!$F60="失"),1,0)</f>
        <v>0</v>
      </c>
      <c r="AW61" s="5">
        <f>IF(AND(数据B!$E60="控制",数据B!$F60="得"),1,0)</f>
        <v>0</v>
      </c>
      <c r="AX61" s="5">
        <f>IF(AND(数据B!$E60="控制",数据B!$F60="失"),1,0)</f>
        <v>0</v>
      </c>
      <c r="AY61" s="5">
        <f>IF(AND(数据B!$E60="意外",数据B!$F60="得"),1,0)</f>
        <v>0</v>
      </c>
      <c r="AZ61" s="5">
        <f>IF(AND(数据B!$E60="意外",数据B!$F60="失"),1,0)</f>
        <v>0</v>
      </c>
    </row>
    <row r="62" spans="1:52">
      <c r="A62" s="1">
        <f>IF(AND(输入!$D61=1,输入!$G61="d"),1,0)</f>
        <v>1</v>
      </c>
      <c r="B62" s="1">
        <f>IF(AND(输入!$D61=2,输入!$G61="d"),1,0)</f>
        <v>0</v>
      </c>
      <c r="C62" s="1">
        <f>IF(AND(输入!$D61=3,输入!$G61="d"),1,0)</f>
        <v>0</v>
      </c>
      <c r="D62" s="1">
        <f>IF(AND(输入!$D61=4,输入!$G61="d"),1,0)</f>
        <v>0</v>
      </c>
      <c r="E62" s="1">
        <f>IF(AND(输入!$D61=5,输入!$G61="d"),1,0)</f>
        <v>0</v>
      </c>
      <c r="F62" s="1">
        <f>IF(AND(输入!$D61=6,输入!$G61="d"),1,0)</f>
        <v>0</v>
      </c>
      <c r="G62" s="1">
        <f>IF(AND(输入!$D61&gt;6,输入!$G61="d"),1,0)</f>
        <v>0</v>
      </c>
      <c r="H62" s="1">
        <f>IF(AND(输入!$D61=1,输入!$G61="s"),1,0)</f>
        <v>0</v>
      </c>
      <c r="I62" s="1">
        <f>IF(AND(输入!$D61=2,输入!$G61="s"),1,0)</f>
        <v>0</v>
      </c>
      <c r="J62" s="1">
        <f>IF(AND(输入!$D61=3,输入!$G61="s"),1,0)</f>
        <v>0</v>
      </c>
      <c r="K62" s="1">
        <f>IF(AND(输入!$D61=4,输入!$G61="s"),1,0)</f>
        <v>0</v>
      </c>
      <c r="L62" s="1">
        <f>IF(AND(输入!$D61=5,输入!$G61="s"),1,0)</f>
        <v>0</v>
      </c>
      <c r="M62" s="1">
        <f>IF(AND(输入!$D61=6,输入!$G61="s"),1,0)</f>
        <v>0</v>
      </c>
      <c r="N62" s="1">
        <f>IF(AND(输入!$D61&gt;6,输入!$G61="s"),1,0)</f>
        <v>0</v>
      </c>
      <c r="O62" s="2">
        <f>IF(AND(输入!$H61=1,输入!$G61="s"),1,0)</f>
        <v>0</v>
      </c>
      <c r="P62" s="2">
        <f>IF(AND(输入!$H61=2,输入!$G61="s"),1,0)</f>
        <v>0</v>
      </c>
      <c r="Q62" s="2">
        <f>IF(AND(输入!$H61=3,输入!$G61="s"),1,0)</f>
        <v>0</v>
      </c>
      <c r="R62" s="2">
        <f>IF(AND(输入!$H61=4,输入!$G61="s"),1,0)</f>
        <v>0</v>
      </c>
      <c r="S62" s="2">
        <f>IF(AND(输入!$H61=5,输入!$G61="s"),1,0)</f>
        <v>0</v>
      </c>
      <c r="T62" s="2">
        <f>IF(AND(输入!$H61=6,输入!$G61="s"),1,0)</f>
        <v>0</v>
      </c>
      <c r="U62" s="2">
        <f>IF(AND(输入!$H61&gt;6,输入!$G61="s"),1,0)</f>
        <v>0</v>
      </c>
      <c r="V62" s="2">
        <f>IF(AND(输入!$H61=1,输入!$G61="d"),1,0)</f>
        <v>0</v>
      </c>
      <c r="W62" s="2">
        <f>IF(AND(输入!$H61=2,输入!$G61="d"),1,0)</f>
        <v>1</v>
      </c>
      <c r="X62" s="2">
        <f>IF(AND(输入!$H61=3,输入!$G61="d"),1,0)</f>
        <v>0</v>
      </c>
      <c r="Y62" s="2">
        <f>IF(AND(输入!$H61=4,输入!$G61="d"),1,0)</f>
        <v>0</v>
      </c>
      <c r="Z62" s="2">
        <f>IF(AND(输入!$H61=5,输入!$G61="d"),1,0)</f>
        <v>0</v>
      </c>
      <c r="AA62" s="2">
        <f>IF(AND(输入!$H61=6,输入!$G61="d"),1,0)</f>
        <v>0</v>
      </c>
      <c r="AB62" s="2">
        <f>IF(AND(输入!$H61&gt;6,输入!$G61="d"),1,0)</f>
        <v>0</v>
      </c>
      <c r="AC62" s="1">
        <f>IF(AND(数据A!$E61="发球",数据A!$F61="得"),1,0)</f>
        <v>1</v>
      </c>
      <c r="AD62" s="1">
        <f>IF(AND(数据A!$E61="发球",数据A!$F61="失"),1,0)</f>
        <v>0</v>
      </c>
      <c r="AE62" s="1">
        <f>IF(AND(数据A!$E61="正手",数据A!$F61="得"),1,0)</f>
        <v>0</v>
      </c>
      <c r="AF62" s="1">
        <f>IF(AND(数据A!$E61="正手",数据A!$F61="失"),1,0)</f>
        <v>0</v>
      </c>
      <c r="AG62" s="1">
        <f>IF(AND(数据A!$E61="反手",数据A!$F61="得"),1,0)</f>
        <v>0</v>
      </c>
      <c r="AH62" s="1">
        <f>IF(AND(数据A!$E61="反手",数据A!$F61="失"),1,0)</f>
        <v>0</v>
      </c>
      <c r="AI62" s="1">
        <f>IF(AND(数据A!$E61="侧身",数据A!$F61="得"),1,0)</f>
        <v>0</v>
      </c>
      <c r="AJ62" s="1">
        <f>IF(AND(数据A!$E61="侧身",数据A!$F61="失"),1,0)</f>
        <v>0</v>
      </c>
      <c r="AK62" s="1">
        <f>IF(AND(数据A!$E61="控制",数据A!$F61="得"),1,0)</f>
        <v>0</v>
      </c>
      <c r="AL62" s="1">
        <f>IF(AND(数据A!$E61="控制",数据A!$F61="失"),1,0)</f>
        <v>0</v>
      </c>
      <c r="AM62" s="1">
        <f>IF(AND(数据A!$E61="意外",数据A!$F61="得"),1,0)</f>
        <v>0</v>
      </c>
      <c r="AN62" s="1">
        <f>IF(AND(数据A!$E61="意外",数据A!$F61="失"),1,0)</f>
        <v>0</v>
      </c>
      <c r="AO62" s="5">
        <f>IF(AND(数据B!$E61="发球",数据B!$F61="得"),1,0)</f>
        <v>0</v>
      </c>
      <c r="AP62" s="5">
        <f>IF(AND(数据B!$E61="发球",数据B!$F61="失"),1,0)</f>
        <v>0</v>
      </c>
      <c r="AQ62" s="5">
        <f>IF(AND(数据B!$E61="正手",数据B!$F61="得"),1,0)</f>
        <v>0</v>
      </c>
      <c r="AR62" s="5">
        <f>IF(AND(数据B!$E61="正手",数据B!$F61="失"),1,0)</f>
        <v>1</v>
      </c>
      <c r="AS62" s="5">
        <f>IF(AND(数据B!$E61="反手",数据B!$F61="得"),1,0)</f>
        <v>0</v>
      </c>
      <c r="AT62" s="5">
        <f>IF(AND(数据B!$E61="反手",数据B!$F61="失"),1,0)</f>
        <v>0</v>
      </c>
      <c r="AU62" s="5">
        <f>IF(AND(数据B!$E61="侧身",数据B!$F61="得"),1,0)</f>
        <v>0</v>
      </c>
      <c r="AV62" s="5">
        <f>IF(AND(数据B!$E61="侧身",数据B!$F61="失"),1,0)</f>
        <v>0</v>
      </c>
      <c r="AW62" s="5">
        <f>IF(AND(数据B!$E61="控制",数据B!$F61="得"),1,0)</f>
        <v>0</v>
      </c>
      <c r="AX62" s="5">
        <f>IF(AND(数据B!$E61="控制",数据B!$F61="失"),1,0)</f>
        <v>0</v>
      </c>
      <c r="AY62" s="5">
        <f>IF(AND(数据B!$E61="意外",数据B!$F61="得"),1,0)</f>
        <v>0</v>
      </c>
      <c r="AZ62" s="5">
        <f>IF(AND(数据B!$E61="意外",数据B!$F61="失"),1,0)</f>
        <v>0</v>
      </c>
    </row>
    <row r="63" spans="1:52">
      <c r="A63" s="1">
        <f>IF(AND(输入!$D62=1,输入!$G62="d"),1,0)</f>
        <v>0</v>
      </c>
      <c r="B63" s="1">
        <f>IF(AND(输入!$D62=2,输入!$G62="d"),1,0)</f>
        <v>1</v>
      </c>
      <c r="C63" s="1">
        <f>IF(AND(输入!$D62=3,输入!$G62="d"),1,0)</f>
        <v>0</v>
      </c>
      <c r="D63" s="1">
        <f>IF(AND(输入!$D62=4,输入!$G62="d"),1,0)</f>
        <v>0</v>
      </c>
      <c r="E63" s="1">
        <f>IF(AND(输入!$D62=5,输入!$G62="d"),1,0)</f>
        <v>0</v>
      </c>
      <c r="F63" s="1">
        <f>IF(AND(输入!$D62=6,输入!$G62="d"),1,0)</f>
        <v>0</v>
      </c>
      <c r="G63" s="1">
        <f>IF(AND(输入!$D62&gt;6,输入!$G62="d"),1,0)</f>
        <v>0</v>
      </c>
      <c r="H63" s="1">
        <f>IF(AND(输入!$D62=1,输入!$G62="s"),1,0)</f>
        <v>0</v>
      </c>
      <c r="I63" s="1">
        <f>IF(AND(输入!$D62=2,输入!$G62="s"),1,0)</f>
        <v>0</v>
      </c>
      <c r="J63" s="1">
        <f>IF(AND(输入!$D62=3,输入!$G62="s"),1,0)</f>
        <v>0</v>
      </c>
      <c r="K63" s="1">
        <f>IF(AND(输入!$D62=4,输入!$G62="s"),1,0)</f>
        <v>0</v>
      </c>
      <c r="L63" s="1">
        <f>IF(AND(输入!$D62=5,输入!$G62="s"),1,0)</f>
        <v>0</v>
      </c>
      <c r="M63" s="1">
        <f>IF(AND(输入!$D62=6,输入!$G62="s"),1,0)</f>
        <v>0</v>
      </c>
      <c r="N63" s="1">
        <f>IF(AND(输入!$D62&gt;6,输入!$G62="s"),1,0)</f>
        <v>0</v>
      </c>
      <c r="O63" s="2">
        <f>IF(AND(输入!$H62=1,输入!$G62="s"),1,0)</f>
        <v>0</v>
      </c>
      <c r="P63" s="2">
        <f>IF(AND(输入!$H62=2,输入!$G62="s"),1,0)</f>
        <v>0</v>
      </c>
      <c r="Q63" s="2">
        <f>IF(AND(输入!$H62=3,输入!$G62="s"),1,0)</f>
        <v>0</v>
      </c>
      <c r="R63" s="2">
        <f>IF(AND(输入!$H62=4,输入!$G62="s"),1,0)</f>
        <v>0</v>
      </c>
      <c r="S63" s="2">
        <f>IF(AND(输入!$H62=5,输入!$G62="s"),1,0)</f>
        <v>0</v>
      </c>
      <c r="T63" s="2">
        <f>IF(AND(输入!$H62=6,输入!$G62="s"),1,0)</f>
        <v>0</v>
      </c>
      <c r="U63" s="2">
        <f>IF(AND(输入!$H62&gt;6,输入!$G62="s"),1,0)</f>
        <v>0</v>
      </c>
      <c r="V63" s="2">
        <f>IF(AND(输入!$H62=1,输入!$G62="d"),1,0)</f>
        <v>0</v>
      </c>
      <c r="W63" s="2">
        <f>IF(AND(输入!$H62=2,输入!$G62="d"),1,0)</f>
        <v>0</v>
      </c>
      <c r="X63" s="2">
        <f>IF(AND(输入!$H62=3,输入!$G62="d"),1,0)</f>
        <v>1</v>
      </c>
      <c r="Y63" s="2">
        <f>IF(AND(输入!$H62=4,输入!$G62="d"),1,0)</f>
        <v>0</v>
      </c>
      <c r="Z63" s="2">
        <f>IF(AND(输入!$H62=5,输入!$G62="d"),1,0)</f>
        <v>0</v>
      </c>
      <c r="AA63" s="2">
        <f>IF(AND(输入!$H62=6,输入!$G62="d"),1,0)</f>
        <v>0</v>
      </c>
      <c r="AB63" s="2">
        <f>IF(AND(输入!$H62&gt;6,输入!$G62="d"),1,0)</f>
        <v>0</v>
      </c>
      <c r="AC63" s="1">
        <f>IF(AND(数据A!$E62="发球",数据A!$F62="得"),1,0)</f>
        <v>0</v>
      </c>
      <c r="AD63" s="1">
        <f>IF(AND(数据A!$E62="发球",数据A!$F62="失"),1,0)</f>
        <v>0</v>
      </c>
      <c r="AE63" s="1">
        <f>IF(AND(数据A!$E62="正手",数据A!$F62="得"),1,0)</f>
        <v>0</v>
      </c>
      <c r="AF63" s="1">
        <f>IF(AND(数据A!$E62="正手",数据A!$F62="失"),1,0)</f>
        <v>0</v>
      </c>
      <c r="AG63" s="1">
        <f>IF(AND(数据A!$E62="反手",数据A!$F62="得"),1,0)</f>
        <v>1</v>
      </c>
      <c r="AH63" s="1">
        <f>IF(AND(数据A!$E62="反手",数据A!$F62="失"),1,0)</f>
        <v>0</v>
      </c>
      <c r="AI63" s="1">
        <f>IF(AND(数据A!$E62="侧身",数据A!$F62="得"),1,0)</f>
        <v>0</v>
      </c>
      <c r="AJ63" s="1">
        <f>IF(AND(数据A!$E62="侧身",数据A!$F62="失"),1,0)</f>
        <v>0</v>
      </c>
      <c r="AK63" s="1">
        <f>IF(AND(数据A!$E62="控制",数据A!$F62="得"),1,0)</f>
        <v>0</v>
      </c>
      <c r="AL63" s="1">
        <f>IF(AND(数据A!$E62="控制",数据A!$F62="失"),1,0)</f>
        <v>0</v>
      </c>
      <c r="AM63" s="1">
        <f>IF(AND(数据A!$E62="意外",数据A!$F62="得"),1,0)</f>
        <v>0</v>
      </c>
      <c r="AN63" s="1">
        <f>IF(AND(数据A!$E62="意外",数据A!$F62="失"),1,0)</f>
        <v>0</v>
      </c>
      <c r="AO63" s="5">
        <f>IF(AND(数据B!$E62="发球",数据B!$F62="得"),1,0)</f>
        <v>0</v>
      </c>
      <c r="AP63" s="5">
        <f>IF(AND(数据B!$E62="发球",数据B!$F62="失"),1,0)</f>
        <v>0</v>
      </c>
      <c r="AQ63" s="5">
        <f>IF(AND(数据B!$E62="正手",数据B!$F62="得"),1,0)</f>
        <v>0</v>
      </c>
      <c r="AR63" s="5">
        <f>IF(AND(数据B!$E62="正手",数据B!$F62="失"),1,0)</f>
        <v>0</v>
      </c>
      <c r="AS63" s="5">
        <f>IF(AND(数据B!$E62="反手",数据B!$F62="得"),1,0)</f>
        <v>0</v>
      </c>
      <c r="AT63" s="5">
        <f>IF(AND(数据B!$E62="反手",数据B!$F62="失"),1,0)</f>
        <v>1</v>
      </c>
      <c r="AU63" s="5">
        <f>IF(AND(数据B!$E62="侧身",数据B!$F62="得"),1,0)</f>
        <v>0</v>
      </c>
      <c r="AV63" s="5">
        <f>IF(AND(数据B!$E62="侧身",数据B!$F62="失"),1,0)</f>
        <v>0</v>
      </c>
      <c r="AW63" s="5">
        <f>IF(AND(数据B!$E62="控制",数据B!$F62="得"),1,0)</f>
        <v>0</v>
      </c>
      <c r="AX63" s="5">
        <f>IF(AND(数据B!$E62="控制",数据B!$F62="失"),1,0)</f>
        <v>0</v>
      </c>
      <c r="AY63" s="5">
        <f>IF(AND(数据B!$E62="意外",数据B!$F62="得"),1,0)</f>
        <v>0</v>
      </c>
      <c r="AZ63" s="5">
        <f>IF(AND(数据B!$E62="意外",数据B!$F62="失"),1,0)</f>
        <v>0</v>
      </c>
    </row>
    <row r="64" spans="1:52">
      <c r="A64" s="1">
        <f>IF(AND(输入!$D63=1,输入!$G63="d"),1,0)</f>
        <v>0</v>
      </c>
      <c r="B64" s="1">
        <f>IF(AND(输入!$D63=2,输入!$G63="d"),1,0)</f>
        <v>0</v>
      </c>
      <c r="C64" s="1">
        <f>IF(AND(输入!$D63=3,输入!$G63="d"),1,0)</f>
        <v>0</v>
      </c>
      <c r="D64" s="1">
        <f>IF(AND(输入!$D63=4,输入!$G63="d"),1,0)</f>
        <v>0</v>
      </c>
      <c r="E64" s="1">
        <f>IF(AND(输入!$D63=5,输入!$G63="d"),1,0)</f>
        <v>0</v>
      </c>
      <c r="F64" s="1">
        <f>IF(AND(输入!$D63=6,输入!$G63="d"),1,0)</f>
        <v>0</v>
      </c>
      <c r="G64" s="1">
        <f>IF(AND(输入!$D63&gt;6,输入!$G63="d"),1,0)</f>
        <v>0</v>
      </c>
      <c r="H64" s="1">
        <f>IF(AND(输入!$D63=1,输入!$G63="s"),1,0)</f>
        <v>0</v>
      </c>
      <c r="I64" s="1">
        <f>IF(AND(输入!$D63=2,输入!$G63="s"),1,0)</f>
        <v>0</v>
      </c>
      <c r="J64" s="1">
        <f>IF(AND(输入!$D63=3,输入!$G63="s"),1,0)</f>
        <v>1</v>
      </c>
      <c r="K64" s="1">
        <f>IF(AND(输入!$D63=4,输入!$G63="s"),1,0)</f>
        <v>0</v>
      </c>
      <c r="L64" s="1">
        <f>IF(AND(输入!$D63=5,输入!$G63="s"),1,0)</f>
        <v>0</v>
      </c>
      <c r="M64" s="1">
        <f>IF(AND(输入!$D63=6,输入!$G63="s"),1,0)</f>
        <v>0</v>
      </c>
      <c r="N64" s="1">
        <f>IF(AND(输入!$D63&gt;6,输入!$G63="s"),1,0)</f>
        <v>0</v>
      </c>
      <c r="O64" s="2">
        <f>IF(AND(输入!$H63=1,输入!$G63="s"),1,0)</f>
        <v>0</v>
      </c>
      <c r="P64" s="2">
        <f>IF(AND(输入!$H63=2,输入!$G63="s"),1,0)</f>
        <v>1</v>
      </c>
      <c r="Q64" s="2">
        <f>IF(AND(输入!$H63=3,输入!$G63="s"),1,0)</f>
        <v>0</v>
      </c>
      <c r="R64" s="2">
        <f>IF(AND(输入!$H63=4,输入!$G63="s"),1,0)</f>
        <v>0</v>
      </c>
      <c r="S64" s="2">
        <f>IF(AND(输入!$H63=5,输入!$G63="s"),1,0)</f>
        <v>0</v>
      </c>
      <c r="T64" s="2">
        <f>IF(AND(输入!$H63=6,输入!$G63="s"),1,0)</f>
        <v>0</v>
      </c>
      <c r="U64" s="2">
        <f>IF(AND(输入!$H63&gt;6,输入!$G63="s"),1,0)</f>
        <v>0</v>
      </c>
      <c r="V64" s="2">
        <f>IF(AND(输入!$H63=1,输入!$G63="d"),1,0)</f>
        <v>0</v>
      </c>
      <c r="W64" s="2">
        <f>IF(AND(输入!$H63=2,输入!$G63="d"),1,0)</f>
        <v>0</v>
      </c>
      <c r="X64" s="2">
        <f>IF(AND(输入!$H63=3,输入!$G63="d"),1,0)</f>
        <v>0</v>
      </c>
      <c r="Y64" s="2">
        <f>IF(AND(输入!$H63=4,输入!$G63="d"),1,0)</f>
        <v>0</v>
      </c>
      <c r="Z64" s="2">
        <f>IF(AND(输入!$H63=5,输入!$G63="d"),1,0)</f>
        <v>0</v>
      </c>
      <c r="AA64" s="2">
        <f>IF(AND(输入!$H63=6,输入!$G63="d"),1,0)</f>
        <v>0</v>
      </c>
      <c r="AB64" s="2">
        <f>IF(AND(输入!$H63&gt;6,输入!$G63="d"),1,0)</f>
        <v>0</v>
      </c>
      <c r="AC64" s="1">
        <f>IF(AND(数据A!$E63="发球",数据A!$F63="得"),1,0)</f>
        <v>0</v>
      </c>
      <c r="AD64" s="1">
        <f>IF(AND(数据A!$E63="发球",数据A!$F63="失"),1,0)</f>
        <v>0</v>
      </c>
      <c r="AE64" s="1">
        <f>IF(AND(数据A!$E63="正手",数据A!$F63="得"),1,0)</f>
        <v>0</v>
      </c>
      <c r="AF64" s="1">
        <f>IF(AND(数据A!$E63="正手",数据A!$F63="失"),1,0)</f>
        <v>0</v>
      </c>
      <c r="AG64" s="1">
        <f>IF(AND(数据A!$E63="反手",数据A!$F63="得"),1,0)</f>
        <v>0</v>
      </c>
      <c r="AH64" s="1">
        <f>IF(AND(数据A!$E63="反手",数据A!$F63="失"),1,0)</f>
        <v>0</v>
      </c>
      <c r="AI64" s="1">
        <f>IF(AND(数据A!$E63="侧身",数据A!$F63="得"),1,0)</f>
        <v>0</v>
      </c>
      <c r="AJ64" s="1">
        <f>IF(AND(数据A!$E63="侧身",数据A!$F63="失"),1,0)</f>
        <v>1</v>
      </c>
      <c r="AK64" s="1">
        <f>IF(AND(数据A!$E63="控制",数据A!$F63="得"),1,0)</f>
        <v>0</v>
      </c>
      <c r="AL64" s="1">
        <f>IF(AND(数据A!$E63="控制",数据A!$F63="失"),1,0)</f>
        <v>0</v>
      </c>
      <c r="AM64" s="1">
        <f>IF(AND(数据A!$E63="意外",数据A!$F63="得"),1,0)</f>
        <v>0</v>
      </c>
      <c r="AN64" s="1">
        <f>IF(AND(数据A!$E63="意外",数据A!$F63="失"),1,0)</f>
        <v>0</v>
      </c>
      <c r="AO64" s="5">
        <f>IF(AND(数据B!$E63="发球",数据B!$F63="得"),1,0)</f>
        <v>0</v>
      </c>
      <c r="AP64" s="5">
        <f>IF(AND(数据B!$E63="发球",数据B!$F63="失"),1,0)</f>
        <v>0</v>
      </c>
      <c r="AQ64" s="5">
        <f>IF(AND(数据B!$E63="正手",数据B!$F63="得"),1,0)</f>
        <v>0</v>
      </c>
      <c r="AR64" s="5">
        <f>IF(AND(数据B!$E63="正手",数据B!$F63="失"),1,0)</f>
        <v>0</v>
      </c>
      <c r="AS64" s="5">
        <f>IF(AND(数据B!$E63="反手",数据B!$F63="得"),1,0)</f>
        <v>0</v>
      </c>
      <c r="AT64" s="5">
        <f>IF(AND(数据B!$E63="反手",数据B!$F63="失"),1,0)</f>
        <v>0</v>
      </c>
      <c r="AU64" s="5">
        <f>IF(AND(数据B!$E63="侧身",数据B!$F63="得"),1,0)</f>
        <v>1</v>
      </c>
      <c r="AV64" s="5">
        <f>IF(AND(数据B!$E63="侧身",数据B!$F63="失"),1,0)</f>
        <v>0</v>
      </c>
      <c r="AW64" s="5">
        <f>IF(AND(数据B!$E63="控制",数据B!$F63="得"),1,0)</f>
        <v>0</v>
      </c>
      <c r="AX64" s="5">
        <f>IF(AND(数据B!$E63="控制",数据B!$F63="失"),1,0)</f>
        <v>0</v>
      </c>
      <c r="AY64" s="5">
        <f>IF(AND(数据B!$E63="意外",数据B!$F63="得"),1,0)</f>
        <v>0</v>
      </c>
      <c r="AZ64" s="5">
        <f>IF(AND(数据B!$E63="意外",数据B!$F63="失"),1,0)</f>
        <v>0</v>
      </c>
    </row>
    <row r="65" spans="1:52">
      <c r="A65" s="1">
        <f>IF(AND(输入!$D64=1,输入!$G64="d"),1,0)</f>
        <v>0</v>
      </c>
      <c r="B65" s="1">
        <f>IF(AND(输入!$D64=2,输入!$G64="d"),1,0)</f>
        <v>0</v>
      </c>
      <c r="C65" s="1">
        <f>IF(AND(输入!$D64=3,输入!$G64="d"),1,0)</f>
        <v>0</v>
      </c>
      <c r="D65" s="1">
        <f>IF(AND(输入!$D64=4,输入!$G64="d"),1,0)</f>
        <v>0</v>
      </c>
      <c r="E65" s="1">
        <f>IF(AND(输入!$D64=5,输入!$G64="d"),1,0)</f>
        <v>0</v>
      </c>
      <c r="F65" s="1">
        <f>IF(AND(输入!$D64=6,输入!$G64="d"),1,0)</f>
        <v>0</v>
      </c>
      <c r="G65" s="1">
        <f>IF(AND(输入!$D64&gt;6,输入!$G64="d"),1,0)</f>
        <v>0</v>
      </c>
      <c r="H65" s="1">
        <f>IF(AND(输入!$D64=1,输入!$G64="s"),1,0)</f>
        <v>0</v>
      </c>
      <c r="I65" s="1">
        <f>IF(AND(输入!$D64=2,输入!$G64="s"),1,0)</f>
        <v>0</v>
      </c>
      <c r="J65" s="1">
        <f>IF(AND(输入!$D64=3,输入!$G64="s"),1,0)</f>
        <v>1</v>
      </c>
      <c r="K65" s="1">
        <f>IF(AND(输入!$D64=4,输入!$G64="s"),1,0)</f>
        <v>0</v>
      </c>
      <c r="L65" s="1">
        <f>IF(AND(输入!$D64=5,输入!$G64="s"),1,0)</f>
        <v>0</v>
      </c>
      <c r="M65" s="1">
        <f>IF(AND(输入!$D64=6,输入!$G64="s"),1,0)</f>
        <v>0</v>
      </c>
      <c r="N65" s="1">
        <f>IF(AND(输入!$D64&gt;6,输入!$G64="s"),1,0)</f>
        <v>0</v>
      </c>
      <c r="O65" s="2">
        <f>IF(AND(输入!$H64=1,输入!$G64="s"),1,0)</f>
        <v>0</v>
      </c>
      <c r="P65" s="2">
        <f>IF(AND(输入!$H64=2,输入!$G64="s"),1,0)</f>
        <v>1</v>
      </c>
      <c r="Q65" s="2">
        <f>IF(AND(输入!$H64=3,输入!$G64="s"),1,0)</f>
        <v>0</v>
      </c>
      <c r="R65" s="2">
        <f>IF(AND(输入!$H64=4,输入!$G64="s"),1,0)</f>
        <v>0</v>
      </c>
      <c r="S65" s="2">
        <f>IF(AND(输入!$H64=5,输入!$G64="s"),1,0)</f>
        <v>0</v>
      </c>
      <c r="T65" s="2">
        <f>IF(AND(输入!$H64=6,输入!$G64="s"),1,0)</f>
        <v>0</v>
      </c>
      <c r="U65" s="2">
        <f>IF(AND(输入!$H64&gt;6,输入!$G64="s"),1,0)</f>
        <v>0</v>
      </c>
      <c r="V65" s="2">
        <f>IF(AND(输入!$H64=1,输入!$G64="d"),1,0)</f>
        <v>0</v>
      </c>
      <c r="W65" s="2">
        <f>IF(AND(输入!$H64=2,输入!$G64="d"),1,0)</f>
        <v>0</v>
      </c>
      <c r="X65" s="2">
        <f>IF(AND(输入!$H64=3,输入!$G64="d"),1,0)</f>
        <v>0</v>
      </c>
      <c r="Y65" s="2">
        <f>IF(AND(输入!$H64=4,输入!$G64="d"),1,0)</f>
        <v>0</v>
      </c>
      <c r="Z65" s="2">
        <f>IF(AND(输入!$H64=5,输入!$G64="d"),1,0)</f>
        <v>0</v>
      </c>
      <c r="AA65" s="2">
        <f>IF(AND(输入!$H64=6,输入!$G64="d"),1,0)</f>
        <v>0</v>
      </c>
      <c r="AB65" s="2">
        <f>IF(AND(输入!$H64&gt;6,输入!$G64="d"),1,0)</f>
        <v>0</v>
      </c>
      <c r="AC65" s="1">
        <f>IF(AND(数据A!$E64="发球",数据A!$F64="得"),1,0)</f>
        <v>0</v>
      </c>
      <c r="AD65" s="1">
        <f>IF(AND(数据A!$E64="发球",数据A!$F64="失"),1,0)</f>
        <v>0</v>
      </c>
      <c r="AE65" s="1">
        <f>IF(AND(数据A!$E64="正手",数据A!$F64="得"),1,0)</f>
        <v>0</v>
      </c>
      <c r="AF65" s="1">
        <f>IF(AND(数据A!$E64="正手",数据A!$F64="失"),1,0)</f>
        <v>0</v>
      </c>
      <c r="AG65" s="1">
        <f>IF(AND(数据A!$E64="反手",数据A!$F64="得"),1,0)</f>
        <v>0</v>
      </c>
      <c r="AH65" s="1">
        <f>IF(AND(数据A!$E64="反手",数据A!$F64="失"),1,0)</f>
        <v>0</v>
      </c>
      <c r="AI65" s="1">
        <f>IF(AND(数据A!$E64="侧身",数据A!$F64="得"),1,0)</f>
        <v>0</v>
      </c>
      <c r="AJ65" s="1">
        <f>IF(AND(数据A!$E64="侧身",数据A!$F64="失"),1,0)</f>
        <v>1</v>
      </c>
      <c r="AK65" s="1">
        <f>IF(AND(数据A!$E64="控制",数据A!$F64="得"),1,0)</f>
        <v>0</v>
      </c>
      <c r="AL65" s="1">
        <f>IF(AND(数据A!$E64="控制",数据A!$F64="失"),1,0)</f>
        <v>0</v>
      </c>
      <c r="AM65" s="1">
        <f>IF(AND(数据A!$E64="意外",数据A!$F64="得"),1,0)</f>
        <v>0</v>
      </c>
      <c r="AN65" s="1">
        <f>IF(AND(数据A!$E64="意外",数据A!$F64="失"),1,0)</f>
        <v>0</v>
      </c>
      <c r="AO65" s="5">
        <f>IF(AND(数据B!$E64="发球",数据B!$F64="得"),1,0)</f>
        <v>0</v>
      </c>
      <c r="AP65" s="5">
        <f>IF(AND(数据B!$E64="发球",数据B!$F64="失"),1,0)</f>
        <v>0</v>
      </c>
      <c r="AQ65" s="5">
        <f>IF(AND(数据B!$E64="正手",数据B!$F64="得"),1,0)</f>
        <v>0</v>
      </c>
      <c r="AR65" s="5">
        <f>IF(AND(数据B!$E64="正手",数据B!$F64="失"),1,0)</f>
        <v>0</v>
      </c>
      <c r="AS65" s="5">
        <f>IF(AND(数据B!$E64="反手",数据B!$F64="得"),1,0)</f>
        <v>0</v>
      </c>
      <c r="AT65" s="5">
        <f>IF(AND(数据B!$E64="反手",数据B!$F64="失"),1,0)</f>
        <v>0</v>
      </c>
      <c r="AU65" s="5">
        <f>IF(AND(数据B!$E64="侧身",数据B!$F64="得"),1,0)</f>
        <v>1</v>
      </c>
      <c r="AV65" s="5">
        <f>IF(AND(数据B!$E64="侧身",数据B!$F64="失"),1,0)</f>
        <v>0</v>
      </c>
      <c r="AW65" s="5">
        <f>IF(AND(数据B!$E64="控制",数据B!$F64="得"),1,0)</f>
        <v>0</v>
      </c>
      <c r="AX65" s="5">
        <f>IF(AND(数据B!$E64="控制",数据B!$F64="失"),1,0)</f>
        <v>0</v>
      </c>
      <c r="AY65" s="5">
        <f>IF(AND(数据B!$E64="意外",数据B!$F64="得"),1,0)</f>
        <v>0</v>
      </c>
      <c r="AZ65" s="5">
        <f>IF(AND(数据B!$E64="意外",数据B!$F64="失"),1,0)</f>
        <v>0</v>
      </c>
    </row>
    <row r="66" spans="1:52">
      <c r="A66" s="1">
        <f>IF(AND(输入!$D65=1,输入!$G65="d"),1,0)</f>
        <v>0</v>
      </c>
      <c r="B66" s="1">
        <f>IF(AND(输入!$D65=2,输入!$G65="d"),1,0)</f>
        <v>0</v>
      </c>
      <c r="C66" s="1">
        <f>IF(AND(输入!$D65=3,输入!$G65="d"),1,0)</f>
        <v>0</v>
      </c>
      <c r="D66" s="1">
        <f>IF(AND(输入!$D65=4,输入!$G65="d"),1,0)</f>
        <v>0</v>
      </c>
      <c r="E66" s="1">
        <f>IF(AND(输入!$D65=5,输入!$G65="d"),1,0)</f>
        <v>0</v>
      </c>
      <c r="F66" s="1">
        <f>IF(AND(输入!$D65=6,输入!$G65="d"),1,0)</f>
        <v>0</v>
      </c>
      <c r="G66" s="1">
        <f>IF(AND(输入!$D65&gt;6,输入!$G65="d"),1,0)</f>
        <v>0</v>
      </c>
      <c r="H66" s="1">
        <f>IF(AND(输入!$D65=1,输入!$G65="s"),1,0)</f>
        <v>0</v>
      </c>
      <c r="I66" s="1">
        <f>IF(AND(输入!$D65=2,输入!$G65="s"),1,0)</f>
        <v>0</v>
      </c>
      <c r="J66" s="1">
        <f>IF(AND(输入!$D65=3,输入!$G65="s"),1,0)</f>
        <v>0</v>
      </c>
      <c r="K66" s="1">
        <f>IF(AND(输入!$D65=4,输入!$G65="s"),1,0)</f>
        <v>1</v>
      </c>
      <c r="L66" s="1">
        <f>IF(AND(输入!$D65=5,输入!$G65="s"),1,0)</f>
        <v>0</v>
      </c>
      <c r="M66" s="1">
        <f>IF(AND(输入!$D65=6,输入!$G65="s"),1,0)</f>
        <v>0</v>
      </c>
      <c r="N66" s="1">
        <f>IF(AND(输入!$D65&gt;6,输入!$G65="s"),1,0)</f>
        <v>0</v>
      </c>
      <c r="O66" s="2">
        <f>IF(AND(输入!$H65=1,输入!$G65="s"),1,0)</f>
        <v>0</v>
      </c>
      <c r="P66" s="2">
        <f>IF(AND(输入!$H65=2,输入!$G65="s"),1,0)</f>
        <v>0</v>
      </c>
      <c r="Q66" s="2">
        <f>IF(AND(输入!$H65=3,输入!$G65="s"),1,0)</f>
        <v>1</v>
      </c>
      <c r="R66" s="2">
        <f>IF(AND(输入!$H65=4,输入!$G65="s"),1,0)</f>
        <v>0</v>
      </c>
      <c r="S66" s="2">
        <f>IF(AND(输入!$H65=5,输入!$G65="s"),1,0)</f>
        <v>0</v>
      </c>
      <c r="T66" s="2">
        <f>IF(AND(输入!$H65=6,输入!$G65="s"),1,0)</f>
        <v>0</v>
      </c>
      <c r="U66" s="2">
        <f>IF(AND(输入!$H65&gt;6,输入!$G65="s"),1,0)</f>
        <v>0</v>
      </c>
      <c r="V66" s="2">
        <f>IF(AND(输入!$H65=1,输入!$G65="d"),1,0)</f>
        <v>0</v>
      </c>
      <c r="W66" s="2">
        <f>IF(AND(输入!$H65=2,输入!$G65="d"),1,0)</f>
        <v>0</v>
      </c>
      <c r="X66" s="2">
        <f>IF(AND(输入!$H65=3,输入!$G65="d"),1,0)</f>
        <v>0</v>
      </c>
      <c r="Y66" s="2">
        <f>IF(AND(输入!$H65=4,输入!$G65="d"),1,0)</f>
        <v>0</v>
      </c>
      <c r="Z66" s="2">
        <f>IF(AND(输入!$H65=5,输入!$G65="d"),1,0)</f>
        <v>0</v>
      </c>
      <c r="AA66" s="2">
        <f>IF(AND(输入!$H65=6,输入!$G65="d"),1,0)</f>
        <v>0</v>
      </c>
      <c r="AB66" s="2">
        <f>IF(AND(输入!$H65&gt;6,输入!$G65="d"),1,0)</f>
        <v>0</v>
      </c>
      <c r="AC66" s="1">
        <f>IF(AND(数据A!$E65="发球",数据A!$F65="得"),1,0)</f>
        <v>0</v>
      </c>
      <c r="AD66" s="1">
        <f>IF(AND(数据A!$E65="发球",数据A!$F65="失"),1,0)</f>
        <v>0</v>
      </c>
      <c r="AE66" s="1">
        <f>IF(AND(数据A!$E65="正手",数据A!$F65="得"),1,0)</f>
        <v>0</v>
      </c>
      <c r="AF66" s="1">
        <f>IF(AND(数据A!$E65="正手",数据A!$F65="失"),1,0)</f>
        <v>0</v>
      </c>
      <c r="AG66" s="1">
        <f>IF(AND(数据A!$E65="反手",数据A!$F65="得"),1,0)</f>
        <v>0</v>
      </c>
      <c r="AH66" s="1">
        <f>IF(AND(数据A!$E65="反手",数据A!$F65="失"),1,0)</f>
        <v>0</v>
      </c>
      <c r="AI66" s="1">
        <f>IF(AND(数据A!$E65="侧身",数据A!$F65="得"),1,0)</f>
        <v>0</v>
      </c>
      <c r="AJ66" s="1">
        <f>IF(AND(数据A!$E65="侧身",数据A!$F65="失"),1,0)</f>
        <v>0</v>
      </c>
      <c r="AK66" s="1">
        <f>IF(AND(数据A!$E65="控制",数据A!$F65="得"),1,0)</f>
        <v>0</v>
      </c>
      <c r="AL66" s="1">
        <f>IF(AND(数据A!$E65="控制",数据A!$F65="失"),1,0)</f>
        <v>1</v>
      </c>
      <c r="AM66" s="1">
        <f>IF(AND(数据A!$E65="意外",数据A!$F65="得"),1,0)</f>
        <v>0</v>
      </c>
      <c r="AN66" s="1">
        <f>IF(AND(数据A!$E65="意外",数据A!$F65="失"),1,0)</f>
        <v>0</v>
      </c>
      <c r="AO66" s="5">
        <f>IF(AND(数据B!$E65="发球",数据B!$F65="得"),1,0)</f>
        <v>0</v>
      </c>
      <c r="AP66" s="5">
        <f>IF(AND(数据B!$E65="发球",数据B!$F65="失"),1,0)</f>
        <v>0</v>
      </c>
      <c r="AQ66" s="5">
        <f>IF(AND(数据B!$E65="正手",数据B!$F65="得"),1,0)</f>
        <v>0</v>
      </c>
      <c r="AR66" s="5">
        <f>IF(AND(数据B!$E65="正手",数据B!$F65="失"),1,0)</f>
        <v>0</v>
      </c>
      <c r="AS66" s="5">
        <f>IF(AND(数据B!$E65="反手",数据B!$F65="得"),1,0)</f>
        <v>0</v>
      </c>
      <c r="AT66" s="5">
        <f>IF(AND(数据B!$E65="反手",数据B!$F65="失"),1,0)</f>
        <v>0</v>
      </c>
      <c r="AU66" s="5">
        <f>IF(AND(数据B!$E65="侧身",数据B!$F65="得"),1,0)</f>
        <v>0</v>
      </c>
      <c r="AV66" s="5">
        <f>IF(AND(数据B!$E65="侧身",数据B!$F65="失"),1,0)</f>
        <v>0</v>
      </c>
      <c r="AW66" s="5">
        <f>IF(AND(数据B!$E65="控制",数据B!$F65="得"),1,0)</f>
        <v>1</v>
      </c>
      <c r="AX66" s="5">
        <f>IF(AND(数据B!$E65="控制",数据B!$F65="失"),1,0)</f>
        <v>0</v>
      </c>
      <c r="AY66" s="5">
        <f>IF(AND(数据B!$E65="意外",数据B!$F65="得"),1,0)</f>
        <v>0</v>
      </c>
      <c r="AZ66" s="5">
        <f>IF(AND(数据B!$E65="意外",数据B!$F65="失"),1,0)</f>
        <v>0</v>
      </c>
    </row>
    <row r="67" spans="1:52">
      <c r="A67" s="1">
        <f>IF(AND(输入!$D66=1,输入!$G66="d"),1,0)</f>
        <v>0</v>
      </c>
      <c r="B67" s="1">
        <f>IF(AND(输入!$D66=2,输入!$G66="d"),1,0)</f>
        <v>0</v>
      </c>
      <c r="C67" s="1">
        <f>IF(AND(输入!$D66=3,输入!$G66="d"),1,0)</f>
        <v>0</v>
      </c>
      <c r="D67" s="1">
        <f>IF(AND(输入!$D66=4,输入!$G66="d"),1,0)</f>
        <v>0</v>
      </c>
      <c r="E67" s="1">
        <f>IF(AND(输入!$D66=5,输入!$G66="d"),1,0)</f>
        <v>0</v>
      </c>
      <c r="F67" s="1">
        <f>IF(AND(输入!$D66=6,输入!$G66="d"),1,0)</f>
        <v>0</v>
      </c>
      <c r="G67" s="1">
        <f>IF(AND(输入!$D66&gt;6,输入!$G66="d"),1,0)</f>
        <v>0</v>
      </c>
      <c r="H67" s="1">
        <f>IF(AND(输入!$D66=1,输入!$G66="s"),1,0)</f>
        <v>0</v>
      </c>
      <c r="I67" s="1">
        <f>IF(AND(输入!$D66=2,输入!$G66="s"),1,0)</f>
        <v>0</v>
      </c>
      <c r="J67" s="1">
        <f>IF(AND(输入!$D66=3,输入!$G66="s"),1,0)</f>
        <v>0</v>
      </c>
      <c r="K67" s="1">
        <f>IF(AND(输入!$D66=4,输入!$G66="s"),1,0)</f>
        <v>0</v>
      </c>
      <c r="L67" s="1">
        <f>IF(AND(输入!$D66=5,输入!$G66="s"),1,0)</f>
        <v>1</v>
      </c>
      <c r="M67" s="1">
        <f>IF(AND(输入!$D66=6,输入!$G66="s"),1,0)</f>
        <v>0</v>
      </c>
      <c r="N67" s="1">
        <f>IF(AND(输入!$D66&gt;6,输入!$G66="s"),1,0)</f>
        <v>0</v>
      </c>
      <c r="O67" s="2">
        <f>IF(AND(输入!$H66=1,输入!$G66="s"),1,0)</f>
        <v>0</v>
      </c>
      <c r="P67" s="2">
        <f>IF(AND(输入!$H66=2,输入!$G66="s"),1,0)</f>
        <v>0</v>
      </c>
      <c r="Q67" s="2">
        <f>IF(AND(输入!$H66=3,输入!$G66="s"),1,0)</f>
        <v>0</v>
      </c>
      <c r="R67" s="2">
        <f>IF(AND(输入!$H66=4,输入!$G66="s"),1,0)</f>
        <v>1</v>
      </c>
      <c r="S67" s="2">
        <f>IF(AND(输入!$H66=5,输入!$G66="s"),1,0)</f>
        <v>0</v>
      </c>
      <c r="T67" s="2">
        <f>IF(AND(输入!$H66=6,输入!$G66="s"),1,0)</f>
        <v>0</v>
      </c>
      <c r="U67" s="2">
        <f>IF(AND(输入!$H66&gt;6,输入!$G66="s"),1,0)</f>
        <v>0</v>
      </c>
      <c r="V67" s="2">
        <f>IF(AND(输入!$H66=1,输入!$G66="d"),1,0)</f>
        <v>0</v>
      </c>
      <c r="W67" s="2">
        <f>IF(AND(输入!$H66=2,输入!$G66="d"),1,0)</f>
        <v>0</v>
      </c>
      <c r="X67" s="2">
        <f>IF(AND(输入!$H66=3,输入!$G66="d"),1,0)</f>
        <v>0</v>
      </c>
      <c r="Y67" s="2">
        <f>IF(AND(输入!$H66=4,输入!$G66="d"),1,0)</f>
        <v>0</v>
      </c>
      <c r="Z67" s="2">
        <f>IF(AND(输入!$H66=5,输入!$G66="d"),1,0)</f>
        <v>0</v>
      </c>
      <c r="AA67" s="2">
        <f>IF(AND(输入!$H66=6,输入!$G66="d"),1,0)</f>
        <v>0</v>
      </c>
      <c r="AB67" s="2">
        <f>IF(AND(输入!$H66&gt;6,输入!$G66="d"),1,0)</f>
        <v>0</v>
      </c>
      <c r="AC67" s="1">
        <f>IF(AND(数据A!$E66="发球",数据A!$F66="得"),1,0)</f>
        <v>0</v>
      </c>
      <c r="AD67" s="1">
        <f>IF(AND(数据A!$E66="发球",数据A!$F66="失"),1,0)</f>
        <v>0</v>
      </c>
      <c r="AE67" s="1">
        <f>IF(AND(数据A!$E66="正手",数据A!$F66="得"),1,0)</f>
        <v>0</v>
      </c>
      <c r="AF67" s="1">
        <f>IF(AND(数据A!$E66="正手",数据A!$F66="失"),1,0)</f>
        <v>1</v>
      </c>
      <c r="AG67" s="1">
        <f>IF(AND(数据A!$E66="反手",数据A!$F66="得"),1,0)</f>
        <v>0</v>
      </c>
      <c r="AH67" s="1">
        <f>IF(AND(数据A!$E66="反手",数据A!$F66="失"),1,0)</f>
        <v>0</v>
      </c>
      <c r="AI67" s="1">
        <f>IF(AND(数据A!$E66="侧身",数据A!$F66="得"),1,0)</f>
        <v>0</v>
      </c>
      <c r="AJ67" s="1">
        <f>IF(AND(数据A!$E66="侧身",数据A!$F66="失"),1,0)</f>
        <v>0</v>
      </c>
      <c r="AK67" s="1">
        <f>IF(AND(数据A!$E66="控制",数据A!$F66="得"),1,0)</f>
        <v>0</v>
      </c>
      <c r="AL67" s="1">
        <f>IF(AND(数据A!$E66="控制",数据A!$F66="失"),1,0)</f>
        <v>0</v>
      </c>
      <c r="AM67" s="1">
        <f>IF(AND(数据A!$E66="意外",数据A!$F66="得"),1,0)</f>
        <v>0</v>
      </c>
      <c r="AN67" s="1">
        <f>IF(AND(数据A!$E66="意外",数据A!$F66="失"),1,0)</f>
        <v>0</v>
      </c>
      <c r="AO67" s="5">
        <f>IF(AND(数据B!$E66="发球",数据B!$F66="得"),1,0)</f>
        <v>0</v>
      </c>
      <c r="AP67" s="5">
        <f>IF(AND(数据B!$E66="发球",数据B!$F66="失"),1,0)</f>
        <v>0</v>
      </c>
      <c r="AQ67" s="5">
        <f>IF(AND(数据B!$E66="正手",数据B!$F66="得"),1,0)</f>
        <v>1</v>
      </c>
      <c r="AR67" s="5">
        <f>IF(AND(数据B!$E66="正手",数据B!$F66="失"),1,0)</f>
        <v>0</v>
      </c>
      <c r="AS67" s="5">
        <f>IF(AND(数据B!$E66="反手",数据B!$F66="得"),1,0)</f>
        <v>0</v>
      </c>
      <c r="AT67" s="5">
        <f>IF(AND(数据B!$E66="反手",数据B!$F66="失"),1,0)</f>
        <v>0</v>
      </c>
      <c r="AU67" s="5">
        <f>IF(AND(数据B!$E66="侧身",数据B!$F66="得"),1,0)</f>
        <v>0</v>
      </c>
      <c r="AV67" s="5">
        <f>IF(AND(数据B!$E66="侧身",数据B!$F66="失"),1,0)</f>
        <v>0</v>
      </c>
      <c r="AW67" s="5">
        <f>IF(AND(数据B!$E66="控制",数据B!$F66="得"),1,0)</f>
        <v>0</v>
      </c>
      <c r="AX67" s="5">
        <f>IF(AND(数据B!$E66="控制",数据B!$F66="失"),1,0)</f>
        <v>0</v>
      </c>
      <c r="AY67" s="5">
        <f>IF(AND(数据B!$E66="意外",数据B!$F66="得"),1,0)</f>
        <v>0</v>
      </c>
      <c r="AZ67" s="5">
        <f>IF(AND(数据B!$E66="意外",数据B!$F66="失"),1,0)</f>
        <v>0</v>
      </c>
    </row>
    <row r="68" spans="1:52">
      <c r="A68" s="1">
        <f>IF(AND(输入!$D67=1,输入!$G67="d"),1,0)</f>
        <v>0</v>
      </c>
      <c r="B68" s="1">
        <f>IF(AND(输入!$D67=2,输入!$G67="d"),1,0)</f>
        <v>0</v>
      </c>
      <c r="C68" s="1">
        <f>IF(AND(输入!$D67=3,输入!$G67="d"),1,0)</f>
        <v>0</v>
      </c>
      <c r="D68" s="1">
        <f>IF(AND(输入!$D67=4,输入!$G67="d"),1,0)</f>
        <v>0</v>
      </c>
      <c r="E68" s="1">
        <f>IF(AND(输入!$D67=5,输入!$G67="d"),1,0)</f>
        <v>0</v>
      </c>
      <c r="F68" s="1">
        <f>IF(AND(输入!$D67=6,输入!$G67="d"),1,0)</f>
        <v>1</v>
      </c>
      <c r="G68" s="1">
        <f>IF(AND(输入!$D67&gt;6,输入!$G67="d"),1,0)</f>
        <v>0</v>
      </c>
      <c r="H68" s="1">
        <f>IF(AND(输入!$D67=1,输入!$G67="s"),1,0)</f>
        <v>0</v>
      </c>
      <c r="I68" s="1">
        <f>IF(AND(输入!$D67=2,输入!$G67="s"),1,0)</f>
        <v>0</v>
      </c>
      <c r="J68" s="1">
        <f>IF(AND(输入!$D67=3,输入!$G67="s"),1,0)</f>
        <v>0</v>
      </c>
      <c r="K68" s="1">
        <f>IF(AND(输入!$D67=4,输入!$G67="s"),1,0)</f>
        <v>0</v>
      </c>
      <c r="L68" s="1">
        <f>IF(AND(输入!$D67=5,输入!$G67="s"),1,0)</f>
        <v>0</v>
      </c>
      <c r="M68" s="1">
        <f>IF(AND(输入!$D67=6,输入!$G67="s"),1,0)</f>
        <v>0</v>
      </c>
      <c r="N68" s="1">
        <f>IF(AND(输入!$D67&gt;6,输入!$G67="s"),1,0)</f>
        <v>0</v>
      </c>
      <c r="O68" s="2">
        <f>IF(AND(输入!$H67=1,输入!$G67="s"),1,0)</f>
        <v>0</v>
      </c>
      <c r="P68" s="2">
        <f>IF(AND(输入!$H67=2,输入!$G67="s"),1,0)</f>
        <v>0</v>
      </c>
      <c r="Q68" s="2">
        <f>IF(AND(输入!$H67=3,输入!$G67="s"),1,0)</f>
        <v>0</v>
      </c>
      <c r="R68" s="2">
        <f>IF(AND(输入!$H67=4,输入!$G67="s"),1,0)</f>
        <v>0</v>
      </c>
      <c r="S68" s="2">
        <f>IF(AND(输入!$H67=5,输入!$G67="s"),1,0)</f>
        <v>0</v>
      </c>
      <c r="T68" s="2">
        <f>IF(AND(输入!$H67=6,输入!$G67="s"),1,0)</f>
        <v>0</v>
      </c>
      <c r="U68" s="2">
        <f>IF(AND(输入!$H67&gt;6,输入!$G67="s"),1,0)</f>
        <v>0</v>
      </c>
      <c r="V68" s="2">
        <f>IF(AND(输入!$H67=1,输入!$G67="d"),1,0)</f>
        <v>0</v>
      </c>
      <c r="W68" s="2">
        <f>IF(AND(输入!$H67=2,输入!$G67="d"),1,0)</f>
        <v>0</v>
      </c>
      <c r="X68" s="2">
        <f>IF(AND(输入!$H67=3,输入!$G67="d"),1,0)</f>
        <v>0</v>
      </c>
      <c r="Y68" s="2">
        <f>IF(AND(输入!$H67=4,输入!$G67="d"),1,0)</f>
        <v>0</v>
      </c>
      <c r="Z68" s="2">
        <f>IF(AND(输入!$H67=5,输入!$G67="d"),1,0)</f>
        <v>0</v>
      </c>
      <c r="AA68" s="2">
        <f>IF(AND(输入!$H67=6,输入!$G67="d"),1,0)</f>
        <v>0</v>
      </c>
      <c r="AB68" s="2">
        <f>IF(AND(输入!$H67&gt;6,输入!$G67="d"),1,0)</f>
        <v>1</v>
      </c>
      <c r="AC68" s="1">
        <f>IF(AND(数据A!$E67="发球",数据A!$F67="得"),1,0)</f>
        <v>0</v>
      </c>
      <c r="AD68" s="1">
        <f>IF(AND(数据A!$E67="发球",数据A!$F67="失"),1,0)</f>
        <v>0</v>
      </c>
      <c r="AE68" s="1">
        <f>IF(AND(数据A!$E67="正手",数据A!$F67="得"),1,0)</f>
        <v>0</v>
      </c>
      <c r="AF68" s="1">
        <f>IF(AND(数据A!$E67="正手",数据A!$F67="失"),1,0)</f>
        <v>0</v>
      </c>
      <c r="AG68" s="1">
        <f>IF(AND(数据A!$E67="反手",数据A!$F67="得"),1,0)</f>
        <v>1</v>
      </c>
      <c r="AH68" s="1">
        <f>IF(AND(数据A!$E67="反手",数据A!$F67="失"),1,0)</f>
        <v>0</v>
      </c>
      <c r="AI68" s="1">
        <f>IF(AND(数据A!$E67="侧身",数据A!$F67="得"),1,0)</f>
        <v>0</v>
      </c>
      <c r="AJ68" s="1">
        <f>IF(AND(数据A!$E67="侧身",数据A!$F67="失"),1,0)</f>
        <v>0</v>
      </c>
      <c r="AK68" s="1">
        <f>IF(AND(数据A!$E67="控制",数据A!$F67="得"),1,0)</f>
        <v>0</v>
      </c>
      <c r="AL68" s="1">
        <f>IF(AND(数据A!$E67="控制",数据A!$F67="失"),1,0)</f>
        <v>0</v>
      </c>
      <c r="AM68" s="1">
        <f>IF(AND(数据A!$E67="意外",数据A!$F67="得"),1,0)</f>
        <v>0</v>
      </c>
      <c r="AN68" s="1">
        <f>IF(AND(数据A!$E67="意外",数据A!$F67="失"),1,0)</f>
        <v>0</v>
      </c>
      <c r="AO68" s="5">
        <f>IF(AND(数据B!$E67="发球",数据B!$F67="得"),1,0)</f>
        <v>0</v>
      </c>
      <c r="AP68" s="5">
        <f>IF(AND(数据B!$E67="发球",数据B!$F67="失"),1,0)</f>
        <v>0</v>
      </c>
      <c r="AQ68" s="5">
        <f>IF(AND(数据B!$E67="正手",数据B!$F67="得"),1,0)</f>
        <v>0</v>
      </c>
      <c r="AR68" s="5">
        <f>IF(AND(数据B!$E67="正手",数据B!$F67="失"),1,0)</f>
        <v>0</v>
      </c>
      <c r="AS68" s="5">
        <f>IF(AND(数据B!$E67="反手",数据B!$F67="得"),1,0)</f>
        <v>0</v>
      </c>
      <c r="AT68" s="5">
        <f>IF(AND(数据B!$E67="反手",数据B!$F67="失"),1,0)</f>
        <v>1</v>
      </c>
      <c r="AU68" s="5">
        <f>IF(AND(数据B!$E67="侧身",数据B!$F67="得"),1,0)</f>
        <v>0</v>
      </c>
      <c r="AV68" s="5">
        <f>IF(AND(数据B!$E67="侧身",数据B!$F67="失"),1,0)</f>
        <v>0</v>
      </c>
      <c r="AW68" s="5">
        <f>IF(AND(数据B!$E67="控制",数据B!$F67="得"),1,0)</f>
        <v>0</v>
      </c>
      <c r="AX68" s="5">
        <f>IF(AND(数据B!$E67="控制",数据B!$F67="失"),1,0)</f>
        <v>0</v>
      </c>
      <c r="AY68" s="5">
        <f>IF(AND(数据B!$E67="意外",数据B!$F67="得"),1,0)</f>
        <v>0</v>
      </c>
      <c r="AZ68" s="5">
        <f>IF(AND(数据B!$E67="意外",数据B!$F67="失"),1,0)</f>
        <v>0</v>
      </c>
    </row>
    <row r="69" spans="1:52">
      <c r="A69" s="1">
        <f>IF(AND(输入!$D68=1,输入!$G68="d"),1,0)</f>
        <v>0</v>
      </c>
      <c r="B69" s="1">
        <f>IF(AND(输入!$D68=2,输入!$G68="d"),1,0)</f>
        <v>0</v>
      </c>
      <c r="C69" s="1">
        <f>IF(AND(输入!$D68=3,输入!$G68="d"),1,0)</f>
        <v>0</v>
      </c>
      <c r="D69" s="1">
        <f>IF(AND(输入!$D68=4,输入!$G68="d"),1,0)</f>
        <v>0</v>
      </c>
      <c r="E69" s="1">
        <f>IF(AND(输入!$D68=5,输入!$G68="d"),1,0)</f>
        <v>0</v>
      </c>
      <c r="F69" s="1">
        <f>IF(AND(输入!$D68=6,输入!$G68="d"),1,0)</f>
        <v>0</v>
      </c>
      <c r="G69" s="1">
        <f>IF(AND(输入!$D68&gt;6,输入!$G68="d"),1,0)</f>
        <v>1</v>
      </c>
      <c r="H69" s="1">
        <f>IF(AND(输入!$D68=1,输入!$G68="s"),1,0)</f>
        <v>0</v>
      </c>
      <c r="I69" s="1">
        <f>IF(AND(输入!$D68=2,输入!$G68="s"),1,0)</f>
        <v>0</v>
      </c>
      <c r="J69" s="1">
        <f>IF(AND(输入!$D68=3,输入!$G68="s"),1,0)</f>
        <v>0</v>
      </c>
      <c r="K69" s="1">
        <f>IF(AND(输入!$D68=4,输入!$G68="s"),1,0)</f>
        <v>0</v>
      </c>
      <c r="L69" s="1">
        <f>IF(AND(输入!$D68=5,输入!$G68="s"),1,0)</f>
        <v>0</v>
      </c>
      <c r="M69" s="1">
        <f>IF(AND(输入!$D68=6,输入!$G68="s"),1,0)</f>
        <v>0</v>
      </c>
      <c r="N69" s="1">
        <f>IF(AND(输入!$D68&gt;6,输入!$G68="s"),1,0)</f>
        <v>0</v>
      </c>
      <c r="O69" s="2">
        <f>IF(AND(输入!$H68=1,输入!$G68="s"),1,0)</f>
        <v>0</v>
      </c>
      <c r="P69" s="2">
        <f>IF(AND(输入!$H68=2,输入!$G68="s"),1,0)</f>
        <v>0</v>
      </c>
      <c r="Q69" s="2">
        <f>IF(AND(输入!$H68=3,输入!$G68="s"),1,0)</f>
        <v>0</v>
      </c>
      <c r="R69" s="2">
        <f>IF(AND(输入!$H68=4,输入!$G68="s"),1,0)</f>
        <v>0</v>
      </c>
      <c r="S69" s="2">
        <f>IF(AND(输入!$H68=5,输入!$G68="s"),1,0)</f>
        <v>0</v>
      </c>
      <c r="T69" s="2">
        <f>IF(AND(输入!$H68=6,输入!$G68="s"),1,0)</f>
        <v>0</v>
      </c>
      <c r="U69" s="2">
        <f>IF(AND(输入!$H68&gt;6,输入!$G68="s"),1,0)</f>
        <v>0</v>
      </c>
      <c r="V69" s="2">
        <f>IF(AND(输入!$H68=1,输入!$G68="d"),1,0)</f>
        <v>0</v>
      </c>
      <c r="W69" s="2">
        <f>IF(AND(输入!$H68=2,输入!$G68="d"),1,0)</f>
        <v>0</v>
      </c>
      <c r="X69" s="2">
        <f>IF(AND(输入!$H68=3,输入!$G68="d"),1,0)</f>
        <v>0</v>
      </c>
      <c r="Y69" s="2">
        <f>IF(AND(输入!$H68=4,输入!$G68="d"),1,0)</f>
        <v>0</v>
      </c>
      <c r="Z69" s="2">
        <f>IF(AND(输入!$H68=5,输入!$G68="d"),1,0)</f>
        <v>0</v>
      </c>
      <c r="AA69" s="2">
        <f>IF(AND(输入!$H68=6,输入!$G68="d"),1,0)</f>
        <v>0</v>
      </c>
      <c r="AB69" s="2">
        <f>IF(AND(输入!$H68&gt;6,输入!$G68="d"),1,0)</f>
        <v>1</v>
      </c>
      <c r="AC69" s="1">
        <f>IF(AND(数据A!$E68="发球",数据A!$F68="得"),1,0)</f>
        <v>0</v>
      </c>
      <c r="AD69" s="1">
        <f>IF(AND(数据A!$E68="发球",数据A!$F68="失"),1,0)</f>
        <v>0</v>
      </c>
      <c r="AE69" s="1">
        <f>IF(AND(数据A!$E68="正手",数据A!$F68="得"),1,0)</f>
        <v>0</v>
      </c>
      <c r="AF69" s="1">
        <f>IF(AND(数据A!$E68="正手",数据A!$F68="失"),1,0)</f>
        <v>0</v>
      </c>
      <c r="AG69" s="1">
        <f>IF(AND(数据A!$E68="反手",数据A!$F68="得"),1,0)</f>
        <v>0</v>
      </c>
      <c r="AH69" s="1">
        <f>IF(AND(数据A!$E68="反手",数据A!$F68="失"),1,0)</f>
        <v>0</v>
      </c>
      <c r="AI69" s="1">
        <f>IF(AND(数据A!$E68="侧身",数据A!$F68="得"),1,0)</f>
        <v>1</v>
      </c>
      <c r="AJ69" s="1">
        <f>IF(AND(数据A!$E68="侧身",数据A!$F68="失"),1,0)</f>
        <v>0</v>
      </c>
      <c r="AK69" s="1">
        <f>IF(AND(数据A!$E68="控制",数据A!$F68="得"),1,0)</f>
        <v>0</v>
      </c>
      <c r="AL69" s="1">
        <f>IF(AND(数据A!$E68="控制",数据A!$F68="失"),1,0)</f>
        <v>0</v>
      </c>
      <c r="AM69" s="1">
        <f>IF(AND(数据A!$E68="意外",数据A!$F68="得"),1,0)</f>
        <v>0</v>
      </c>
      <c r="AN69" s="1">
        <f>IF(AND(数据A!$E68="意外",数据A!$F68="失"),1,0)</f>
        <v>0</v>
      </c>
      <c r="AO69" s="5">
        <f>IF(AND(数据B!$E68="发球",数据B!$F68="得"),1,0)</f>
        <v>0</v>
      </c>
      <c r="AP69" s="5">
        <f>IF(AND(数据B!$E68="发球",数据B!$F68="失"),1,0)</f>
        <v>0</v>
      </c>
      <c r="AQ69" s="5">
        <f>IF(AND(数据B!$E68="正手",数据B!$F68="得"),1,0)</f>
        <v>0</v>
      </c>
      <c r="AR69" s="5">
        <f>IF(AND(数据B!$E68="正手",数据B!$F68="失"),1,0)</f>
        <v>0</v>
      </c>
      <c r="AS69" s="5">
        <f>IF(AND(数据B!$E68="反手",数据B!$F68="得"),1,0)</f>
        <v>0</v>
      </c>
      <c r="AT69" s="5">
        <f>IF(AND(数据B!$E68="反手",数据B!$F68="失"),1,0)</f>
        <v>0</v>
      </c>
      <c r="AU69" s="5">
        <f>IF(AND(数据B!$E68="侧身",数据B!$F68="得"),1,0)</f>
        <v>0</v>
      </c>
      <c r="AV69" s="5">
        <f>IF(AND(数据B!$E68="侧身",数据B!$F68="失"),1,0)</f>
        <v>1</v>
      </c>
      <c r="AW69" s="5">
        <f>IF(AND(数据B!$E68="控制",数据B!$F68="得"),1,0)</f>
        <v>0</v>
      </c>
      <c r="AX69" s="5">
        <f>IF(AND(数据B!$E68="控制",数据B!$F68="失"),1,0)</f>
        <v>0</v>
      </c>
      <c r="AY69" s="5">
        <f>IF(AND(数据B!$E68="意外",数据B!$F68="得"),1,0)</f>
        <v>0</v>
      </c>
      <c r="AZ69" s="5">
        <f>IF(AND(数据B!$E68="意外",数据B!$F68="失"),1,0)</f>
        <v>0</v>
      </c>
    </row>
    <row r="70" spans="1:52">
      <c r="A70" s="1">
        <f>IF(AND(输入!$D69=1,输入!$G69="d"),1,0)</f>
        <v>0</v>
      </c>
      <c r="B70" s="1">
        <f>IF(AND(输入!$D69=2,输入!$G69="d"),1,0)</f>
        <v>0</v>
      </c>
      <c r="C70" s="1">
        <f>IF(AND(输入!$D69=3,输入!$G69="d"),1,0)</f>
        <v>0</v>
      </c>
      <c r="D70" s="1">
        <f>IF(AND(输入!$D69=4,输入!$G69="d"),1,0)</f>
        <v>0</v>
      </c>
      <c r="E70" s="1">
        <f>IF(AND(输入!$D69=5,输入!$G69="d"),1,0)</f>
        <v>0</v>
      </c>
      <c r="F70" s="1">
        <f>IF(AND(输入!$D69=6,输入!$G69="d"),1,0)</f>
        <v>0</v>
      </c>
      <c r="G70" s="1">
        <f>IF(AND(输入!$D69&gt;6,输入!$G69="d"),1,0)</f>
        <v>1</v>
      </c>
      <c r="H70" s="1">
        <f>IF(AND(输入!$D69=1,输入!$G69="s"),1,0)</f>
        <v>0</v>
      </c>
      <c r="I70" s="1">
        <f>IF(AND(输入!$D69=2,输入!$G69="s"),1,0)</f>
        <v>0</v>
      </c>
      <c r="J70" s="1">
        <f>IF(AND(输入!$D69=3,输入!$G69="s"),1,0)</f>
        <v>0</v>
      </c>
      <c r="K70" s="1">
        <f>IF(AND(输入!$D69=4,输入!$G69="s"),1,0)</f>
        <v>0</v>
      </c>
      <c r="L70" s="1">
        <f>IF(AND(输入!$D69=5,输入!$G69="s"),1,0)</f>
        <v>0</v>
      </c>
      <c r="M70" s="1">
        <f>IF(AND(输入!$D69=6,输入!$G69="s"),1,0)</f>
        <v>0</v>
      </c>
      <c r="N70" s="1">
        <f>IF(AND(输入!$D69&gt;6,输入!$G69="s"),1,0)</f>
        <v>0</v>
      </c>
      <c r="O70" s="2">
        <f>IF(AND(输入!$H69=1,输入!$G69="s"),1,0)</f>
        <v>0</v>
      </c>
      <c r="P70" s="2">
        <f>IF(AND(输入!$H69=2,输入!$G69="s"),1,0)</f>
        <v>0</v>
      </c>
      <c r="Q70" s="2">
        <f>IF(AND(输入!$H69=3,输入!$G69="s"),1,0)</f>
        <v>0</v>
      </c>
      <c r="R70" s="2">
        <f>IF(AND(输入!$H69=4,输入!$G69="s"),1,0)</f>
        <v>0</v>
      </c>
      <c r="S70" s="2">
        <f>IF(AND(输入!$H69=5,输入!$G69="s"),1,0)</f>
        <v>0</v>
      </c>
      <c r="T70" s="2">
        <f>IF(AND(输入!$H69=6,输入!$G69="s"),1,0)</f>
        <v>0</v>
      </c>
      <c r="U70" s="2">
        <f>IF(AND(输入!$H69&gt;6,输入!$G69="s"),1,0)</f>
        <v>0</v>
      </c>
      <c r="V70" s="2">
        <f>IF(AND(输入!$H69=1,输入!$G69="d"),1,0)</f>
        <v>0</v>
      </c>
      <c r="W70" s="2">
        <f>IF(AND(输入!$H69=2,输入!$G69="d"),1,0)</f>
        <v>0</v>
      </c>
      <c r="X70" s="2">
        <f>IF(AND(输入!$H69=3,输入!$G69="d"),1,0)</f>
        <v>0</v>
      </c>
      <c r="Y70" s="2">
        <f>IF(AND(输入!$H69=4,输入!$G69="d"),1,0)</f>
        <v>0</v>
      </c>
      <c r="Z70" s="2">
        <f>IF(AND(输入!$H69=5,输入!$G69="d"),1,0)</f>
        <v>0</v>
      </c>
      <c r="AA70" s="2">
        <f>IF(AND(输入!$H69=6,输入!$G69="d"),1,0)</f>
        <v>0</v>
      </c>
      <c r="AB70" s="2">
        <f>IF(AND(输入!$H69&gt;6,输入!$G69="d"),1,0)</f>
        <v>1</v>
      </c>
      <c r="AC70" s="1">
        <f>IF(AND(数据A!$E69="发球",数据A!$F69="得"),1,0)</f>
        <v>0</v>
      </c>
      <c r="AD70" s="1">
        <f>IF(AND(数据A!$E69="发球",数据A!$F69="失"),1,0)</f>
        <v>0</v>
      </c>
      <c r="AE70" s="1">
        <f>IF(AND(数据A!$E69="正手",数据A!$F69="得"),1,0)</f>
        <v>0</v>
      </c>
      <c r="AF70" s="1">
        <f>IF(AND(数据A!$E69="正手",数据A!$F69="失"),1,0)</f>
        <v>0</v>
      </c>
      <c r="AG70" s="1">
        <f>IF(AND(数据A!$E69="反手",数据A!$F69="得"),1,0)</f>
        <v>0</v>
      </c>
      <c r="AH70" s="1">
        <f>IF(AND(数据A!$E69="反手",数据A!$F69="失"),1,0)</f>
        <v>0</v>
      </c>
      <c r="AI70" s="1">
        <f>IF(AND(数据A!$E69="侧身",数据A!$F69="得"),1,0)</f>
        <v>0</v>
      </c>
      <c r="AJ70" s="1">
        <f>IF(AND(数据A!$E69="侧身",数据A!$F69="失"),1,0)</f>
        <v>0</v>
      </c>
      <c r="AK70" s="1">
        <f>IF(AND(数据A!$E69="控制",数据A!$F69="得"),1,0)</f>
        <v>1</v>
      </c>
      <c r="AL70" s="1">
        <f>IF(AND(数据A!$E69="控制",数据A!$F69="失"),1,0)</f>
        <v>0</v>
      </c>
      <c r="AM70" s="1">
        <f>IF(AND(数据A!$E69="意外",数据A!$F69="得"),1,0)</f>
        <v>0</v>
      </c>
      <c r="AN70" s="1">
        <f>IF(AND(数据A!$E69="意外",数据A!$F69="失"),1,0)</f>
        <v>0</v>
      </c>
      <c r="AO70" s="5">
        <f>IF(AND(数据B!$E69="发球",数据B!$F69="得"),1,0)</f>
        <v>0</v>
      </c>
      <c r="AP70" s="5">
        <f>IF(AND(数据B!$E69="发球",数据B!$F69="失"),1,0)</f>
        <v>0</v>
      </c>
      <c r="AQ70" s="5">
        <f>IF(AND(数据B!$E69="正手",数据B!$F69="得"),1,0)</f>
        <v>0</v>
      </c>
      <c r="AR70" s="5">
        <f>IF(AND(数据B!$E69="正手",数据B!$F69="失"),1,0)</f>
        <v>0</v>
      </c>
      <c r="AS70" s="5">
        <f>IF(AND(数据B!$E69="反手",数据B!$F69="得"),1,0)</f>
        <v>0</v>
      </c>
      <c r="AT70" s="5">
        <f>IF(AND(数据B!$E69="反手",数据B!$F69="失"),1,0)</f>
        <v>0</v>
      </c>
      <c r="AU70" s="5">
        <f>IF(AND(数据B!$E69="侧身",数据B!$F69="得"),1,0)</f>
        <v>0</v>
      </c>
      <c r="AV70" s="5">
        <f>IF(AND(数据B!$E69="侧身",数据B!$F69="失"),1,0)</f>
        <v>0</v>
      </c>
      <c r="AW70" s="5">
        <f>IF(AND(数据B!$E69="控制",数据B!$F69="得"),1,0)</f>
        <v>0</v>
      </c>
      <c r="AX70" s="5">
        <f>IF(AND(数据B!$E69="控制",数据B!$F69="失"),1,0)</f>
        <v>1</v>
      </c>
      <c r="AY70" s="5">
        <f>IF(AND(数据B!$E69="意外",数据B!$F69="得"),1,0)</f>
        <v>0</v>
      </c>
      <c r="AZ70" s="5">
        <f>IF(AND(数据B!$E69="意外",数据B!$F69="失"),1,0)</f>
        <v>0</v>
      </c>
    </row>
    <row r="71" spans="1:52">
      <c r="A71" s="1">
        <f>IF(AND(输入!$D70=1,输入!$G70="d"),1,0)</f>
        <v>0</v>
      </c>
      <c r="B71" s="1">
        <f>IF(AND(输入!$D70=2,输入!$G70="d"),1,0)</f>
        <v>0</v>
      </c>
      <c r="C71" s="1">
        <f>IF(AND(输入!$D70=3,输入!$G70="d"),1,0)</f>
        <v>0</v>
      </c>
      <c r="D71" s="1">
        <f>IF(AND(输入!$D70=4,输入!$G70="d"),1,0)</f>
        <v>0</v>
      </c>
      <c r="E71" s="1">
        <f>IF(AND(输入!$D70=5,输入!$G70="d"),1,0)</f>
        <v>0</v>
      </c>
      <c r="F71" s="1">
        <f>IF(AND(输入!$D70=6,输入!$G70="d"),1,0)</f>
        <v>0</v>
      </c>
      <c r="G71" s="1">
        <f>IF(AND(输入!$D70&gt;6,输入!$G70="d"),1,0)</f>
        <v>0</v>
      </c>
      <c r="H71" s="1">
        <f>IF(AND(输入!$D70=1,输入!$G70="s"),1,0)</f>
        <v>0</v>
      </c>
      <c r="I71" s="1">
        <f>IF(AND(输入!$D70=2,输入!$G70="s"),1,0)</f>
        <v>1</v>
      </c>
      <c r="J71" s="1">
        <f>IF(AND(输入!$D70=3,输入!$G70="s"),1,0)</f>
        <v>0</v>
      </c>
      <c r="K71" s="1">
        <f>IF(AND(输入!$D70=4,输入!$G70="s"),1,0)</f>
        <v>0</v>
      </c>
      <c r="L71" s="1">
        <f>IF(AND(输入!$D70=5,输入!$G70="s"),1,0)</f>
        <v>0</v>
      </c>
      <c r="M71" s="1">
        <f>IF(AND(输入!$D70=6,输入!$G70="s"),1,0)</f>
        <v>0</v>
      </c>
      <c r="N71" s="1">
        <f>IF(AND(输入!$D70&gt;6,输入!$G70="s"),1,0)</f>
        <v>0</v>
      </c>
      <c r="O71" s="2">
        <f>IF(AND(输入!$H70=1,输入!$G70="s"),1,0)</f>
        <v>1</v>
      </c>
      <c r="P71" s="2">
        <f>IF(AND(输入!$H70=2,输入!$G70="s"),1,0)</f>
        <v>0</v>
      </c>
      <c r="Q71" s="2">
        <f>IF(AND(输入!$H70=3,输入!$G70="s"),1,0)</f>
        <v>0</v>
      </c>
      <c r="R71" s="2">
        <f>IF(AND(输入!$H70=4,输入!$G70="s"),1,0)</f>
        <v>0</v>
      </c>
      <c r="S71" s="2">
        <f>IF(AND(输入!$H70=5,输入!$G70="s"),1,0)</f>
        <v>0</v>
      </c>
      <c r="T71" s="2">
        <f>IF(AND(输入!$H70=6,输入!$G70="s"),1,0)</f>
        <v>0</v>
      </c>
      <c r="U71" s="2">
        <f>IF(AND(输入!$H70&gt;6,输入!$G70="s"),1,0)</f>
        <v>0</v>
      </c>
      <c r="V71" s="2">
        <f>IF(AND(输入!$H70=1,输入!$G70="d"),1,0)</f>
        <v>0</v>
      </c>
      <c r="W71" s="2">
        <f>IF(AND(输入!$H70=2,输入!$G70="d"),1,0)</f>
        <v>0</v>
      </c>
      <c r="X71" s="2">
        <f>IF(AND(输入!$H70=3,输入!$G70="d"),1,0)</f>
        <v>0</v>
      </c>
      <c r="Y71" s="2">
        <f>IF(AND(输入!$H70=4,输入!$G70="d"),1,0)</f>
        <v>0</v>
      </c>
      <c r="Z71" s="2">
        <f>IF(AND(输入!$H70=5,输入!$G70="d"),1,0)</f>
        <v>0</v>
      </c>
      <c r="AA71" s="2">
        <f>IF(AND(输入!$H70=6,输入!$G70="d"),1,0)</f>
        <v>0</v>
      </c>
      <c r="AB71" s="2">
        <f>IF(AND(输入!$H70&gt;6,输入!$G70="d"),1,0)</f>
        <v>0</v>
      </c>
      <c r="AC71" s="1">
        <f>IF(AND(数据A!$E70="发球",数据A!$F70="得"),1,0)</f>
        <v>0</v>
      </c>
      <c r="AD71" s="1">
        <f>IF(AND(数据A!$E70="发球",数据A!$F70="失"),1,0)</f>
        <v>0</v>
      </c>
      <c r="AE71" s="1">
        <f>IF(AND(数据A!$E70="正手",数据A!$F70="得"),1,0)</f>
        <v>0</v>
      </c>
      <c r="AF71" s="1">
        <f>IF(AND(数据A!$E70="正手",数据A!$F70="失"),1,0)</f>
        <v>0</v>
      </c>
      <c r="AG71" s="1">
        <f>IF(AND(数据A!$E70="反手",数据A!$F70="得"),1,0)</f>
        <v>0</v>
      </c>
      <c r="AH71" s="1">
        <f>IF(AND(数据A!$E70="反手",数据A!$F70="失"),1,0)</f>
        <v>0</v>
      </c>
      <c r="AI71" s="1">
        <f>IF(AND(数据A!$E70="侧身",数据A!$F70="得"),1,0)</f>
        <v>0</v>
      </c>
      <c r="AJ71" s="1">
        <f>IF(AND(数据A!$E70="侧身",数据A!$F70="失"),1,0)</f>
        <v>0</v>
      </c>
      <c r="AK71" s="1">
        <f>IF(AND(数据A!$E70="控制",数据A!$F70="得"),1,0)</f>
        <v>0</v>
      </c>
      <c r="AL71" s="1">
        <f>IF(AND(数据A!$E70="控制",数据A!$F70="失"),1,0)</f>
        <v>0</v>
      </c>
      <c r="AM71" s="1">
        <f>IF(AND(数据A!$E70="意外",数据A!$F70="得"),1,0)</f>
        <v>0</v>
      </c>
      <c r="AN71" s="1">
        <f>IF(AND(数据A!$E70="意外",数据A!$F70="失"),1,0)</f>
        <v>1</v>
      </c>
      <c r="AO71" s="5">
        <f>IF(AND(数据B!$E70="发球",数据B!$F70="得"),1,0)</f>
        <v>1</v>
      </c>
      <c r="AP71" s="5">
        <f>IF(AND(数据B!$E70="发球",数据B!$F70="失"),1,0)</f>
        <v>0</v>
      </c>
      <c r="AQ71" s="5">
        <f>IF(AND(数据B!$E70="正手",数据B!$F70="得"),1,0)</f>
        <v>0</v>
      </c>
      <c r="AR71" s="5">
        <f>IF(AND(数据B!$E70="正手",数据B!$F70="失"),1,0)</f>
        <v>0</v>
      </c>
      <c r="AS71" s="5">
        <f>IF(AND(数据B!$E70="反手",数据B!$F70="得"),1,0)</f>
        <v>0</v>
      </c>
      <c r="AT71" s="5">
        <f>IF(AND(数据B!$E70="反手",数据B!$F70="失"),1,0)</f>
        <v>0</v>
      </c>
      <c r="AU71" s="5">
        <f>IF(AND(数据B!$E70="侧身",数据B!$F70="得"),1,0)</f>
        <v>0</v>
      </c>
      <c r="AV71" s="5">
        <f>IF(AND(数据B!$E70="侧身",数据B!$F70="失"),1,0)</f>
        <v>0</v>
      </c>
      <c r="AW71" s="5">
        <f>IF(AND(数据B!$E70="控制",数据B!$F70="得"),1,0)</f>
        <v>0</v>
      </c>
      <c r="AX71" s="5">
        <f>IF(AND(数据B!$E70="控制",数据B!$F70="失"),1,0)</f>
        <v>0</v>
      </c>
      <c r="AY71" s="5">
        <f>IF(AND(数据B!$E70="意外",数据B!$F70="得"),1,0)</f>
        <v>0</v>
      </c>
      <c r="AZ71" s="5">
        <f>IF(AND(数据B!$E70="意外",数据B!$F70="失"),1,0)</f>
        <v>0</v>
      </c>
    </row>
    <row r="72" spans="1:52">
      <c r="A72" s="1">
        <f>IF(AND(输入!$D71=1,输入!$G71="d"),1,0)</f>
        <v>1</v>
      </c>
      <c r="B72" s="1">
        <f>IF(AND(输入!$D71=2,输入!$G71="d"),1,0)</f>
        <v>0</v>
      </c>
      <c r="C72" s="1">
        <f>IF(AND(输入!$D71=3,输入!$G71="d"),1,0)</f>
        <v>0</v>
      </c>
      <c r="D72" s="1">
        <f>IF(AND(输入!$D71=4,输入!$G71="d"),1,0)</f>
        <v>0</v>
      </c>
      <c r="E72" s="1">
        <f>IF(AND(输入!$D71=5,输入!$G71="d"),1,0)</f>
        <v>0</v>
      </c>
      <c r="F72" s="1">
        <f>IF(AND(输入!$D71=6,输入!$G71="d"),1,0)</f>
        <v>0</v>
      </c>
      <c r="G72" s="1">
        <f>IF(AND(输入!$D71&gt;6,输入!$G71="d"),1,0)</f>
        <v>0</v>
      </c>
      <c r="H72" s="1">
        <f>IF(AND(输入!$D71=1,输入!$G71="s"),1,0)</f>
        <v>0</v>
      </c>
      <c r="I72" s="1">
        <f>IF(AND(输入!$D71=2,输入!$G71="s"),1,0)</f>
        <v>0</v>
      </c>
      <c r="J72" s="1">
        <f>IF(AND(输入!$D71=3,输入!$G71="s"),1,0)</f>
        <v>0</v>
      </c>
      <c r="K72" s="1">
        <f>IF(AND(输入!$D71=4,输入!$G71="s"),1,0)</f>
        <v>0</v>
      </c>
      <c r="L72" s="1">
        <f>IF(AND(输入!$D71=5,输入!$G71="s"),1,0)</f>
        <v>0</v>
      </c>
      <c r="M72" s="1">
        <f>IF(AND(输入!$D71=6,输入!$G71="s"),1,0)</f>
        <v>0</v>
      </c>
      <c r="N72" s="1">
        <f>IF(AND(输入!$D71&gt;6,输入!$G71="s"),1,0)</f>
        <v>0</v>
      </c>
      <c r="O72" s="2">
        <f>IF(AND(输入!$H71=1,输入!$G71="s"),1,0)</f>
        <v>0</v>
      </c>
      <c r="P72" s="2">
        <f>IF(AND(输入!$H71=2,输入!$G71="s"),1,0)</f>
        <v>0</v>
      </c>
      <c r="Q72" s="2">
        <f>IF(AND(输入!$H71=3,输入!$G71="s"),1,0)</f>
        <v>0</v>
      </c>
      <c r="R72" s="2">
        <f>IF(AND(输入!$H71=4,输入!$G71="s"),1,0)</f>
        <v>0</v>
      </c>
      <c r="S72" s="2">
        <f>IF(AND(输入!$H71=5,输入!$G71="s"),1,0)</f>
        <v>0</v>
      </c>
      <c r="T72" s="2">
        <f>IF(AND(输入!$H71=6,输入!$G71="s"),1,0)</f>
        <v>0</v>
      </c>
      <c r="U72" s="2">
        <f>IF(AND(输入!$H71&gt;6,输入!$G71="s"),1,0)</f>
        <v>0</v>
      </c>
      <c r="V72" s="2">
        <f>IF(AND(输入!$H71=1,输入!$G71="d"),1,0)</f>
        <v>0</v>
      </c>
      <c r="W72" s="2">
        <f>IF(AND(输入!$H71=2,输入!$G71="d"),1,0)</f>
        <v>1</v>
      </c>
      <c r="X72" s="2">
        <f>IF(AND(输入!$H71=3,输入!$G71="d"),1,0)</f>
        <v>0</v>
      </c>
      <c r="Y72" s="2">
        <f>IF(AND(输入!$H71=4,输入!$G71="d"),1,0)</f>
        <v>0</v>
      </c>
      <c r="Z72" s="2">
        <f>IF(AND(输入!$H71=5,输入!$G71="d"),1,0)</f>
        <v>0</v>
      </c>
      <c r="AA72" s="2">
        <f>IF(AND(输入!$H71=6,输入!$G71="d"),1,0)</f>
        <v>0</v>
      </c>
      <c r="AB72" s="2">
        <f>IF(AND(输入!$H71&gt;6,输入!$G71="d"),1,0)</f>
        <v>0</v>
      </c>
      <c r="AC72" s="1">
        <f>IF(AND(数据A!$E71="发球",数据A!$F71="得"),1,0)</f>
        <v>1</v>
      </c>
      <c r="AD72" s="1">
        <f>IF(AND(数据A!$E71="发球",数据A!$F71="失"),1,0)</f>
        <v>0</v>
      </c>
      <c r="AE72" s="1">
        <f>IF(AND(数据A!$E71="正手",数据A!$F71="得"),1,0)</f>
        <v>0</v>
      </c>
      <c r="AF72" s="1">
        <f>IF(AND(数据A!$E71="正手",数据A!$F71="失"),1,0)</f>
        <v>0</v>
      </c>
      <c r="AG72" s="1">
        <f>IF(AND(数据A!$E71="反手",数据A!$F71="得"),1,0)</f>
        <v>0</v>
      </c>
      <c r="AH72" s="1">
        <f>IF(AND(数据A!$E71="反手",数据A!$F71="失"),1,0)</f>
        <v>0</v>
      </c>
      <c r="AI72" s="1">
        <f>IF(AND(数据A!$E71="侧身",数据A!$F71="得"),1,0)</f>
        <v>0</v>
      </c>
      <c r="AJ72" s="1">
        <f>IF(AND(数据A!$E71="侧身",数据A!$F71="失"),1,0)</f>
        <v>0</v>
      </c>
      <c r="AK72" s="1">
        <f>IF(AND(数据A!$E71="控制",数据A!$F71="得"),1,0)</f>
        <v>0</v>
      </c>
      <c r="AL72" s="1">
        <f>IF(AND(数据A!$E71="控制",数据A!$F71="失"),1,0)</f>
        <v>0</v>
      </c>
      <c r="AM72" s="1">
        <f>IF(AND(数据A!$E71="意外",数据A!$F71="得"),1,0)</f>
        <v>0</v>
      </c>
      <c r="AN72" s="1">
        <f>IF(AND(数据A!$E71="意外",数据A!$F71="失"),1,0)</f>
        <v>0</v>
      </c>
      <c r="AO72" s="5">
        <f>IF(AND(数据B!$E71="发球",数据B!$F71="得"),1,0)</f>
        <v>0</v>
      </c>
      <c r="AP72" s="5">
        <f>IF(AND(数据B!$E71="发球",数据B!$F71="失"),1,0)</f>
        <v>0</v>
      </c>
      <c r="AQ72" s="5">
        <f>IF(AND(数据B!$E71="正手",数据B!$F71="得"),1,0)</f>
        <v>0</v>
      </c>
      <c r="AR72" s="5">
        <f>IF(AND(数据B!$E71="正手",数据B!$F71="失"),1,0)</f>
        <v>1</v>
      </c>
      <c r="AS72" s="5">
        <f>IF(AND(数据B!$E71="反手",数据B!$F71="得"),1,0)</f>
        <v>0</v>
      </c>
      <c r="AT72" s="5">
        <f>IF(AND(数据B!$E71="反手",数据B!$F71="失"),1,0)</f>
        <v>0</v>
      </c>
      <c r="AU72" s="5">
        <f>IF(AND(数据B!$E71="侧身",数据B!$F71="得"),1,0)</f>
        <v>0</v>
      </c>
      <c r="AV72" s="5">
        <f>IF(AND(数据B!$E71="侧身",数据B!$F71="失"),1,0)</f>
        <v>0</v>
      </c>
      <c r="AW72" s="5">
        <f>IF(AND(数据B!$E71="控制",数据B!$F71="得"),1,0)</f>
        <v>0</v>
      </c>
      <c r="AX72" s="5">
        <f>IF(AND(数据B!$E71="控制",数据B!$F71="失"),1,0)</f>
        <v>0</v>
      </c>
      <c r="AY72" s="5">
        <f>IF(AND(数据B!$E71="意外",数据B!$F71="得"),1,0)</f>
        <v>0</v>
      </c>
      <c r="AZ72" s="5">
        <f>IF(AND(数据B!$E71="意外",数据B!$F71="失"),1,0)</f>
        <v>0</v>
      </c>
    </row>
    <row r="73" spans="1:52">
      <c r="A73" s="1">
        <f>IF(AND(输入!$D72=1,输入!$G72="d"),1,0)</f>
        <v>0</v>
      </c>
      <c r="B73" s="1">
        <f>IF(AND(输入!$D72=2,输入!$G72="d"),1,0)</f>
        <v>1</v>
      </c>
      <c r="C73" s="1">
        <f>IF(AND(输入!$D72=3,输入!$G72="d"),1,0)</f>
        <v>0</v>
      </c>
      <c r="D73" s="1">
        <f>IF(AND(输入!$D72=4,输入!$G72="d"),1,0)</f>
        <v>0</v>
      </c>
      <c r="E73" s="1">
        <f>IF(AND(输入!$D72=5,输入!$G72="d"),1,0)</f>
        <v>0</v>
      </c>
      <c r="F73" s="1">
        <f>IF(AND(输入!$D72=6,输入!$G72="d"),1,0)</f>
        <v>0</v>
      </c>
      <c r="G73" s="1">
        <f>IF(AND(输入!$D72&gt;6,输入!$G72="d"),1,0)</f>
        <v>0</v>
      </c>
      <c r="H73" s="1">
        <f>IF(AND(输入!$D72=1,输入!$G72="s"),1,0)</f>
        <v>0</v>
      </c>
      <c r="I73" s="1">
        <f>IF(AND(输入!$D72=2,输入!$G72="s"),1,0)</f>
        <v>0</v>
      </c>
      <c r="J73" s="1">
        <f>IF(AND(输入!$D72=3,输入!$G72="s"),1,0)</f>
        <v>0</v>
      </c>
      <c r="K73" s="1">
        <f>IF(AND(输入!$D72=4,输入!$G72="s"),1,0)</f>
        <v>0</v>
      </c>
      <c r="L73" s="1">
        <f>IF(AND(输入!$D72=5,输入!$G72="s"),1,0)</f>
        <v>0</v>
      </c>
      <c r="M73" s="1">
        <f>IF(AND(输入!$D72=6,输入!$G72="s"),1,0)</f>
        <v>0</v>
      </c>
      <c r="N73" s="1">
        <f>IF(AND(输入!$D72&gt;6,输入!$G72="s"),1,0)</f>
        <v>0</v>
      </c>
      <c r="O73" s="2">
        <f>IF(AND(输入!$H72=1,输入!$G72="s"),1,0)</f>
        <v>0</v>
      </c>
      <c r="P73" s="2">
        <f>IF(AND(输入!$H72=2,输入!$G72="s"),1,0)</f>
        <v>0</v>
      </c>
      <c r="Q73" s="2">
        <f>IF(AND(输入!$H72=3,输入!$G72="s"),1,0)</f>
        <v>0</v>
      </c>
      <c r="R73" s="2">
        <f>IF(AND(输入!$H72=4,输入!$G72="s"),1,0)</f>
        <v>0</v>
      </c>
      <c r="S73" s="2">
        <f>IF(AND(输入!$H72=5,输入!$G72="s"),1,0)</f>
        <v>0</v>
      </c>
      <c r="T73" s="2">
        <f>IF(AND(输入!$H72=6,输入!$G72="s"),1,0)</f>
        <v>0</v>
      </c>
      <c r="U73" s="2">
        <f>IF(AND(输入!$H72&gt;6,输入!$G72="s"),1,0)</f>
        <v>0</v>
      </c>
      <c r="V73" s="2">
        <f>IF(AND(输入!$H72=1,输入!$G72="d"),1,0)</f>
        <v>0</v>
      </c>
      <c r="W73" s="2">
        <f>IF(AND(输入!$H72=2,输入!$G72="d"),1,0)</f>
        <v>0</v>
      </c>
      <c r="X73" s="2">
        <f>IF(AND(输入!$H72=3,输入!$G72="d"),1,0)</f>
        <v>1</v>
      </c>
      <c r="Y73" s="2">
        <f>IF(AND(输入!$H72=4,输入!$G72="d"),1,0)</f>
        <v>0</v>
      </c>
      <c r="Z73" s="2">
        <f>IF(AND(输入!$H72=5,输入!$G72="d"),1,0)</f>
        <v>0</v>
      </c>
      <c r="AA73" s="2">
        <f>IF(AND(输入!$H72=6,输入!$G72="d"),1,0)</f>
        <v>0</v>
      </c>
      <c r="AB73" s="2">
        <f>IF(AND(输入!$H72&gt;6,输入!$G72="d"),1,0)</f>
        <v>0</v>
      </c>
      <c r="AC73" s="1">
        <f>IF(AND(数据A!$E72="发球",数据A!$F72="得"),1,0)</f>
        <v>0</v>
      </c>
      <c r="AD73" s="1">
        <f>IF(AND(数据A!$E72="发球",数据A!$F72="失"),1,0)</f>
        <v>0</v>
      </c>
      <c r="AE73" s="1">
        <f>IF(AND(数据A!$E72="正手",数据A!$F72="得"),1,0)</f>
        <v>0</v>
      </c>
      <c r="AF73" s="1">
        <f>IF(AND(数据A!$E72="正手",数据A!$F72="失"),1,0)</f>
        <v>0</v>
      </c>
      <c r="AG73" s="1">
        <f>IF(AND(数据A!$E72="反手",数据A!$F72="得"),1,0)</f>
        <v>1</v>
      </c>
      <c r="AH73" s="1">
        <f>IF(AND(数据A!$E72="反手",数据A!$F72="失"),1,0)</f>
        <v>0</v>
      </c>
      <c r="AI73" s="1">
        <f>IF(AND(数据A!$E72="侧身",数据A!$F72="得"),1,0)</f>
        <v>0</v>
      </c>
      <c r="AJ73" s="1">
        <f>IF(AND(数据A!$E72="侧身",数据A!$F72="失"),1,0)</f>
        <v>0</v>
      </c>
      <c r="AK73" s="1">
        <f>IF(AND(数据A!$E72="控制",数据A!$F72="得"),1,0)</f>
        <v>0</v>
      </c>
      <c r="AL73" s="1">
        <f>IF(AND(数据A!$E72="控制",数据A!$F72="失"),1,0)</f>
        <v>0</v>
      </c>
      <c r="AM73" s="1">
        <f>IF(AND(数据A!$E72="意外",数据A!$F72="得"),1,0)</f>
        <v>0</v>
      </c>
      <c r="AN73" s="1">
        <f>IF(AND(数据A!$E72="意外",数据A!$F72="失"),1,0)</f>
        <v>0</v>
      </c>
      <c r="AO73" s="5">
        <f>IF(AND(数据B!$E72="发球",数据B!$F72="得"),1,0)</f>
        <v>0</v>
      </c>
      <c r="AP73" s="5">
        <f>IF(AND(数据B!$E72="发球",数据B!$F72="失"),1,0)</f>
        <v>0</v>
      </c>
      <c r="AQ73" s="5">
        <f>IF(AND(数据B!$E72="正手",数据B!$F72="得"),1,0)</f>
        <v>0</v>
      </c>
      <c r="AR73" s="5">
        <f>IF(AND(数据B!$E72="正手",数据B!$F72="失"),1,0)</f>
        <v>0</v>
      </c>
      <c r="AS73" s="5">
        <f>IF(AND(数据B!$E72="反手",数据B!$F72="得"),1,0)</f>
        <v>0</v>
      </c>
      <c r="AT73" s="5">
        <f>IF(AND(数据B!$E72="反手",数据B!$F72="失"),1,0)</f>
        <v>1</v>
      </c>
      <c r="AU73" s="5">
        <f>IF(AND(数据B!$E72="侧身",数据B!$F72="得"),1,0)</f>
        <v>0</v>
      </c>
      <c r="AV73" s="5">
        <f>IF(AND(数据B!$E72="侧身",数据B!$F72="失"),1,0)</f>
        <v>0</v>
      </c>
      <c r="AW73" s="5">
        <f>IF(AND(数据B!$E72="控制",数据B!$F72="得"),1,0)</f>
        <v>0</v>
      </c>
      <c r="AX73" s="5">
        <f>IF(AND(数据B!$E72="控制",数据B!$F72="失"),1,0)</f>
        <v>0</v>
      </c>
      <c r="AY73" s="5">
        <f>IF(AND(数据B!$E72="意外",数据B!$F72="得"),1,0)</f>
        <v>0</v>
      </c>
      <c r="AZ73" s="5">
        <f>IF(AND(数据B!$E72="意外",数据B!$F72="失"),1,0)</f>
        <v>0</v>
      </c>
    </row>
    <row r="74" spans="1:52">
      <c r="A74" s="1">
        <f>IF(AND(输入!$D73=1,输入!$G73="d"),1,0)</f>
        <v>0</v>
      </c>
      <c r="B74" s="1">
        <f>IF(AND(输入!$D73=2,输入!$G73="d"),1,0)</f>
        <v>0</v>
      </c>
      <c r="C74" s="1">
        <f>IF(AND(输入!$D73=3,输入!$G73="d"),1,0)</f>
        <v>0</v>
      </c>
      <c r="D74" s="1">
        <f>IF(AND(输入!$D73=4,输入!$G73="d"),1,0)</f>
        <v>0</v>
      </c>
      <c r="E74" s="1">
        <f>IF(AND(输入!$D73=5,输入!$G73="d"),1,0)</f>
        <v>0</v>
      </c>
      <c r="F74" s="1">
        <f>IF(AND(输入!$D73=6,输入!$G73="d"),1,0)</f>
        <v>0</v>
      </c>
      <c r="G74" s="1">
        <f>IF(AND(输入!$D73&gt;6,输入!$G73="d"),1,0)</f>
        <v>0</v>
      </c>
      <c r="H74" s="1">
        <f>IF(AND(输入!$D73=1,输入!$G73="s"),1,0)</f>
        <v>0</v>
      </c>
      <c r="I74" s="1">
        <f>IF(AND(输入!$D73=2,输入!$G73="s"),1,0)</f>
        <v>0</v>
      </c>
      <c r="J74" s="1">
        <f>IF(AND(输入!$D73=3,输入!$G73="s"),1,0)</f>
        <v>1</v>
      </c>
      <c r="K74" s="1">
        <f>IF(AND(输入!$D73=4,输入!$G73="s"),1,0)</f>
        <v>0</v>
      </c>
      <c r="L74" s="1">
        <f>IF(AND(输入!$D73=5,输入!$G73="s"),1,0)</f>
        <v>0</v>
      </c>
      <c r="M74" s="1">
        <f>IF(AND(输入!$D73=6,输入!$G73="s"),1,0)</f>
        <v>0</v>
      </c>
      <c r="N74" s="1">
        <f>IF(AND(输入!$D73&gt;6,输入!$G73="s"),1,0)</f>
        <v>0</v>
      </c>
      <c r="O74" s="2">
        <f>IF(AND(输入!$H73=1,输入!$G73="s"),1,0)</f>
        <v>0</v>
      </c>
      <c r="P74" s="2">
        <f>IF(AND(输入!$H73=2,输入!$G73="s"),1,0)</f>
        <v>1</v>
      </c>
      <c r="Q74" s="2">
        <f>IF(AND(输入!$H73=3,输入!$G73="s"),1,0)</f>
        <v>0</v>
      </c>
      <c r="R74" s="2">
        <f>IF(AND(输入!$H73=4,输入!$G73="s"),1,0)</f>
        <v>0</v>
      </c>
      <c r="S74" s="2">
        <f>IF(AND(输入!$H73=5,输入!$G73="s"),1,0)</f>
        <v>0</v>
      </c>
      <c r="T74" s="2">
        <f>IF(AND(输入!$H73=6,输入!$G73="s"),1,0)</f>
        <v>0</v>
      </c>
      <c r="U74" s="2">
        <f>IF(AND(输入!$H73&gt;6,输入!$G73="s"),1,0)</f>
        <v>0</v>
      </c>
      <c r="V74" s="2">
        <f>IF(AND(输入!$H73=1,输入!$G73="d"),1,0)</f>
        <v>0</v>
      </c>
      <c r="W74" s="2">
        <f>IF(AND(输入!$H73=2,输入!$G73="d"),1,0)</f>
        <v>0</v>
      </c>
      <c r="X74" s="2">
        <f>IF(AND(输入!$H73=3,输入!$G73="d"),1,0)</f>
        <v>0</v>
      </c>
      <c r="Y74" s="2">
        <f>IF(AND(输入!$H73=4,输入!$G73="d"),1,0)</f>
        <v>0</v>
      </c>
      <c r="Z74" s="2">
        <f>IF(AND(输入!$H73=5,输入!$G73="d"),1,0)</f>
        <v>0</v>
      </c>
      <c r="AA74" s="2">
        <f>IF(AND(输入!$H73=6,输入!$G73="d"),1,0)</f>
        <v>0</v>
      </c>
      <c r="AB74" s="2">
        <f>IF(AND(输入!$H73&gt;6,输入!$G73="d"),1,0)</f>
        <v>0</v>
      </c>
      <c r="AC74" s="1">
        <f>IF(AND(数据A!$E73="发球",数据A!$F73="得"),1,0)</f>
        <v>0</v>
      </c>
      <c r="AD74" s="1">
        <f>IF(AND(数据A!$E73="发球",数据A!$F73="失"),1,0)</f>
        <v>0</v>
      </c>
      <c r="AE74" s="1">
        <f>IF(AND(数据A!$E73="正手",数据A!$F73="得"),1,0)</f>
        <v>0</v>
      </c>
      <c r="AF74" s="1">
        <f>IF(AND(数据A!$E73="正手",数据A!$F73="失"),1,0)</f>
        <v>0</v>
      </c>
      <c r="AG74" s="1">
        <f>IF(AND(数据A!$E73="反手",数据A!$F73="得"),1,0)</f>
        <v>0</v>
      </c>
      <c r="AH74" s="1">
        <f>IF(AND(数据A!$E73="反手",数据A!$F73="失"),1,0)</f>
        <v>0</v>
      </c>
      <c r="AI74" s="1">
        <f>IF(AND(数据A!$E73="侧身",数据A!$F73="得"),1,0)</f>
        <v>0</v>
      </c>
      <c r="AJ74" s="1">
        <f>IF(AND(数据A!$E73="侧身",数据A!$F73="失"),1,0)</f>
        <v>1</v>
      </c>
      <c r="AK74" s="1">
        <f>IF(AND(数据A!$E73="控制",数据A!$F73="得"),1,0)</f>
        <v>0</v>
      </c>
      <c r="AL74" s="1">
        <f>IF(AND(数据A!$E73="控制",数据A!$F73="失"),1,0)</f>
        <v>0</v>
      </c>
      <c r="AM74" s="1">
        <f>IF(AND(数据A!$E73="意外",数据A!$F73="得"),1,0)</f>
        <v>0</v>
      </c>
      <c r="AN74" s="1">
        <f>IF(AND(数据A!$E73="意外",数据A!$F73="失"),1,0)</f>
        <v>0</v>
      </c>
      <c r="AO74" s="5">
        <f>IF(AND(数据B!$E73="发球",数据B!$F73="得"),1,0)</f>
        <v>0</v>
      </c>
      <c r="AP74" s="5">
        <f>IF(AND(数据B!$E73="发球",数据B!$F73="失"),1,0)</f>
        <v>0</v>
      </c>
      <c r="AQ74" s="5">
        <f>IF(AND(数据B!$E73="正手",数据B!$F73="得"),1,0)</f>
        <v>0</v>
      </c>
      <c r="AR74" s="5">
        <f>IF(AND(数据B!$E73="正手",数据B!$F73="失"),1,0)</f>
        <v>0</v>
      </c>
      <c r="AS74" s="5">
        <f>IF(AND(数据B!$E73="反手",数据B!$F73="得"),1,0)</f>
        <v>0</v>
      </c>
      <c r="AT74" s="5">
        <f>IF(AND(数据B!$E73="反手",数据B!$F73="失"),1,0)</f>
        <v>0</v>
      </c>
      <c r="AU74" s="5">
        <f>IF(AND(数据B!$E73="侧身",数据B!$F73="得"),1,0)</f>
        <v>1</v>
      </c>
      <c r="AV74" s="5">
        <f>IF(AND(数据B!$E73="侧身",数据B!$F73="失"),1,0)</f>
        <v>0</v>
      </c>
      <c r="AW74" s="5">
        <f>IF(AND(数据B!$E73="控制",数据B!$F73="得"),1,0)</f>
        <v>0</v>
      </c>
      <c r="AX74" s="5">
        <f>IF(AND(数据B!$E73="控制",数据B!$F73="失"),1,0)</f>
        <v>0</v>
      </c>
      <c r="AY74" s="5">
        <f>IF(AND(数据B!$E73="意外",数据B!$F73="得"),1,0)</f>
        <v>0</v>
      </c>
      <c r="AZ74" s="5">
        <f>IF(AND(数据B!$E73="意外",数据B!$F73="失"),1,0)</f>
        <v>0</v>
      </c>
    </row>
    <row r="75" spans="1:52">
      <c r="A75" s="1">
        <f>IF(AND(输入!$D74=1,输入!$G74="d"),1,0)</f>
        <v>0</v>
      </c>
      <c r="B75" s="1">
        <f>IF(AND(输入!$D74=2,输入!$G74="d"),1,0)</f>
        <v>0</v>
      </c>
      <c r="C75" s="1">
        <f>IF(AND(输入!$D74=3,输入!$G74="d"),1,0)</f>
        <v>0</v>
      </c>
      <c r="D75" s="1">
        <f>IF(AND(输入!$D74=4,输入!$G74="d"),1,0)</f>
        <v>0</v>
      </c>
      <c r="E75" s="1">
        <f>IF(AND(输入!$D74=5,输入!$G74="d"),1,0)</f>
        <v>0</v>
      </c>
      <c r="F75" s="1">
        <f>IF(AND(输入!$D74=6,输入!$G74="d"),1,0)</f>
        <v>0</v>
      </c>
      <c r="G75" s="1">
        <f>IF(AND(输入!$D74&gt;6,输入!$G74="d"),1,0)</f>
        <v>0</v>
      </c>
      <c r="H75" s="1">
        <f>IF(AND(输入!$D74=1,输入!$G74="s"),1,0)</f>
        <v>0</v>
      </c>
      <c r="I75" s="1">
        <f>IF(AND(输入!$D74=2,输入!$G74="s"),1,0)</f>
        <v>0</v>
      </c>
      <c r="J75" s="1">
        <f>IF(AND(输入!$D74=3,输入!$G74="s"),1,0)</f>
        <v>0</v>
      </c>
      <c r="K75" s="1">
        <f>IF(AND(输入!$D74=4,输入!$G74="s"),1,0)</f>
        <v>1</v>
      </c>
      <c r="L75" s="1">
        <f>IF(AND(输入!$D74=5,输入!$G74="s"),1,0)</f>
        <v>0</v>
      </c>
      <c r="M75" s="1">
        <f>IF(AND(输入!$D74=6,输入!$G74="s"),1,0)</f>
        <v>0</v>
      </c>
      <c r="N75" s="1">
        <f>IF(AND(输入!$D74&gt;6,输入!$G74="s"),1,0)</f>
        <v>0</v>
      </c>
      <c r="O75" s="2">
        <f>IF(AND(输入!$H74=1,输入!$G74="s"),1,0)</f>
        <v>0</v>
      </c>
      <c r="P75" s="2">
        <f>IF(AND(输入!$H74=2,输入!$G74="s"),1,0)</f>
        <v>0</v>
      </c>
      <c r="Q75" s="2">
        <f>IF(AND(输入!$H74=3,输入!$G74="s"),1,0)</f>
        <v>1</v>
      </c>
      <c r="R75" s="2">
        <f>IF(AND(输入!$H74=4,输入!$G74="s"),1,0)</f>
        <v>0</v>
      </c>
      <c r="S75" s="2">
        <f>IF(AND(输入!$H74=5,输入!$G74="s"),1,0)</f>
        <v>0</v>
      </c>
      <c r="T75" s="2">
        <f>IF(AND(输入!$H74=6,输入!$G74="s"),1,0)</f>
        <v>0</v>
      </c>
      <c r="U75" s="2">
        <f>IF(AND(输入!$H74&gt;6,输入!$G74="s"),1,0)</f>
        <v>0</v>
      </c>
      <c r="V75" s="2">
        <f>IF(AND(输入!$H74=1,输入!$G74="d"),1,0)</f>
        <v>0</v>
      </c>
      <c r="W75" s="2">
        <f>IF(AND(输入!$H74=2,输入!$G74="d"),1,0)</f>
        <v>0</v>
      </c>
      <c r="X75" s="2">
        <f>IF(AND(输入!$H74=3,输入!$G74="d"),1,0)</f>
        <v>0</v>
      </c>
      <c r="Y75" s="2">
        <f>IF(AND(输入!$H74=4,输入!$G74="d"),1,0)</f>
        <v>0</v>
      </c>
      <c r="Z75" s="2">
        <f>IF(AND(输入!$H74=5,输入!$G74="d"),1,0)</f>
        <v>0</v>
      </c>
      <c r="AA75" s="2">
        <f>IF(AND(输入!$H74=6,输入!$G74="d"),1,0)</f>
        <v>0</v>
      </c>
      <c r="AB75" s="2">
        <f>IF(AND(输入!$H74&gt;6,输入!$G74="d"),1,0)</f>
        <v>0</v>
      </c>
      <c r="AC75" s="1">
        <f>IF(AND(数据A!$E74="发球",数据A!$F74="得"),1,0)</f>
        <v>0</v>
      </c>
      <c r="AD75" s="1">
        <f>IF(AND(数据A!$E74="发球",数据A!$F74="失"),1,0)</f>
        <v>0</v>
      </c>
      <c r="AE75" s="1">
        <f>IF(AND(数据A!$E74="正手",数据A!$F74="得"),1,0)</f>
        <v>0</v>
      </c>
      <c r="AF75" s="1">
        <f>IF(AND(数据A!$E74="正手",数据A!$F74="失"),1,0)</f>
        <v>0</v>
      </c>
      <c r="AG75" s="1">
        <f>IF(AND(数据A!$E74="反手",数据A!$F74="得"),1,0)</f>
        <v>0</v>
      </c>
      <c r="AH75" s="1">
        <f>IF(AND(数据A!$E74="反手",数据A!$F74="失"),1,0)</f>
        <v>0</v>
      </c>
      <c r="AI75" s="1">
        <f>IF(AND(数据A!$E74="侧身",数据A!$F74="得"),1,0)</f>
        <v>0</v>
      </c>
      <c r="AJ75" s="1">
        <f>IF(AND(数据A!$E74="侧身",数据A!$F74="失"),1,0)</f>
        <v>0</v>
      </c>
      <c r="AK75" s="1">
        <f>IF(AND(数据A!$E74="控制",数据A!$F74="得"),1,0)</f>
        <v>0</v>
      </c>
      <c r="AL75" s="1">
        <f>IF(AND(数据A!$E74="控制",数据A!$F74="失"),1,0)</f>
        <v>1</v>
      </c>
      <c r="AM75" s="1">
        <f>IF(AND(数据A!$E74="意外",数据A!$F74="得"),1,0)</f>
        <v>0</v>
      </c>
      <c r="AN75" s="1">
        <f>IF(AND(数据A!$E74="意外",数据A!$F74="失"),1,0)</f>
        <v>0</v>
      </c>
      <c r="AO75" s="5">
        <f>IF(AND(数据B!$E74="发球",数据B!$F74="得"),1,0)</f>
        <v>0</v>
      </c>
      <c r="AP75" s="5">
        <f>IF(AND(数据B!$E74="发球",数据B!$F74="失"),1,0)</f>
        <v>0</v>
      </c>
      <c r="AQ75" s="5">
        <f>IF(AND(数据B!$E74="正手",数据B!$F74="得"),1,0)</f>
        <v>0</v>
      </c>
      <c r="AR75" s="5">
        <f>IF(AND(数据B!$E74="正手",数据B!$F74="失"),1,0)</f>
        <v>0</v>
      </c>
      <c r="AS75" s="5">
        <f>IF(AND(数据B!$E74="反手",数据B!$F74="得"),1,0)</f>
        <v>0</v>
      </c>
      <c r="AT75" s="5">
        <f>IF(AND(数据B!$E74="反手",数据B!$F74="失"),1,0)</f>
        <v>0</v>
      </c>
      <c r="AU75" s="5">
        <f>IF(AND(数据B!$E74="侧身",数据B!$F74="得"),1,0)</f>
        <v>0</v>
      </c>
      <c r="AV75" s="5">
        <f>IF(AND(数据B!$E74="侧身",数据B!$F74="失"),1,0)</f>
        <v>0</v>
      </c>
      <c r="AW75" s="5">
        <f>IF(AND(数据B!$E74="控制",数据B!$F74="得"),1,0)</f>
        <v>1</v>
      </c>
      <c r="AX75" s="5">
        <f>IF(AND(数据B!$E74="控制",数据B!$F74="失"),1,0)</f>
        <v>0</v>
      </c>
      <c r="AY75" s="5">
        <f>IF(AND(数据B!$E74="意外",数据B!$F74="得"),1,0)</f>
        <v>0</v>
      </c>
      <c r="AZ75" s="5">
        <f>IF(AND(数据B!$E74="意外",数据B!$F74="失"),1,0)</f>
        <v>0</v>
      </c>
    </row>
    <row r="76" spans="1:52">
      <c r="A76" s="1">
        <f>IF(AND(输入!$D75=1,输入!$G75="d"),1,0)</f>
        <v>0</v>
      </c>
      <c r="B76" s="1">
        <f>IF(AND(输入!$D75=2,输入!$G75="d"),1,0)</f>
        <v>0</v>
      </c>
      <c r="C76" s="1">
        <f>IF(AND(输入!$D75=3,输入!$G75="d"),1,0)</f>
        <v>0</v>
      </c>
      <c r="D76" s="1">
        <f>IF(AND(输入!$D75=4,输入!$G75="d"),1,0)</f>
        <v>0</v>
      </c>
      <c r="E76" s="1">
        <f>IF(AND(输入!$D75=5,输入!$G75="d"),1,0)</f>
        <v>0</v>
      </c>
      <c r="F76" s="1">
        <f>IF(AND(输入!$D75=6,输入!$G75="d"),1,0)</f>
        <v>1</v>
      </c>
      <c r="G76" s="1">
        <f>IF(AND(输入!$D75&gt;6,输入!$G75="d"),1,0)</f>
        <v>0</v>
      </c>
      <c r="H76" s="1">
        <f>IF(AND(输入!$D75=1,输入!$G75="s"),1,0)</f>
        <v>0</v>
      </c>
      <c r="I76" s="1">
        <f>IF(AND(输入!$D75=2,输入!$G75="s"),1,0)</f>
        <v>0</v>
      </c>
      <c r="J76" s="1">
        <f>IF(AND(输入!$D75=3,输入!$G75="s"),1,0)</f>
        <v>0</v>
      </c>
      <c r="K76" s="1">
        <f>IF(AND(输入!$D75=4,输入!$G75="s"),1,0)</f>
        <v>0</v>
      </c>
      <c r="L76" s="1">
        <f>IF(AND(输入!$D75=5,输入!$G75="s"),1,0)</f>
        <v>0</v>
      </c>
      <c r="M76" s="1">
        <f>IF(AND(输入!$D75=6,输入!$G75="s"),1,0)</f>
        <v>0</v>
      </c>
      <c r="N76" s="1">
        <f>IF(AND(输入!$D75&gt;6,输入!$G75="s"),1,0)</f>
        <v>0</v>
      </c>
      <c r="O76" s="2">
        <f>IF(AND(输入!$H75=1,输入!$G75="s"),1,0)</f>
        <v>0</v>
      </c>
      <c r="P76" s="2">
        <f>IF(AND(输入!$H75=2,输入!$G75="s"),1,0)</f>
        <v>0</v>
      </c>
      <c r="Q76" s="2">
        <f>IF(AND(输入!$H75=3,输入!$G75="s"),1,0)</f>
        <v>0</v>
      </c>
      <c r="R76" s="2">
        <f>IF(AND(输入!$H75=4,输入!$G75="s"),1,0)</f>
        <v>0</v>
      </c>
      <c r="S76" s="2">
        <f>IF(AND(输入!$H75=5,输入!$G75="s"),1,0)</f>
        <v>0</v>
      </c>
      <c r="T76" s="2">
        <f>IF(AND(输入!$H75=6,输入!$G75="s"),1,0)</f>
        <v>0</v>
      </c>
      <c r="U76" s="2">
        <f>IF(AND(输入!$H75&gt;6,输入!$G75="s"),1,0)</f>
        <v>0</v>
      </c>
      <c r="V76" s="2">
        <f>IF(AND(输入!$H75=1,输入!$G75="d"),1,0)</f>
        <v>0</v>
      </c>
      <c r="W76" s="2">
        <f>IF(AND(输入!$H75=2,输入!$G75="d"),1,0)</f>
        <v>0</v>
      </c>
      <c r="X76" s="2">
        <f>IF(AND(输入!$H75=3,输入!$G75="d"),1,0)</f>
        <v>0</v>
      </c>
      <c r="Y76" s="2">
        <f>IF(AND(输入!$H75=4,输入!$G75="d"),1,0)</f>
        <v>0</v>
      </c>
      <c r="Z76" s="2">
        <f>IF(AND(输入!$H75=5,输入!$G75="d"),1,0)</f>
        <v>0</v>
      </c>
      <c r="AA76" s="2">
        <f>IF(AND(输入!$H75=6,输入!$G75="d"),1,0)</f>
        <v>0</v>
      </c>
      <c r="AB76" s="2">
        <f>IF(AND(输入!$H75&gt;6,输入!$G75="d"),1,0)</f>
        <v>1</v>
      </c>
      <c r="AC76" s="1">
        <f>IF(AND(数据A!$E75="发球",数据A!$F75="得"),1,0)</f>
        <v>0</v>
      </c>
      <c r="AD76" s="1">
        <f>IF(AND(数据A!$E75="发球",数据A!$F75="失"),1,0)</f>
        <v>0</v>
      </c>
      <c r="AE76" s="1">
        <f>IF(AND(数据A!$E75="正手",数据A!$F75="得"),1,0)</f>
        <v>0</v>
      </c>
      <c r="AF76" s="1">
        <f>IF(AND(数据A!$E75="正手",数据A!$F75="失"),1,0)</f>
        <v>0</v>
      </c>
      <c r="AG76" s="1">
        <f>IF(AND(数据A!$E75="反手",数据A!$F75="得"),1,0)</f>
        <v>1</v>
      </c>
      <c r="AH76" s="1">
        <f>IF(AND(数据A!$E75="反手",数据A!$F75="失"),1,0)</f>
        <v>0</v>
      </c>
      <c r="AI76" s="1">
        <f>IF(AND(数据A!$E75="侧身",数据A!$F75="得"),1,0)</f>
        <v>0</v>
      </c>
      <c r="AJ76" s="1">
        <f>IF(AND(数据A!$E75="侧身",数据A!$F75="失"),1,0)</f>
        <v>0</v>
      </c>
      <c r="AK76" s="1">
        <f>IF(AND(数据A!$E75="控制",数据A!$F75="得"),1,0)</f>
        <v>0</v>
      </c>
      <c r="AL76" s="1">
        <f>IF(AND(数据A!$E75="控制",数据A!$F75="失"),1,0)</f>
        <v>0</v>
      </c>
      <c r="AM76" s="1">
        <f>IF(AND(数据A!$E75="意外",数据A!$F75="得"),1,0)</f>
        <v>0</v>
      </c>
      <c r="AN76" s="1">
        <f>IF(AND(数据A!$E75="意外",数据A!$F75="失"),1,0)</f>
        <v>0</v>
      </c>
      <c r="AO76" s="5">
        <f>IF(AND(数据B!$E75="发球",数据B!$F75="得"),1,0)</f>
        <v>0</v>
      </c>
      <c r="AP76" s="5">
        <f>IF(AND(数据B!$E75="发球",数据B!$F75="失"),1,0)</f>
        <v>0</v>
      </c>
      <c r="AQ76" s="5">
        <f>IF(AND(数据B!$E75="正手",数据B!$F75="得"),1,0)</f>
        <v>0</v>
      </c>
      <c r="AR76" s="5">
        <f>IF(AND(数据B!$E75="正手",数据B!$F75="失"),1,0)</f>
        <v>0</v>
      </c>
      <c r="AS76" s="5">
        <f>IF(AND(数据B!$E75="反手",数据B!$F75="得"),1,0)</f>
        <v>0</v>
      </c>
      <c r="AT76" s="5">
        <f>IF(AND(数据B!$E75="反手",数据B!$F75="失"),1,0)</f>
        <v>1</v>
      </c>
      <c r="AU76" s="5">
        <f>IF(AND(数据B!$E75="侧身",数据B!$F75="得"),1,0)</f>
        <v>0</v>
      </c>
      <c r="AV76" s="5">
        <f>IF(AND(数据B!$E75="侧身",数据B!$F75="失"),1,0)</f>
        <v>0</v>
      </c>
      <c r="AW76" s="5">
        <f>IF(AND(数据B!$E75="控制",数据B!$F75="得"),1,0)</f>
        <v>0</v>
      </c>
      <c r="AX76" s="5">
        <f>IF(AND(数据B!$E75="控制",数据B!$F75="失"),1,0)</f>
        <v>0</v>
      </c>
      <c r="AY76" s="5">
        <f>IF(AND(数据B!$E75="意外",数据B!$F75="得"),1,0)</f>
        <v>0</v>
      </c>
      <c r="AZ76" s="5">
        <f>IF(AND(数据B!$E75="意外",数据B!$F75="失"),1,0)</f>
        <v>0</v>
      </c>
    </row>
    <row r="77" spans="1:52">
      <c r="A77" s="1">
        <f>IF(AND(输入!$D76=1,输入!$G76="d"),1,0)</f>
        <v>0</v>
      </c>
      <c r="B77" s="1">
        <f>IF(AND(输入!$D76=2,输入!$G76="d"),1,0)</f>
        <v>0</v>
      </c>
      <c r="C77" s="1">
        <f>IF(AND(输入!$D76=3,输入!$G76="d"),1,0)</f>
        <v>0</v>
      </c>
      <c r="D77" s="1">
        <f>IF(AND(输入!$D76=4,输入!$G76="d"),1,0)</f>
        <v>0</v>
      </c>
      <c r="E77" s="1">
        <f>IF(AND(输入!$D76=5,输入!$G76="d"),1,0)</f>
        <v>0</v>
      </c>
      <c r="F77" s="1">
        <f>IF(AND(输入!$D76=6,输入!$G76="d"),1,0)</f>
        <v>0</v>
      </c>
      <c r="G77" s="1">
        <f>IF(AND(输入!$D76&gt;6,输入!$G76="d"),1,0)</f>
        <v>1</v>
      </c>
      <c r="H77" s="1">
        <f>IF(AND(输入!$D76=1,输入!$G76="s"),1,0)</f>
        <v>0</v>
      </c>
      <c r="I77" s="1">
        <f>IF(AND(输入!$D76=2,输入!$G76="s"),1,0)</f>
        <v>0</v>
      </c>
      <c r="J77" s="1">
        <f>IF(AND(输入!$D76=3,输入!$G76="s"),1,0)</f>
        <v>0</v>
      </c>
      <c r="K77" s="1">
        <f>IF(AND(输入!$D76=4,输入!$G76="s"),1,0)</f>
        <v>0</v>
      </c>
      <c r="L77" s="1">
        <f>IF(AND(输入!$D76=5,输入!$G76="s"),1,0)</f>
        <v>0</v>
      </c>
      <c r="M77" s="1">
        <f>IF(AND(输入!$D76=6,输入!$G76="s"),1,0)</f>
        <v>0</v>
      </c>
      <c r="N77" s="1">
        <f>IF(AND(输入!$D76&gt;6,输入!$G76="s"),1,0)</f>
        <v>0</v>
      </c>
      <c r="O77" s="2">
        <f>IF(AND(输入!$H76=1,输入!$G76="s"),1,0)</f>
        <v>0</v>
      </c>
      <c r="P77" s="2">
        <f>IF(AND(输入!$H76=2,输入!$G76="s"),1,0)</f>
        <v>0</v>
      </c>
      <c r="Q77" s="2">
        <f>IF(AND(输入!$H76=3,输入!$G76="s"),1,0)</f>
        <v>0</v>
      </c>
      <c r="R77" s="2">
        <f>IF(AND(输入!$H76=4,输入!$G76="s"),1,0)</f>
        <v>0</v>
      </c>
      <c r="S77" s="2">
        <f>IF(AND(输入!$H76=5,输入!$G76="s"),1,0)</f>
        <v>0</v>
      </c>
      <c r="T77" s="2">
        <f>IF(AND(输入!$H76=6,输入!$G76="s"),1,0)</f>
        <v>0</v>
      </c>
      <c r="U77" s="2">
        <f>IF(AND(输入!$H76&gt;6,输入!$G76="s"),1,0)</f>
        <v>0</v>
      </c>
      <c r="V77" s="2">
        <f>IF(AND(输入!$H76=1,输入!$G76="d"),1,0)</f>
        <v>0</v>
      </c>
      <c r="W77" s="2">
        <f>IF(AND(输入!$H76=2,输入!$G76="d"),1,0)</f>
        <v>0</v>
      </c>
      <c r="X77" s="2">
        <f>IF(AND(输入!$H76=3,输入!$G76="d"),1,0)</f>
        <v>0</v>
      </c>
      <c r="Y77" s="2">
        <f>IF(AND(输入!$H76=4,输入!$G76="d"),1,0)</f>
        <v>0</v>
      </c>
      <c r="Z77" s="2">
        <f>IF(AND(输入!$H76=5,输入!$G76="d"),1,0)</f>
        <v>0</v>
      </c>
      <c r="AA77" s="2">
        <f>IF(AND(输入!$H76=6,输入!$G76="d"),1,0)</f>
        <v>0</v>
      </c>
      <c r="AB77" s="2">
        <f>IF(AND(输入!$H76&gt;6,输入!$G76="d"),1,0)</f>
        <v>1</v>
      </c>
      <c r="AC77" s="1">
        <f>IF(AND(数据A!$E76="发球",数据A!$F76="得"),1,0)</f>
        <v>0</v>
      </c>
      <c r="AD77" s="1">
        <f>IF(AND(数据A!$E76="发球",数据A!$F76="失"),1,0)</f>
        <v>0</v>
      </c>
      <c r="AE77" s="1">
        <f>IF(AND(数据A!$E76="正手",数据A!$F76="得"),1,0)</f>
        <v>0</v>
      </c>
      <c r="AF77" s="1">
        <f>IF(AND(数据A!$E76="正手",数据A!$F76="失"),1,0)</f>
        <v>0</v>
      </c>
      <c r="AG77" s="1">
        <f>IF(AND(数据A!$E76="反手",数据A!$F76="得"),1,0)</f>
        <v>0</v>
      </c>
      <c r="AH77" s="1">
        <f>IF(AND(数据A!$E76="反手",数据A!$F76="失"),1,0)</f>
        <v>0</v>
      </c>
      <c r="AI77" s="1">
        <f>IF(AND(数据A!$E76="侧身",数据A!$F76="得"),1,0)</f>
        <v>0</v>
      </c>
      <c r="AJ77" s="1">
        <f>IF(AND(数据A!$E76="侧身",数据A!$F76="失"),1,0)</f>
        <v>0</v>
      </c>
      <c r="AK77" s="1">
        <f>IF(AND(数据A!$E76="控制",数据A!$F76="得"),1,0)</f>
        <v>1</v>
      </c>
      <c r="AL77" s="1">
        <f>IF(AND(数据A!$E76="控制",数据A!$F76="失"),1,0)</f>
        <v>0</v>
      </c>
      <c r="AM77" s="1">
        <f>IF(AND(数据A!$E76="意外",数据A!$F76="得"),1,0)</f>
        <v>0</v>
      </c>
      <c r="AN77" s="1">
        <f>IF(AND(数据A!$E76="意外",数据A!$F76="失"),1,0)</f>
        <v>0</v>
      </c>
      <c r="AO77" s="5">
        <f>IF(AND(数据B!$E76="发球",数据B!$F76="得"),1,0)</f>
        <v>0</v>
      </c>
      <c r="AP77" s="5">
        <f>IF(AND(数据B!$E76="发球",数据B!$F76="失"),1,0)</f>
        <v>0</v>
      </c>
      <c r="AQ77" s="5">
        <f>IF(AND(数据B!$E76="正手",数据B!$F76="得"),1,0)</f>
        <v>0</v>
      </c>
      <c r="AR77" s="5">
        <f>IF(AND(数据B!$E76="正手",数据B!$F76="失"),1,0)</f>
        <v>0</v>
      </c>
      <c r="AS77" s="5">
        <f>IF(AND(数据B!$E76="反手",数据B!$F76="得"),1,0)</f>
        <v>0</v>
      </c>
      <c r="AT77" s="5">
        <f>IF(AND(数据B!$E76="反手",数据B!$F76="失"),1,0)</f>
        <v>0</v>
      </c>
      <c r="AU77" s="5">
        <f>IF(AND(数据B!$E76="侧身",数据B!$F76="得"),1,0)</f>
        <v>0</v>
      </c>
      <c r="AV77" s="5">
        <f>IF(AND(数据B!$E76="侧身",数据B!$F76="失"),1,0)</f>
        <v>0</v>
      </c>
      <c r="AW77" s="5">
        <f>IF(AND(数据B!$E76="控制",数据B!$F76="得"),1,0)</f>
        <v>0</v>
      </c>
      <c r="AX77" s="5">
        <f>IF(AND(数据B!$E76="控制",数据B!$F76="失"),1,0)</f>
        <v>1</v>
      </c>
      <c r="AY77" s="5">
        <f>IF(AND(数据B!$E76="意外",数据B!$F76="得"),1,0)</f>
        <v>0</v>
      </c>
      <c r="AZ77" s="5">
        <f>IF(AND(数据B!$E76="意外",数据B!$F76="失"),1,0)</f>
        <v>0</v>
      </c>
    </row>
    <row r="78" spans="1:52">
      <c r="A78" s="1">
        <f>IF(AND(输入!$D77=1,输入!$G77="d"),1,0)</f>
        <v>0</v>
      </c>
      <c r="B78" s="1">
        <f>IF(AND(输入!$D77=2,输入!$G77="d"),1,0)</f>
        <v>0</v>
      </c>
      <c r="C78" s="1">
        <f>IF(AND(输入!$D77=3,输入!$G77="d"),1,0)</f>
        <v>0</v>
      </c>
      <c r="D78" s="1">
        <f>IF(AND(输入!$D77=4,输入!$G77="d"),1,0)</f>
        <v>0</v>
      </c>
      <c r="E78" s="1">
        <f>IF(AND(输入!$D77=5,输入!$G77="d"),1,0)</f>
        <v>0</v>
      </c>
      <c r="F78" s="1">
        <f>IF(AND(输入!$D77=6,输入!$G77="d"),1,0)</f>
        <v>0</v>
      </c>
      <c r="G78" s="1">
        <f>IF(AND(输入!$D77&gt;6,输入!$G77="d"),1,0)</f>
        <v>0</v>
      </c>
      <c r="H78" s="1">
        <f>IF(AND(输入!$D77=1,输入!$G77="s"),1,0)</f>
        <v>0</v>
      </c>
      <c r="I78" s="1">
        <f>IF(AND(输入!$D77=2,输入!$G77="s"),1,0)</f>
        <v>0</v>
      </c>
      <c r="J78" s="1">
        <f>IF(AND(输入!$D77=3,输入!$G77="s"),1,0)</f>
        <v>0</v>
      </c>
      <c r="K78" s="1">
        <f>IF(AND(输入!$D77=4,输入!$G77="s"),1,0)</f>
        <v>0</v>
      </c>
      <c r="L78" s="1">
        <f>IF(AND(输入!$D77=5,输入!$G77="s"),1,0)</f>
        <v>0</v>
      </c>
      <c r="M78" s="1">
        <f>IF(AND(输入!$D77=6,输入!$G77="s"),1,0)</f>
        <v>0</v>
      </c>
      <c r="N78" s="1">
        <f>IF(AND(输入!$D77&gt;6,输入!$G77="s"),1,0)</f>
        <v>0</v>
      </c>
      <c r="O78" s="2">
        <f>IF(AND(输入!$H77=1,输入!$G77="s"),1,0)</f>
        <v>0</v>
      </c>
      <c r="P78" s="2">
        <f>IF(AND(输入!$H77=2,输入!$G77="s"),1,0)</f>
        <v>0</v>
      </c>
      <c r="Q78" s="2">
        <f>IF(AND(输入!$H77=3,输入!$G77="s"),1,0)</f>
        <v>0</v>
      </c>
      <c r="R78" s="2">
        <f>IF(AND(输入!$H77=4,输入!$G77="s"),1,0)</f>
        <v>0</v>
      </c>
      <c r="S78" s="2">
        <f>IF(AND(输入!$H77=5,输入!$G77="s"),1,0)</f>
        <v>0</v>
      </c>
      <c r="T78" s="2">
        <f>IF(AND(输入!$H77=6,输入!$G77="s"),1,0)</f>
        <v>0</v>
      </c>
      <c r="U78" s="2">
        <f>IF(AND(输入!$H77&gt;6,输入!$G77="s"),1,0)</f>
        <v>0</v>
      </c>
      <c r="V78" s="2">
        <f>IF(AND(输入!$H77=1,输入!$G77="d"),1,0)</f>
        <v>0</v>
      </c>
      <c r="W78" s="2">
        <f>IF(AND(输入!$H77=2,输入!$G77="d"),1,0)</f>
        <v>0</v>
      </c>
      <c r="X78" s="2">
        <f>IF(AND(输入!$H77=3,输入!$G77="d"),1,0)</f>
        <v>0</v>
      </c>
      <c r="Y78" s="2">
        <f>IF(AND(输入!$H77=4,输入!$G77="d"),1,0)</f>
        <v>0</v>
      </c>
      <c r="Z78" s="2">
        <f>IF(AND(输入!$H77=5,输入!$G77="d"),1,0)</f>
        <v>0</v>
      </c>
      <c r="AA78" s="2">
        <f>IF(AND(输入!$H77=6,输入!$G77="d"),1,0)</f>
        <v>0</v>
      </c>
      <c r="AB78" s="2">
        <f>IF(AND(输入!$H77&gt;6,输入!$G77="d"),1,0)</f>
        <v>0</v>
      </c>
      <c r="AC78" s="1">
        <f>IF(AND(数据A!$E77="发球",数据A!$F77="得"),1,0)</f>
        <v>0</v>
      </c>
      <c r="AD78" s="1">
        <f>IF(AND(数据A!$E77="发球",数据A!$F77="失"),1,0)</f>
        <v>0</v>
      </c>
      <c r="AE78" s="1">
        <f>IF(AND(数据A!$E77="正手",数据A!$F77="得"),1,0)</f>
        <v>0</v>
      </c>
      <c r="AF78" s="1">
        <f>IF(AND(数据A!$E77="正手",数据A!$F77="失"),1,0)</f>
        <v>0</v>
      </c>
      <c r="AG78" s="1">
        <f>IF(AND(数据A!$E77="反手",数据A!$F77="得"),1,0)</f>
        <v>0</v>
      </c>
      <c r="AH78" s="1">
        <f>IF(AND(数据A!$E77="反手",数据A!$F77="失"),1,0)</f>
        <v>0</v>
      </c>
      <c r="AI78" s="1">
        <f>IF(AND(数据A!$E77="侧身",数据A!$F77="得"),1,0)</f>
        <v>0</v>
      </c>
      <c r="AJ78" s="1">
        <f>IF(AND(数据A!$E77="侧身",数据A!$F77="失"),1,0)</f>
        <v>0</v>
      </c>
      <c r="AK78" s="1">
        <f>IF(AND(数据A!$E77="控制",数据A!$F77="得"),1,0)</f>
        <v>0</v>
      </c>
      <c r="AL78" s="1">
        <f>IF(AND(数据A!$E77="控制",数据A!$F77="失"),1,0)</f>
        <v>0</v>
      </c>
      <c r="AM78" s="1">
        <f>IF(AND(数据A!$E77="意外",数据A!$F77="得"),1,0)</f>
        <v>0</v>
      </c>
      <c r="AN78" s="1">
        <f>IF(AND(数据A!$E77="意外",数据A!$F77="失"),1,0)</f>
        <v>0</v>
      </c>
      <c r="AO78" s="5">
        <f>IF(AND(数据B!$E77="发球",数据B!$F77="得"),1,0)</f>
        <v>0</v>
      </c>
      <c r="AP78" s="5">
        <f>IF(AND(数据B!$E77="发球",数据B!$F77="失"),1,0)</f>
        <v>0</v>
      </c>
      <c r="AQ78" s="5">
        <f>IF(AND(数据B!$E77="正手",数据B!$F77="得"),1,0)</f>
        <v>0</v>
      </c>
      <c r="AR78" s="5">
        <f>IF(AND(数据B!$E77="正手",数据B!$F77="失"),1,0)</f>
        <v>0</v>
      </c>
      <c r="AS78" s="5">
        <f>IF(AND(数据B!$E77="反手",数据B!$F77="得"),1,0)</f>
        <v>0</v>
      </c>
      <c r="AT78" s="5">
        <f>IF(AND(数据B!$E77="反手",数据B!$F77="失"),1,0)</f>
        <v>0</v>
      </c>
      <c r="AU78" s="5">
        <f>IF(AND(数据B!$E77="侧身",数据B!$F77="得"),1,0)</f>
        <v>0</v>
      </c>
      <c r="AV78" s="5">
        <f>IF(AND(数据B!$E77="侧身",数据B!$F77="失"),1,0)</f>
        <v>0</v>
      </c>
      <c r="AW78" s="5">
        <f>IF(AND(数据B!$E77="控制",数据B!$F77="得"),1,0)</f>
        <v>0</v>
      </c>
      <c r="AX78" s="5">
        <f>IF(AND(数据B!$E77="控制",数据B!$F77="失"),1,0)</f>
        <v>0</v>
      </c>
      <c r="AY78" s="5">
        <f>IF(AND(数据B!$E77="意外",数据B!$F77="得"),1,0)</f>
        <v>0</v>
      </c>
      <c r="AZ78" s="5">
        <f>IF(AND(数据B!$E77="意外",数据B!$F77="失"),1,0)</f>
        <v>0</v>
      </c>
    </row>
    <row r="79" spans="1:52">
      <c r="A79" s="1">
        <f>IF(AND(输入!$D78=1,输入!$G78="d"),1,0)</f>
        <v>0</v>
      </c>
      <c r="B79" s="1">
        <f>IF(AND(输入!$D78=2,输入!$G78="d"),1,0)</f>
        <v>0</v>
      </c>
      <c r="C79" s="1">
        <f>IF(AND(输入!$D78=3,输入!$G78="d"),1,0)</f>
        <v>0</v>
      </c>
      <c r="D79" s="1">
        <f>IF(AND(输入!$D78=4,输入!$G78="d"),1,0)</f>
        <v>0</v>
      </c>
      <c r="E79" s="1">
        <f>IF(AND(输入!$D78=5,输入!$G78="d"),1,0)</f>
        <v>0</v>
      </c>
      <c r="F79" s="1">
        <f>IF(AND(输入!$D78=6,输入!$G78="d"),1,0)</f>
        <v>0</v>
      </c>
      <c r="G79" s="1">
        <f>IF(AND(输入!$D78&gt;6,输入!$G78="d"),1,0)</f>
        <v>1</v>
      </c>
      <c r="H79" s="1">
        <f>IF(AND(输入!$D78=1,输入!$G78="s"),1,0)</f>
        <v>0</v>
      </c>
      <c r="I79" s="1">
        <f>IF(AND(输入!$D78=2,输入!$G78="s"),1,0)</f>
        <v>0</v>
      </c>
      <c r="J79" s="1">
        <f>IF(AND(输入!$D78=3,输入!$G78="s"),1,0)</f>
        <v>0</v>
      </c>
      <c r="K79" s="1">
        <f>IF(AND(输入!$D78=4,输入!$G78="s"),1,0)</f>
        <v>0</v>
      </c>
      <c r="L79" s="1">
        <f>IF(AND(输入!$D78=5,输入!$G78="s"),1,0)</f>
        <v>0</v>
      </c>
      <c r="M79" s="1">
        <f>IF(AND(输入!$D78=6,输入!$G78="s"),1,0)</f>
        <v>0</v>
      </c>
      <c r="N79" s="1">
        <f>IF(AND(输入!$D78&gt;6,输入!$G78="s"),1,0)</f>
        <v>0</v>
      </c>
      <c r="O79" s="2">
        <f>IF(AND(输入!$H78=1,输入!$G78="s"),1,0)</f>
        <v>0</v>
      </c>
      <c r="P79" s="2">
        <f>IF(AND(输入!$H78=2,输入!$G78="s"),1,0)</f>
        <v>0</v>
      </c>
      <c r="Q79" s="2">
        <f>IF(AND(输入!$H78=3,输入!$G78="s"),1,0)</f>
        <v>0</v>
      </c>
      <c r="R79" s="2">
        <f>IF(AND(输入!$H78=4,输入!$G78="s"),1,0)</f>
        <v>0</v>
      </c>
      <c r="S79" s="2">
        <f>IF(AND(输入!$H78=5,输入!$G78="s"),1,0)</f>
        <v>0</v>
      </c>
      <c r="T79" s="2">
        <f>IF(AND(输入!$H78=6,输入!$G78="s"),1,0)</f>
        <v>0</v>
      </c>
      <c r="U79" s="2">
        <f>IF(AND(输入!$H78&gt;6,输入!$G78="s"),1,0)</f>
        <v>0</v>
      </c>
      <c r="V79" s="2">
        <f>IF(AND(输入!$H78=1,输入!$G78="d"),1,0)</f>
        <v>0</v>
      </c>
      <c r="W79" s="2">
        <f>IF(AND(输入!$H78=2,输入!$G78="d"),1,0)</f>
        <v>0</v>
      </c>
      <c r="X79" s="2">
        <f>IF(AND(输入!$H78=3,输入!$G78="d"),1,0)</f>
        <v>0</v>
      </c>
      <c r="Y79" s="2">
        <f>IF(AND(输入!$H78=4,输入!$G78="d"),1,0)</f>
        <v>0</v>
      </c>
      <c r="Z79" s="2">
        <f>IF(AND(输入!$H78=5,输入!$G78="d"),1,0)</f>
        <v>0</v>
      </c>
      <c r="AA79" s="2">
        <f>IF(AND(输入!$H78=6,输入!$G78="d"),1,0)</f>
        <v>0</v>
      </c>
      <c r="AB79" s="2">
        <f>IF(AND(输入!$H78&gt;6,输入!$G78="d"),1,0)</f>
        <v>1</v>
      </c>
      <c r="AC79" s="1">
        <f>IF(AND(数据A!$E78="发球",数据A!$F78="得"),1,0)</f>
        <v>0</v>
      </c>
      <c r="AD79" s="1">
        <f>IF(AND(数据A!$E78="发球",数据A!$F78="失"),1,0)</f>
        <v>0</v>
      </c>
      <c r="AE79" s="1">
        <f>IF(AND(数据A!$E78="正手",数据A!$F78="得"),1,0)</f>
        <v>0</v>
      </c>
      <c r="AF79" s="1">
        <f>IF(AND(数据A!$E78="正手",数据A!$F78="失"),1,0)</f>
        <v>0</v>
      </c>
      <c r="AG79" s="1">
        <f>IF(AND(数据A!$E78="反手",数据A!$F78="得"),1,0)</f>
        <v>0</v>
      </c>
      <c r="AH79" s="1">
        <f>IF(AND(数据A!$E78="反手",数据A!$F78="失"),1,0)</f>
        <v>0</v>
      </c>
      <c r="AI79" s="1">
        <f>IF(AND(数据A!$E78="侧身",数据A!$F78="得"),1,0)</f>
        <v>0</v>
      </c>
      <c r="AJ79" s="1">
        <f>IF(AND(数据A!$E78="侧身",数据A!$F78="失"),1,0)</f>
        <v>0</v>
      </c>
      <c r="AK79" s="1">
        <f>IF(AND(数据A!$E78="控制",数据A!$F78="得"),1,0)</f>
        <v>1</v>
      </c>
      <c r="AL79" s="1">
        <f>IF(AND(数据A!$E78="控制",数据A!$F78="失"),1,0)</f>
        <v>0</v>
      </c>
      <c r="AM79" s="1">
        <f>IF(AND(数据A!$E78="意外",数据A!$F78="得"),1,0)</f>
        <v>0</v>
      </c>
      <c r="AN79" s="1">
        <f>IF(AND(数据A!$E78="意外",数据A!$F78="失"),1,0)</f>
        <v>0</v>
      </c>
      <c r="AO79" s="5">
        <f>IF(AND(数据B!$E78="发球",数据B!$F78="得"),1,0)</f>
        <v>0</v>
      </c>
      <c r="AP79" s="5">
        <f>IF(AND(数据B!$E78="发球",数据B!$F78="失"),1,0)</f>
        <v>0</v>
      </c>
      <c r="AQ79" s="5">
        <f>IF(AND(数据B!$E78="正手",数据B!$F78="得"),1,0)</f>
        <v>0</v>
      </c>
      <c r="AR79" s="5">
        <f>IF(AND(数据B!$E78="正手",数据B!$F78="失"),1,0)</f>
        <v>0</v>
      </c>
      <c r="AS79" s="5">
        <f>IF(AND(数据B!$E78="反手",数据B!$F78="得"),1,0)</f>
        <v>0</v>
      </c>
      <c r="AT79" s="5">
        <f>IF(AND(数据B!$E78="反手",数据B!$F78="失"),1,0)</f>
        <v>0</v>
      </c>
      <c r="AU79" s="5">
        <f>IF(AND(数据B!$E78="侧身",数据B!$F78="得"),1,0)</f>
        <v>0</v>
      </c>
      <c r="AV79" s="5">
        <f>IF(AND(数据B!$E78="侧身",数据B!$F78="失"),1,0)</f>
        <v>0</v>
      </c>
      <c r="AW79" s="5">
        <f>IF(AND(数据B!$E78="控制",数据B!$F78="得"),1,0)</f>
        <v>0</v>
      </c>
      <c r="AX79" s="5">
        <f>IF(AND(数据B!$E78="控制",数据B!$F78="失"),1,0)</f>
        <v>1</v>
      </c>
      <c r="AY79" s="5">
        <f>IF(AND(数据B!$E78="意外",数据B!$F78="得"),1,0)</f>
        <v>0</v>
      </c>
      <c r="AZ79" s="5">
        <f>IF(AND(数据B!$E78="意外",数据B!$F78="失"),1,0)</f>
        <v>0</v>
      </c>
    </row>
    <row r="80" spans="1:52">
      <c r="A80" s="1">
        <f>IF(AND(输入!$D79=1,输入!$G79="d"),1,0)</f>
        <v>0</v>
      </c>
      <c r="B80" s="1">
        <f>IF(AND(输入!$D79=2,输入!$G79="d"),1,0)</f>
        <v>0</v>
      </c>
      <c r="C80" s="1">
        <f>IF(AND(输入!$D79=3,输入!$G79="d"),1,0)</f>
        <v>0</v>
      </c>
      <c r="D80" s="1">
        <f>IF(AND(输入!$D79=4,输入!$G79="d"),1,0)</f>
        <v>0</v>
      </c>
      <c r="E80" s="1">
        <f>IF(AND(输入!$D79=5,输入!$G79="d"),1,0)</f>
        <v>0</v>
      </c>
      <c r="F80" s="1">
        <f>IF(AND(输入!$D79=6,输入!$G79="d"),1,0)</f>
        <v>0</v>
      </c>
      <c r="G80" s="1">
        <f>IF(AND(输入!$D79&gt;6,输入!$G79="d"),1,0)</f>
        <v>0</v>
      </c>
      <c r="H80" s="1">
        <f>IF(AND(输入!$D79=1,输入!$G79="s"),1,0)</f>
        <v>0</v>
      </c>
      <c r="I80" s="1">
        <f>IF(AND(输入!$D79=2,输入!$G79="s"),1,0)</f>
        <v>1</v>
      </c>
      <c r="J80" s="1">
        <f>IF(AND(输入!$D79=3,输入!$G79="s"),1,0)</f>
        <v>0</v>
      </c>
      <c r="K80" s="1">
        <f>IF(AND(输入!$D79=4,输入!$G79="s"),1,0)</f>
        <v>0</v>
      </c>
      <c r="L80" s="1">
        <f>IF(AND(输入!$D79=5,输入!$G79="s"),1,0)</f>
        <v>0</v>
      </c>
      <c r="M80" s="1">
        <f>IF(AND(输入!$D79=6,输入!$G79="s"),1,0)</f>
        <v>0</v>
      </c>
      <c r="N80" s="1">
        <f>IF(AND(输入!$D79&gt;6,输入!$G79="s"),1,0)</f>
        <v>0</v>
      </c>
      <c r="O80" s="2">
        <f>IF(AND(输入!$H79=1,输入!$G79="s"),1,0)</f>
        <v>1</v>
      </c>
      <c r="P80" s="2">
        <f>IF(AND(输入!$H79=2,输入!$G79="s"),1,0)</f>
        <v>0</v>
      </c>
      <c r="Q80" s="2">
        <f>IF(AND(输入!$H79=3,输入!$G79="s"),1,0)</f>
        <v>0</v>
      </c>
      <c r="R80" s="2">
        <f>IF(AND(输入!$H79=4,输入!$G79="s"),1,0)</f>
        <v>0</v>
      </c>
      <c r="S80" s="2">
        <f>IF(AND(输入!$H79=5,输入!$G79="s"),1,0)</f>
        <v>0</v>
      </c>
      <c r="T80" s="2">
        <f>IF(AND(输入!$H79=6,输入!$G79="s"),1,0)</f>
        <v>0</v>
      </c>
      <c r="U80" s="2">
        <f>IF(AND(输入!$H79&gt;6,输入!$G79="s"),1,0)</f>
        <v>0</v>
      </c>
      <c r="V80" s="2">
        <f>IF(AND(输入!$H79=1,输入!$G79="d"),1,0)</f>
        <v>0</v>
      </c>
      <c r="W80" s="2">
        <f>IF(AND(输入!$H79=2,输入!$G79="d"),1,0)</f>
        <v>0</v>
      </c>
      <c r="X80" s="2">
        <f>IF(AND(输入!$H79=3,输入!$G79="d"),1,0)</f>
        <v>0</v>
      </c>
      <c r="Y80" s="2">
        <f>IF(AND(输入!$H79=4,输入!$G79="d"),1,0)</f>
        <v>0</v>
      </c>
      <c r="Z80" s="2">
        <f>IF(AND(输入!$H79=5,输入!$G79="d"),1,0)</f>
        <v>0</v>
      </c>
      <c r="AA80" s="2">
        <f>IF(AND(输入!$H79=6,输入!$G79="d"),1,0)</f>
        <v>0</v>
      </c>
      <c r="AB80" s="2">
        <f>IF(AND(输入!$H79&gt;6,输入!$G79="d"),1,0)</f>
        <v>0</v>
      </c>
      <c r="AC80" s="1">
        <f>IF(AND(数据A!$E79="发球",数据A!$F79="得"),1,0)</f>
        <v>0</v>
      </c>
      <c r="AD80" s="1">
        <f>IF(AND(数据A!$E79="发球",数据A!$F79="失"),1,0)</f>
        <v>0</v>
      </c>
      <c r="AE80" s="1">
        <f>IF(AND(数据A!$E79="正手",数据A!$F79="得"),1,0)</f>
        <v>0</v>
      </c>
      <c r="AF80" s="1">
        <f>IF(AND(数据A!$E79="正手",数据A!$F79="失"),1,0)</f>
        <v>0</v>
      </c>
      <c r="AG80" s="1">
        <f>IF(AND(数据A!$E79="反手",数据A!$F79="得"),1,0)</f>
        <v>0</v>
      </c>
      <c r="AH80" s="1">
        <f>IF(AND(数据A!$E79="反手",数据A!$F79="失"),1,0)</f>
        <v>0</v>
      </c>
      <c r="AI80" s="1">
        <f>IF(AND(数据A!$E79="侧身",数据A!$F79="得"),1,0)</f>
        <v>0</v>
      </c>
      <c r="AJ80" s="1">
        <f>IF(AND(数据A!$E79="侧身",数据A!$F79="失"),1,0)</f>
        <v>0</v>
      </c>
      <c r="AK80" s="1">
        <f>IF(AND(数据A!$E79="控制",数据A!$F79="得"),1,0)</f>
        <v>0</v>
      </c>
      <c r="AL80" s="1">
        <f>IF(AND(数据A!$E79="控制",数据A!$F79="失"),1,0)</f>
        <v>0</v>
      </c>
      <c r="AM80" s="1">
        <f>IF(AND(数据A!$E79="意外",数据A!$F79="得"),1,0)</f>
        <v>0</v>
      </c>
      <c r="AN80" s="1">
        <f>IF(AND(数据A!$E79="意外",数据A!$F79="失"),1,0)</f>
        <v>1</v>
      </c>
      <c r="AO80" s="5">
        <f>IF(AND(数据B!$E79="发球",数据B!$F79="得"),1,0)</f>
        <v>1</v>
      </c>
      <c r="AP80" s="5">
        <f>IF(AND(数据B!$E79="发球",数据B!$F79="失"),1,0)</f>
        <v>0</v>
      </c>
      <c r="AQ80" s="5">
        <f>IF(AND(数据B!$E79="正手",数据B!$F79="得"),1,0)</f>
        <v>0</v>
      </c>
      <c r="AR80" s="5">
        <f>IF(AND(数据B!$E79="正手",数据B!$F79="失"),1,0)</f>
        <v>0</v>
      </c>
      <c r="AS80" s="5">
        <f>IF(AND(数据B!$E79="反手",数据B!$F79="得"),1,0)</f>
        <v>0</v>
      </c>
      <c r="AT80" s="5">
        <f>IF(AND(数据B!$E79="反手",数据B!$F79="失"),1,0)</f>
        <v>0</v>
      </c>
      <c r="AU80" s="5">
        <f>IF(AND(数据B!$E79="侧身",数据B!$F79="得"),1,0)</f>
        <v>0</v>
      </c>
      <c r="AV80" s="5">
        <f>IF(AND(数据B!$E79="侧身",数据B!$F79="失"),1,0)</f>
        <v>0</v>
      </c>
      <c r="AW80" s="5">
        <f>IF(AND(数据B!$E79="控制",数据B!$F79="得"),1,0)</f>
        <v>0</v>
      </c>
      <c r="AX80" s="5">
        <f>IF(AND(数据B!$E79="控制",数据B!$F79="失"),1,0)</f>
        <v>0</v>
      </c>
      <c r="AY80" s="5">
        <f>IF(AND(数据B!$E79="意外",数据B!$F79="得"),1,0)</f>
        <v>0</v>
      </c>
      <c r="AZ80" s="5">
        <f>IF(AND(数据B!$E79="意外",数据B!$F79="失"),1,0)</f>
        <v>0</v>
      </c>
    </row>
    <row r="81" spans="1:52">
      <c r="A81" s="1">
        <f>IF(AND(输入!$D80=1,输入!$G80="d"),1,0)</f>
        <v>1</v>
      </c>
      <c r="B81" s="1">
        <f>IF(AND(输入!$D80=2,输入!$G80="d"),1,0)</f>
        <v>0</v>
      </c>
      <c r="C81" s="1">
        <f>IF(AND(输入!$D80=3,输入!$G80="d"),1,0)</f>
        <v>0</v>
      </c>
      <c r="D81" s="1">
        <f>IF(AND(输入!$D80=4,输入!$G80="d"),1,0)</f>
        <v>0</v>
      </c>
      <c r="E81" s="1">
        <f>IF(AND(输入!$D80=5,输入!$G80="d"),1,0)</f>
        <v>0</v>
      </c>
      <c r="F81" s="1">
        <f>IF(AND(输入!$D80=6,输入!$G80="d"),1,0)</f>
        <v>0</v>
      </c>
      <c r="G81" s="1">
        <f>IF(AND(输入!$D80&gt;6,输入!$G80="d"),1,0)</f>
        <v>0</v>
      </c>
      <c r="H81" s="1">
        <f>IF(AND(输入!$D80=1,输入!$G80="s"),1,0)</f>
        <v>0</v>
      </c>
      <c r="I81" s="1">
        <f>IF(AND(输入!$D80=2,输入!$G80="s"),1,0)</f>
        <v>0</v>
      </c>
      <c r="J81" s="1">
        <f>IF(AND(输入!$D80=3,输入!$G80="s"),1,0)</f>
        <v>0</v>
      </c>
      <c r="K81" s="1">
        <f>IF(AND(输入!$D80=4,输入!$G80="s"),1,0)</f>
        <v>0</v>
      </c>
      <c r="L81" s="1">
        <f>IF(AND(输入!$D80=5,输入!$G80="s"),1,0)</f>
        <v>0</v>
      </c>
      <c r="M81" s="1">
        <f>IF(AND(输入!$D80=6,输入!$G80="s"),1,0)</f>
        <v>0</v>
      </c>
      <c r="N81" s="1">
        <f>IF(AND(输入!$D80&gt;6,输入!$G80="s"),1,0)</f>
        <v>0</v>
      </c>
      <c r="O81" s="2">
        <f>IF(AND(输入!$H80=1,输入!$G80="s"),1,0)</f>
        <v>0</v>
      </c>
      <c r="P81" s="2">
        <f>IF(AND(输入!$H80=2,输入!$G80="s"),1,0)</f>
        <v>0</v>
      </c>
      <c r="Q81" s="2">
        <f>IF(AND(输入!$H80=3,输入!$G80="s"),1,0)</f>
        <v>0</v>
      </c>
      <c r="R81" s="2">
        <f>IF(AND(输入!$H80=4,输入!$G80="s"),1,0)</f>
        <v>0</v>
      </c>
      <c r="S81" s="2">
        <f>IF(AND(输入!$H80=5,输入!$G80="s"),1,0)</f>
        <v>0</v>
      </c>
      <c r="T81" s="2">
        <f>IF(AND(输入!$H80=6,输入!$G80="s"),1,0)</f>
        <v>0</v>
      </c>
      <c r="U81" s="2">
        <f>IF(AND(输入!$H80&gt;6,输入!$G80="s"),1,0)</f>
        <v>0</v>
      </c>
      <c r="V81" s="2">
        <f>IF(AND(输入!$H80=1,输入!$G80="d"),1,0)</f>
        <v>0</v>
      </c>
      <c r="W81" s="2">
        <f>IF(AND(输入!$H80=2,输入!$G80="d"),1,0)</f>
        <v>1</v>
      </c>
      <c r="X81" s="2">
        <f>IF(AND(输入!$H80=3,输入!$G80="d"),1,0)</f>
        <v>0</v>
      </c>
      <c r="Y81" s="2">
        <f>IF(AND(输入!$H80=4,输入!$G80="d"),1,0)</f>
        <v>0</v>
      </c>
      <c r="Z81" s="2">
        <f>IF(AND(输入!$H80=5,输入!$G80="d"),1,0)</f>
        <v>0</v>
      </c>
      <c r="AA81" s="2">
        <f>IF(AND(输入!$H80=6,输入!$G80="d"),1,0)</f>
        <v>0</v>
      </c>
      <c r="AB81" s="2">
        <f>IF(AND(输入!$H80&gt;6,输入!$G80="d"),1,0)</f>
        <v>0</v>
      </c>
      <c r="AC81" s="1">
        <f>IF(AND(数据A!$E80="发球",数据A!$F80="得"),1,0)</f>
        <v>1</v>
      </c>
      <c r="AD81" s="1">
        <f>IF(AND(数据A!$E80="发球",数据A!$F80="失"),1,0)</f>
        <v>0</v>
      </c>
      <c r="AE81" s="1">
        <f>IF(AND(数据A!$E80="正手",数据A!$F80="得"),1,0)</f>
        <v>0</v>
      </c>
      <c r="AF81" s="1">
        <f>IF(AND(数据A!$E80="正手",数据A!$F80="失"),1,0)</f>
        <v>0</v>
      </c>
      <c r="AG81" s="1">
        <f>IF(AND(数据A!$E80="反手",数据A!$F80="得"),1,0)</f>
        <v>0</v>
      </c>
      <c r="AH81" s="1">
        <f>IF(AND(数据A!$E80="反手",数据A!$F80="失"),1,0)</f>
        <v>0</v>
      </c>
      <c r="AI81" s="1">
        <f>IF(AND(数据A!$E80="侧身",数据A!$F80="得"),1,0)</f>
        <v>0</v>
      </c>
      <c r="AJ81" s="1">
        <f>IF(AND(数据A!$E80="侧身",数据A!$F80="失"),1,0)</f>
        <v>0</v>
      </c>
      <c r="AK81" s="1">
        <f>IF(AND(数据A!$E80="控制",数据A!$F80="得"),1,0)</f>
        <v>0</v>
      </c>
      <c r="AL81" s="1">
        <f>IF(AND(数据A!$E80="控制",数据A!$F80="失"),1,0)</f>
        <v>0</v>
      </c>
      <c r="AM81" s="1">
        <f>IF(AND(数据A!$E80="意外",数据A!$F80="得"),1,0)</f>
        <v>0</v>
      </c>
      <c r="AN81" s="1">
        <f>IF(AND(数据A!$E80="意外",数据A!$F80="失"),1,0)</f>
        <v>0</v>
      </c>
      <c r="AO81" s="5">
        <f>IF(AND(数据B!$E80="发球",数据B!$F80="得"),1,0)</f>
        <v>0</v>
      </c>
      <c r="AP81" s="5">
        <f>IF(AND(数据B!$E80="发球",数据B!$F80="失"),1,0)</f>
        <v>0</v>
      </c>
      <c r="AQ81" s="5">
        <f>IF(AND(数据B!$E80="正手",数据B!$F80="得"),1,0)</f>
        <v>0</v>
      </c>
      <c r="AR81" s="5">
        <f>IF(AND(数据B!$E80="正手",数据B!$F80="失"),1,0)</f>
        <v>1</v>
      </c>
      <c r="AS81" s="5">
        <f>IF(AND(数据B!$E80="反手",数据B!$F80="得"),1,0)</f>
        <v>0</v>
      </c>
      <c r="AT81" s="5">
        <f>IF(AND(数据B!$E80="反手",数据B!$F80="失"),1,0)</f>
        <v>0</v>
      </c>
      <c r="AU81" s="5">
        <f>IF(AND(数据B!$E80="侧身",数据B!$F80="得"),1,0)</f>
        <v>0</v>
      </c>
      <c r="AV81" s="5">
        <f>IF(AND(数据B!$E80="侧身",数据B!$F80="失"),1,0)</f>
        <v>0</v>
      </c>
      <c r="AW81" s="5">
        <f>IF(AND(数据B!$E80="控制",数据B!$F80="得"),1,0)</f>
        <v>0</v>
      </c>
      <c r="AX81" s="5">
        <f>IF(AND(数据B!$E80="控制",数据B!$F80="失"),1,0)</f>
        <v>0</v>
      </c>
      <c r="AY81" s="5">
        <f>IF(AND(数据B!$E80="意外",数据B!$F80="得"),1,0)</f>
        <v>0</v>
      </c>
      <c r="AZ81" s="5">
        <f>IF(AND(数据B!$E80="意外",数据B!$F80="失"),1,0)</f>
        <v>0</v>
      </c>
    </row>
    <row r="82" spans="1:52">
      <c r="A82" s="1">
        <f>IF(AND(输入!$D81=1,输入!$G81="d"),1,0)</f>
        <v>0</v>
      </c>
      <c r="B82" s="1">
        <f>IF(AND(输入!$D81=2,输入!$G81="d"),1,0)</f>
        <v>1</v>
      </c>
      <c r="C82" s="1">
        <f>IF(AND(输入!$D81=3,输入!$G81="d"),1,0)</f>
        <v>0</v>
      </c>
      <c r="D82" s="1">
        <f>IF(AND(输入!$D81=4,输入!$G81="d"),1,0)</f>
        <v>0</v>
      </c>
      <c r="E82" s="1">
        <f>IF(AND(输入!$D81=5,输入!$G81="d"),1,0)</f>
        <v>0</v>
      </c>
      <c r="F82" s="1">
        <f>IF(AND(输入!$D81=6,输入!$G81="d"),1,0)</f>
        <v>0</v>
      </c>
      <c r="G82" s="1">
        <f>IF(AND(输入!$D81&gt;6,输入!$G81="d"),1,0)</f>
        <v>0</v>
      </c>
      <c r="H82" s="1">
        <f>IF(AND(输入!$D81=1,输入!$G81="s"),1,0)</f>
        <v>0</v>
      </c>
      <c r="I82" s="1">
        <f>IF(AND(输入!$D81=2,输入!$G81="s"),1,0)</f>
        <v>0</v>
      </c>
      <c r="J82" s="1">
        <f>IF(AND(输入!$D81=3,输入!$G81="s"),1,0)</f>
        <v>0</v>
      </c>
      <c r="K82" s="1">
        <f>IF(AND(输入!$D81=4,输入!$G81="s"),1,0)</f>
        <v>0</v>
      </c>
      <c r="L82" s="1">
        <f>IF(AND(输入!$D81=5,输入!$G81="s"),1,0)</f>
        <v>0</v>
      </c>
      <c r="M82" s="1">
        <f>IF(AND(输入!$D81=6,输入!$G81="s"),1,0)</f>
        <v>0</v>
      </c>
      <c r="N82" s="1">
        <f>IF(AND(输入!$D81&gt;6,输入!$G81="s"),1,0)</f>
        <v>0</v>
      </c>
      <c r="O82" s="2">
        <f>IF(AND(输入!$H81=1,输入!$G81="s"),1,0)</f>
        <v>0</v>
      </c>
      <c r="P82" s="2">
        <f>IF(AND(输入!$H81=2,输入!$G81="s"),1,0)</f>
        <v>0</v>
      </c>
      <c r="Q82" s="2">
        <f>IF(AND(输入!$H81=3,输入!$G81="s"),1,0)</f>
        <v>0</v>
      </c>
      <c r="R82" s="2">
        <f>IF(AND(输入!$H81=4,输入!$G81="s"),1,0)</f>
        <v>0</v>
      </c>
      <c r="S82" s="2">
        <f>IF(AND(输入!$H81=5,输入!$G81="s"),1,0)</f>
        <v>0</v>
      </c>
      <c r="T82" s="2">
        <f>IF(AND(输入!$H81=6,输入!$G81="s"),1,0)</f>
        <v>0</v>
      </c>
      <c r="U82" s="2">
        <f>IF(AND(输入!$H81&gt;6,输入!$G81="s"),1,0)</f>
        <v>0</v>
      </c>
      <c r="V82" s="2">
        <f>IF(AND(输入!$H81=1,输入!$G81="d"),1,0)</f>
        <v>0</v>
      </c>
      <c r="W82" s="2">
        <f>IF(AND(输入!$H81=2,输入!$G81="d"),1,0)</f>
        <v>0</v>
      </c>
      <c r="X82" s="2">
        <f>IF(AND(输入!$H81=3,输入!$G81="d"),1,0)</f>
        <v>1</v>
      </c>
      <c r="Y82" s="2">
        <f>IF(AND(输入!$H81=4,输入!$G81="d"),1,0)</f>
        <v>0</v>
      </c>
      <c r="Z82" s="2">
        <f>IF(AND(输入!$H81=5,输入!$G81="d"),1,0)</f>
        <v>0</v>
      </c>
      <c r="AA82" s="2">
        <f>IF(AND(输入!$H81=6,输入!$G81="d"),1,0)</f>
        <v>0</v>
      </c>
      <c r="AB82" s="2">
        <f>IF(AND(输入!$H81&gt;6,输入!$G81="d"),1,0)</f>
        <v>0</v>
      </c>
      <c r="AC82" s="1">
        <f>IF(AND(数据A!$E81="发球",数据A!$F81="得"),1,0)</f>
        <v>0</v>
      </c>
      <c r="AD82" s="1">
        <f>IF(AND(数据A!$E81="发球",数据A!$F81="失"),1,0)</f>
        <v>0</v>
      </c>
      <c r="AE82" s="1">
        <f>IF(AND(数据A!$E81="正手",数据A!$F81="得"),1,0)</f>
        <v>0</v>
      </c>
      <c r="AF82" s="1">
        <f>IF(AND(数据A!$E81="正手",数据A!$F81="失"),1,0)</f>
        <v>0</v>
      </c>
      <c r="AG82" s="1">
        <f>IF(AND(数据A!$E81="反手",数据A!$F81="得"),1,0)</f>
        <v>1</v>
      </c>
      <c r="AH82" s="1">
        <f>IF(AND(数据A!$E81="反手",数据A!$F81="失"),1,0)</f>
        <v>0</v>
      </c>
      <c r="AI82" s="1">
        <f>IF(AND(数据A!$E81="侧身",数据A!$F81="得"),1,0)</f>
        <v>0</v>
      </c>
      <c r="AJ82" s="1">
        <f>IF(AND(数据A!$E81="侧身",数据A!$F81="失"),1,0)</f>
        <v>0</v>
      </c>
      <c r="AK82" s="1">
        <f>IF(AND(数据A!$E81="控制",数据A!$F81="得"),1,0)</f>
        <v>0</v>
      </c>
      <c r="AL82" s="1">
        <f>IF(AND(数据A!$E81="控制",数据A!$F81="失"),1,0)</f>
        <v>0</v>
      </c>
      <c r="AM82" s="1">
        <f>IF(AND(数据A!$E81="意外",数据A!$F81="得"),1,0)</f>
        <v>0</v>
      </c>
      <c r="AN82" s="1">
        <f>IF(AND(数据A!$E81="意外",数据A!$F81="失"),1,0)</f>
        <v>0</v>
      </c>
      <c r="AO82" s="5">
        <f>IF(AND(数据B!$E81="发球",数据B!$F81="得"),1,0)</f>
        <v>0</v>
      </c>
      <c r="AP82" s="5">
        <f>IF(AND(数据B!$E81="发球",数据B!$F81="失"),1,0)</f>
        <v>0</v>
      </c>
      <c r="AQ82" s="5">
        <f>IF(AND(数据B!$E81="正手",数据B!$F81="得"),1,0)</f>
        <v>0</v>
      </c>
      <c r="AR82" s="5">
        <f>IF(AND(数据B!$E81="正手",数据B!$F81="失"),1,0)</f>
        <v>0</v>
      </c>
      <c r="AS82" s="5">
        <f>IF(AND(数据B!$E81="反手",数据B!$F81="得"),1,0)</f>
        <v>0</v>
      </c>
      <c r="AT82" s="5">
        <f>IF(AND(数据B!$E81="反手",数据B!$F81="失"),1,0)</f>
        <v>1</v>
      </c>
      <c r="AU82" s="5">
        <f>IF(AND(数据B!$E81="侧身",数据B!$F81="得"),1,0)</f>
        <v>0</v>
      </c>
      <c r="AV82" s="5">
        <f>IF(AND(数据B!$E81="侧身",数据B!$F81="失"),1,0)</f>
        <v>0</v>
      </c>
      <c r="AW82" s="5">
        <f>IF(AND(数据B!$E81="控制",数据B!$F81="得"),1,0)</f>
        <v>0</v>
      </c>
      <c r="AX82" s="5">
        <f>IF(AND(数据B!$E81="控制",数据B!$F81="失"),1,0)</f>
        <v>0</v>
      </c>
      <c r="AY82" s="5">
        <f>IF(AND(数据B!$E81="意外",数据B!$F81="得"),1,0)</f>
        <v>0</v>
      </c>
      <c r="AZ82" s="5">
        <f>IF(AND(数据B!$E81="意外",数据B!$F81="失"),1,0)</f>
        <v>0</v>
      </c>
    </row>
    <row r="83" spans="1:52">
      <c r="A83" s="1">
        <f>IF(AND(输入!$D82=1,输入!$G82="d"),1,0)</f>
        <v>0</v>
      </c>
      <c r="B83" s="1">
        <f>IF(AND(输入!$D82=2,输入!$G82="d"),1,0)</f>
        <v>0</v>
      </c>
      <c r="C83" s="1">
        <f>IF(AND(输入!$D82=3,输入!$G82="d"),1,0)</f>
        <v>0</v>
      </c>
      <c r="D83" s="1">
        <f>IF(AND(输入!$D82=4,输入!$G82="d"),1,0)</f>
        <v>0</v>
      </c>
      <c r="E83" s="1">
        <f>IF(AND(输入!$D82=5,输入!$G82="d"),1,0)</f>
        <v>0</v>
      </c>
      <c r="F83" s="1">
        <f>IF(AND(输入!$D82=6,输入!$G82="d"),1,0)</f>
        <v>0</v>
      </c>
      <c r="G83" s="1">
        <f>IF(AND(输入!$D82&gt;6,输入!$G82="d"),1,0)</f>
        <v>0</v>
      </c>
      <c r="H83" s="1">
        <f>IF(AND(输入!$D82=1,输入!$G82="s"),1,0)</f>
        <v>0</v>
      </c>
      <c r="I83" s="1">
        <f>IF(AND(输入!$D82=2,输入!$G82="s"),1,0)</f>
        <v>0</v>
      </c>
      <c r="J83" s="1">
        <f>IF(AND(输入!$D82=3,输入!$G82="s"),1,0)</f>
        <v>1</v>
      </c>
      <c r="K83" s="1">
        <f>IF(AND(输入!$D82=4,输入!$G82="s"),1,0)</f>
        <v>0</v>
      </c>
      <c r="L83" s="1">
        <f>IF(AND(输入!$D82=5,输入!$G82="s"),1,0)</f>
        <v>0</v>
      </c>
      <c r="M83" s="1">
        <f>IF(AND(输入!$D82=6,输入!$G82="s"),1,0)</f>
        <v>0</v>
      </c>
      <c r="N83" s="1">
        <f>IF(AND(输入!$D82&gt;6,输入!$G82="s"),1,0)</f>
        <v>0</v>
      </c>
      <c r="O83" s="2">
        <f>IF(AND(输入!$H82=1,输入!$G82="s"),1,0)</f>
        <v>0</v>
      </c>
      <c r="P83" s="2">
        <f>IF(AND(输入!$H82=2,输入!$G82="s"),1,0)</f>
        <v>1</v>
      </c>
      <c r="Q83" s="2">
        <f>IF(AND(输入!$H82=3,输入!$G82="s"),1,0)</f>
        <v>0</v>
      </c>
      <c r="R83" s="2">
        <f>IF(AND(输入!$H82=4,输入!$G82="s"),1,0)</f>
        <v>0</v>
      </c>
      <c r="S83" s="2">
        <f>IF(AND(输入!$H82=5,输入!$G82="s"),1,0)</f>
        <v>0</v>
      </c>
      <c r="T83" s="2">
        <f>IF(AND(输入!$H82=6,输入!$G82="s"),1,0)</f>
        <v>0</v>
      </c>
      <c r="U83" s="2">
        <f>IF(AND(输入!$H82&gt;6,输入!$G82="s"),1,0)</f>
        <v>0</v>
      </c>
      <c r="V83" s="2">
        <f>IF(AND(输入!$H82=1,输入!$G82="d"),1,0)</f>
        <v>0</v>
      </c>
      <c r="W83" s="2">
        <f>IF(AND(输入!$H82=2,输入!$G82="d"),1,0)</f>
        <v>0</v>
      </c>
      <c r="X83" s="2">
        <f>IF(AND(输入!$H82=3,输入!$G82="d"),1,0)</f>
        <v>0</v>
      </c>
      <c r="Y83" s="2">
        <f>IF(AND(输入!$H82=4,输入!$G82="d"),1,0)</f>
        <v>0</v>
      </c>
      <c r="Z83" s="2">
        <f>IF(AND(输入!$H82=5,输入!$G82="d"),1,0)</f>
        <v>0</v>
      </c>
      <c r="AA83" s="2">
        <f>IF(AND(输入!$H82=6,输入!$G82="d"),1,0)</f>
        <v>0</v>
      </c>
      <c r="AB83" s="2">
        <f>IF(AND(输入!$H82&gt;6,输入!$G82="d"),1,0)</f>
        <v>0</v>
      </c>
      <c r="AC83" s="1">
        <f>IF(AND(数据A!$E82="发球",数据A!$F82="得"),1,0)</f>
        <v>0</v>
      </c>
      <c r="AD83" s="1">
        <f>IF(AND(数据A!$E82="发球",数据A!$F82="失"),1,0)</f>
        <v>0</v>
      </c>
      <c r="AE83" s="1">
        <f>IF(AND(数据A!$E82="正手",数据A!$F82="得"),1,0)</f>
        <v>0</v>
      </c>
      <c r="AF83" s="1">
        <f>IF(AND(数据A!$E82="正手",数据A!$F82="失"),1,0)</f>
        <v>0</v>
      </c>
      <c r="AG83" s="1">
        <f>IF(AND(数据A!$E82="反手",数据A!$F82="得"),1,0)</f>
        <v>0</v>
      </c>
      <c r="AH83" s="1">
        <f>IF(AND(数据A!$E82="反手",数据A!$F82="失"),1,0)</f>
        <v>0</v>
      </c>
      <c r="AI83" s="1">
        <f>IF(AND(数据A!$E82="侧身",数据A!$F82="得"),1,0)</f>
        <v>0</v>
      </c>
      <c r="AJ83" s="1">
        <f>IF(AND(数据A!$E82="侧身",数据A!$F82="失"),1,0)</f>
        <v>1</v>
      </c>
      <c r="AK83" s="1">
        <f>IF(AND(数据A!$E82="控制",数据A!$F82="得"),1,0)</f>
        <v>0</v>
      </c>
      <c r="AL83" s="1">
        <f>IF(AND(数据A!$E82="控制",数据A!$F82="失"),1,0)</f>
        <v>0</v>
      </c>
      <c r="AM83" s="1">
        <f>IF(AND(数据A!$E82="意外",数据A!$F82="得"),1,0)</f>
        <v>0</v>
      </c>
      <c r="AN83" s="1">
        <f>IF(AND(数据A!$E82="意外",数据A!$F82="失"),1,0)</f>
        <v>0</v>
      </c>
      <c r="AO83" s="5">
        <f>IF(AND(数据B!$E82="发球",数据B!$F82="得"),1,0)</f>
        <v>0</v>
      </c>
      <c r="AP83" s="5">
        <f>IF(AND(数据B!$E82="发球",数据B!$F82="失"),1,0)</f>
        <v>0</v>
      </c>
      <c r="AQ83" s="5">
        <f>IF(AND(数据B!$E82="正手",数据B!$F82="得"),1,0)</f>
        <v>0</v>
      </c>
      <c r="AR83" s="5">
        <f>IF(AND(数据B!$E82="正手",数据B!$F82="失"),1,0)</f>
        <v>0</v>
      </c>
      <c r="AS83" s="5">
        <f>IF(AND(数据B!$E82="反手",数据B!$F82="得"),1,0)</f>
        <v>0</v>
      </c>
      <c r="AT83" s="5">
        <f>IF(AND(数据B!$E82="反手",数据B!$F82="失"),1,0)</f>
        <v>0</v>
      </c>
      <c r="AU83" s="5">
        <f>IF(AND(数据B!$E82="侧身",数据B!$F82="得"),1,0)</f>
        <v>1</v>
      </c>
      <c r="AV83" s="5">
        <f>IF(AND(数据B!$E82="侧身",数据B!$F82="失"),1,0)</f>
        <v>0</v>
      </c>
      <c r="AW83" s="5">
        <f>IF(AND(数据B!$E82="控制",数据B!$F82="得"),1,0)</f>
        <v>0</v>
      </c>
      <c r="AX83" s="5">
        <f>IF(AND(数据B!$E82="控制",数据B!$F82="失"),1,0)</f>
        <v>0</v>
      </c>
      <c r="AY83" s="5">
        <f>IF(AND(数据B!$E82="意外",数据B!$F82="得"),1,0)</f>
        <v>0</v>
      </c>
      <c r="AZ83" s="5">
        <f>IF(AND(数据B!$E82="意外",数据B!$F82="失"),1,0)</f>
        <v>0</v>
      </c>
    </row>
    <row r="84" spans="1:52">
      <c r="A84" s="1">
        <f>IF(AND(输入!$D83=1,输入!$G83="d"),1,0)</f>
        <v>0</v>
      </c>
      <c r="B84" s="1">
        <f>IF(AND(输入!$D83=2,输入!$G83="d"),1,0)</f>
        <v>0</v>
      </c>
      <c r="C84" s="1">
        <f>IF(AND(输入!$D83=3,输入!$G83="d"),1,0)</f>
        <v>0</v>
      </c>
      <c r="D84" s="1">
        <f>IF(AND(输入!$D83=4,输入!$G83="d"),1,0)</f>
        <v>0</v>
      </c>
      <c r="E84" s="1">
        <f>IF(AND(输入!$D83=5,输入!$G83="d"),1,0)</f>
        <v>0</v>
      </c>
      <c r="F84" s="1">
        <f>IF(AND(输入!$D83=6,输入!$G83="d"),1,0)</f>
        <v>0</v>
      </c>
      <c r="G84" s="1">
        <f>IF(AND(输入!$D83&gt;6,输入!$G83="d"),1,0)</f>
        <v>0</v>
      </c>
      <c r="H84" s="1">
        <f>IF(AND(输入!$D83=1,输入!$G83="s"),1,0)</f>
        <v>0</v>
      </c>
      <c r="I84" s="1">
        <f>IF(AND(输入!$D83=2,输入!$G83="s"),1,0)</f>
        <v>0</v>
      </c>
      <c r="J84" s="1">
        <f>IF(AND(输入!$D83=3,输入!$G83="s"),1,0)</f>
        <v>1</v>
      </c>
      <c r="K84" s="1">
        <f>IF(AND(输入!$D83=4,输入!$G83="s"),1,0)</f>
        <v>0</v>
      </c>
      <c r="L84" s="1">
        <f>IF(AND(输入!$D83=5,输入!$G83="s"),1,0)</f>
        <v>0</v>
      </c>
      <c r="M84" s="1">
        <f>IF(AND(输入!$D83=6,输入!$G83="s"),1,0)</f>
        <v>0</v>
      </c>
      <c r="N84" s="1">
        <f>IF(AND(输入!$D83&gt;6,输入!$G83="s"),1,0)</f>
        <v>0</v>
      </c>
      <c r="O84" s="2">
        <f>IF(AND(输入!$H83=1,输入!$G83="s"),1,0)</f>
        <v>0</v>
      </c>
      <c r="P84" s="2">
        <f>IF(AND(输入!$H83=2,输入!$G83="s"),1,0)</f>
        <v>1</v>
      </c>
      <c r="Q84" s="2">
        <f>IF(AND(输入!$H83=3,输入!$G83="s"),1,0)</f>
        <v>0</v>
      </c>
      <c r="R84" s="2">
        <f>IF(AND(输入!$H83=4,输入!$G83="s"),1,0)</f>
        <v>0</v>
      </c>
      <c r="S84" s="2">
        <f>IF(AND(输入!$H83=5,输入!$G83="s"),1,0)</f>
        <v>0</v>
      </c>
      <c r="T84" s="2">
        <f>IF(AND(输入!$H83=6,输入!$G83="s"),1,0)</f>
        <v>0</v>
      </c>
      <c r="U84" s="2">
        <f>IF(AND(输入!$H83&gt;6,输入!$G83="s"),1,0)</f>
        <v>0</v>
      </c>
      <c r="V84" s="2">
        <f>IF(AND(输入!$H83=1,输入!$G83="d"),1,0)</f>
        <v>0</v>
      </c>
      <c r="W84" s="2">
        <f>IF(AND(输入!$H83=2,输入!$G83="d"),1,0)</f>
        <v>0</v>
      </c>
      <c r="X84" s="2">
        <f>IF(AND(输入!$H83=3,输入!$G83="d"),1,0)</f>
        <v>0</v>
      </c>
      <c r="Y84" s="2">
        <f>IF(AND(输入!$H83=4,输入!$G83="d"),1,0)</f>
        <v>0</v>
      </c>
      <c r="Z84" s="2">
        <f>IF(AND(输入!$H83=5,输入!$G83="d"),1,0)</f>
        <v>0</v>
      </c>
      <c r="AA84" s="2">
        <f>IF(AND(输入!$H83=6,输入!$G83="d"),1,0)</f>
        <v>0</v>
      </c>
      <c r="AB84" s="2">
        <f>IF(AND(输入!$H83&gt;6,输入!$G83="d"),1,0)</f>
        <v>0</v>
      </c>
      <c r="AC84" s="1">
        <f>IF(AND(数据A!$E83="发球",数据A!$F83="得"),1,0)</f>
        <v>0</v>
      </c>
      <c r="AD84" s="1">
        <f>IF(AND(数据A!$E83="发球",数据A!$F83="失"),1,0)</f>
        <v>0</v>
      </c>
      <c r="AE84" s="1">
        <f>IF(AND(数据A!$E83="正手",数据A!$F83="得"),1,0)</f>
        <v>0</v>
      </c>
      <c r="AF84" s="1">
        <f>IF(AND(数据A!$E83="正手",数据A!$F83="失"),1,0)</f>
        <v>0</v>
      </c>
      <c r="AG84" s="1">
        <f>IF(AND(数据A!$E83="反手",数据A!$F83="得"),1,0)</f>
        <v>0</v>
      </c>
      <c r="AH84" s="1">
        <f>IF(AND(数据A!$E83="反手",数据A!$F83="失"),1,0)</f>
        <v>0</v>
      </c>
      <c r="AI84" s="1">
        <f>IF(AND(数据A!$E83="侧身",数据A!$F83="得"),1,0)</f>
        <v>0</v>
      </c>
      <c r="AJ84" s="1">
        <f>IF(AND(数据A!$E83="侧身",数据A!$F83="失"),1,0)</f>
        <v>1</v>
      </c>
      <c r="AK84" s="1">
        <f>IF(AND(数据A!$E83="控制",数据A!$F83="得"),1,0)</f>
        <v>0</v>
      </c>
      <c r="AL84" s="1">
        <f>IF(AND(数据A!$E83="控制",数据A!$F83="失"),1,0)</f>
        <v>0</v>
      </c>
      <c r="AM84" s="1">
        <f>IF(AND(数据A!$E83="意外",数据A!$F83="得"),1,0)</f>
        <v>0</v>
      </c>
      <c r="AN84" s="1">
        <f>IF(AND(数据A!$E83="意外",数据A!$F83="失"),1,0)</f>
        <v>0</v>
      </c>
      <c r="AO84" s="5">
        <f>IF(AND(数据B!$E83="发球",数据B!$F83="得"),1,0)</f>
        <v>0</v>
      </c>
      <c r="AP84" s="5">
        <f>IF(AND(数据B!$E83="发球",数据B!$F83="失"),1,0)</f>
        <v>0</v>
      </c>
      <c r="AQ84" s="5">
        <f>IF(AND(数据B!$E83="正手",数据B!$F83="得"),1,0)</f>
        <v>0</v>
      </c>
      <c r="AR84" s="5">
        <f>IF(AND(数据B!$E83="正手",数据B!$F83="失"),1,0)</f>
        <v>0</v>
      </c>
      <c r="AS84" s="5">
        <f>IF(AND(数据B!$E83="反手",数据B!$F83="得"),1,0)</f>
        <v>0</v>
      </c>
      <c r="AT84" s="5">
        <f>IF(AND(数据B!$E83="反手",数据B!$F83="失"),1,0)</f>
        <v>0</v>
      </c>
      <c r="AU84" s="5">
        <f>IF(AND(数据B!$E83="侧身",数据B!$F83="得"),1,0)</f>
        <v>1</v>
      </c>
      <c r="AV84" s="5">
        <f>IF(AND(数据B!$E83="侧身",数据B!$F83="失"),1,0)</f>
        <v>0</v>
      </c>
      <c r="AW84" s="5">
        <f>IF(AND(数据B!$E83="控制",数据B!$F83="得"),1,0)</f>
        <v>0</v>
      </c>
      <c r="AX84" s="5">
        <f>IF(AND(数据B!$E83="控制",数据B!$F83="失"),1,0)</f>
        <v>0</v>
      </c>
      <c r="AY84" s="5">
        <f>IF(AND(数据B!$E83="意外",数据B!$F83="得"),1,0)</f>
        <v>0</v>
      </c>
      <c r="AZ84" s="5">
        <f>IF(AND(数据B!$E83="意外",数据B!$F83="失"),1,0)</f>
        <v>0</v>
      </c>
    </row>
    <row r="85" spans="1:52">
      <c r="A85" s="1">
        <f>IF(AND(输入!$D84=1,输入!$G84="d"),1,0)</f>
        <v>0</v>
      </c>
      <c r="B85" s="1">
        <f>IF(AND(输入!$D84=2,输入!$G84="d"),1,0)</f>
        <v>0</v>
      </c>
      <c r="C85" s="1">
        <f>IF(AND(输入!$D84=3,输入!$G84="d"),1,0)</f>
        <v>0</v>
      </c>
      <c r="D85" s="1">
        <f>IF(AND(输入!$D84=4,输入!$G84="d"),1,0)</f>
        <v>0</v>
      </c>
      <c r="E85" s="1">
        <f>IF(AND(输入!$D84=5,输入!$G84="d"),1,0)</f>
        <v>0</v>
      </c>
      <c r="F85" s="1">
        <f>IF(AND(输入!$D84=6,输入!$G84="d"),1,0)</f>
        <v>0</v>
      </c>
      <c r="G85" s="1">
        <f>IF(AND(输入!$D84&gt;6,输入!$G84="d"),1,0)</f>
        <v>0</v>
      </c>
      <c r="H85" s="1">
        <f>IF(AND(输入!$D84=1,输入!$G84="s"),1,0)</f>
        <v>0</v>
      </c>
      <c r="I85" s="1">
        <f>IF(AND(输入!$D84=2,输入!$G84="s"),1,0)</f>
        <v>0</v>
      </c>
      <c r="J85" s="1">
        <f>IF(AND(输入!$D84=3,输入!$G84="s"),1,0)</f>
        <v>0</v>
      </c>
      <c r="K85" s="1">
        <f>IF(AND(输入!$D84=4,输入!$G84="s"),1,0)</f>
        <v>1</v>
      </c>
      <c r="L85" s="1">
        <f>IF(AND(输入!$D84=5,输入!$G84="s"),1,0)</f>
        <v>0</v>
      </c>
      <c r="M85" s="1">
        <f>IF(AND(输入!$D84=6,输入!$G84="s"),1,0)</f>
        <v>0</v>
      </c>
      <c r="N85" s="1">
        <f>IF(AND(输入!$D84&gt;6,输入!$G84="s"),1,0)</f>
        <v>0</v>
      </c>
      <c r="O85" s="2">
        <f>IF(AND(输入!$H84=1,输入!$G84="s"),1,0)</f>
        <v>0</v>
      </c>
      <c r="P85" s="2">
        <f>IF(AND(输入!$H84=2,输入!$G84="s"),1,0)</f>
        <v>0</v>
      </c>
      <c r="Q85" s="2">
        <f>IF(AND(输入!$H84=3,输入!$G84="s"),1,0)</f>
        <v>1</v>
      </c>
      <c r="R85" s="2">
        <f>IF(AND(输入!$H84=4,输入!$G84="s"),1,0)</f>
        <v>0</v>
      </c>
      <c r="S85" s="2">
        <f>IF(AND(输入!$H84=5,输入!$G84="s"),1,0)</f>
        <v>0</v>
      </c>
      <c r="T85" s="2">
        <f>IF(AND(输入!$H84=6,输入!$G84="s"),1,0)</f>
        <v>0</v>
      </c>
      <c r="U85" s="2">
        <f>IF(AND(输入!$H84&gt;6,输入!$G84="s"),1,0)</f>
        <v>0</v>
      </c>
      <c r="V85" s="2">
        <f>IF(AND(输入!$H84=1,输入!$G84="d"),1,0)</f>
        <v>0</v>
      </c>
      <c r="W85" s="2">
        <f>IF(AND(输入!$H84=2,输入!$G84="d"),1,0)</f>
        <v>0</v>
      </c>
      <c r="X85" s="2">
        <f>IF(AND(输入!$H84=3,输入!$G84="d"),1,0)</f>
        <v>0</v>
      </c>
      <c r="Y85" s="2">
        <f>IF(AND(输入!$H84=4,输入!$G84="d"),1,0)</f>
        <v>0</v>
      </c>
      <c r="Z85" s="2">
        <f>IF(AND(输入!$H84=5,输入!$G84="d"),1,0)</f>
        <v>0</v>
      </c>
      <c r="AA85" s="2">
        <f>IF(AND(输入!$H84=6,输入!$G84="d"),1,0)</f>
        <v>0</v>
      </c>
      <c r="AB85" s="2">
        <f>IF(AND(输入!$H84&gt;6,输入!$G84="d"),1,0)</f>
        <v>0</v>
      </c>
      <c r="AC85" s="1">
        <f>IF(AND(数据A!$E84="发球",数据A!$F84="得"),1,0)</f>
        <v>0</v>
      </c>
      <c r="AD85" s="1">
        <f>IF(AND(数据A!$E84="发球",数据A!$F84="失"),1,0)</f>
        <v>0</v>
      </c>
      <c r="AE85" s="1">
        <f>IF(AND(数据A!$E84="正手",数据A!$F84="得"),1,0)</f>
        <v>0</v>
      </c>
      <c r="AF85" s="1">
        <f>IF(AND(数据A!$E84="正手",数据A!$F84="失"),1,0)</f>
        <v>0</v>
      </c>
      <c r="AG85" s="1">
        <f>IF(AND(数据A!$E84="反手",数据A!$F84="得"),1,0)</f>
        <v>0</v>
      </c>
      <c r="AH85" s="1">
        <f>IF(AND(数据A!$E84="反手",数据A!$F84="失"),1,0)</f>
        <v>0</v>
      </c>
      <c r="AI85" s="1">
        <f>IF(AND(数据A!$E84="侧身",数据A!$F84="得"),1,0)</f>
        <v>0</v>
      </c>
      <c r="AJ85" s="1">
        <f>IF(AND(数据A!$E84="侧身",数据A!$F84="失"),1,0)</f>
        <v>0</v>
      </c>
      <c r="AK85" s="1">
        <f>IF(AND(数据A!$E84="控制",数据A!$F84="得"),1,0)</f>
        <v>0</v>
      </c>
      <c r="AL85" s="1">
        <f>IF(AND(数据A!$E84="控制",数据A!$F84="失"),1,0)</f>
        <v>1</v>
      </c>
      <c r="AM85" s="1">
        <f>IF(AND(数据A!$E84="意外",数据A!$F84="得"),1,0)</f>
        <v>0</v>
      </c>
      <c r="AN85" s="1">
        <f>IF(AND(数据A!$E84="意外",数据A!$F84="失"),1,0)</f>
        <v>0</v>
      </c>
      <c r="AO85" s="5">
        <f>IF(AND(数据B!$E84="发球",数据B!$F84="得"),1,0)</f>
        <v>0</v>
      </c>
      <c r="AP85" s="5">
        <f>IF(AND(数据B!$E84="发球",数据B!$F84="失"),1,0)</f>
        <v>0</v>
      </c>
      <c r="AQ85" s="5">
        <f>IF(AND(数据B!$E84="正手",数据B!$F84="得"),1,0)</f>
        <v>0</v>
      </c>
      <c r="AR85" s="5">
        <f>IF(AND(数据B!$E84="正手",数据B!$F84="失"),1,0)</f>
        <v>0</v>
      </c>
      <c r="AS85" s="5">
        <f>IF(AND(数据B!$E84="反手",数据B!$F84="得"),1,0)</f>
        <v>0</v>
      </c>
      <c r="AT85" s="5">
        <f>IF(AND(数据B!$E84="反手",数据B!$F84="失"),1,0)</f>
        <v>0</v>
      </c>
      <c r="AU85" s="5">
        <f>IF(AND(数据B!$E84="侧身",数据B!$F84="得"),1,0)</f>
        <v>0</v>
      </c>
      <c r="AV85" s="5">
        <f>IF(AND(数据B!$E84="侧身",数据B!$F84="失"),1,0)</f>
        <v>0</v>
      </c>
      <c r="AW85" s="5">
        <f>IF(AND(数据B!$E84="控制",数据B!$F84="得"),1,0)</f>
        <v>1</v>
      </c>
      <c r="AX85" s="5">
        <f>IF(AND(数据B!$E84="控制",数据B!$F84="失"),1,0)</f>
        <v>0</v>
      </c>
      <c r="AY85" s="5">
        <f>IF(AND(数据B!$E84="意外",数据B!$F84="得"),1,0)</f>
        <v>0</v>
      </c>
      <c r="AZ85" s="5">
        <f>IF(AND(数据B!$E84="意外",数据B!$F84="失"),1,0)</f>
        <v>0</v>
      </c>
    </row>
    <row r="86" spans="1:52">
      <c r="A86" s="1">
        <f>IF(AND(输入!$D85=1,输入!$G85="d"),1,0)</f>
        <v>0</v>
      </c>
      <c r="B86" s="1">
        <f>IF(AND(输入!$D85=2,输入!$G85="d"),1,0)</f>
        <v>0</v>
      </c>
      <c r="C86" s="1">
        <f>IF(AND(输入!$D85=3,输入!$G85="d"),1,0)</f>
        <v>0</v>
      </c>
      <c r="D86" s="1">
        <f>IF(AND(输入!$D85=4,输入!$G85="d"),1,0)</f>
        <v>0</v>
      </c>
      <c r="E86" s="1">
        <f>IF(AND(输入!$D85=5,输入!$G85="d"),1,0)</f>
        <v>0</v>
      </c>
      <c r="F86" s="1">
        <f>IF(AND(输入!$D85=6,输入!$G85="d"),1,0)</f>
        <v>0</v>
      </c>
      <c r="G86" s="1">
        <f>IF(AND(输入!$D85&gt;6,输入!$G85="d"),1,0)</f>
        <v>0</v>
      </c>
      <c r="H86" s="1">
        <f>IF(AND(输入!$D85=1,输入!$G85="s"),1,0)</f>
        <v>0</v>
      </c>
      <c r="I86" s="1">
        <f>IF(AND(输入!$D85=2,输入!$G85="s"),1,0)</f>
        <v>0</v>
      </c>
      <c r="J86" s="1">
        <f>IF(AND(输入!$D85=3,输入!$G85="s"),1,0)</f>
        <v>0</v>
      </c>
      <c r="K86" s="1">
        <f>IF(AND(输入!$D85=4,输入!$G85="s"),1,0)</f>
        <v>0</v>
      </c>
      <c r="L86" s="1">
        <f>IF(AND(输入!$D85=5,输入!$G85="s"),1,0)</f>
        <v>1</v>
      </c>
      <c r="M86" s="1">
        <f>IF(AND(输入!$D85=6,输入!$G85="s"),1,0)</f>
        <v>0</v>
      </c>
      <c r="N86" s="1">
        <f>IF(AND(输入!$D85&gt;6,输入!$G85="s"),1,0)</f>
        <v>0</v>
      </c>
      <c r="O86" s="2">
        <f>IF(AND(输入!$H85=1,输入!$G85="s"),1,0)</f>
        <v>0</v>
      </c>
      <c r="P86" s="2">
        <f>IF(AND(输入!$H85=2,输入!$G85="s"),1,0)</f>
        <v>0</v>
      </c>
      <c r="Q86" s="2">
        <f>IF(AND(输入!$H85=3,输入!$G85="s"),1,0)</f>
        <v>0</v>
      </c>
      <c r="R86" s="2">
        <f>IF(AND(输入!$H85=4,输入!$G85="s"),1,0)</f>
        <v>1</v>
      </c>
      <c r="S86" s="2">
        <f>IF(AND(输入!$H85=5,输入!$G85="s"),1,0)</f>
        <v>0</v>
      </c>
      <c r="T86" s="2">
        <f>IF(AND(输入!$H85=6,输入!$G85="s"),1,0)</f>
        <v>0</v>
      </c>
      <c r="U86" s="2">
        <f>IF(AND(输入!$H85&gt;6,输入!$G85="s"),1,0)</f>
        <v>0</v>
      </c>
      <c r="V86" s="2">
        <f>IF(AND(输入!$H85=1,输入!$G85="d"),1,0)</f>
        <v>0</v>
      </c>
      <c r="W86" s="2">
        <f>IF(AND(输入!$H85=2,输入!$G85="d"),1,0)</f>
        <v>0</v>
      </c>
      <c r="X86" s="2">
        <f>IF(AND(输入!$H85=3,输入!$G85="d"),1,0)</f>
        <v>0</v>
      </c>
      <c r="Y86" s="2">
        <f>IF(AND(输入!$H85=4,输入!$G85="d"),1,0)</f>
        <v>0</v>
      </c>
      <c r="Z86" s="2">
        <f>IF(AND(输入!$H85=5,输入!$G85="d"),1,0)</f>
        <v>0</v>
      </c>
      <c r="AA86" s="2">
        <f>IF(AND(输入!$H85=6,输入!$G85="d"),1,0)</f>
        <v>0</v>
      </c>
      <c r="AB86" s="2">
        <f>IF(AND(输入!$H85&gt;6,输入!$G85="d"),1,0)</f>
        <v>0</v>
      </c>
      <c r="AC86" s="1">
        <f>IF(AND(数据A!$E85="发球",数据A!$F85="得"),1,0)</f>
        <v>0</v>
      </c>
      <c r="AD86" s="1">
        <f>IF(AND(数据A!$E85="发球",数据A!$F85="失"),1,0)</f>
        <v>0</v>
      </c>
      <c r="AE86" s="1">
        <f>IF(AND(数据A!$E85="正手",数据A!$F85="得"),1,0)</f>
        <v>0</v>
      </c>
      <c r="AF86" s="1">
        <f>IF(AND(数据A!$E85="正手",数据A!$F85="失"),1,0)</f>
        <v>1</v>
      </c>
      <c r="AG86" s="1">
        <f>IF(AND(数据A!$E85="反手",数据A!$F85="得"),1,0)</f>
        <v>0</v>
      </c>
      <c r="AH86" s="1">
        <f>IF(AND(数据A!$E85="反手",数据A!$F85="失"),1,0)</f>
        <v>0</v>
      </c>
      <c r="AI86" s="1">
        <f>IF(AND(数据A!$E85="侧身",数据A!$F85="得"),1,0)</f>
        <v>0</v>
      </c>
      <c r="AJ86" s="1">
        <f>IF(AND(数据A!$E85="侧身",数据A!$F85="失"),1,0)</f>
        <v>0</v>
      </c>
      <c r="AK86" s="1">
        <f>IF(AND(数据A!$E85="控制",数据A!$F85="得"),1,0)</f>
        <v>0</v>
      </c>
      <c r="AL86" s="1">
        <f>IF(AND(数据A!$E85="控制",数据A!$F85="失"),1,0)</f>
        <v>0</v>
      </c>
      <c r="AM86" s="1">
        <f>IF(AND(数据A!$E85="意外",数据A!$F85="得"),1,0)</f>
        <v>0</v>
      </c>
      <c r="AN86" s="1">
        <f>IF(AND(数据A!$E85="意外",数据A!$F85="失"),1,0)</f>
        <v>0</v>
      </c>
      <c r="AO86" s="5">
        <f>IF(AND(数据B!$E85="发球",数据B!$F85="得"),1,0)</f>
        <v>0</v>
      </c>
      <c r="AP86" s="5">
        <f>IF(AND(数据B!$E85="发球",数据B!$F85="失"),1,0)</f>
        <v>0</v>
      </c>
      <c r="AQ86" s="5">
        <f>IF(AND(数据B!$E85="正手",数据B!$F85="得"),1,0)</f>
        <v>1</v>
      </c>
      <c r="AR86" s="5">
        <f>IF(AND(数据B!$E85="正手",数据B!$F85="失"),1,0)</f>
        <v>0</v>
      </c>
      <c r="AS86" s="5">
        <f>IF(AND(数据B!$E85="反手",数据B!$F85="得"),1,0)</f>
        <v>0</v>
      </c>
      <c r="AT86" s="5">
        <f>IF(AND(数据B!$E85="反手",数据B!$F85="失"),1,0)</f>
        <v>0</v>
      </c>
      <c r="AU86" s="5">
        <f>IF(AND(数据B!$E85="侧身",数据B!$F85="得"),1,0)</f>
        <v>0</v>
      </c>
      <c r="AV86" s="5">
        <f>IF(AND(数据B!$E85="侧身",数据B!$F85="失"),1,0)</f>
        <v>0</v>
      </c>
      <c r="AW86" s="5">
        <f>IF(AND(数据B!$E85="控制",数据B!$F85="得"),1,0)</f>
        <v>0</v>
      </c>
      <c r="AX86" s="5">
        <f>IF(AND(数据B!$E85="控制",数据B!$F85="失"),1,0)</f>
        <v>0</v>
      </c>
      <c r="AY86" s="5">
        <f>IF(AND(数据B!$E85="意外",数据B!$F85="得"),1,0)</f>
        <v>0</v>
      </c>
      <c r="AZ86" s="5">
        <f>IF(AND(数据B!$E85="意外",数据B!$F85="失"),1,0)</f>
        <v>0</v>
      </c>
    </row>
    <row r="87" spans="1:52">
      <c r="A87" s="1">
        <f>IF(AND(输入!$D86=1,输入!$G86="d"),1,0)</f>
        <v>0</v>
      </c>
      <c r="B87" s="1">
        <f>IF(AND(输入!$D86=2,输入!$G86="d"),1,0)</f>
        <v>0</v>
      </c>
      <c r="C87" s="1">
        <f>IF(AND(输入!$D86=3,输入!$G86="d"),1,0)</f>
        <v>0</v>
      </c>
      <c r="D87" s="1">
        <f>IF(AND(输入!$D86=4,输入!$G86="d"),1,0)</f>
        <v>0</v>
      </c>
      <c r="E87" s="1">
        <f>IF(AND(输入!$D86=5,输入!$G86="d"),1,0)</f>
        <v>0</v>
      </c>
      <c r="F87" s="1">
        <f>IF(AND(输入!$D86=6,输入!$G86="d"),1,0)</f>
        <v>1</v>
      </c>
      <c r="G87" s="1">
        <f>IF(AND(输入!$D86&gt;6,输入!$G86="d"),1,0)</f>
        <v>0</v>
      </c>
      <c r="H87" s="1">
        <f>IF(AND(输入!$D86=1,输入!$G86="s"),1,0)</f>
        <v>0</v>
      </c>
      <c r="I87" s="1">
        <f>IF(AND(输入!$D86=2,输入!$G86="s"),1,0)</f>
        <v>0</v>
      </c>
      <c r="J87" s="1">
        <f>IF(AND(输入!$D86=3,输入!$G86="s"),1,0)</f>
        <v>0</v>
      </c>
      <c r="K87" s="1">
        <f>IF(AND(输入!$D86=4,输入!$G86="s"),1,0)</f>
        <v>0</v>
      </c>
      <c r="L87" s="1">
        <f>IF(AND(输入!$D86=5,输入!$G86="s"),1,0)</f>
        <v>0</v>
      </c>
      <c r="M87" s="1">
        <f>IF(AND(输入!$D86=6,输入!$G86="s"),1,0)</f>
        <v>0</v>
      </c>
      <c r="N87" s="1">
        <f>IF(AND(输入!$D86&gt;6,输入!$G86="s"),1,0)</f>
        <v>0</v>
      </c>
      <c r="O87" s="2">
        <f>IF(AND(输入!$H86=1,输入!$G86="s"),1,0)</f>
        <v>0</v>
      </c>
      <c r="P87" s="2">
        <f>IF(AND(输入!$H86=2,输入!$G86="s"),1,0)</f>
        <v>0</v>
      </c>
      <c r="Q87" s="2">
        <f>IF(AND(输入!$H86=3,输入!$G86="s"),1,0)</f>
        <v>0</v>
      </c>
      <c r="R87" s="2">
        <f>IF(AND(输入!$H86=4,输入!$G86="s"),1,0)</f>
        <v>0</v>
      </c>
      <c r="S87" s="2">
        <f>IF(AND(输入!$H86=5,输入!$G86="s"),1,0)</f>
        <v>0</v>
      </c>
      <c r="T87" s="2">
        <f>IF(AND(输入!$H86=6,输入!$G86="s"),1,0)</f>
        <v>0</v>
      </c>
      <c r="U87" s="2">
        <f>IF(AND(输入!$H86&gt;6,输入!$G86="s"),1,0)</f>
        <v>0</v>
      </c>
      <c r="V87" s="2">
        <f>IF(AND(输入!$H86=1,输入!$G86="d"),1,0)</f>
        <v>0</v>
      </c>
      <c r="W87" s="2">
        <f>IF(AND(输入!$H86=2,输入!$G86="d"),1,0)</f>
        <v>0</v>
      </c>
      <c r="X87" s="2">
        <f>IF(AND(输入!$H86=3,输入!$G86="d"),1,0)</f>
        <v>0</v>
      </c>
      <c r="Y87" s="2">
        <f>IF(AND(输入!$H86=4,输入!$G86="d"),1,0)</f>
        <v>0</v>
      </c>
      <c r="Z87" s="2">
        <f>IF(AND(输入!$H86=5,输入!$G86="d"),1,0)</f>
        <v>0</v>
      </c>
      <c r="AA87" s="2">
        <f>IF(AND(输入!$H86=6,输入!$G86="d"),1,0)</f>
        <v>0</v>
      </c>
      <c r="AB87" s="2">
        <f>IF(AND(输入!$H86&gt;6,输入!$G86="d"),1,0)</f>
        <v>1</v>
      </c>
      <c r="AC87" s="1">
        <f>IF(AND(数据A!$E86="发球",数据A!$F86="得"),1,0)</f>
        <v>0</v>
      </c>
      <c r="AD87" s="1">
        <f>IF(AND(数据A!$E86="发球",数据A!$F86="失"),1,0)</f>
        <v>0</v>
      </c>
      <c r="AE87" s="1">
        <f>IF(AND(数据A!$E86="正手",数据A!$F86="得"),1,0)</f>
        <v>0</v>
      </c>
      <c r="AF87" s="1">
        <f>IF(AND(数据A!$E86="正手",数据A!$F86="失"),1,0)</f>
        <v>0</v>
      </c>
      <c r="AG87" s="1">
        <f>IF(AND(数据A!$E86="反手",数据A!$F86="得"),1,0)</f>
        <v>1</v>
      </c>
      <c r="AH87" s="1">
        <f>IF(AND(数据A!$E86="反手",数据A!$F86="失"),1,0)</f>
        <v>0</v>
      </c>
      <c r="AI87" s="1">
        <f>IF(AND(数据A!$E86="侧身",数据A!$F86="得"),1,0)</f>
        <v>0</v>
      </c>
      <c r="AJ87" s="1">
        <f>IF(AND(数据A!$E86="侧身",数据A!$F86="失"),1,0)</f>
        <v>0</v>
      </c>
      <c r="AK87" s="1">
        <f>IF(AND(数据A!$E86="控制",数据A!$F86="得"),1,0)</f>
        <v>0</v>
      </c>
      <c r="AL87" s="1">
        <f>IF(AND(数据A!$E86="控制",数据A!$F86="失"),1,0)</f>
        <v>0</v>
      </c>
      <c r="AM87" s="1">
        <f>IF(AND(数据A!$E86="意外",数据A!$F86="得"),1,0)</f>
        <v>0</v>
      </c>
      <c r="AN87" s="1">
        <f>IF(AND(数据A!$E86="意外",数据A!$F86="失"),1,0)</f>
        <v>0</v>
      </c>
      <c r="AO87" s="5">
        <f>IF(AND(数据B!$E86="发球",数据B!$F86="得"),1,0)</f>
        <v>0</v>
      </c>
      <c r="AP87" s="5">
        <f>IF(AND(数据B!$E86="发球",数据B!$F86="失"),1,0)</f>
        <v>0</v>
      </c>
      <c r="AQ87" s="5">
        <f>IF(AND(数据B!$E86="正手",数据B!$F86="得"),1,0)</f>
        <v>0</v>
      </c>
      <c r="AR87" s="5">
        <f>IF(AND(数据B!$E86="正手",数据B!$F86="失"),1,0)</f>
        <v>0</v>
      </c>
      <c r="AS87" s="5">
        <f>IF(AND(数据B!$E86="反手",数据B!$F86="得"),1,0)</f>
        <v>0</v>
      </c>
      <c r="AT87" s="5">
        <f>IF(AND(数据B!$E86="反手",数据B!$F86="失"),1,0)</f>
        <v>1</v>
      </c>
      <c r="AU87" s="5">
        <f>IF(AND(数据B!$E86="侧身",数据B!$F86="得"),1,0)</f>
        <v>0</v>
      </c>
      <c r="AV87" s="5">
        <f>IF(AND(数据B!$E86="侧身",数据B!$F86="失"),1,0)</f>
        <v>0</v>
      </c>
      <c r="AW87" s="5">
        <f>IF(AND(数据B!$E86="控制",数据B!$F86="得"),1,0)</f>
        <v>0</v>
      </c>
      <c r="AX87" s="5">
        <f>IF(AND(数据B!$E86="控制",数据B!$F86="失"),1,0)</f>
        <v>0</v>
      </c>
      <c r="AY87" s="5">
        <f>IF(AND(数据B!$E86="意外",数据B!$F86="得"),1,0)</f>
        <v>0</v>
      </c>
      <c r="AZ87" s="5">
        <f>IF(AND(数据B!$E86="意外",数据B!$F86="失"),1,0)</f>
        <v>0</v>
      </c>
    </row>
    <row r="88" spans="1:52">
      <c r="A88" s="1">
        <f>IF(AND(输入!$D87=1,输入!$G87="d"),1,0)</f>
        <v>0</v>
      </c>
      <c r="B88" s="1">
        <f>IF(AND(输入!$D87=2,输入!$G87="d"),1,0)</f>
        <v>0</v>
      </c>
      <c r="C88" s="1">
        <f>IF(AND(输入!$D87=3,输入!$G87="d"),1,0)</f>
        <v>0</v>
      </c>
      <c r="D88" s="1">
        <f>IF(AND(输入!$D87=4,输入!$G87="d"),1,0)</f>
        <v>0</v>
      </c>
      <c r="E88" s="1">
        <f>IF(AND(输入!$D87=5,输入!$G87="d"),1,0)</f>
        <v>0</v>
      </c>
      <c r="F88" s="1">
        <f>IF(AND(输入!$D87=6,输入!$G87="d"),1,0)</f>
        <v>0</v>
      </c>
      <c r="G88" s="1">
        <f>IF(AND(输入!$D87&gt;6,输入!$G87="d"),1,0)</f>
        <v>1</v>
      </c>
      <c r="H88" s="1">
        <f>IF(AND(输入!$D87=1,输入!$G87="s"),1,0)</f>
        <v>0</v>
      </c>
      <c r="I88" s="1">
        <f>IF(AND(输入!$D87=2,输入!$G87="s"),1,0)</f>
        <v>0</v>
      </c>
      <c r="J88" s="1">
        <f>IF(AND(输入!$D87=3,输入!$G87="s"),1,0)</f>
        <v>0</v>
      </c>
      <c r="K88" s="1">
        <f>IF(AND(输入!$D87=4,输入!$G87="s"),1,0)</f>
        <v>0</v>
      </c>
      <c r="L88" s="1">
        <f>IF(AND(输入!$D87=5,输入!$G87="s"),1,0)</f>
        <v>0</v>
      </c>
      <c r="M88" s="1">
        <f>IF(AND(输入!$D87=6,输入!$G87="s"),1,0)</f>
        <v>0</v>
      </c>
      <c r="N88" s="1">
        <f>IF(AND(输入!$D87&gt;6,输入!$G87="s"),1,0)</f>
        <v>0</v>
      </c>
      <c r="O88" s="2">
        <f>IF(AND(输入!$H87=1,输入!$G87="s"),1,0)</f>
        <v>0</v>
      </c>
      <c r="P88" s="2">
        <f>IF(AND(输入!$H87=2,输入!$G87="s"),1,0)</f>
        <v>0</v>
      </c>
      <c r="Q88" s="2">
        <f>IF(AND(输入!$H87=3,输入!$G87="s"),1,0)</f>
        <v>0</v>
      </c>
      <c r="R88" s="2">
        <f>IF(AND(输入!$H87=4,输入!$G87="s"),1,0)</f>
        <v>0</v>
      </c>
      <c r="S88" s="2">
        <f>IF(AND(输入!$H87=5,输入!$G87="s"),1,0)</f>
        <v>0</v>
      </c>
      <c r="T88" s="2">
        <f>IF(AND(输入!$H87=6,输入!$G87="s"),1,0)</f>
        <v>0</v>
      </c>
      <c r="U88" s="2">
        <f>IF(AND(输入!$H87&gt;6,输入!$G87="s"),1,0)</f>
        <v>0</v>
      </c>
      <c r="V88" s="2">
        <f>IF(AND(输入!$H87=1,输入!$G87="d"),1,0)</f>
        <v>0</v>
      </c>
      <c r="W88" s="2">
        <f>IF(AND(输入!$H87=2,输入!$G87="d"),1,0)</f>
        <v>0</v>
      </c>
      <c r="X88" s="2">
        <f>IF(AND(输入!$H87=3,输入!$G87="d"),1,0)</f>
        <v>0</v>
      </c>
      <c r="Y88" s="2">
        <f>IF(AND(输入!$H87=4,输入!$G87="d"),1,0)</f>
        <v>0</v>
      </c>
      <c r="Z88" s="2">
        <f>IF(AND(输入!$H87=5,输入!$G87="d"),1,0)</f>
        <v>0</v>
      </c>
      <c r="AA88" s="2">
        <f>IF(AND(输入!$H87=6,输入!$G87="d"),1,0)</f>
        <v>0</v>
      </c>
      <c r="AB88" s="2">
        <f>IF(AND(输入!$H87&gt;6,输入!$G87="d"),1,0)</f>
        <v>1</v>
      </c>
      <c r="AC88" s="1">
        <f>IF(AND(数据A!$E87="发球",数据A!$F87="得"),1,0)</f>
        <v>0</v>
      </c>
      <c r="AD88" s="1">
        <f>IF(AND(数据A!$E87="发球",数据A!$F87="失"),1,0)</f>
        <v>0</v>
      </c>
      <c r="AE88" s="1">
        <f>IF(AND(数据A!$E87="正手",数据A!$F87="得"),1,0)</f>
        <v>0</v>
      </c>
      <c r="AF88" s="1">
        <f>IF(AND(数据A!$E87="正手",数据A!$F87="失"),1,0)</f>
        <v>0</v>
      </c>
      <c r="AG88" s="1">
        <f>IF(AND(数据A!$E87="反手",数据A!$F87="得"),1,0)</f>
        <v>0</v>
      </c>
      <c r="AH88" s="1">
        <f>IF(AND(数据A!$E87="反手",数据A!$F87="失"),1,0)</f>
        <v>0</v>
      </c>
      <c r="AI88" s="1">
        <f>IF(AND(数据A!$E87="侧身",数据A!$F87="得"),1,0)</f>
        <v>1</v>
      </c>
      <c r="AJ88" s="1">
        <f>IF(AND(数据A!$E87="侧身",数据A!$F87="失"),1,0)</f>
        <v>0</v>
      </c>
      <c r="AK88" s="1">
        <f>IF(AND(数据A!$E87="控制",数据A!$F87="得"),1,0)</f>
        <v>0</v>
      </c>
      <c r="AL88" s="1">
        <f>IF(AND(数据A!$E87="控制",数据A!$F87="失"),1,0)</f>
        <v>0</v>
      </c>
      <c r="AM88" s="1">
        <f>IF(AND(数据A!$E87="意外",数据A!$F87="得"),1,0)</f>
        <v>0</v>
      </c>
      <c r="AN88" s="1">
        <f>IF(AND(数据A!$E87="意外",数据A!$F87="失"),1,0)</f>
        <v>0</v>
      </c>
      <c r="AO88" s="5">
        <f>IF(AND(数据B!$E87="发球",数据B!$F87="得"),1,0)</f>
        <v>0</v>
      </c>
      <c r="AP88" s="5">
        <f>IF(AND(数据B!$E87="发球",数据B!$F87="失"),1,0)</f>
        <v>0</v>
      </c>
      <c r="AQ88" s="5">
        <f>IF(AND(数据B!$E87="正手",数据B!$F87="得"),1,0)</f>
        <v>0</v>
      </c>
      <c r="AR88" s="5">
        <f>IF(AND(数据B!$E87="正手",数据B!$F87="失"),1,0)</f>
        <v>0</v>
      </c>
      <c r="AS88" s="5">
        <f>IF(AND(数据B!$E87="反手",数据B!$F87="得"),1,0)</f>
        <v>0</v>
      </c>
      <c r="AT88" s="5">
        <f>IF(AND(数据B!$E87="反手",数据B!$F87="失"),1,0)</f>
        <v>0</v>
      </c>
      <c r="AU88" s="5">
        <f>IF(AND(数据B!$E87="侧身",数据B!$F87="得"),1,0)</f>
        <v>0</v>
      </c>
      <c r="AV88" s="5">
        <f>IF(AND(数据B!$E87="侧身",数据B!$F87="失"),1,0)</f>
        <v>1</v>
      </c>
      <c r="AW88" s="5">
        <f>IF(AND(数据B!$E87="控制",数据B!$F87="得"),1,0)</f>
        <v>0</v>
      </c>
      <c r="AX88" s="5">
        <f>IF(AND(数据B!$E87="控制",数据B!$F87="失"),1,0)</f>
        <v>0</v>
      </c>
      <c r="AY88" s="5">
        <f>IF(AND(数据B!$E87="意外",数据B!$F87="得"),1,0)</f>
        <v>0</v>
      </c>
      <c r="AZ88" s="5">
        <f>IF(AND(数据B!$E87="意外",数据B!$F87="失"),1,0)</f>
        <v>0</v>
      </c>
    </row>
    <row r="89" spans="1:52">
      <c r="A89" s="1">
        <f>IF(AND(输入!$D88=1,输入!$G88="d"),1,0)</f>
        <v>0</v>
      </c>
      <c r="B89" s="1">
        <f>IF(AND(输入!$D88=2,输入!$G88="d"),1,0)</f>
        <v>0</v>
      </c>
      <c r="C89" s="1">
        <f>IF(AND(输入!$D88=3,输入!$G88="d"),1,0)</f>
        <v>0</v>
      </c>
      <c r="D89" s="1">
        <f>IF(AND(输入!$D88=4,输入!$G88="d"),1,0)</f>
        <v>0</v>
      </c>
      <c r="E89" s="1">
        <f>IF(AND(输入!$D88=5,输入!$G88="d"),1,0)</f>
        <v>0</v>
      </c>
      <c r="F89" s="1">
        <f>IF(AND(输入!$D88=6,输入!$G88="d"),1,0)</f>
        <v>0</v>
      </c>
      <c r="G89" s="1">
        <f>IF(AND(输入!$D88&gt;6,输入!$G88="d"),1,0)</f>
        <v>1</v>
      </c>
      <c r="H89" s="1">
        <f>IF(AND(输入!$D88=1,输入!$G88="s"),1,0)</f>
        <v>0</v>
      </c>
      <c r="I89" s="1">
        <f>IF(AND(输入!$D88=2,输入!$G88="s"),1,0)</f>
        <v>0</v>
      </c>
      <c r="J89" s="1">
        <f>IF(AND(输入!$D88=3,输入!$G88="s"),1,0)</f>
        <v>0</v>
      </c>
      <c r="K89" s="1">
        <f>IF(AND(输入!$D88=4,输入!$G88="s"),1,0)</f>
        <v>0</v>
      </c>
      <c r="L89" s="1">
        <f>IF(AND(输入!$D88=5,输入!$G88="s"),1,0)</f>
        <v>0</v>
      </c>
      <c r="M89" s="1">
        <f>IF(AND(输入!$D88=6,输入!$G88="s"),1,0)</f>
        <v>0</v>
      </c>
      <c r="N89" s="1">
        <f>IF(AND(输入!$D88&gt;6,输入!$G88="s"),1,0)</f>
        <v>0</v>
      </c>
      <c r="O89" s="2">
        <f>IF(AND(输入!$H88=1,输入!$G88="s"),1,0)</f>
        <v>0</v>
      </c>
      <c r="P89" s="2">
        <f>IF(AND(输入!$H88=2,输入!$G88="s"),1,0)</f>
        <v>0</v>
      </c>
      <c r="Q89" s="2">
        <f>IF(AND(输入!$H88=3,输入!$G88="s"),1,0)</f>
        <v>0</v>
      </c>
      <c r="R89" s="2">
        <f>IF(AND(输入!$H88=4,输入!$G88="s"),1,0)</f>
        <v>0</v>
      </c>
      <c r="S89" s="2">
        <f>IF(AND(输入!$H88=5,输入!$G88="s"),1,0)</f>
        <v>0</v>
      </c>
      <c r="T89" s="2">
        <f>IF(AND(输入!$H88=6,输入!$G88="s"),1,0)</f>
        <v>0</v>
      </c>
      <c r="U89" s="2">
        <f>IF(AND(输入!$H88&gt;6,输入!$G88="s"),1,0)</f>
        <v>0</v>
      </c>
      <c r="V89" s="2">
        <f>IF(AND(输入!$H88=1,输入!$G88="d"),1,0)</f>
        <v>0</v>
      </c>
      <c r="W89" s="2">
        <f>IF(AND(输入!$H88=2,输入!$G88="d"),1,0)</f>
        <v>0</v>
      </c>
      <c r="X89" s="2">
        <f>IF(AND(输入!$H88=3,输入!$G88="d"),1,0)</f>
        <v>0</v>
      </c>
      <c r="Y89" s="2">
        <f>IF(AND(输入!$H88=4,输入!$G88="d"),1,0)</f>
        <v>0</v>
      </c>
      <c r="Z89" s="2">
        <f>IF(AND(输入!$H88=5,输入!$G88="d"),1,0)</f>
        <v>0</v>
      </c>
      <c r="AA89" s="2">
        <f>IF(AND(输入!$H88=6,输入!$G88="d"),1,0)</f>
        <v>0</v>
      </c>
      <c r="AB89" s="2">
        <f>IF(AND(输入!$H88&gt;6,输入!$G88="d"),1,0)</f>
        <v>1</v>
      </c>
      <c r="AC89" s="1">
        <f>IF(AND(数据A!$E88="发球",数据A!$F88="得"),1,0)</f>
        <v>0</v>
      </c>
      <c r="AD89" s="1">
        <f>IF(AND(数据A!$E88="发球",数据A!$F88="失"),1,0)</f>
        <v>0</v>
      </c>
      <c r="AE89" s="1">
        <f>IF(AND(数据A!$E88="正手",数据A!$F88="得"),1,0)</f>
        <v>0</v>
      </c>
      <c r="AF89" s="1">
        <f>IF(AND(数据A!$E88="正手",数据A!$F88="失"),1,0)</f>
        <v>0</v>
      </c>
      <c r="AG89" s="1">
        <f>IF(AND(数据A!$E88="反手",数据A!$F88="得"),1,0)</f>
        <v>0</v>
      </c>
      <c r="AH89" s="1">
        <f>IF(AND(数据A!$E88="反手",数据A!$F88="失"),1,0)</f>
        <v>0</v>
      </c>
      <c r="AI89" s="1">
        <f>IF(AND(数据A!$E88="侧身",数据A!$F88="得"),1,0)</f>
        <v>0</v>
      </c>
      <c r="AJ89" s="1">
        <f>IF(AND(数据A!$E88="侧身",数据A!$F88="失"),1,0)</f>
        <v>0</v>
      </c>
      <c r="AK89" s="1">
        <f>IF(AND(数据A!$E88="控制",数据A!$F88="得"),1,0)</f>
        <v>1</v>
      </c>
      <c r="AL89" s="1">
        <f>IF(AND(数据A!$E88="控制",数据A!$F88="失"),1,0)</f>
        <v>0</v>
      </c>
      <c r="AM89" s="1">
        <f>IF(AND(数据A!$E88="意外",数据A!$F88="得"),1,0)</f>
        <v>0</v>
      </c>
      <c r="AN89" s="1">
        <f>IF(AND(数据A!$E88="意外",数据A!$F88="失"),1,0)</f>
        <v>0</v>
      </c>
      <c r="AO89" s="5">
        <f>IF(AND(数据B!$E88="发球",数据B!$F88="得"),1,0)</f>
        <v>0</v>
      </c>
      <c r="AP89" s="5">
        <f>IF(AND(数据B!$E88="发球",数据B!$F88="失"),1,0)</f>
        <v>0</v>
      </c>
      <c r="AQ89" s="5">
        <f>IF(AND(数据B!$E88="正手",数据B!$F88="得"),1,0)</f>
        <v>0</v>
      </c>
      <c r="AR89" s="5">
        <f>IF(AND(数据B!$E88="正手",数据B!$F88="失"),1,0)</f>
        <v>0</v>
      </c>
      <c r="AS89" s="5">
        <f>IF(AND(数据B!$E88="反手",数据B!$F88="得"),1,0)</f>
        <v>0</v>
      </c>
      <c r="AT89" s="5">
        <f>IF(AND(数据B!$E88="反手",数据B!$F88="失"),1,0)</f>
        <v>0</v>
      </c>
      <c r="AU89" s="5">
        <f>IF(AND(数据B!$E88="侧身",数据B!$F88="得"),1,0)</f>
        <v>0</v>
      </c>
      <c r="AV89" s="5">
        <f>IF(AND(数据B!$E88="侧身",数据B!$F88="失"),1,0)</f>
        <v>0</v>
      </c>
      <c r="AW89" s="5">
        <f>IF(AND(数据B!$E88="控制",数据B!$F88="得"),1,0)</f>
        <v>0</v>
      </c>
      <c r="AX89" s="5">
        <f>IF(AND(数据B!$E88="控制",数据B!$F88="失"),1,0)</f>
        <v>1</v>
      </c>
      <c r="AY89" s="5">
        <f>IF(AND(数据B!$E88="意外",数据B!$F88="得"),1,0)</f>
        <v>0</v>
      </c>
      <c r="AZ89" s="5">
        <f>IF(AND(数据B!$E88="意外",数据B!$F88="失"),1,0)</f>
        <v>0</v>
      </c>
    </row>
    <row r="90" spans="1:52">
      <c r="A90" s="1">
        <f>IF(AND(输入!$D89=1,输入!$G89="d"),1,0)</f>
        <v>0</v>
      </c>
      <c r="B90" s="1">
        <f>IF(AND(输入!$D89=2,输入!$G89="d"),1,0)</f>
        <v>0</v>
      </c>
      <c r="C90" s="1">
        <f>IF(AND(输入!$D89=3,输入!$G89="d"),1,0)</f>
        <v>0</v>
      </c>
      <c r="D90" s="1">
        <f>IF(AND(输入!$D89=4,输入!$G89="d"),1,0)</f>
        <v>0</v>
      </c>
      <c r="E90" s="1">
        <f>IF(AND(输入!$D89=5,输入!$G89="d"),1,0)</f>
        <v>0</v>
      </c>
      <c r="F90" s="1">
        <f>IF(AND(输入!$D89=6,输入!$G89="d"),1,0)</f>
        <v>0</v>
      </c>
      <c r="G90" s="1">
        <f>IF(AND(输入!$D89&gt;6,输入!$G89="d"),1,0)</f>
        <v>0</v>
      </c>
      <c r="H90" s="1">
        <f>IF(AND(输入!$D89=1,输入!$G89="s"),1,0)</f>
        <v>0</v>
      </c>
      <c r="I90" s="1">
        <f>IF(AND(输入!$D89=2,输入!$G89="s"),1,0)</f>
        <v>1</v>
      </c>
      <c r="J90" s="1">
        <f>IF(AND(输入!$D89=3,输入!$G89="s"),1,0)</f>
        <v>0</v>
      </c>
      <c r="K90" s="1">
        <f>IF(AND(输入!$D89=4,输入!$G89="s"),1,0)</f>
        <v>0</v>
      </c>
      <c r="L90" s="1">
        <f>IF(AND(输入!$D89=5,输入!$G89="s"),1,0)</f>
        <v>0</v>
      </c>
      <c r="M90" s="1">
        <f>IF(AND(输入!$D89=6,输入!$G89="s"),1,0)</f>
        <v>0</v>
      </c>
      <c r="N90" s="1">
        <f>IF(AND(输入!$D89&gt;6,输入!$G89="s"),1,0)</f>
        <v>0</v>
      </c>
      <c r="O90" s="2">
        <f>IF(AND(输入!$H89=1,输入!$G89="s"),1,0)</f>
        <v>1</v>
      </c>
      <c r="P90" s="2">
        <f>IF(AND(输入!$H89=2,输入!$G89="s"),1,0)</f>
        <v>0</v>
      </c>
      <c r="Q90" s="2">
        <f>IF(AND(输入!$H89=3,输入!$G89="s"),1,0)</f>
        <v>0</v>
      </c>
      <c r="R90" s="2">
        <f>IF(AND(输入!$H89=4,输入!$G89="s"),1,0)</f>
        <v>0</v>
      </c>
      <c r="S90" s="2">
        <f>IF(AND(输入!$H89=5,输入!$G89="s"),1,0)</f>
        <v>0</v>
      </c>
      <c r="T90" s="2">
        <f>IF(AND(输入!$H89=6,输入!$G89="s"),1,0)</f>
        <v>0</v>
      </c>
      <c r="U90" s="2">
        <f>IF(AND(输入!$H89&gt;6,输入!$G89="s"),1,0)</f>
        <v>0</v>
      </c>
      <c r="V90" s="2">
        <f>IF(AND(输入!$H89=1,输入!$G89="d"),1,0)</f>
        <v>0</v>
      </c>
      <c r="W90" s="2">
        <f>IF(AND(输入!$H89=2,输入!$G89="d"),1,0)</f>
        <v>0</v>
      </c>
      <c r="X90" s="2">
        <f>IF(AND(输入!$H89=3,输入!$G89="d"),1,0)</f>
        <v>0</v>
      </c>
      <c r="Y90" s="2">
        <f>IF(AND(输入!$H89=4,输入!$G89="d"),1,0)</f>
        <v>0</v>
      </c>
      <c r="Z90" s="2">
        <f>IF(AND(输入!$H89=5,输入!$G89="d"),1,0)</f>
        <v>0</v>
      </c>
      <c r="AA90" s="2">
        <f>IF(AND(输入!$H89=6,输入!$G89="d"),1,0)</f>
        <v>0</v>
      </c>
      <c r="AB90" s="2">
        <f>IF(AND(输入!$H89&gt;6,输入!$G89="d"),1,0)</f>
        <v>0</v>
      </c>
      <c r="AC90" s="1">
        <f>IF(AND(数据A!$E89="发球",数据A!$F89="得"),1,0)</f>
        <v>0</v>
      </c>
      <c r="AD90" s="1">
        <f>IF(AND(数据A!$E89="发球",数据A!$F89="失"),1,0)</f>
        <v>0</v>
      </c>
      <c r="AE90" s="1">
        <f>IF(AND(数据A!$E89="正手",数据A!$F89="得"),1,0)</f>
        <v>0</v>
      </c>
      <c r="AF90" s="1">
        <f>IF(AND(数据A!$E89="正手",数据A!$F89="失"),1,0)</f>
        <v>0</v>
      </c>
      <c r="AG90" s="1">
        <f>IF(AND(数据A!$E89="反手",数据A!$F89="得"),1,0)</f>
        <v>0</v>
      </c>
      <c r="AH90" s="1">
        <f>IF(AND(数据A!$E89="反手",数据A!$F89="失"),1,0)</f>
        <v>0</v>
      </c>
      <c r="AI90" s="1">
        <f>IF(AND(数据A!$E89="侧身",数据A!$F89="得"),1,0)</f>
        <v>0</v>
      </c>
      <c r="AJ90" s="1">
        <f>IF(AND(数据A!$E89="侧身",数据A!$F89="失"),1,0)</f>
        <v>0</v>
      </c>
      <c r="AK90" s="1">
        <f>IF(AND(数据A!$E89="控制",数据A!$F89="得"),1,0)</f>
        <v>0</v>
      </c>
      <c r="AL90" s="1">
        <f>IF(AND(数据A!$E89="控制",数据A!$F89="失"),1,0)</f>
        <v>0</v>
      </c>
      <c r="AM90" s="1">
        <f>IF(AND(数据A!$E89="意外",数据A!$F89="得"),1,0)</f>
        <v>0</v>
      </c>
      <c r="AN90" s="1">
        <f>IF(AND(数据A!$E89="意外",数据A!$F89="失"),1,0)</f>
        <v>1</v>
      </c>
      <c r="AO90" s="5">
        <f>IF(AND(数据B!$E89="发球",数据B!$F89="得"),1,0)</f>
        <v>1</v>
      </c>
      <c r="AP90" s="5">
        <f>IF(AND(数据B!$E89="发球",数据B!$F89="失"),1,0)</f>
        <v>0</v>
      </c>
      <c r="AQ90" s="5">
        <f>IF(AND(数据B!$E89="正手",数据B!$F89="得"),1,0)</f>
        <v>0</v>
      </c>
      <c r="AR90" s="5">
        <f>IF(AND(数据B!$E89="正手",数据B!$F89="失"),1,0)</f>
        <v>0</v>
      </c>
      <c r="AS90" s="5">
        <f>IF(AND(数据B!$E89="反手",数据B!$F89="得"),1,0)</f>
        <v>0</v>
      </c>
      <c r="AT90" s="5">
        <f>IF(AND(数据B!$E89="反手",数据B!$F89="失"),1,0)</f>
        <v>0</v>
      </c>
      <c r="AU90" s="5">
        <f>IF(AND(数据B!$E89="侧身",数据B!$F89="得"),1,0)</f>
        <v>0</v>
      </c>
      <c r="AV90" s="5">
        <f>IF(AND(数据B!$E89="侧身",数据B!$F89="失"),1,0)</f>
        <v>0</v>
      </c>
      <c r="AW90" s="5">
        <f>IF(AND(数据B!$E89="控制",数据B!$F89="得"),1,0)</f>
        <v>0</v>
      </c>
      <c r="AX90" s="5">
        <f>IF(AND(数据B!$E89="控制",数据B!$F89="失"),1,0)</f>
        <v>0</v>
      </c>
      <c r="AY90" s="5">
        <f>IF(AND(数据B!$E89="意外",数据B!$F89="得"),1,0)</f>
        <v>0</v>
      </c>
      <c r="AZ90" s="5">
        <f>IF(AND(数据B!$E89="意外",数据B!$F89="失"),1,0)</f>
        <v>0</v>
      </c>
    </row>
    <row r="91" spans="1:52">
      <c r="A91" s="1">
        <f>IF(AND(输入!$D90=1,输入!$G90="d"),1,0)</f>
        <v>1</v>
      </c>
      <c r="B91" s="1">
        <f>IF(AND(输入!$D90=2,输入!$G90="d"),1,0)</f>
        <v>0</v>
      </c>
      <c r="C91" s="1">
        <f>IF(AND(输入!$D90=3,输入!$G90="d"),1,0)</f>
        <v>0</v>
      </c>
      <c r="D91" s="1">
        <f>IF(AND(输入!$D90=4,输入!$G90="d"),1,0)</f>
        <v>0</v>
      </c>
      <c r="E91" s="1">
        <f>IF(AND(输入!$D90=5,输入!$G90="d"),1,0)</f>
        <v>0</v>
      </c>
      <c r="F91" s="1">
        <f>IF(AND(输入!$D90=6,输入!$G90="d"),1,0)</f>
        <v>0</v>
      </c>
      <c r="G91" s="1">
        <f>IF(AND(输入!$D90&gt;6,输入!$G90="d"),1,0)</f>
        <v>0</v>
      </c>
      <c r="H91" s="1">
        <f>IF(AND(输入!$D90=1,输入!$G90="s"),1,0)</f>
        <v>0</v>
      </c>
      <c r="I91" s="1">
        <f>IF(AND(输入!$D90=2,输入!$G90="s"),1,0)</f>
        <v>0</v>
      </c>
      <c r="J91" s="1">
        <f>IF(AND(输入!$D90=3,输入!$G90="s"),1,0)</f>
        <v>0</v>
      </c>
      <c r="K91" s="1">
        <f>IF(AND(输入!$D90=4,输入!$G90="s"),1,0)</f>
        <v>0</v>
      </c>
      <c r="L91" s="1">
        <f>IF(AND(输入!$D90=5,输入!$G90="s"),1,0)</f>
        <v>0</v>
      </c>
      <c r="M91" s="1">
        <f>IF(AND(输入!$D90=6,输入!$G90="s"),1,0)</f>
        <v>0</v>
      </c>
      <c r="N91" s="1">
        <f>IF(AND(输入!$D90&gt;6,输入!$G90="s"),1,0)</f>
        <v>0</v>
      </c>
      <c r="O91" s="2">
        <f>IF(AND(输入!$H90=1,输入!$G90="s"),1,0)</f>
        <v>0</v>
      </c>
      <c r="P91" s="2">
        <f>IF(AND(输入!$H90=2,输入!$G90="s"),1,0)</f>
        <v>0</v>
      </c>
      <c r="Q91" s="2">
        <f>IF(AND(输入!$H90=3,输入!$G90="s"),1,0)</f>
        <v>0</v>
      </c>
      <c r="R91" s="2">
        <f>IF(AND(输入!$H90=4,输入!$G90="s"),1,0)</f>
        <v>0</v>
      </c>
      <c r="S91" s="2">
        <f>IF(AND(输入!$H90=5,输入!$G90="s"),1,0)</f>
        <v>0</v>
      </c>
      <c r="T91" s="2">
        <f>IF(AND(输入!$H90=6,输入!$G90="s"),1,0)</f>
        <v>0</v>
      </c>
      <c r="U91" s="2">
        <f>IF(AND(输入!$H90&gt;6,输入!$G90="s"),1,0)</f>
        <v>0</v>
      </c>
      <c r="V91" s="2">
        <f>IF(AND(输入!$H90=1,输入!$G90="d"),1,0)</f>
        <v>0</v>
      </c>
      <c r="W91" s="2">
        <f>IF(AND(输入!$H90=2,输入!$G90="d"),1,0)</f>
        <v>1</v>
      </c>
      <c r="X91" s="2">
        <f>IF(AND(输入!$H90=3,输入!$G90="d"),1,0)</f>
        <v>0</v>
      </c>
      <c r="Y91" s="2">
        <f>IF(AND(输入!$H90=4,输入!$G90="d"),1,0)</f>
        <v>0</v>
      </c>
      <c r="Z91" s="2">
        <f>IF(AND(输入!$H90=5,输入!$G90="d"),1,0)</f>
        <v>0</v>
      </c>
      <c r="AA91" s="2">
        <f>IF(AND(输入!$H90=6,输入!$G90="d"),1,0)</f>
        <v>0</v>
      </c>
      <c r="AB91" s="2">
        <f>IF(AND(输入!$H90&gt;6,输入!$G90="d"),1,0)</f>
        <v>0</v>
      </c>
      <c r="AC91" s="1">
        <f>IF(AND(数据A!$E90="发球",数据A!$F90="得"),1,0)</f>
        <v>1</v>
      </c>
      <c r="AD91" s="1">
        <f>IF(AND(数据A!$E90="发球",数据A!$F90="失"),1,0)</f>
        <v>0</v>
      </c>
      <c r="AE91" s="1">
        <f>IF(AND(数据A!$E90="正手",数据A!$F90="得"),1,0)</f>
        <v>0</v>
      </c>
      <c r="AF91" s="1">
        <f>IF(AND(数据A!$E90="正手",数据A!$F90="失"),1,0)</f>
        <v>0</v>
      </c>
      <c r="AG91" s="1">
        <f>IF(AND(数据A!$E90="反手",数据A!$F90="得"),1,0)</f>
        <v>0</v>
      </c>
      <c r="AH91" s="1">
        <f>IF(AND(数据A!$E90="反手",数据A!$F90="失"),1,0)</f>
        <v>0</v>
      </c>
      <c r="AI91" s="1">
        <f>IF(AND(数据A!$E90="侧身",数据A!$F90="得"),1,0)</f>
        <v>0</v>
      </c>
      <c r="AJ91" s="1">
        <f>IF(AND(数据A!$E90="侧身",数据A!$F90="失"),1,0)</f>
        <v>0</v>
      </c>
      <c r="AK91" s="1">
        <f>IF(AND(数据A!$E90="控制",数据A!$F90="得"),1,0)</f>
        <v>0</v>
      </c>
      <c r="AL91" s="1">
        <f>IF(AND(数据A!$E90="控制",数据A!$F90="失"),1,0)</f>
        <v>0</v>
      </c>
      <c r="AM91" s="1">
        <f>IF(AND(数据A!$E90="意外",数据A!$F90="得"),1,0)</f>
        <v>0</v>
      </c>
      <c r="AN91" s="1">
        <f>IF(AND(数据A!$E90="意外",数据A!$F90="失"),1,0)</f>
        <v>0</v>
      </c>
      <c r="AO91" s="5">
        <f>IF(AND(数据B!$E90="发球",数据B!$F90="得"),1,0)</f>
        <v>0</v>
      </c>
      <c r="AP91" s="5">
        <f>IF(AND(数据B!$E90="发球",数据B!$F90="失"),1,0)</f>
        <v>0</v>
      </c>
      <c r="AQ91" s="5">
        <f>IF(AND(数据B!$E90="正手",数据B!$F90="得"),1,0)</f>
        <v>0</v>
      </c>
      <c r="AR91" s="5">
        <f>IF(AND(数据B!$E90="正手",数据B!$F90="失"),1,0)</f>
        <v>1</v>
      </c>
      <c r="AS91" s="5">
        <f>IF(AND(数据B!$E90="反手",数据B!$F90="得"),1,0)</f>
        <v>0</v>
      </c>
      <c r="AT91" s="5">
        <f>IF(AND(数据B!$E90="反手",数据B!$F90="失"),1,0)</f>
        <v>0</v>
      </c>
      <c r="AU91" s="5">
        <f>IF(AND(数据B!$E90="侧身",数据B!$F90="得"),1,0)</f>
        <v>0</v>
      </c>
      <c r="AV91" s="5">
        <f>IF(AND(数据B!$E90="侧身",数据B!$F90="失"),1,0)</f>
        <v>0</v>
      </c>
      <c r="AW91" s="5">
        <f>IF(AND(数据B!$E90="控制",数据B!$F90="得"),1,0)</f>
        <v>0</v>
      </c>
      <c r="AX91" s="5">
        <f>IF(AND(数据B!$E90="控制",数据B!$F90="失"),1,0)</f>
        <v>0</v>
      </c>
      <c r="AY91" s="5">
        <f>IF(AND(数据B!$E90="意外",数据B!$F90="得"),1,0)</f>
        <v>0</v>
      </c>
      <c r="AZ91" s="5">
        <f>IF(AND(数据B!$E90="意外",数据B!$F90="失"),1,0)</f>
        <v>0</v>
      </c>
    </row>
    <row r="92" spans="1:52">
      <c r="A92" s="1">
        <f>IF(AND(输入!$D91=1,输入!$G91="d"),1,0)</f>
        <v>0</v>
      </c>
      <c r="B92" s="1">
        <f>IF(AND(输入!$D91=2,输入!$G91="d"),1,0)</f>
        <v>1</v>
      </c>
      <c r="C92" s="1">
        <f>IF(AND(输入!$D91=3,输入!$G91="d"),1,0)</f>
        <v>0</v>
      </c>
      <c r="D92" s="1">
        <f>IF(AND(输入!$D91=4,输入!$G91="d"),1,0)</f>
        <v>0</v>
      </c>
      <c r="E92" s="1">
        <f>IF(AND(输入!$D91=5,输入!$G91="d"),1,0)</f>
        <v>0</v>
      </c>
      <c r="F92" s="1">
        <f>IF(AND(输入!$D91=6,输入!$G91="d"),1,0)</f>
        <v>0</v>
      </c>
      <c r="G92" s="1">
        <f>IF(AND(输入!$D91&gt;6,输入!$G91="d"),1,0)</f>
        <v>0</v>
      </c>
      <c r="H92" s="1">
        <f>IF(AND(输入!$D91=1,输入!$G91="s"),1,0)</f>
        <v>0</v>
      </c>
      <c r="I92" s="1">
        <f>IF(AND(输入!$D91=2,输入!$G91="s"),1,0)</f>
        <v>0</v>
      </c>
      <c r="J92" s="1">
        <f>IF(AND(输入!$D91=3,输入!$G91="s"),1,0)</f>
        <v>0</v>
      </c>
      <c r="K92" s="1">
        <f>IF(AND(输入!$D91=4,输入!$G91="s"),1,0)</f>
        <v>0</v>
      </c>
      <c r="L92" s="1">
        <f>IF(AND(输入!$D91=5,输入!$G91="s"),1,0)</f>
        <v>0</v>
      </c>
      <c r="M92" s="1">
        <f>IF(AND(输入!$D91=6,输入!$G91="s"),1,0)</f>
        <v>0</v>
      </c>
      <c r="N92" s="1">
        <f>IF(AND(输入!$D91&gt;6,输入!$G91="s"),1,0)</f>
        <v>0</v>
      </c>
      <c r="O92" s="2">
        <f>IF(AND(输入!$H91=1,输入!$G91="s"),1,0)</f>
        <v>0</v>
      </c>
      <c r="P92" s="2">
        <f>IF(AND(输入!$H91=2,输入!$G91="s"),1,0)</f>
        <v>0</v>
      </c>
      <c r="Q92" s="2">
        <f>IF(AND(输入!$H91=3,输入!$G91="s"),1,0)</f>
        <v>0</v>
      </c>
      <c r="R92" s="2">
        <f>IF(AND(输入!$H91=4,输入!$G91="s"),1,0)</f>
        <v>0</v>
      </c>
      <c r="S92" s="2">
        <f>IF(AND(输入!$H91=5,输入!$G91="s"),1,0)</f>
        <v>0</v>
      </c>
      <c r="T92" s="2">
        <f>IF(AND(输入!$H91=6,输入!$G91="s"),1,0)</f>
        <v>0</v>
      </c>
      <c r="U92" s="2">
        <f>IF(AND(输入!$H91&gt;6,输入!$G91="s"),1,0)</f>
        <v>0</v>
      </c>
      <c r="V92" s="2">
        <f>IF(AND(输入!$H91=1,输入!$G91="d"),1,0)</f>
        <v>0</v>
      </c>
      <c r="W92" s="2">
        <f>IF(AND(输入!$H91=2,输入!$G91="d"),1,0)</f>
        <v>0</v>
      </c>
      <c r="X92" s="2">
        <f>IF(AND(输入!$H91=3,输入!$G91="d"),1,0)</f>
        <v>1</v>
      </c>
      <c r="Y92" s="2">
        <f>IF(AND(输入!$H91=4,输入!$G91="d"),1,0)</f>
        <v>0</v>
      </c>
      <c r="Z92" s="2">
        <f>IF(AND(输入!$H91=5,输入!$G91="d"),1,0)</f>
        <v>0</v>
      </c>
      <c r="AA92" s="2">
        <f>IF(AND(输入!$H91=6,输入!$G91="d"),1,0)</f>
        <v>0</v>
      </c>
      <c r="AB92" s="2">
        <f>IF(AND(输入!$H91&gt;6,输入!$G91="d"),1,0)</f>
        <v>0</v>
      </c>
      <c r="AC92" s="1">
        <f>IF(AND(数据A!$E91="发球",数据A!$F91="得"),1,0)</f>
        <v>0</v>
      </c>
      <c r="AD92" s="1">
        <f>IF(AND(数据A!$E91="发球",数据A!$F91="失"),1,0)</f>
        <v>0</v>
      </c>
      <c r="AE92" s="1">
        <f>IF(AND(数据A!$E91="正手",数据A!$F91="得"),1,0)</f>
        <v>0</v>
      </c>
      <c r="AF92" s="1">
        <f>IF(AND(数据A!$E91="正手",数据A!$F91="失"),1,0)</f>
        <v>0</v>
      </c>
      <c r="AG92" s="1">
        <f>IF(AND(数据A!$E91="反手",数据A!$F91="得"),1,0)</f>
        <v>1</v>
      </c>
      <c r="AH92" s="1">
        <f>IF(AND(数据A!$E91="反手",数据A!$F91="失"),1,0)</f>
        <v>0</v>
      </c>
      <c r="AI92" s="1">
        <f>IF(AND(数据A!$E91="侧身",数据A!$F91="得"),1,0)</f>
        <v>0</v>
      </c>
      <c r="AJ92" s="1">
        <f>IF(AND(数据A!$E91="侧身",数据A!$F91="失"),1,0)</f>
        <v>0</v>
      </c>
      <c r="AK92" s="1">
        <f>IF(AND(数据A!$E91="控制",数据A!$F91="得"),1,0)</f>
        <v>0</v>
      </c>
      <c r="AL92" s="1">
        <f>IF(AND(数据A!$E91="控制",数据A!$F91="失"),1,0)</f>
        <v>0</v>
      </c>
      <c r="AM92" s="1">
        <f>IF(AND(数据A!$E91="意外",数据A!$F91="得"),1,0)</f>
        <v>0</v>
      </c>
      <c r="AN92" s="1">
        <f>IF(AND(数据A!$E91="意外",数据A!$F91="失"),1,0)</f>
        <v>0</v>
      </c>
      <c r="AO92" s="5">
        <f>IF(AND(数据B!$E91="发球",数据B!$F91="得"),1,0)</f>
        <v>0</v>
      </c>
      <c r="AP92" s="5">
        <f>IF(AND(数据B!$E91="发球",数据B!$F91="失"),1,0)</f>
        <v>0</v>
      </c>
      <c r="AQ92" s="5">
        <f>IF(AND(数据B!$E91="正手",数据B!$F91="得"),1,0)</f>
        <v>0</v>
      </c>
      <c r="AR92" s="5">
        <f>IF(AND(数据B!$E91="正手",数据B!$F91="失"),1,0)</f>
        <v>0</v>
      </c>
      <c r="AS92" s="5">
        <f>IF(AND(数据B!$E91="反手",数据B!$F91="得"),1,0)</f>
        <v>0</v>
      </c>
      <c r="AT92" s="5">
        <f>IF(AND(数据B!$E91="反手",数据B!$F91="失"),1,0)</f>
        <v>1</v>
      </c>
      <c r="AU92" s="5">
        <f>IF(AND(数据B!$E91="侧身",数据B!$F91="得"),1,0)</f>
        <v>0</v>
      </c>
      <c r="AV92" s="5">
        <f>IF(AND(数据B!$E91="侧身",数据B!$F91="失"),1,0)</f>
        <v>0</v>
      </c>
      <c r="AW92" s="5">
        <f>IF(AND(数据B!$E91="控制",数据B!$F91="得"),1,0)</f>
        <v>0</v>
      </c>
      <c r="AX92" s="5">
        <f>IF(AND(数据B!$E91="控制",数据B!$F91="失"),1,0)</f>
        <v>0</v>
      </c>
      <c r="AY92" s="5">
        <f>IF(AND(数据B!$E91="意外",数据B!$F91="得"),1,0)</f>
        <v>0</v>
      </c>
      <c r="AZ92" s="5">
        <f>IF(AND(数据B!$E91="意外",数据B!$F91="失"),1,0)</f>
        <v>0</v>
      </c>
    </row>
    <row r="93" spans="1:52">
      <c r="A93" s="1">
        <f>IF(AND(输入!$D92=1,输入!$G92="d"),1,0)</f>
        <v>0</v>
      </c>
      <c r="B93" s="1">
        <f>IF(AND(输入!$D92=2,输入!$G92="d"),1,0)</f>
        <v>0</v>
      </c>
      <c r="C93" s="1">
        <f>IF(AND(输入!$D92=3,输入!$G92="d"),1,0)</f>
        <v>0</v>
      </c>
      <c r="D93" s="1">
        <f>IF(AND(输入!$D92=4,输入!$G92="d"),1,0)</f>
        <v>0</v>
      </c>
      <c r="E93" s="1">
        <f>IF(AND(输入!$D92=5,输入!$G92="d"),1,0)</f>
        <v>0</v>
      </c>
      <c r="F93" s="1">
        <f>IF(AND(输入!$D92=6,输入!$G92="d"),1,0)</f>
        <v>0</v>
      </c>
      <c r="G93" s="1">
        <f>IF(AND(输入!$D92&gt;6,输入!$G92="d"),1,0)</f>
        <v>0</v>
      </c>
      <c r="H93" s="1">
        <f>IF(AND(输入!$D92=1,输入!$G92="s"),1,0)</f>
        <v>0</v>
      </c>
      <c r="I93" s="1">
        <f>IF(AND(输入!$D92=2,输入!$G92="s"),1,0)</f>
        <v>0</v>
      </c>
      <c r="J93" s="1">
        <f>IF(AND(输入!$D92=3,输入!$G92="s"),1,0)</f>
        <v>1</v>
      </c>
      <c r="K93" s="1">
        <f>IF(AND(输入!$D92=4,输入!$G92="s"),1,0)</f>
        <v>0</v>
      </c>
      <c r="L93" s="1">
        <f>IF(AND(输入!$D92=5,输入!$G92="s"),1,0)</f>
        <v>0</v>
      </c>
      <c r="M93" s="1">
        <f>IF(AND(输入!$D92=6,输入!$G92="s"),1,0)</f>
        <v>0</v>
      </c>
      <c r="N93" s="1">
        <f>IF(AND(输入!$D92&gt;6,输入!$G92="s"),1,0)</f>
        <v>0</v>
      </c>
      <c r="O93" s="2">
        <f>IF(AND(输入!$H92=1,输入!$G92="s"),1,0)</f>
        <v>0</v>
      </c>
      <c r="P93" s="2">
        <f>IF(AND(输入!$H92=2,输入!$G92="s"),1,0)</f>
        <v>1</v>
      </c>
      <c r="Q93" s="2">
        <f>IF(AND(输入!$H92=3,输入!$G92="s"),1,0)</f>
        <v>0</v>
      </c>
      <c r="R93" s="2">
        <f>IF(AND(输入!$H92=4,输入!$G92="s"),1,0)</f>
        <v>0</v>
      </c>
      <c r="S93" s="2">
        <f>IF(AND(输入!$H92=5,输入!$G92="s"),1,0)</f>
        <v>0</v>
      </c>
      <c r="T93" s="2">
        <f>IF(AND(输入!$H92=6,输入!$G92="s"),1,0)</f>
        <v>0</v>
      </c>
      <c r="U93" s="2">
        <f>IF(AND(输入!$H92&gt;6,输入!$G92="s"),1,0)</f>
        <v>0</v>
      </c>
      <c r="V93" s="2">
        <f>IF(AND(输入!$H92=1,输入!$G92="d"),1,0)</f>
        <v>0</v>
      </c>
      <c r="W93" s="2">
        <f>IF(AND(输入!$H92=2,输入!$G92="d"),1,0)</f>
        <v>0</v>
      </c>
      <c r="X93" s="2">
        <f>IF(AND(输入!$H92=3,输入!$G92="d"),1,0)</f>
        <v>0</v>
      </c>
      <c r="Y93" s="2">
        <f>IF(AND(输入!$H92=4,输入!$G92="d"),1,0)</f>
        <v>0</v>
      </c>
      <c r="Z93" s="2">
        <f>IF(AND(输入!$H92=5,输入!$G92="d"),1,0)</f>
        <v>0</v>
      </c>
      <c r="AA93" s="2">
        <f>IF(AND(输入!$H92=6,输入!$G92="d"),1,0)</f>
        <v>0</v>
      </c>
      <c r="AB93" s="2">
        <f>IF(AND(输入!$H92&gt;6,输入!$G92="d"),1,0)</f>
        <v>0</v>
      </c>
      <c r="AC93" s="1">
        <f>IF(AND(数据A!$E92="发球",数据A!$F92="得"),1,0)</f>
        <v>0</v>
      </c>
      <c r="AD93" s="1">
        <f>IF(AND(数据A!$E92="发球",数据A!$F92="失"),1,0)</f>
        <v>0</v>
      </c>
      <c r="AE93" s="1">
        <f>IF(AND(数据A!$E92="正手",数据A!$F92="得"),1,0)</f>
        <v>0</v>
      </c>
      <c r="AF93" s="1">
        <f>IF(AND(数据A!$E92="正手",数据A!$F92="失"),1,0)</f>
        <v>0</v>
      </c>
      <c r="AG93" s="1">
        <f>IF(AND(数据A!$E92="反手",数据A!$F92="得"),1,0)</f>
        <v>0</v>
      </c>
      <c r="AH93" s="1">
        <f>IF(AND(数据A!$E92="反手",数据A!$F92="失"),1,0)</f>
        <v>0</v>
      </c>
      <c r="AI93" s="1">
        <f>IF(AND(数据A!$E92="侧身",数据A!$F92="得"),1,0)</f>
        <v>0</v>
      </c>
      <c r="AJ93" s="1">
        <f>IF(AND(数据A!$E92="侧身",数据A!$F92="失"),1,0)</f>
        <v>1</v>
      </c>
      <c r="AK93" s="1">
        <f>IF(AND(数据A!$E92="控制",数据A!$F92="得"),1,0)</f>
        <v>0</v>
      </c>
      <c r="AL93" s="1">
        <f>IF(AND(数据A!$E92="控制",数据A!$F92="失"),1,0)</f>
        <v>0</v>
      </c>
      <c r="AM93" s="1">
        <f>IF(AND(数据A!$E92="意外",数据A!$F92="得"),1,0)</f>
        <v>0</v>
      </c>
      <c r="AN93" s="1">
        <f>IF(AND(数据A!$E92="意外",数据A!$F92="失"),1,0)</f>
        <v>0</v>
      </c>
      <c r="AO93" s="5">
        <f>IF(AND(数据B!$E92="发球",数据B!$F92="得"),1,0)</f>
        <v>0</v>
      </c>
      <c r="AP93" s="5">
        <f>IF(AND(数据B!$E92="发球",数据B!$F92="失"),1,0)</f>
        <v>0</v>
      </c>
      <c r="AQ93" s="5">
        <f>IF(AND(数据B!$E92="正手",数据B!$F92="得"),1,0)</f>
        <v>0</v>
      </c>
      <c r="AR93" s="5">
        <f>IF(AND(数据B!$E92="正手",数据B!$F92="失"),1,0)</f>
        <v>0</v>
      </c>
      <c r="AS93" s="5">
        <f>IF(AND(数据B!$E92="反手",数据B!$F92="得"),1,0)</f>
        <v>0</v>
      </c>
      <c r="AT93" s="5">
        <f>IF(AND(数据B!$E92="反手",数据B!$F92="失"),1,0)</f>
        <v>0</v>
      </c>
      <c r="AU93" s="5">
        <f>IF(AND(数据B!$E92="侧身",数据B!$F92="得"),1,0)</f>
        <v>1</v>
      </c>
      <c r="AV93" s="5">
        <f>IF(AND(数据B!$E92="侧身",数据B!$F92="失"),1,0)</f>
        <v>0</v>
      </c>
      <c r="AW93" s="5">
        <f>IF(AND(数据B!$E92="控制",数据B!$F92="得"),1,0)</f>
        <v>0</v>
      </c>
      <c r="AX93" s="5">
        <f>IF(AND(数据B!$E92="控制",数据B!$F92="失"),1,0)</f>
        <v>0</v>
      </c>
      <c r="AY93" s="5">
        <f>IF(AND(数据B!$E92="意外",数据B!$F92="得"),1,0)</f>
        <v>0</v>
      </c>
      <c r="AZ93" s="5">
        <f>IF(AND(数据B!$E92="意外",数据B!$F92="失"),1,0)</f>
        <v>0</v>
      </c>
    </row>
    <row r="94" spans="1:52">
      <c r="A94" s="1">
        <f>IF(AND(输入!$D93=1,输入!$G93="d"),1,0)</f>
        <v>0</v>
      </c>
      <c r="B94" s="1">
        <f>IF(AND(输入!$D93=2,输入!$G93="d"),1,0)</f>
        <v>0</v>
      </c>
      <c r="C94" s="1">
        <f>IF(AND(输入!$D93=3,输入!$G93="d"),1,0)</f>
        <v>0</v>
      </c>
      <c r="D94" s="1">
        <f>IF(AND(输入!$D93=4,输入!$G93="d"),1,0)</f>
        <v>0</v>
      </c>
      <c r="E94" s="1">
        <f>IF(AND(输入!$D93=5,输入!$G93="d"),1,0)</f>
        <v>0</v>
      </c>
      <c r="F94" s="1">
        <f>IF(AND(输入!$D93=6,输入!$G93="d"),1,0)</f>
        <v>0</v>
      </c>
      <c r="G94" s="1">
        <f>IF(AND(输入!$D93&gt;6,输入!$G93="d"),1,0)</f>
        <v>0</v>
      </c>
      <c r="H94" s="1">
        <f>IF(AND(输入!$D93=1,输入!$G93="s"),1,0)</f>
        <v>0</v>
      </c>
      <c r="I94" s="1">
        <f>IF(AND(输入!$D93=2,输入!$G93="s"),1,0)</f>
        <v>0</v>
      </c>
      <c r="J94" s="1">
        <f>IF(AND(输入!$D93=3,输入!$G93="s"),1,0)</f>
        <v>0</v>
      </c>
      <c r="K94" s="1">
        <f>IF(AND(输入!$D93=4,输入!$G93="s"),1,0)</f>
        <v>1</v>
      </c>
      <c r="L94" s="1">
        <f>IF(AND(输入!$D93=5,输入!$G93="s"),1,0)</f>
        <v>0</v>
      </c>
      <c r="M94" s="1">
        <f>IF(AND(输入!$D93=6,输入!$G93="s"),1,0)</f>
        <v>0</v>
      </c>
      <c r="N94" s="1">
        <f>IF(AND(输入!$D93&gt;6,输入!$G93="s"),1,0)</f>
        <v>0</v>
      </c>
      <c r="O94" s="2">
        <f>IF(AND(输入!$H93=1,输入!$G93="s"),1,0)</f>
        <v>0</v>
      </c>
      <c r="P94" s="2">
        <f>IF(AND(输入!$H93=2,输入!$G93="s"),1,0)</f>
        <v>0</v>
      </c>
      <c r="Q94" s="2">
        <f>IF(AND(输入!$H93=3,输入!$G93="s"),1,0)</f>
        <v>1</v>
      </c>
      <c r="R94" s="2">
        <f>IF(AND(输入!$H93=4,输入!$G93="s"),1,0)</f>
        <v>0</v>
      </c>
      <c r="S94" s="2">
        <f>IF(AND(输入!$H93=5,输入!$G93="s"),1,0)</f>
        <v>0</v>
      </c>
      <c r="T94" s="2">
        <f>IF(AND(输入!$H93=6,输入!$G93="s"),1,0)</f>
        <v>0</v>
      </c>
      <c r="U94" s="2">
        <f>IF(AND(输入!$H93&gt;6,输入!$G93="s"),1,0)</f>
        <v>0</v>
      </c>
      <c r="V94" s="2">
        <f>IF(AND(输入!$H93=1,输入!$G93="d"),1,0)</f>
        <v>0</v>
      </c>
      <c r="W94" s="2">
        <f>IF(AND(输入!$H93=2,输入!$G93="d"),1,0)</f>
        <v>0</v>
      </c>
      <c r="X94" s="2">
        <f>IF(AND(输入!$H93=3,输入!$G93="d"),1,0)</f>
        <v>0</v>
      </c>
      <c r="Y94" s="2">
        <f>IF(AND(输入!$H93=4,输入!$G93="d"),1,0)</f>
        <v>0</v>
      </c>
      <c r="Z94" s="2">
        <f>IF(AND(输入!$H93=5,输入!$G93="d"),1,0)</f>
        <v>0</v>
      </c>
      <c r="AA94" s="2">
        <f>IF(AND(输入!$H93=6,输入!$G93="d"),1,0)</f>
        <v>0</v>
      </c>
      <c r="AB94" s="2">
        <f>IF(AND(输入!$H93&gt;6,输入!$G93="d"),1,0)</f>
        <v>0</v>
      </c>
      <c r="AC94" s="1">
        <f>IF(AND(数据A!$E93="发球",数据A!$F93="得"),1,0)</f>
        <v>0</v>
      </c>
      <c r="AD94" s="1">
        <f>IF(AND(数据A!$E93="发球",数据A!$F93="失"),1,0)</f>
        <v>0</v>
      </c>
      <c r="AE94" s="1">
        <f>IF(AND(数据A!$E93="正手",数据A!$F93="得"),1,0)</f>
        <v>0</v>
      </c>
      <c r="AF94" s="1">
        <f>IF(AND(数据A!$E93="正手",数据A!$F93="失"),1,0)</f>
        <v>0</v>
      </c>
      <c r="AG94" s="1">
        <f>IF(AND(数据A!$E93="反手",数据A!$F93="得"),1,0)</f>
        <v>0</v>
      </c>
      <c r="AH94" s="1">
        <f>IF(AND(数据A!$E93="反手",数据A!$F93="失"),1,0)</f>
        <v>0</v>
      </c>
      <c r="AI94" s="1">
        <f>IF(AND(数据A!$E93="侧身",数据A!$F93="得"),1,0)</f>
        <v>0</v>
      </c>
      <c r="AJ94" s="1">
        <f>IF(AND(数据A!$E93="侧身",数据A!$F93="失"),1,0)</f>
        <v>0</v>
      </c>
      <c r="AK94" s="1">
        <f>IF(AND(数据A!$E93="控制",数据A!$F93="得"),1,0)</f>
        <v>0</v>
      </c>
      <c r="AL94" s="1">
        <f>IF(AND(数据A!$E93="控制",数据A!$F93="失"),1,0)</f>
        <v>1</v>
      </c>
      <c r="AM94" s="1">
        <f>IF(AND(数据A!$E93="意外",数据A!$F93="得"),1,0)</f>
        <v>0</v>
      </c>
      <c r="AN94" s="1">
        <f>IF(AND(数据A!$E93="意外",数据A!$F93="失"),1,0)</f>
        <v>0</v>
      </c>
      <c r="AO94" s="5">
        <f>IF(AND(数据B!$E93="发球",数据B!$F93="得"),1,0)</f>
        <v>0</v>
      </c>
      <c r="AP94" s="5">
        <f>IF(AND(数据B!$E93="发球",数据B!$F93="失"),1,0)</f>
        <v>0</v>
      </c>
      <c r="AQ94" s="5">
        <f>IF(AND(数据B!$E93="正手",数据B!$F93="得"),1,0)</f>
        <v>0</v>
      </c>
      <c r="AR94" s="5">
        <f>IF(AND(数据B!$E93="正手",数据B!$F93="失"),1,0)</f>
        <v>0</v>
      </c>
      <c r="AS94" s="5">
        <f>IF(AND(数据B!$E93="反手",数据B!$F93="得"),1,0)</f>
        <v>0</v>
      </c>
      <c r="AT94" s="5">
        <f>IF(AND(数据B!$E93="反手",数据B!$F93="失"),1,0)</f>
        <v>0</v>
      </c>
      <c r="AU94" s="5">
        <f>IF(AND(数据B!$E93="侧身",数据B!$F93="得"),1,0)</f>
        <v>0</v>
      </c>
      <c r="AV94" s="5">
        <f>IF(AND(数据B!$E93="侧身",数据B!$F93="失"),1,0)</f>
        <v>0</v>
      </c>
      <c r="AW94" s="5">
        <f>IF(AND(数据B!$E93="控制",数据B!$F93="得"),1,0)</f>
        <v>1</v>
      </c>
      <c r="AX94" s="5">
        <f>IF(AND(数据B!$E93="控制",数据B!$F93="失"),1,0)</f>
        <v>0</v>
      </c>
      <c r="AY94" s="5">
        <f>IF(AND(数据B!$E93="意外",数据B!$F93="得"),1,0)</f>
        <v>0</v>
      </c>
      <c r="AZ94" s="5">
        <f>IF(AND(数据B!$E93="意外",数据B!$F93="失"),1,0)</f>
        <v>0</v>
      </c>
    </row>
    <row r="95" spans="1:52">
      <c r="A95" s="1">
        <f>IF(AND(输入!$D94=1,输入!$G94="d"),1,0)</f>
        <v>0</v>
      </c>
      <c r="B95" s="1">
        <f>IF(AND(输入!$D94=2,输入!$G94="d"),1,0)</f>
        <v>0</v>
      </c>
      <c r="C95" s="1">
        <f>IF(AND(输入!$D94=3,输入!$G94="d"),1,0)</f>
        <v>0</v>
      </c>
      <c r="D95" s="1">
        <f>IF(AND(输入!$D94=4,输入!$G94="d"),1,0)</f>
        <v>0</v>
      </c>
      <c r="E95" s="1">
        <f>IF(AND(输入!$D94=5,输入!$G94="d"),1,0)</f>
        <v>0</v>
      </c>
      <c r="F95" s="1">
        <f>IF(AND(输入!$D94=6,输入!$G94="d"),1,0)</f>
        <v>1</v>
      </c>
      <c r="G95" s="1">
        <f>IF(AND(输入!$D94&gt;6,输入!$G94="d"),1,0)</f>
        <v>0</v>
      </c>
      <c r="H95" s="1">
        <f>IF(AND(输入!$D94=1,输入!$G94="s"),1,0)</f>
        <v>0</v>
      </c>
      <c r="I95" s="1">
        <f>IF(AND(输入!$D94=2,输入!$G94="s"),1,0)</f>
        <v>0</v>
      </c>
      <c r="J95" s="1">
        <f>IF(AND(输入!$D94=3,输入!$G94="s"),1,0)</f>
        <v>0</v>
      </c>
      <c r="K95" s="1">
        <f>IF(AND(输入!$D94=4,输入!$G94="s"),1,0)</f>
        <v>0</v>
      </c>
      <c r="L95" s="1">
        <f>IF(AND(输入!$D94=5,输入!$G94="s"),1,0)</f>
        <v>0</v>
      </c>
      <c r="M95" s="1">
        <f>IF(AND(输入!$D94=6,输入!$G94="s"),1,0)</f>
        <v>0</v>
      </c>
      <c r="N95" s="1">
        <f>IF(AND(输入!$D94&gt;6,输入!$G94="s"),1,0)</f>
        <v>0</v>
      </c>
      <c r="O95" s="2">
        <f>IF(AND(输入!$H94=1,输入!$G94="s"),1,0)</f>
        <v>0</v>
      </c>
      <c r="P95" s="2">
        <f>IF(AND(输入!$H94=2,输入!$G94="s"),1,0)</f>
        <v>0</v>
      </c>
      <c r="Q95" s="2">
        <f>IF(AND(输入!$H94=3,输入!$G94="s"),1,0)</f>
        <v>0</v>
      </c>
      <c r="R95" s="2">
        <f>IF(AND(输入!$H94=4,输入!$G94="s"),1,0)</f>
        <v>0</v>
      </c>
      <c r="S95" s="2">
        <f>IF(AND(输入!$H94=5,输入!$G94="s"),1,0)</f>
        <v>0</v>
      </c>
      <c r="T95" s="2">
        <f>IF(AND(输入!$H94=6,输入!$G94="s"),1,0)</f>
        <v>0</v>
      </c>
      <c r="U95" s="2">
        <f>IF(AND(输入!$H94&gt;6,输入!$G94="s"),1,0)</f>
        <v>0</v>
      </c>
      <c r="V95" s="2">
        <f>IF(AND(输入!$H94=1,输入!$G94="d"),1,0)</f>
        <v>0</v>
      </c>
      <c r="W95" s="2">
        <f>IF(AND(输入!$H94=2,输入!$G94="d"),1,0)</f>
        <v>0</v>
      </c>
      <c r="X95" s="2">
        <f>IF(AND(输入!$H94=3,输入!$G94="d"),1,0)</f>
        <v>0</v>
      </c>
      <c r="Y95" s="2">
        <f>IF(AND(输入!$H94=4,输入!$G94="d"),1,0)</f>
        <v>0</v>
      </c>
      <c r="Z95" s="2">
        <f>IF(AND(输入!$H94=5,输入!$G94="d"),1,0)</f>
        <v>0</v>
      </c>
      <c r="AA95" s="2">
        <f>IF(AND(输入!$H94=6,输入!$G94="d"),1,0)</f>
        <v>0</v>
      </c>
      <c r="AB95" s="2">
        <f>IF(AND(输入!$H94&gt;6,输入!$G94="d"),1,0)</f>
        <v>1</v>
      </c>
      <c r="AC95" s="1">
        <f>IF(AND(数据A!$E94="发球",数据A!$F94="得"),1,0)</f>
        <v>0</v>
      </c>
      <c r="AD95" s="1">
        <f>IF(AND(数据A!$E94="发球",数据A!$F94="失"),1,0)</f>
        <v>0</v>
      </c>
      <c r="AE95" s="1">
        <f>IF(AND(数据A!$E94="正手",数据A!$F94="得"),1,0)</f>
        <v>0</v>
      </c>
      <c r="AF95" s="1">
        <f>IF(AND(数据A!$E94="正手",数据A!$F94="失"),1,0)</f>
        <v>0</v>
      </c>
      <c r="AG95" s="1">
        <f>IF(AND(数据A!$E94="反手",数据A!$F94="得"),1,0)</f>
        <v>1</v>
      </c>
      <c r="AH95" s="1">
        <f>IF(AND(数据A!$E94="反手",数据A!$F94="失"),1,0)</f>
        <v>0</v>
      </c>
      <c r="AI95" s="1">
        <f>IF(AND(数据A!$E94="侧身",数据A!$F94="得"),1,0)</f>
        <v>0</v>
      </c>
      <c r="AJ95" s="1">
        <f>IF(AND(数据A!$E94="侧身",数据A!$F94="失"),1,0)</f>
        <v>0</v>
      </c>
      <c r="AK95" s="1">
        <f>IF(AND(数据A!$E94="控制",数据A!$F94="得"),1,0)</f>
        <v>0</v>
      </c>
      <c r="AL95" s="1">
        <f>IF(AND(数据A!$E94="控制",数据A!$F94="失"),1,0)</f>
        <v>0</v>
      </c>
      <c r="AM95" s="1">
        <f>IF(AND(数据A!$E94="意外",数据A!$F94="得"),1,0)</f>
        <v>0</v>
      </c>
      <c r="AN95" s="1">
        <f>IF(AND(数据A!$E94="意外",数据A!$F94="失"),1,0)</f>
        <v>0</v>
      </c>
      <c r="AO95" s="5">
        <f>IF(AND(数据B!$E94="发球",数据B!$F94="得"),1,0)</f>
        <v>0</v>
      </c>
      <c r="AP95" s="5">
        <f>IF(AND(数据B!$E94="发球",数据B!$F94="失"),1,0)</f>
        <v>0</v>
      </c>
      <c r="AQ95" s="5">
        <f>IF(AND(数据B!$E94="正手",数据B!$F94="得"),1,0)</f>
        <v>0</v>
      </c>
      <c r="AR95" s="5">
        <f>IF(AND(数据B!$E94="正手",数据B!$F94="失"),1,0)</f>
        <v>0</v>
      </c>
      <c r="AS95" s="5">
        <f>IF(AND(数据B!$E94="反手",数据B!$F94="得"),1,0)</f>
        <v>0</v>
      </c>
      <c r="AT95" s="5">
        <f>IF(AND(数据B!$E94="反手",数据B!$F94="失"),1,0)</f>
        <v>1</v>
      </c>
      <c r="AU95" s="5">
        <f>IF(AND(数据B!$E94="侧身",数据B!$F94="得"),1,0)</f>
        <v>0</v>
      </c>
      <c r="AV95" s="5">
        <f>IF(AND(数据B!$E94="侧身",数据B!$F94="失"),1,0)</f>
        <v>0</v>
      </c>
      <c r="AW95" s="5">
        <f>IF(AND(数据B!$E94="控制",数据B!$F94="得"),1,0)</f>
        <v>0</v>
      </c>
      <c r="AX95" s="5">
        <f>IF(AND(数据B!$E94="控制",数据B!$F94="失"),1,0)</f>
        <v>0</v>
      </c>
      <c r="AY95" s="5">
        <f>IF(AND(数据B!$E94="意外",数据B!$F94="得"),1,0)</f>
        <v>0</v>
      </c>
      <c r="AZ95" s="5">
        <f>IF(AND(数据B!$E94="意外",数据B!$F94="失"),1,0)</f>
        <v>0</v>
      </c>
    </row>
    <row r="96" spans="1:52">
      <c r="A96" s="1">
        <f>IF(AND(输入!$D95=1,输入!$G95="d"),1,0)</f>
        <v>0</v>
      </c>
      <c r="B96" s="1">
        <f>IF(AND(输入!$D95=2,输入!$G95="d"),1,0)</f>
        <v>0</v>
      </c>
      <c r="C96" s="1">
        <f>IF(AND(输入!$D95=3,输入!$G95="d"),1,0)</f>
        <v>0</v>
      </c>
      <c r="D96" s="1">
        <f>IF(AND(输入!$D95=4,输入!$G95="d"),1,0)</f>
        <v>0</v>
      </c>
      <c r="E96" s="1">
        <f>IF(AND(输入!$D95=5,输入!$G95="d"),1,0)</f>
        <v>0</v>
      </c>
      <c r="F96" s="1">
        <f>IF(AND(输入!$D95=6,输入!$G95="d"),1,0)</f>
        <v>0</v>
      </c>
      <c r="G96" s="1">
        <f>IF(AND(输入!$D95&gt;6,输入!$G95="d"),1,0)</f>
        <v>1</v>
      </c>
      <c r="H96" s="1">
        <f>IF(AND(输入!$D95=1,输入!$G95="s"),1,0)</f>
        <v>0</v>
      </c>
      <c r="I96" s="1">
        <f>IF(AND(输入!$D95=2,输入!$G95="s"),1,0)</f>
        <v>0</v>
      </c>
      <c r="J96" s="1">
        <f>IF(AND(输入!$D95=3,输入!$G95="s"),1,0)</f>
        <v>0</v>
      </c>
      <c r="K96" s="1">
        <f>IF(AND(输入!$D95=4,输入!$G95="s"),1,0)</f>
        <v>0</v>
      </c>
      <c r="L96" s="1">
        <f>IF(AND(输入!$D95=5,输入!$G95="s"),1,0)</f>
        <v>0</v>
      </c>
      <c r="M96" s="1">
        <f>IF(AND(输入!$D95=6,输入!$G95="s"),1,0)</f>
        <v>0</v>
      </c>
      <c r="N96" s="1">
        <f>IF(AND(输入!$D95&gt;6,输入!$G95="s"),1,0)</f>
        <v>0</v>
      </c>
      <c r="O96" s="2">
        <f>IF(AND(输入!$H95=1,输入!$G95="s"),1,0)</f>
        <v>0</v>
      </c>
      <c r="P96" s="2">
        <f>IF(AND(输入!$H95=2,输入!$G95="s"),1,0)</f>
        <v>0</v>
      </c>
      <c r="Q96" s="2">
        <f>IF(AND(输入!$H95=3,输入!$G95="s"),1,0)</f>
        <v>0</v>
      </c>
      <c r="R96" s="2">
        <f>IF(AND(输入!$H95=4,输入!$G95="s"),1,0)</f>
        <v>0</v>
      </c>
      <c r="S96" s="2">
        <f>IF(AND(输入!$H95=5,输入!$G95="s"),1,0)</f>
        <v>0</v>
      </c>
      <c r="T96" s="2">
        <f>IF(AND(输入!$H95=6,输入!$G95="s"),1,0)</f>
        <v>0</v>
      </c>
      <c r="U96" s="2">
        <f>IF(AND(输入!$H95&gt;6,输入!$G95="s"),1,0)</f>
        <v>0</v>
      </c>
      <c r="V96" s="2">
        <f>IF(AND(输入!$H95=1,输入!$G95="d"),1,0)</f>
        <v>0</v>
      </c>
      <c r="W96" s="2">
        <f>IF(AND(输入!$H95=2,输入!$G95="d"),1,0)</f>
        <v>0</v>
      </c>
      <c r="X96" s="2">
        <f>IF(AND(输入!$H95=3,输入!$G95="d"),1,0)</f>
        <v>0</v>
      </c>
      <c r="Y96" s="2">
        <f>IF(AND(输入!$H95=4,输入!$G95="d"),1,0)</f>
        <v>0</v>
      </c>
      <c r="Z96" s="2">
        <f>IF(AND(输入!$H95=5,输入!$G95="d"),1,0)</f>
        <v>0</v>
      </c>
      <c r="AA96" s="2">
        <f>IF(AND(输入!$H95=6,输入!$G95="d"),1,0)</f>
        <v>0</v>
      </c>
      <c r="AB96" s="2">
        <f>IF(AND(输入!$H95&gt;6,输入!$G95="d"),1,0)</f>
        <v>1</v>
      </c>
      <c r="AC96" s="1">
        <f>IF(AND(数据A!$E95="发球",数据A!$F95="得"),1,0)</f>
        <v>0</v>
      </c>
      <c r="AD96" s="1">
        <f>IF(AND(数据A!$E95="发球",数据A!$F95="失"),1,0)</f>
        <v>0</v>
      </c>
      <c r="AE96" s="1">
        <f>IF(AND(数据A!$E95="正手",数据A!$F95="得"),1,0)</f>
        <v>0</v>
      </c>
      <c r="AF96" s="1">
        <f>IF(AND(数据A!$E95="正手",数据A!$F95="失"),1,0)</f>
        <v>0</v>
      </c>
      <c r="AG96" s="1">
        <f>IF(AND(数据A!$E95="反手",数据A!$F95="得"),1,0)</f>
        <v>0</v>
      </c>
      <c r="AH96" s="1">
        <f>IF(AND(数据A!$E95="反手",数据A!$F95="失"),1,0)</f>
        <v>0</v>
      </c>
      <c r="AI96" s="1">
        <f>IF(AND(数据A!$E95="侧身",数据A!$F95="得"),1,0)</f>
        <v>0</v>
      </c>
      <c r="AJ96" s="1">
        <f>IF(AND(数据A!$E95="侧身",数据A!$F95="失"),1,0)</f>
        <v>0</v>
      </c>
      <c r="AK96" s="1">
        <f>IF(AND(数据A!$E95="控制",数据A!$F95="得"),1,0)</f>
        <v>1</v>
      </c>
      <c r="AL96" s="1">
        <f>IF(AND(数据A!$E95="控制",数据A!$F95="失"),1,0)</f>
        <v>0</v>
      </c>
      <c r="AM96" s="1">
        <f>IF(AND(数据A!$E95="意外",数据A!$F95="得"),1,0)</f>
        <v>0</v>
      </c>
      <c r="AN96" s="1">
        <f>IF(AND(数据A!$E95="意外",数据A!$F95="失"),1,0)</f>
        <v>0</v>
      </c>
      <c r="AO96" s="5">
        <f>IF(AND(数据B!$E95="发球",数据B!$F95="得"),1,0)</f>
        <v>0</v>
      </c>
      <c r="AP96" s="5">
        <f>IF(AND(数据B!$E95="发球",数据B!$F95="失"),1,0)</f>
        <v>0</v>
      </c>
      <c r="AQ96" s="5">
        <f>IF(AND(数据B!$E95="正手",数据B!$F95="得"),1,0)</f>
        <v>0</v>
      </c>
      <c r="AR96" s="5">
        <f>IF(AND(数据B!$E95="正手",数据B!$F95="失"),1,0)</f>
        <v>0</v>
      </c>
      <c r="AS96" s="5">
        <f>IF(AND(数据B!$E95="反手",数据B!$F95="得"),1,0)</f>
        <v>0</v>
      </c>
      <c r="AT96" s="5">
        <f>IF(AND(数据B!$E95="反手",数据B!$F95="失"),1,0)</f>
        <v>0</v>
      </c>
      <c r="AU96" s="5">
        <f>IF(AND(数据B!$E95="侧身",数据B!$F95="得"),1,0)</f>
        <v>0</v>
      </c>
      <c r="AV96" s="5">
        <f>IF(AND(数据B!$E95="侧身",数据B!$F95="失"),1,0)</f>
        <v>0</v>
      </c>
      <c r="AW96" s="5">
        <f>IF(AND(数据B!$E95="控制",数据B!$F95="得"),1,0)</f>
        <v>0</v>
      </c>
      <c r="AX96" s="5">
        <f>IF(AND(数据B!$E95="控制",数据B!$F95="失"),1,0)</f>
        <v>1</v>
      </c>
      <c r="AY96" s="5">
        <f>IF(AND(数据B!$E95="意外",数据B!$F95="得"),1,0)</f>
        <v>0</v>
      </c>
      <c r="AZ96" s="5">
        <f>IF(AND(数据B!$E95="意外",数据B!$F95="失"),1,0)</f>
        <v>0</v>
      </c>
    </row>
    <row r="97" spans="1:52">
      <c r="A97" s="1">
        <f>IF(AND(输入!$D96=1,输入!$G96="d"),1,0)</f>
        <v>0</v>
      </c>
      <c r="B97" s="1">
        <f>IF(AND(输入!$D96=2,输入!$G96="d"),1,0)</f>
        <v>0</v>
      </c>
      <c r="C97" s="1">
        <f>IF(AND(输入!$D96=3,输入!$G96="d"),1,0)</f>
        <v>0</v>
      </c>
      <c r="D97" s="1">
        <f>IF(AND(输入!$D96=4,输入!$G96="d"),1,0)</f>
        <v>0</v>
      </c>
      <c r="E97" s="1">
        <f>IF(AND(输入!$D96=5,输入!$G96="d"),1,0)</f>
        <v>0</v>
      </c>
      <c r="F97" s="1">
        <f>IF(AND(输入!$D96=6,输入!$G96="d"),1,0)</f>
        <v>0</v>
      </c>
      <c r="G97" s="1">
        <f>IF(AND(输入!$D96&gt;6,输入!$G96="d"),1,0)</f>
        <v>1</v>
      </c>
      <c r="H97" s="1">
        <f>IF(AND(输入!$D96=1,输入!$G96="s"),1,0)</f>
        <v>0</v>
      </c>
      <c r="I97" s="1">
        <f>IF(AND(输入!$D96=2,输入!$G96="s"),1,0)</f>
        <v>0</v>
      </c>
      <c r="J97" s="1">
        <f>IF(AND(输入!$D96=3,输入!$G96="s"),1,0)</f>
        <v>0</v>
      </c>
      <c r="K97" s="1">
        <f>IF(AND(输入!$D96=4,输入!$G96="s"),1,0)</f>
        <v>0</v>
      </c>
      <c r="L97" s="1">
        <f>IF(AND(输入!$D96=5,输入!$G96="s"),1,0)</f>
        <v>0</v>
      </c>
      <c r="M97" s="1">
        <f>IF(AND(输入!$D96=6,输入!$G96="s"),1,0)</f>
        <v>0</v>
      </c>
      <c r="N97" s="1">
        <f>IF(AND(输入!$D96&gt;6,输入!$G96="s"),1,0)</f>
        <v>0</v>
      </c>
      <c r="O97" s="2">
        <f>IF(AND(输入!$H96=1,输入!$G96="s"),1,0)</f>
        <v>0</v>
      </c>
      <c r="P97" s="2">
        <f>IF(AND(输入!$H96=2,输入!$G96="s"),1,0)</f>
        <v>0</v>
      </c>
      <c r="Q97" s="2">
        <f>IF(AND(输入!$H96=3,输入!$G96="s"),1,0)</f>
        <v>0</v>
      </c>
      <c r="R97" s="2">
        <f>IF(AND(输入!$H96=4,输入!$G96="s"),1,0)</f>
        <v>0</v>
      </c>
      <c r="S97" s="2">
        <f>IF(AND(输入!$H96=5,输入!$G96="s"),1,0)</f>
        <v>0</v>
      </c>
      <c r="T97" s="2">
        <f>IF(AND(输入!$H96=6,输入!$G96="s"),1,0)</f>
        <v>0</v>
      </c>
      <c r="U97" s="2">
        <f>IF(AND(输入!$H96&gt;6,输入!$G96="s"),1,0)</f>
        <v>0</v>
      </c>
      <c r="V97" s="2">
        <f>IF(AND(输入!$H96=1,输入!$G96="d"),1,0)</f>
        <v>0</v>
      </c>
      <c r="W97" s="2">
        <f>IF(AND(输入!$H96=2,输入!$G96="d"),1,0)</f>
        <v>0</v>
      </c>
      <c r="X97" s="2">
        <f>IF(AND(输入!$H96=3,输入!$G96="d"),1,0)</f>
        <v>0</v>
      </c>
      <c r="Y97" s="2">
        <f>IF(AND(输入!$H96=4,输入!$G96="d"),1,0)</f>
        <v>0</v>
      </c>
      <c r="Z97" s="2">
        <f>IF(AND(输入!$H96=5,输入!$G96="d"),1,0)</f>
        <v>0</v>
      </c>
      <c r="AA97" s="2">
        <f>IF(AND(输入!$H96=6,输入!$G96="d"),1,0)</f>
        <v>0</v>
      </c>
      <c r="AB97" s="2">
        <f>IF(AND(输入!$H96&gt;6,输入!$G96="d"),1,0)</f>
        <v>1</v>
      </c>
      <c r="AC97" s="1">
        <f>IF(AND(数据A!$E96="发球",数据A!$F96="得"),1,0)</f>
        <v>0</v>
      </c>
      <c r="AD97" s="1">
        <f>IF(AND(数据A!$E96="发球",数据A!$F96="失"),1,0)</f>
        <v>0</v>
      </c>
      <c r="AE97" s="1">
        <f>IF(AND(数据A!$E96="正手",数据A!$F96="得"),1,0)</f>
        <v>0</v>
      </c>
      <c r="AF97" s="1">
        <f>IF(AND(数据A!$E96="正手",数据A!$F96="失"),1,0)</f>
        <v>0</v>
      </c>
      <c r="AG97" s="1">
        <f>IF(AND(数据A!$E96="反手",数据A!$F96="得"),1,0)</f>
        <v>0</v>
      </c>
      <c r="AH97" s="1">
        <f>IF(AND(数据A!$E96="反手",数据A!$F96="失"),1,0)</f>
        <v>0</v>
      </c>
      <c r="AI97" s="1">
        <f>IF(AND(数据A!$E96="侧身",数据A!$F96="得"),1,0)</f>
        <v>1</v>
      </c>
      <c r="AJ97" s="1">
        <f>IF(AND(数据A!$E96="侧身",数据A!$F96="失"),1,0)</f>
        <v>0</v>
      </c>
      <c r="AK97" s="1">
        <f>IF(AND(数据A!$E96="控制",数据A!$F96="得"),1,0)</f>
        <v>0</v>
      </c>
      <c r="AL97" s="1">
        <f>IF(AND(数据A!$E96="控制",数据A!$F96="失"),1,0)</f>
        <v>0</v>
      </c>
      <c r="AM97" s="1">
        <f>IF(AND(数据A!$E96="意外",数据A!$F96="得"),1,0)</f>
        <v>0</v>
      </c>
      <c r="AN97" s="1">
        <f>IF(AND(数据A!$E96="意外",数据A!$F96="失"),1,0)</f>
        <v>0</v>
      </c>
      <c r="AO97" s="5">
        <f>IF(AND(数据B!$E96="发球",数据B!$F96="得"),1,0)</f>
        <v>0</v>
      </c>
      <c r="AP97" s="5">
        <f>IF(AND(数据B!$E96="发球",数据B!$F96="失"),1,0)</f>
        <v>0</v>
      </c>
      <c r="AQ97" s="5">
        <f>IF(AND(数据B!$E96="正手",数据B!$F96="得"),1,0)</f>
        <v>0</v>
      </c>
      <c r="AR97" s="5">
        <f>IF(AND(数据B!$E96="正手",数据B!$F96="失"),1,0)</f>
        <v>0</v>
      </c>
      <c r="AS97" s="5">
        <f>IF(AND(数据B!$E96="反手",数据B!$F96="得"),1,0)</f>
        <v>0</v>
      </c>
      <c r="AT97" s="5">
        <f>IF(AND(数据B!$E96="反手",数据B!$F96="失"),1,0)</f>
        <v>0</v>
      </c>
      <c r="AU97" s="5">
        <f>IF(AND(数据B!$E96="侧身",数据B!$F96="得"),1,0)</f>
        <v>0</v>
      </c>
      <c r="AV97" s="5">
        <f>IF(AND(数据B!$E96="侧身",数据B!$F96="失"),1,0)</f>
        <v>1</v>
      </c>
      <c r="AW97" s="5">
        <f>IF(AND(数据B!$E96="控制",数据B!$F96="得"),1,0)</f>
        <v>0</v>
      </c>
      <c r="AX97" s="5">
        <f>IF(AND(数据B!$E96="控制",数据B!$F96="失"),1,0)</f>
        <v>0</v>
      </c>
      <c r="AY97" s="5">
        <f>IF(AND(数据B!$E96="意外",数据B!$F96="得"),1,0)</f>
        <v>0</v>
      </c>
      <c r="AZ97" s="5">
        <f>IF(AND(数据B!$E96="意外",数据B!$F96="失"),1,0)</f>
        <v>0</v>
      </c>
    </row>
    <row r="98" spans="1:52">
      <c r="A98" s="1">
        <f>IF(AND(输入!$D97=1,输入!$G97="d"),1,0)</f>
        <v>0</v>
      </c>
      <c r="B98" s="1">
        <f>IF(AND(输入!$D97=2,输入!$G97="d"),1,0)</f>
        <v>0</v>
      </c>
      <c r="C98" s="1">
        <f>IF(AND(输入!$D97=3,输入!$G97="d"),1,0)</f>
        <v>0</v>
      </c>
      <c r="D98" s="1">
        <f>IF(AND(输入!$D97=4,输入!$G97="d"),1,0)</f>
        <v>0</v>
      </c>
      <c r="E98" s="1">
        <f>IF(AND(输入!$D97=5,输入!$G97="d"),1,0)</f>
        <v>0</v>
      </c>
      <c r="F98" s="1">
        <f>IF(AND(输入!$D97=6,输入!$G97="d"),1,0)</f>
        <v>0</v>
      </c>
      <c r="G98" s="1">
        <f>IF(AND(输入!$D97&gt;6,输入!$G97="d"),1,0)</f>
        <v>0</v>
      </c>
      <c r="H98" s="1">
        <f>IF(AND(输入!$D97=1,输入!$G97="s"),1,0)</f>
        <v>0</v>
      </c>
      <c r="I98" s="1">
        <f>IF(AND(输入!$D97=2,输入!$G97="s"),1,0)</f>
        <v>0</v>
      </c>
      <c r="J98" s="1">
        <f>IF(AND(输入!$D97=3,输入!$G97="s"),1,0)</f>
        <v>0</v>
      </c>
      <c r="K98" s="1">
        <f>IF(AND(输入!$D97=4,输入!$G97="s"),1,0)</f>
        <v>0</v>
      </c>
      <c r="L98" s="1">
        <f>IF(AND(输入!$D97=5,输入!$G97="s"),1,0)</f>
        <v>0</v>
      </c>
      <c r="M98" s="1">
        <f>IF(AND(输入!$D97=6,输入!$G97="s"),1,0)</f>
        <v>0</v>
      </c>
      <c r="N98" s="1">
        <f>IF(AND(输入!$D97&gt;6,输入!$G97="s"),1,0)</f>
        <v>0</v>
      </c>
      <c r="O98" s="2">
        <f>IF(AND(输入!$H97=1,输入!$G97="s"),1,0)</f>
        <v>0</v>
      </c>
      <c r="P98" s="2">
        <f>IF(AND(输入!$H97=2,输入!$G97="s"),1,0)</f>
        <v>0</v>
      </c>
      <c r="Q98" s="2">
        <f>IF(AND(输入!$H97=3,输入!$G97="s"),1,0)</f>
        <v>0</v>
      </c>
      <c r="R98" s="2">
        <f>IF(AND(输入!$H97=4,输入!$G97="s"),1,0)</f>
        <v>0</v>
      </c>
      <c r="S98" s="2">
        <f>IF(AND(输入!$H97=5,输入!$G97="s"),1,0)</f>
        <v>0</v>
      </c>
      <c r="T98" s="2">
        <f>IF(AND(输入!$H97=6,输入!$G97="s"),1,0)</f>
        <v>0</v>
      </c>
      <c r="U98" s="2">
        <f>IF(AND(输入!$H97&gt;6,输入!$G97="s"),1,0)</f>
        <v>0</v>
      </c>
      <c r="V98" s="2">
        <f>IF(AND(输入!$H97=1,输入!$G97="d"),1,0)</f>
        <v>0</v>
      </c>
      <c r="W98" s="2">
        <f>IF(AND(输入!$H97=2,输入!$G97="d"),1,0)</f>
        <v>0</v>
      </c>
      <c r="X98" s="2">
        <f>IF(AND(输入!$H97=3,输入!$G97="d"),1,0)</f>
        <v>0</v>
      </c>
      <c r="Y98" s="2">
        <f>IF(AND(输入!$H97=4,输入!$G97="d"),1,0)</f>
        <v>0</v>
      </c>
      <c r="Z98" s="2">
        <f>IF(AND(输入!$H97=5,输入!$G97="d"),1,0)</f>
        <v>0</v>
      </c>
      <c r="AA98" s="2">
        <f>IF(AND(输入!$H97=6,输入!$G97="d"),1,0)</f>
        <v>0</v>
      </c>
      <c r="AB98" s="2">
        <f>IF(AND(输入!$H97&gt;6,输入!$G97="d"),1,0)</f>
        <v>0</v>
      </c>
      <c r="AC98" s="1">
        <f>IF(AND(数据A!$E97="发球",数据A!$F97="得"),1,0)</f>
        <v>0</v>
      </c>
      <c r="AD98" s="1">
        <f>IF(AND(数据A!$E97="发球",数据A!$F97="失"),1,0)</f>
        <v>0</v>
      </c>
      <c r="AE98" s="1">
        <f>IF(AND(数据A!$E97="正手",数据A!$F97="得"),1,0)</f>
        <v>0</v>
      </c>
      <c r="AF98" s="1">
        <f>IF(AND(数据A!$E97="正手",数据A!$F97="失"),1,0)</f>
        <v>0</v>
      </c>
      <c r="AG98" s="1">
        <f>IF(AND(数据A!$E97="反手",数据A!$F97="得"),1,0)</f>
        <v>0</v>
      </c>
      <c r="AH98" s="1">
        <f>IF(AND(数据A!$E97="反手",数据A!$F97="失"),1,0)</f>
        <v>0</v>
      </c>
      <c r="AI98" s="1">
        <f>IF(AND(数据A!$E97="侧身",数据A!$F97="得"),1,0)</f>
        <v>0</v>
      </c>
      <c r="AJ98" s="1">
        <f>IF(AND(数据A!$E97="侧身",数据A!$F97="失"),1,0)</f>
        <v>0</v>
      </c>
      <c r="AK98" s="1">
        <f>IF(AND(数据A!$E97="控制",数据A!$F97="得"),1,0)</f>
        <v>0</v>
      </c>
      <c r="AL98" s="1">
        <f>IF(AND(数据A!$E97="控制",数据A!$F97="失"),1,0)</f>
        <v>0</v>
      </c>
      <c r="AM98" s="1">
        <f>IF(AND(数据A!$E97="意外",数据A!$F97="得"),1,0)</f>
        <v>0</v>
      </c>
      <c r="AN98" s="1">
        <f>IF(AND(数据A!$E97="意外",数据A!$F97="失"),1,0)</f>
        <v>0</v>
      </c>
      <c r="AO98" s="5">
        <f>IF(AND(数据B!$E97="发球",数据B!$F97="得"),1,0)</f>
        <v>0</v>
      </c>
      <c r="AP98" s="5">
        <f>IF(AND(数据B!$E97="发球",数据B!$F97="失"),1,0)</f>
        <v>0</v>
      </c>
      <c r="AQ98" s="5">
        <f>IF(AND(数据B!$E97="正手",数据B!$F97="得"),1,0)</f>
        <v>0</v>
      </c>
      <c r="AR98" s="5">
        <f>IF(AND(数据B!$E97="正手",数据B!$F97="失"),1,0)</f>
        <v>0</v>
      </c>
      <c r="AS98" s="5">
        <f>IF(AND(数据B!$E97="反手",数据B!$F97="得"),1,0)</f>
        <v>0</v>
      </c>
      <c r="AT98" s="5">
        <f>IF(AND(数据B!$E97="反手",数据B!$F97="失"),1,0)</f>
        <v>0</v>
      </c>
      <c r="AU98" s="5">
        <f>IF(AND(数据B!$E97="侧身",数据B!$F97="得"),1,0)</f>
        <v>0</v>
      </c>
      <c r="AV98" s="5">
        <f>IF(AND(数据B!$E97="侧身",数据B!$F97="失"),1,0)</f>
        <v>0</v>
      </c>
      <c r="AW98" s="5">
        <f>IF(AND(数据B!$E97="控制",数据B!$F97="得"),1,0)</f>
        <v>0</v>
      </c>
      <c r="AX98" s="5">
        <f>IF(AND(数据B!$E97="控制",数据B!$F97="失"),1,0)</f>
        <v>0</v>
      </c>
      <c r="AY98" s="5">
        <f>IF(AND(数据B!$E97="意外",数据B!$F97="得"),1,0)</f>
        <v>0</v>
      </c>
      <c r="AZ98" s="5">
        <f>IF(AND(数据B!$E97="意外",数据B!$F97="失"),1,0)</f>
        <v>0</v>
      </c>
    </row>
    <row r="99" spans="1:52">
      <c r="A99" s="1">
        <f>IF(AND(输入!$D98=1,输入!$G98="d"),1,0)</f>
        <v>0</v>
      </c>
      <c r="B99" s="1">
        <f>IF(AND(输入!$D98=2,输入!$G98="d"),1,0)</f>
        <v>0</v>
      </c>
      <c r="C99" s="1">
        <f>IF(AND(输入!$D98=3,输入!$G98="d"),1,0)</f>
        <v>0</v>
      </c>
      <c r="D99" s="1">
        <f>IF(AND(输入!$D98=4,输入!$G98="d"),1,0)</f>
        <v>0</v>
      </c>
      <c r="E99" s="1">
        <f>IF(AND(输入!$D98=5,输入!$G98="d"),1,0)</f>
        <v>0</v>
      </c>
      <c r="F99" s="1">
        <f>IF(AND(输入!$D98=6,输入!$G98="d"),1,0)</f>
        <v>0</v>
      </c>
      <c r="G99" s="1">
        <f>IF(AND(输入!$D98&gt;6,输入!$G98="d"),1,0)</f>
        <v>0</v>
      </c>
      <c r="H99" s="1">
        <f>IF(AND(输入!$D98=1,输入!$G98="s"),1,0)</f>
        <v>0</v>
      </c>
      <c r="I99" s="1">
        <f>IF(AND(输入!$D98=2,输入!$G98="s"),1,0)</f>
        <v>0</v>
      </c>
      <c r="J99" s="1">
        <f>IF(AND(输入!$D98=3,输入!$G98="s"),1,0)</f>
        <v>0</v>
      </c>
      <c r="K99" s="1">
        <f>IF(AND(输入!$D98=4,输入!$G98="s"),1,0)</f>
        <v>0</v>
      </c>
      <c r="L99" s="1">
        <f>IF(AND(输入!$D98=5,输入!$G98="s"),1,0)</f>
        <v>0</v>
      </c>
      <c r="M99" s="1">
        <f>IF(AND(输入!$D98=6,输入!$G98="s"),1,0)</f>
        <v>0</v>
      </c>
      <c r="N99" s="1">
        <f>IF(AND(输入!$D98&gt;6,输入!$G98="s"),1,0)</f>
        <v>0</v>
      </c>
      <c r="O99" s="2">
        <f>IF(AND(输入!$H98=1,输入!$G98="s"),1,0)</f>
        <v>0</v>
      </c>
      <c r="P99" s="2">
        <f>IF(AND(输入!$H98=2,输入!$G98="s"),1,0)</f>
        <v>0</v>
      </c>
      <c r="Q99" s="2">
        <f>IF(AND(输入!$H98=3,输入!$G98="s"),1,0)</f>
        <v>0</v>
      </c>
      <c r="R99" s="2">
        <f>IF(AND(输入!$H98=4,输入!$G98="s"),1,0)</f>
        <v>0</v>
      </c>
      <c r="S99" s="2">
        <f>IF(AND(输入!$H98=5,输入!$G98="s"),1,0)</f>
        <v>0</v>
      </c>
      <c r="T99" s="2">
        <f>IF(AND(输入!$H98=6,输入!$G98="s"),1,0)</f>
        <v>0</v>
      </c>
      <c r="U99" s="2">
        <f>IF(AND(输入!$H98&gt;6,输入!$G98="s"),1,0)</f>
        <v>0</v>
      </c>
      <c r="V99" s="2">
        <f>IF(AND(输入!$H98=1,输入!$G98="d"),1,0)</f>
        <v>0</v>
      </c>
      <c r="W99" s="2">
        <f>IF(AND(输入!$H98=2,输入!$G98="d"),1,0)</f>
        <v>0</v>
      </c>
      <c r="X99" s="2">
        <f>IF(AND(输入!$H98=3,输入!$G98="d"),1,0)</f>
        <v>0</v>
      </c>
      <c r="Y99" s="2">
        <f>IF(AND(输入!$H98=4,输入!$G98="d"),1,0)</f>
        <v>0</v>
      </c>
      <c r="Z99" s="2">
        <f>IF(AND(输入!$H98=5,输入!$G98="d"),1,0)</f>
        <v>0</v>
      </c>
      <c r="AA99" s="2">
        <f>IF(AND(输入!$H98=6,输入!$G98="d"),1,0)</f>
        <v>0</v>
      </c>
      <c r="AB99" s="2">
        <f>IF(AND(输入!$H98&gt;6,输入!$G98="d"),1,0)</f>
        <v>0</v>
      </c>
      <c r="AC99" s="1">
        <f>IF(AND(数据A!$E98="发球",数据A!$F98="得"),1,0)</f>
        <v>0</v>
      </c>
      <c r="AD99" s="1">
        <f>IF(AND(数据A!$E98="发球",数据A!$F98="失"),1,0)</f>
        <v>0</v>
      </c>
      <c r="AE99" s="1">
        <f>IF(AND(数据A!$E98="正手",数据A!$F98="得"),1,0)</f>
        <v>0</v>
      </c>
      <c r="AF99" s="1">
        <f>IF(AND(数据A!$E98="正手",数据A!$F98="失"),1,0)</f>
        <v>0</v>
      </c>
      <c r="AG99" s="1">
        <f>IF(AND(数据A!$E98="反手",数据A!$F98="得"),1,0)</f>
        <v>0</v>
      </c>
      <c r="AH99" s="1">
        <f>IF(AND(数据A!$E98="反手",数据A!$F98="失"),1,0)</f>
        <v>0</v>
      </c>
      <c r="AI99" s="1">
        <f>IF(AND(数据A!$E98="侧身",数据A!$F98="得"),1,0)</f>
        <v>0</v>
      </c>
      <c r="AJ99" s="1">
        <f>IF(AND(数据A!$E98="侧身",数据A!$F98="失"),1,0)</f>
        <v>0</v>
      </c>
      <c r="AK99" s="1">
        <f>IF(AND(数据A!$E98="控制",数据A!$F98="得"),1,0)</f>
        <v>0</v>
      </c>
      <c r="AL99" s="1">
        <f>IF(AND(数据A!$E98="控制",数据A!$F98="失"),1,0)</f>
        <v>0</v>
      </c>
      <c r="AM99" s="1">
        <f>IF(AND(数据A!$E98="意外",数据A!$F98="得"),1,0)</f>
        <v>0</v>
      </c>
      <c r="AN99" s="1">
        <f>IF(AND(数据A!$E98="意外",数据A!$F98="失"),1,0)</f>
        <v>0</v>
      </c>
      <c r="AO99" s="5">
        <f>IF(AND(数据B!$E98="发球",数据B!$F98="得"),1,0)</f>
        <v>0</v>
      </c>
      <c r="AP99" s="5">
        <f>IF(AND(数据B!$E98="发球",数据B!$F98="失"),1,0)</f>
        <v>0</v>
      </c>
      <c r="AQ99" s="5">
        <f>IF(AND(数据B!$E98="正手",数据B!$F98="得"),1,0)</f>
        <v>0</v>
      </c>
      <c r="AR99" s="5">
        <f>IF(AND(数据B!$E98="正手",数据B!$F98="失"),1,0)</f>
        <v>0</v>
      </c>
      <c r="AS99" s="5">
        <f>IF(AND(数据B!$E98="反手",数据B!$F98="得"),1,0)</f>
        <v>0</v>
      </c>
      <c r="AT99" s="5">
        <f>IF(AND(数据B!$E98="反手",数据B!$F98="失"),1,0)</f>
        <v>0</v>
      </c>
      <c r="AU99" s="5">
        <f>IF(AND(数据B!$E98="侧身",数据B!$F98="得"),1,0)</f>
        <v>0</v>
      </c>
      <c r="AV99" s="5">
        <f>IF(AND(数据B!$E98="侧身",数据B!$F98="失"),1,0)</f>
        <v>0</v>
      </c>
      <c r="AW99" s="5">
        <f>IF(AND(数据B!$E98="控制",数据B!$F98="得"),1,0)</f>
        <v>0</v>
      </c>
      <c r="AX99" s="5">
        <f>IF(AND(数据B!$E98="控制",数据B!$F98="失"),1,0)</f>
        <v>0</v>
      </c>
      <c r="AY99" s="5">
        <f>IF(AND(数据B!$E98="意外",数据B!$F98="得"),1,0)</f>
        <v>0</v>
      </c>
      <c r="AZ99" s="5">
        <f>IF(AND(数据B!$E98="意外",数据B!$F98="失"),1,0)</f>
        <v>0</v>
      </c>
    </row>
    <row r="100" spans="1:52">
      <c r="A100" s="1">
        <f>IF(AND(输入!$D99=1,输入!$G99="d"),1,0)</f>
        <v>0</v>
      </c>
      <c r="B100" s="1">
        <f>IF(AND(输入!$D99=2,输入!$G99="d"),1,0)</f>
        <v>0</v>
      </c>
      <c r="C100" s="1">
        <f>IF(AND(输入!$D99=3,输入!$G99="d"),1,0)</f>
        <v>0</v>
      </c>
      <c r="D100" s="1">
        <f>IF(AND(输入!$D99=4,输入!$G99="d"),1,0)</f>
        <v>0</v>
      </c>
      <c r="E100" s="1">
        <f>IF(AND(输入!$D99=5,输入!$G99="d"),1,0)</f>
        <v>0</v>
      </c>
      <c r="F100" s="1">
        <f>IF(AND(输入!$D99=6,输入!$G99="d"),1,0)</f>
        <v>0</v>
      </c>
      <c r="G100" s="1">
        <f>IF(AND(输入!$D99&gt;6,输入!$G99="d"),1,0)</f>
        <v>0</v>
      </c>
      <c r="H100" s="1">
        <f>IF(AND(输入!$D99=1,输入!$G99="s"),1,0)</f>
        <v>0</v>
      </c>
      <c r="I100" s="1">
        <f>IF(AND(输入!$D99=2,输入!$G99="s"),1,0)</f>
        <v>0</v>
      </c>
      <c r="J100" s="1">
        <f>IF(AND(输入!$D99=3,输入!$G99="s"),1,0)</f>
        <v>0</v>
      </c>
      <c r="K100" s="1">
        <f>IF(AND(输入!$D99=4,输入!$G99="s"),1,0)</f>
        <v>0</v>
      </c>
      <c r="L100" s="1">
        <f>IF(AND(输入!$D99=5,输入!$G99="s"),1,0)</f>
        <v>0</v>
      </c>
      <c r="M100" s="1">
        <f>IF(AND(输入!$D99=6,输入!$G99="s"),1,0)</f>
        <v>0</v>
      </c>
      <c r="N100" s="1">
        <f>IF(AND(输入!$D99&gt;6,输入!$G99="s"),1,0)</f>
        <v>0</v>
      </c>
      <c r="O100" s="2">
        <f>IF(AND(输入!$H99=1,输入!$G99="s"),1,0)</f>
        <v>0</v>
      </c>
      <c r="P100" s="2">
        <f>IF(AND(输入!$H99=2,输入!$G99="s"),1,0)</f>
        <v>0</v>
      </c>
      <c r="Q100" s="2">
        <f>IF(AND(输入!$H99=3,输入!$G99="s"),1,0)</f>
        <v>0</v>
      </c>
      <c r="R100" s="2">
        <f>IF(AND(输入!$H99=4,输入!$G99="s"),1,0)</f>
        <v>0</v>
      </c>
      <c r="S100" s="2">
        <f>IF(AND(输入!$H99=5,输入!$G99="s"),1,0)</f>
        <v>0</v>
      </c>
      <c r="T100" s="2">
        <f>IF(AND(输入!$H99=6,输入!$G99="s"),1,0)</f>
        <v>0</v>
      </c>
      <c r="U100" s="2">
        <f>IF(AND(输入!$H99&gt;6,输入!$G99="s"),1,0)</f>
        <v>0</v>
      </c>
      <c r="V100" s="2">
        <f>IF(AND(输入!$H99=1,输入!$G99="d"),1,0)</f>
        <v>0</v>
      </c>
      <c r="W100" s="2">
        <f>IF(AND(输入!$H99=2,输入!$G99="d"),1,0)</f>
        <v>0</v>
      </c>
      <c r="X100" s="2">
        <f>IF(AND(输入!$H99=3,输入!$G99="d"),1,0)</f>
        <v>0</v>
      </c>
      <c r="Y100" s="2">
        <f>IF(AND(输入!$H99=4,输入!$G99="d"),1,0)</f>
        <v>0</v>
      </c>
      <c r="Z100" s="2">
        <f>IF(AND(输入!$H99=5,输入!$G99="d"),1,0)</f>
        <v>0</v>
      </c>
      <c r="AA100" s="2">
        <f>IF(AND(输入!$H99=6,输入!$G99="d"),1,0)</f>
        <v>0</v>
      </c>
      <c r="AB100" s="2">
        <f>IF(AND(输入!$H99&gt;6,输入!$G99="d"),1,0)</f>
        <v>0</v>
      </c>
      <c r="AC100" s="1">
        <f>IF(AND(数据A!$E99="发球",数据A!$F99="得"),1,0)</f>
        <v>0</v>
      </c>
      <c r="AD100" s="1">
        <f>IF(AND(数据A!$E99="发球",数据A!$F99="失"),1,0)</f>
        <v>0</v>
      </c>
      <c r="AE100" s="1">
        <f>IF(AND(数据A!$E99="正手",数据A!$F99="得"),1,0)</f>
        <v>0</v>
      </c>
      <c r="AF100" s="1">
        <f>IF(AND(数据A!$E99="正手",数据A!$F99="失"),1,0)</f>
        <v>0</v>
      </c>
      <c r="AG100" s="1">
        <f>IF(AND(数据A!$E99="反手",数据A!$F99="得"),1,0)</f>
        <v>0</v>
      </c>
      <c r="AH100" s="1">
        <f>IF(AND(数据A!$E99="反手",数据A!$F99="失"),1,0)</f>
        <v>0</v>
      </c>
      <c r="AI100" s="1">
        <f>IF(AND(数据A!$E99="侧身",数据A!$F99="得"),1,0)</f>
        <v>0</v>
      </c>
      <c r="AJ100" s="1">
        <f>IF(AND(数据A!$E99="侧身",数据A!$F99="失"),1,0)</f>
        <v>0</v>
      </c>
      <c r="AK100" s="1">
        <f>IF(AND(数据A!$E99="控制",数据A!$F99="得"),1,0)</f>
        <v>0</v>
      </c>
      <c r="AL100" s="1">
        <f>IF(AND(数据A!$E99="控制",数据A!$F99="失"),1,0)</f>
        <v>0</v>
      </c>
      <c r="AM100" s="1">
        <f>IF(AND(数据A!$E99="意外",数据A!$F99="得"),1,0)</f>
        <v>0</v>
      </c>
      <c r="AN100" s="1">
        <f>IF(AND(数据A!$E99="意外",数据A!$F99="失"),1,0)</f>
        <v>0</v>
      </c>
      <c r="AO100" s="5">
        <f>IF(AND(数据B!$E99="发球",数据B!$F99="得"),1,0)</f>
        <v>0</v>
      </c>
      <c r="AP100" s="5">
        <f>IF(AND(数据B!$E99="发球",数据B!$F99="失"),1,0)</f>
        <v>0</v>
      </c>
      <c r="AQ100" s="5">
        <f>IF(AND(数据B!$E99="正手",数据B!$F99="得"),1,0)</f>
        <v>0</v>
      </c>
      <c r="AR100" s="5">
        <f>IF(AND(数据B!$E99="正手",数据B!$F99="失"),1,0)</f>
        <v>0</v>
      </c>
      <c r="AS100" s="5">
        <f>IF(AND(数据B!$E99="反手",数据B!$F99="得"),1,0)</f>
        <v>0</v>
      </c>
      <c r="AT100" s="5">
        <f>IF(AND(数据B!$E99="反手",数据B!$F99="失"),1,0)</f>
        <v>0</v>
      </c>
      <c r="AU100" s="5">
        <f>IF(AND(数据B!$E99="侧身",数据B!$F99="得"),1,0)</f>
        <v>0</v>
      </c>
      <c r="AV100" s="5">
        <f>IF(AND(数据B!$E99="侧身",数据B!$F99="失"),1,0)</f>
        <v>0</v>
      </c>
      <c r="AW100" s="5">
        <f>IF(AND(数据B!$E99="控制",数据B!$F99="得"),1,0)</f>
        <v>0</v>
      </c>
      <c r="AX100" s="5">
        <f>IF(AND(数据B!$E99="控制",数据B!$F99="失"),1,0)</f>
        <v>0</v>
      </c>
      <c r="AY100" s="5">
        <f>IF(AND(数据B!$E99="意外",数据B!$F99="得"),1,0)</f>
        <v>0</v>
      </c>
      <c r="AZ100" s="5">
        <f>IF(AND(数据B!$E99="意外",数据B!$F99="失"),1,0)</f>
        <v>0</v>
      </c>
    </row>
    <row r="101" spans="1:52">
      <c r="A101" s="1">
        <f>IF(AND(输入!$D100=1,输入!$G100="d"),1,0)</f>
        <v>0</v>
      </c>
      <c r="B101" s="1">
        <f>IF(AND(输入!$D100=2,输入!$G100="d"),1,0)</f>
        <v>0</v>
      </c>
      <c r="C101" s="1">
        <f>IF(AND(输入!$D100=3,输入!$G100="d"),1,0)</f>
        <v>0</v>
      </c>
      <c r="D101" s="1">
        <f>IF(AND(输入!$D100=4,输入!$G100="d"),1,0)</f>
        <v>0</v>
      </c>
      <c r="E101" s="1">
        <f>IF(AND(输入!$D100=5,输入!$G100="d"),1,0)</f>
        <v>0</v>
      </c>
      <c r="F101" s="1">
        <f>IF(AND(输入!$D100=6,输入!$G100="d"),1,0)</f>
        <v>0</v>
      </c>
      <c r="G101" s="1">
        <f>IF(AND(输入!$D100&gt;6,输入!$G100="d"),1,0)</f>
        <v>0</v>
      </c>
      <c r="H101" s="1">
        <f>IF(AND(输入!$D100=1,输入!$G100="s"),1,0)</f>
        <v>0</v>
      </c>
      <c r="I101" s="1">
        <f>IF(AND(输入!$D100=2,输入!$G100="s"),1,0)</f>
        <v>0</v>
      </c>
      <c r="J101" s="1">
        <f>IF(AND(输入!$D100=3,输入!$G100="s"),1,0)</f>
        <v>0</v>
      </c>
      <c r="K101" s="1">
        <f>IF(AND(输入!$D100=4,输入!$G100="s"),1,0)</f>
        <v>0</v>
      </c>
      <c r="L101" s="1">
        <f>IF(AND(输入!$D100=5,输入!$G100="s"),1,0)</f>
        <v>0</v>
      </c>
      <c r="M101" s="1">
        <f>IF(AND(输入!$D100=6,输入!$G100="s"),1,0)</f>
        <v>0</v>
      </c>
      <c r="N101" s="1">
        <f>IF(AND(输入!$D100&gt;6,输入!$G100="s"),1,0)</f>
        <v>0</v>
      </c>
      <c r="O101" s="2">
        <f>IF(AND(输入!$H100=1,输入!$G100="s"),1,0)</f>
        <v>0</v>
      </c>
      <c r="P101" s="2">
        <f>IF(AND(输入!$H100=2,输入!$G100="s"),1,0)</f>
        <v>0</v>
      </c>
      <c r="Q101" s="2">
        <f>IF(AND(输入!$H100=3,输入!$G100="s"),1,0)</f>
        <v>0</v>
      </c>
      <c r="R101" s="2">
        <f>IF(AND(输入!$H100=4,输入!$G100="s"),1,0)</f>
        <v>0</v>
      </c>
      <c r="S101" s="2">
        <f>IF(AND(输入!$H100=5,输入!$G100="s"),1,0)</f>
        <v>0</v>
      </c>
      <c r="T101" s="2">
        <f>IF(AND(输入!$H100=6,输入!$G100="s"),1,0)</f>
        <v>0</v>
      </c>
      <c r="U101" s="2">
        <f>IF(AND(输入!$H100&gt;6,输入!$G100="s"),1,0)</f>
        <v>0</v>
      </c>
      <c r="V101" s="2">
        <f>IF(AND(输入!$H100=1,输入!$G100="d"),1,0)</f>
        <v>0</v>
      </c>
      <c r="W101" s="2">
        <f>IF(AND(输入!$H100=2,输入!$G100="d"),1,0)</f>
        <v>0</v>
      </c>
      <c r="X101" s="2">
        <f>IF(AND(输入!$H100=3,输入!$G100="d"),1,0)</f>
        <v>0</v>
      </c>
      <c r="Y101" s="2">
        <f>IF(AND(输入!$H100=4,输入!$G100="d"),1,0)</f>
        <v>0</v>
      </c>
      <c r="Z101" s="2">
        <f>IF(AND(输入!$H100=5,输入!$G100="d"),1,0)</f>
        <v>0</v>
      </c>
      <c r="AA101" s="2">
        <f>IF(AND(输入!$H100=6,输入!$G100="d"),1,0)</f>
        <v>0</v>
      </c>
      <c r="AB101" s="2">
        <f>IF(AND(输入!$H100&gt;6,输入!$G100="d"),1,0)</f>
        <v>0</v>
      </c>
      <c r="AC101" s="1">
        <f>IF(AND(数据A!$E100="发球",数据A!$F100="得"),1,0)</f>
        <v>0</v>
      </c>
      <c r="AD101" s="1">
        <f>IF(AND(数据A!$E100="发球",数据A!$F100="失"),1,0)</f>
        <v>0</v>
      </c>
      <c r="AE101" s="1">
        <f>IF(AND(数据A!$E100="正手",数据A!$F100="得"),1,0)</f>
        <v>0</v>
      </c>
      <c r="AF101" s="1">
        <f>IF(AND(数据A!$E100="正手",数据A!$F100="失"),1,0)</f>
        <v>0</v>
      </c>
      <c r="AG101" s="1">
        <f>IF(AND(数据A!$E100="反手",数据A!$F100="得"),1,0)</f>
        <v>0</v>
      </c>
      <c r="AH101" s="1">
        <f>IF(AND(数据A!$E100="反手",数据A!$F100="失"),1,0)</f>
        <v>0</v>
      </c>
      <c r="AI101" s="1">
        <f>IF(AND(数据A!$E100="侧身",数据A!$F100="得"),1,0)</f>
        <v>0</v>
      </c>
      <c r="AJ101" s="1">
        <f>IF(AND(数据A!$E100="侧身",数据A!$F100="失"),1,0)</f>
        <v>0</v>
      </c>
      <c r="AK101" s="1">
        <f>IF(AND(数据A!$E100="控制",数据A!$F100="得"),1,0)</f>
        <v>0</v>
      </c>
      <c r="AL101" s="1">
        <f>IF(AND(数据A!$E100="控制",数据A!$F100="失"),1,0)</f>
        <v>0</v>
      </c>
      <c r="AM101" s="1">
        <f>IF(AND(数据A!$E100="意外",数据A!$F100="得"),1,0)</f>
        <v>0</v>
      </c>
      <c r="AN101" s="1">
        <f>IF(AND(数据A!$E100="意外",数据A!$F100="失"),1,0)</f>
        <v>0</v>
      </c>
      <c r="AO101" s="5">
        <f>IF(AND(数据B!$E100="发球",数据B!$F100="得"),1,0)</f>
        <v>0</v>
      </c>
      <c r="AP101" s="5">
        <f>IF(AND(数据B!$E100="发球",数据B!$F100="失"),1,0)</f>
        <v>0</v>
      </c>
      <c r="AQ101" s="5">
        <f>IF(AND(数据B!$E100="正手",数据B!$F100="得"),1,0)</f>
        <v>0</v>
      </c>
      <c r="AR101" s="5">
        <f>IF(AND(数据B!$E100="正手",数据B!$F100="失"),1,0)</f>
        <v>0</v>
      </c>
      <c r="AS101" s="5">
        <f>IF(AND(数据B!$E100="反手",数据B!$F100="得"),1,0)</f>
        <v>0</v>
      </c>
      <c r="AT101" s="5">
        <f>IF(AND(数据B!$E100="反手",数据B!$F100="失"),1,0)</f>
        <v>0</v>
      </c>
      <c r="AU101" s="5">
        <f>IF(AND(数据B!$E100="侧身",数据B!$F100="得"),1,0)</f>
        <v>0</v>
      </c>
      <c r="AV101" s="5">
        <f>IF(AND(数据B!$E100="侧身",数据B!$F100="失"),1,0)</f>
        <v>0</v>
      </c>
      <c r="AW101" s="5">
        <f>IF(AND(数据B!$E100="控制",数据B!$F100="得"),1,0)</f>
        <v>0</v>
      </c>
      <c r="AX101" s="5">
        <f>IF(AND(数据B!$E100="控制",数据B!$F100="失"),1,0)</f>
        <v>0</v>
      </c>
      <c r="AY101" s="5">
        <f>IF(AND(数据B!$E100="意外",数据B!$F100="得"),1,0)</f>
        <v>0</v>
      </c>
      <c r="AZ101" s="5">
        <f>IF(AND(数据B!$E100="意外",数据B!$F100="失"),1,0)</f>
        <v>0</v>
      </c>
    </row>
    <row r="102" spans="1:52">
      <c r="A102" s="1">
        <f>IF(AND(输入!$D101=1,输入!$G101="d"),1,0)</f>
        <v>0</v>
      </c>
      <c r="B102" s="1">
        <f>IF(AND(输入!$D101=2,输入!$G101="d"),1,0)</f>
        <v>0</v>
      </c>
      <c r="C102" s="1">
        <f>IF(AND(输入!$D101=3,输入!$G101="d"),1,0)</f>
        <v>0</v>
      </c>
      <c r="D102" s="1">
        <f>IF(AND(输入!$D101=4,输入!$G101="d"),1,0)</f>
        <v>0</v>
      </c>
      <c r="E102" s="1">
        <f>IF(AND(输入!$D101=5,输入!$G101="d"),1,0)</f>
        <v>0</v>
      </c>
      <c r="F102" s="1">
        <f>IF(AND(输入!$D101=6,输入!$G101="d"),1,0)</f>
        <v>0</v>
      </c>
      <c r="G102" s="1">
        <f>IF(AND(输入!$D101&gt;6,输入!$G101="d"),1,0)</f>
        <v>0</v>
      </c>
      <c r="H102" s="1">
        <f>IF(AND(输入!$D101=1,输入!$G101="s"),1,0)</f>
        <v>0</v>
      </c>
      <c r="I102" s="1">
        <f>IF(AND(输入!$D101=2,输入!$G101="s"),1,0)</f>
        <v>0</v>
      </c>
      <c r="J102" s="1">
        <f>IF(AND(输入!$D101=3,输入!$G101="s"),1,0)</f>
        <v>0</v>
      </c>
      <c r="K102" s="1">
        <f>IF(AND(输入!$D101=4,输入!$G101="s"),1,0)</f>
        <v>0</v>
      </c>
      <c r="L102" s="1">
        <f>IF(AND(输入!$D101=5,输入!$G101="s"),1,0)</f>
        <v>0</v>
      </c>
      <c r="M102" s="1">
        <f>IF(AND(输入!$D101=6,输入!$G101="s"),1,0)</f>
        <v>0</v>
      </c>
      <c r="N102" s="1">
        <f>IF(AND(输入!$D101&gt;6,输入!$G101="s"),1,0)</f>
        <v>0</v>
      </c>
      <c r="O102" s="2">
        <f>IF(AND(输入!$H101=1,输入!$G101="s"),1,0)</f>
        <v>0</v>
      </c>
      <c r="P102" s="2">
        <f>IF(AND(输入!$H101=2,输入!$G101="s"),1,0)</f>
        <v>0</v>
      </c>
      <c r="Q102" s="2">
        <f>IF(AND(输入!$H101=3,输入!$G101="s"),1,0)</f>
        <v>0</v>
      </c>
      <c r="R102" s="2">
        <f>IF(AND(输入!$H101=4,输入!$G101="s"),1,0)</f>
        <v>0</v>
      </c>
      <c r="S102" s="2">
        <f>IF(AND(输入!$H101=5,输入!$G101="s"),1,0)</f>
        <v>0</v>
      </c>
      <c r="T102" s="2">
        <f>IF(AND(输入!$H101=6,输入!$G101="s"),1,0)</f>
        <v>0</v>
      </c>
      <c r="U102" s="2">
        <f>IF(AND(输入!$H101&gt;6,输入!$G101="s"),1,0)</f>
        <v>0</v>
      </c>
      <c r="V102" s="2">
        <f>IF(AND(输入!$H101=1,输入!$G101="d"),1,0)</f>
        <v>0</v>
      </c>
      <c r="W102" s="2">
        <f>IF(AND(输入!$H101=2,输入!$G101="d"),1,0)</f>
        <v>0</v>
      </c>
      <c r="X102" s="2">
        <f>IF(AND(输入!$H101=3,输入!$G101="d"),1,0)</f>
        <v>0</v>
      </c>
      <c r="Y102" s="2">
        <f>IF(AND(输入!$H101=4,输入!$G101="d"),1,0)</f>
        <v>0</v>
      </c>
      <c r="Z102" s="2">
        <f>IF(AND(输入!$H101=5,输入!$G101="d"),1,0)</f>
        <v>0</v>
      </c>
      <c r="AA102" s="2">
        <f>IF(AND(输入!$H101=6,输入!$G101="d"),1,0)</f>
        <v>0</v>
      </c>
      <c r="AB102" s="2">
        <f>IF(AND(输入!$H101&gt;6,输入!$G101="d"),1,0)</f>
        <v>0</v>
      </c>
      <c r="AC102" s="1">
        <f>IF(AND(数据A!$E101="发球",数据A!$F101="得"),1,0)</f>
        <v>0</v>
      </c>
      <c r="AD102" s="1">
        <f>IF(AND(数据A!$E101="发球",数据A!$F101="失"),1,0)</f>
        <v>0</v>
      </c>
      <c r="AE102" s="1">
        <f>IF(AND(数据A!$E101="正手",数据A!$F101="得"),1,0)</f>
        <v>0</v>
      </c>
      <c r="AF102" s="1">
        <f>IF(AND(数据A!$E101="正手",数据A!$F101="失"),1,0)</f>
        <v>0</v>
      </c>
      <c r="AG102" s="1">
        <f>IF(AND(数据A!$E101="反手",数据A!$F101="得"),1,0)</f>
        <v>0</v>
      </c>
      <c r="AH102" s="1">
        <f>IF(AND(数据A!$E101="反手",数据A!$F101="失"),1,0)</f>
        <v>0</v>
      </c>
      <c r="AI102" s="1">
        <f>IF(AND(数据A!$E101="侧身",数据A!$F101="得"),1,0)</f>
        <v>0</v>
      </c>
      <c r="AJ102" s="1">
        <f>IF(AND(数据A!$E101="侧身",数据A!$F101="失"),1,0)</f>
        <v>0</v>
      </c>
      <c r="AK102" s="1">
        <f>IF(AND(数据A!$E101="控制",数据A!$F101="得"),1,0)</f>
        <v>0</v>
      </c>
      <c r="AL102" s="1">
        <f>IF(AND(数据A!$E101="控制",数据A!$F101="失"),1,0)</f>
        <v>0</v>
      </c>
      <c r="AM102" s="1">
        <f>IF(AND(数据A!$E101="意外",数据A!$F101="得"),1,0)</f>
        <v>0</v>
      </c>
      <c r="AN102" s="1">
        <f>IF(AND(数据A!$E101="意外",数据A!$F101="失"),1,0)</f>
        <v>0</v>
      </c>
      <c r="AO102" s="5">
        <f>IF(AND(数据B!$E101="发球",数据B!$F101="得"),1,0)</f>
        <v>0</v>
      </c>
      <c r="AP102" s="5">
        <f>IF(AND(数据B!$E101="发球",数据B!$F101="失"),1,0)</f>
        <v>0</v>
      </c>
      <c r="AQ102" s="5">
        <f>IF(AND(数据B!$E101="正手",数据B!$F101="得"),1,0)</f>
        <v>0</v>
      </c>
      <c r="AR102" s="5">
        <f>IF(AND(数据B!$E101="正手",数据B!$F101="失"),1,0)</f>
        <v>0</v>
      </c>
      <c r="AS102" s="5">
        <f>IF(AND(数据B!$E101="反手",数据B!$F101="得"),1,0)</f>
        <v>0</v>
      </c>
      <c r="AT102" s="5">
        <f>IF(AND(数据B!$E101="反手",数据B!$F101="失"),1,0)</f>
        <v>0</v>
      </c>
      <c r="AU102" s="5">
        <f>IF(AND(数据B!$E101="侧身",数据B!$F101="得"),1,0)</f>
        <v>0</v>
      </c>
      <c r="AV102" s="5">
        <f>IF(AND(数据B!$E101="侧身",数据B!$F101="失"),1,0)</f>
        <v>0</v>
      </c>
      <c r="AW102" s="5">
        <f>IF(AND(数据B!$E101="控制",数据B!$F101="得"),1,0)</f>
        <v>0</v>
      </c>
      <c r="AX102" s="5">
        <f>IF(AND(数据B!$E101="控制",数据B!$F101="失"),1,0)</f>
        <v>0</v>
      </c>
      <c r="AY102" s="5">
        <f>IF(AND(数据B!$E101="意外",数据B!$F101="得"),1,0)</f>
        <v>0</v>
      </c>
      <c r="AZ102" s="5">
        <f>IF(AND(数据B!$E101="意外",数据B!$F101="失"),1,0)</f>
        <v>0</v>
      </c>
    </row>
    <row r="103" spans="1:52">
      <c r="A103" s="1">
        <f>IF(AND(输入!$D102=1,输入!$G102="d"),1,0)</f>
        <v>0</v>
      </c>
      <c r="B103" s="1">
        <f>IF(AND(输入!$D102=2,输入!$G102="d"),1,0)</f>
        <v>0</v>
      </c>
      <c r="C103" s="1">
        <f>IF(AND(输入!$D102=3,输入!$G102="d"),1,0)</f>
        <v>0</v>
      </c>
      <c r="D103" s="1">
        <f>IF(AND(输入!$D102=4,输入!$G102="d"),1,0)</f>
        <v>0</v>
      </c>
      <c r="E103" s="1">
        <f>IF(AND(输入!$D102=5,输入!$G102="d"),1,0)</f>
        <v>0</v>
      </c>
      <c r="F103" s="1">
        <f>IF(AND(输入!$D102=6,输入!$G102="d"),1,0)</f>
        <v>0</v>
      </c>
      <c r="G103" s="1">
        <f>IF(AND(输入!$D102&gt;6,输入!$G102="d"),1,0)</f>
        <v>0</v>
      </c>
      <c r="H103" s="1">
        <f>IF(AND(输入!$D102=1,输入!$G102="s"),1,0)</f>
        <v>0</v>
      </c>
      <c r="I103" s="1">
        <f>IF(AND(输入!$D102=2,输入!$G102="s"),1,0)</f>
        <v>0</v>
      </c>
      <c r="J103" s="1">
        <f>IF(AND(输入!$D102=3,输入!$G102="s"),1,0)</f>
        <v>0</v>
      </c>
      <c r="K103" s="1">
        <f>IF(AND(输入!$D102=4,输入!$G102="s"),1,0)</f>
        <v>0</v>
      </c>
      <c r="L103" s="1">
        <f>IF(AND(输入!$D102=5,输入!$G102="s"),1,0)</f>
        <v>0</v>
      </c>
      <c r="M103" s="1">
        <f>IF(AND(输入!$D102=6,输入!$G102="s"),1,0)</f>
        <v>0</v>
      </c>
      <c r="N103" s="1">
        <f>IF(AND(输入!$D102&gt;6,输入!$G102="s"),1,0)</f>
        <v>0</v>
      </c>
      <c r="O103" s="2">
        <f>IF(AND(输入!$H102=1,输入!$G102="s"),1,0)</f>
        <v>0</v>
      </c>
      <c r="P103" s="2">
        <f>IF(AND(输入!$H102=2,输入!$G102="s"),1,0)</f>
        <v>0</v>
      </c>
      <c r="Q103" s="2">
        <f>IF(AND(输入!$H102=3,输入!$G102="s"),1,0)</f>
        <v>0</v>
      </c>
      <c r="R103" s="2">
        <f>IF(AND(输入!$H102=4,输入!$G102="s"),1,0)</f>
        <v>0</v>
      </c>
      <c r="S103" s="2">
        <f>IF(AND(输入!$H102=5,输入!$G102="s"),1,0)</f>
        <v>0</v>
      </c>
      <c r="T103" s="2">
        <f>IF(AND(输入!$H102=6,输入!$G102="s"),1,0)</f>
        <v>0</v>
      </c>
      <c r="U103" s="2">
        <f>IF(AND(输入!$H102&gt;6,输入!$G102="s"),1,0)</f>
        <v>0</v>
      </c>
      <c r="V103" s="2">
        <f>IF(AND(输入!$H102=1,输入!$G102="d"),1,0)</f>
        <v>0</v>
      </c>
      <c r="W103" s="2">
        <f>IF(AND(输入!$H102=2,输入!$G102="d"),1,0)</f>
        <v>0</v>
      </c>
      <c r="X103" s="2">
        <f>IF(AND(输入!$H102=3,输入!$G102="d"),1,0)</f>
        <v>0</v>
      </c>
      <c r="Y103" s="2">
        <f>IF(AND(输入!$H102=4,输入!$G102="d"),1,0)</f>
        <v>0</v>
      </c>
      <c r="Z103" s="2">
        <f>IF(AND(输入!$H102=5,输入!$G102="d"),1,0)</f>
        <v>0</v>
      </c>
      <c r="AA103" s="2">
        <f>IF(AND(输入!$H102=6,输入!$G102="d"),1,0)</f>
        <v>0</v>
      </c>
      <c r="AB103" s="2">
        <f>IF(AND(输入!$H102&gt;6,输入!$G102="d"),1,0)</f>
        <v>0</v>
      </c>
      <c r="AC103" s="1">
        <f>IF(AND(数据A!$E102="发球",数据A!$F102="得"),1,0)</f>
        <v>0</v>
      </c>
      <c r="AD103" s="1">
        <f>IF(AND(数据A!$E102="发球",数据A!$F102="失"),1,0)</f>
        <v>0</v>
      </c>
      <c r="AE103" s="1">
        <f>IF(AND(数据A!$E102="正手",数据A!$F102="得"),1,0)</f>
        <v>0</v>
      </c>
      <c r="AF103" s="1">
        <f>IF(AND(数据A!$E102="正手",数据A!$F102="失"),1,0)</f>
        <v>0</v>
      </c>
      <c r="AG103" s="1">
        <f>IF(AND(数据A!$E102="反手",数据A!$F102="得"),1,0)</f>
        <v>0</v>
      </c>
      <c r="AH103" s="1">
        <f>IF(AND(数据A!$E102="反手",数据A!$F102="失"),1,0)</f>
        <v>0</v>
      </c>
      <c r="AI103" s="1">
        <f>IF(AND(数据A!$E102="侧身",数据A!$F102="得"),1,0)</f>
        <v>0</v>
      </c>
      <c r="AJ103" s="1">
        <f>IF(AND(数据A!$E102="侧身",数据A!$F102="失"),1,0)</f>
        <v>0</v>
      </c>
      <c r="AK103" s="1">
        <f>IF(AND(数据A!$E102="控制",数据A!$F102="得"),1,0)</f>
        <v>0</v>
      </c>
      <c r="AL103" s="1">
        <f>IF(AND(数据A!$E102="控制",数据A!$F102="失"),1,0)</f>
        <v>0</v>
      </c>
      <c r="AM103" s="1">
        <f>IF(AND(数据A!$E102="意外",数据A!$F102="得"),1,0)</f>
        <v>0</v>
      </c>
      <c r="AN103" s="1">
        <f>IF(AND(数据A!$E102="意外",数据A!$F102="失"),1,0)</f>
        <v>0</v>
      </c>
      <c r="AO103" s="5">
        <f>IF(AND(数据B!$E102="发球",数据B!$F102="得"),1,0)</f>
        <v>0</v>
      </c>
      <c r="AP103" s="5">
        <f>IF(AND(数据B!$E102="发球",数据B!$F102="失"),1,0)</f>
        <v>0</v>
      </c>
      <c r="AQ103" s="5">
        <f>IF(AND(数据B!$E102="正手",数据B!$F102="得"),1,0)</f>
        <v>0</v>
      </c>
      <c r="AR103" s="5">
        <f>IF(AND(数据B!$E102="正手",数据B!$F102="失"),1,0)</f>
        <v>0</v>
      </c>
      <c r="AS103" s="5">
        <f>IF(AND(数据B!$E102="反手",数据B!$F102="得"),1,0)</f>
        <v>0</v>
      </c>
      <c r="AT103" s="5">
        <f>IF(AND(数据B!$E102="反手",数据B!$F102="失"),1,0)</f>
        <v>0</v>
      </c>
      <c r="AU103" s="5">
        <f>IF(AND(数据B!$E102="侧身",数据B!$F102="得"),1,0)</f>
        <v>0</v>
      </c>
      <c r="AV103" s="5">
        <f>IF(AND(数据B!$E102="侧身",数据B!$F102="失"),1,0)</f>
        <v>0</v>
      </c>
      <c r="AW103" s="5">
        <f>IF(AND(数据B!$E102="控制",数据B!$F102="得"),1,0)</f>
        <v>0</v>
      </c>
      <c r="AX103" s="5">
        <f>IF(AND(数据B!$E102="控制",数据B!$F102="失"),1,0)</f>
        <v>0</v>
      </c>
      <c r="AY103" s="5">
        <f>IF(AND(数据B!$E102="意外",数据B!$F102="得"),1,0)</f>
        <v>0</v>
      </c>
      <c r="AZ103" s="5">
        <f>IF(AND(数据B!$E102="意外",数据B!$F102="失"),1,0)</f>
        <v>0</v>
      </c>
    </row>
    <row r="104" spans="1:52">
      <c r="A104" s="1">
        <f>IF(AND(输入!$D103=1,输入!$G103="d"),1,0)</f>
        <v>0</v>
      </c>
      <c r="B104" s="1">
        <f>IF(AND(输入!$D103=2,输入!$G103="d"),1,0)</f>
        <v>0</v>
      </c>
      <c r="C104" s="1">
        <f>IF(AND(输入!$D103=3,输入!$G103="d"),1,0)</f>
        <v>0</v>
      </c>
      <c r="D104" s="1">
        <f>IF(AND(输入!$D103=4,输入!$G103="d"),1,0)</f>
        <v>0</v>
      </c>
      <c r="E104" s="1">
        <f>IF(AND(输入!$D103=5,输入!$G103="d"),1,0)</f>
        <v>0</v>
      </c>
      <c r="F104" s="1">
        <f>IF(AND(输入!$D103=6,输入!$G103="d"),1,0)</f>
        <v>0</v>
      </c>
      <c r="G104" s="1">
        <f>IF(AND(输入!$D103&gt;6,输入!$G103="d"),1,0)</f>
        <v>0</v>
      </c>
      <c r="H104" s="1">
        <f>IF(AND(输入!$D103=1,输入!$G103="s"),1,0)</f>
        <v>0</v>
      </c>
      <c r="I104" s="1">
        <f>IF(AND(输入!$D103=2,输入!$G103="s"),1,0)</f>
        <v>0</v>
      </c>
      <c r="J104" s="1">
        <f>IF(AND(输入!$D103=3,输入!$G103="s"),1,0)</f>
        <v>0</v>
      </c>
      <c r="K104" s="1">
        <f>IF(AND(输入!$D103=4,输入!$G103="s"),1,0)</f>
        <v>0</v>
      </c>
      <c r="L104" s="1">
        <f>IF(AND(输入!$D103=5,输入!$G103="s"),1,0)</f>
        <v>0</v>
      </c>
      <c r="M104" s="1">
        <f>IF(AND(输入!$D103=6,输入!$G103="s"),1,0)</f>
        <v>0</v>
      </c>
      <c r="N104" s="1">
        <f>IF(AND(输入!$D103&gt;6,输入!$G103="s"),1,0)</f>
        <v>0</v>
      </c>
      <c r="O104" s="2">
        <f>IF(AND(输入!$H103=1,输入!$G103="s"),1,0)</f>
        <v>0</v>
      </c>
      <c r="P104" s="2">
        <f>IF(AND(输入!$H103=2,输入!$G103="s"),1,0)</f>
        <v>0</v>
      </c>
      <c r="Q104" s="2">
        <f>IF(AND(输入!$H103=3,输入!$G103="s"),1,0)</f>
        <v>0</v>
      </c>
      <c r="R104" s="2">
        <f>IF(AND(输入!$H103=4,输入!$G103="s"),1,0)</f>
        <v>0</v>
      </c>
      <c r="S104" s="2">
        <f>IF(AND(输入!$H103=5,输入!$G103="s"),1,0)</f>
        <v>0</v>
      </c>
      <c r="T104" s="2">
        <f>IF(AND(输入!$H103=6,输入!$G103="s"),1,0)</f>
        <v>0</v>
      </c>
      <c r="U104" s="2">
        <f>IF(AND(输入!$H103&gt;6,输入!$G103="s"),1,0)</f>
        <v>0</v>
      </c>
      <c r="V104" s="2">
        <f>IF(AND(输入!$H103=1,输入!$G103="d"),1,0)</f>
        <v>0</v>
      </c>
      <c r="W104" s="2">
        <f>IF(AND(输入!$H103=2,输入!$G103="d"),1,0)</f>
        <v>0</v>
      </c>
      <c r="X104" s="2">
        <f>IF(AND(输入!$H103=3,输入!$G103="d"),1,0)</f>
        <v>0</v>
      </c>
      <c r="Y104" s="2">
        <f>IF(AND(输入!$H103=4,输入!$G103="d"),1,0)</f>
        <v>0</v>
      </c>
      <c r="Z104" s="2">
        <f>IF(AND(输入!$H103=5,输入!$G103="d"),1,0)</f>
        <v>0</v>
      </c>
      <c r="AA104" s="2">
        <f>IF(AND(输入!$H103=6,输入!$G103="d"),1,0)</f>
        <v>0</v>
      </c>
      <c r="AB104" s="2">
        <f>IF(AND(输入!$H103&gt;6,输入!$G103="d"),1,0)</f>
        <v>0</v>
      </c>
      <c r="AC104" s="1">
        <f>IF(AND(数据A!$E103="发球",数据A!$F103="得"),1,0)</f>
        <v>0</v>
      </c>
      <c r="AD104" s="1">
        <f>IF(AND(数据A!$E103="发球",数据A!$F103="失"),1,0)</f>
        <v>0</v>
      </c>
      <c r="AE104" s="1">
        <f>IF(AND(数据A!$E103="正手",数据A!$F103="得"),1,0)</f>
        <v>0</v>
      </c>
      <c r="AF104" s="1">
        <f>IF(AND(数据A!$E103="正手",数据A!$F103="失"),1,0)</f>
        <v>0</v>
      </c>
      <c r="AG104" s="1">
        <f>IF(AND(数据A!$E103="反手",数据A!$F103="得"),1,0)</f>
        <v>0</v>
      </c>
      <c r="AH104" s="1">
        <f>IF(AND(数据A!$E103="反手",数据A!$F103="失"),1,0)</f>
        <v>0</v>
      </c>
      <c r="AI104" s="1">
        <f>IF(AND(数据A!$E103="侧身",数据A!$F103="得"),1,0)</f>
        <v>0</v>
      </c>
      <c r="AJ104" s="1">
        <f>IF(AND(数据A!$E103="侧身",数据A!$F103="失"),1,0)</f>
        <v>0</v>
      </c>
      <c r="AK104" s="1">
        <f>IF(AND(数据A!$E103="控制",数据A!$F103="得"),1,0)</f>
        <v>0</v>
      </c>
      <c r="AL104" s="1">
        <f>IF(AND(数据A!$E103="控制",数据A!$F103="失"),1,0)</f>
        <v>0</v>
      </c>
      <c r="AM104" s="1">
        <f>IF(AND(数据A!$E103="意外",数据A!$F103="得"),1,0)</f>
        <v>0</v>
      </c>
      <c r="AN104" s="1">
        <f>IF(AND(数据A!$E103="意外",数据A!$F103="失"),1,0)</f>
        <v>0</v>
      </c>
      <c r="AO104" s="5">
        <f>IF(AND(数据B!$E103="发球",数据B!$F103="得"),1,0)</f>
        <v>0</v>
      </c>
      <c r="AP104" s="5">
        <f>IF(AND(数据B!$E103="发球",数据B!$F103="失"),1,0)</f>
        <v>0</v>
      </c>
      <c r="AQ104" s="5">
        <f>IF(AND(数据B!$E103="正手",数据B!$F103="得"),1,0)</f>
        <v>0</v>
      </c>
      <c r="AR104" s="5">
        <f>IF(AND(数据B!$E103="正手",数据B!$F103="失"),1,0)</f>
        <v>0</v>
      </c>
      <c r="AS104" s="5">
        <f>IF(AND(数据B!$E103="反手",数据B!$F103="得"),1,0)</f>
        <v>0</v>
      </c>
      <c r="AT104" s="5">
        <f>IF(AND(数据B!$E103="反手",数据B!$F103="失"),1,0)</f>
        <v>0</v>
      </c>
      <c r="AU104" s="5">
        <f>IF(AND(数据B!$E103="侧身",数据B!$F103="得"),1,0)</f>
        <v>0</v>
      </c>
      <c r="AV104" s="5">
        <f>IF(AND(数据B!$E103="侧身",数据B!$F103="失"),1,0)</f>
        <v>0</v>
      </c>
      <c r="AW104" s="5">
        <f>IF(AND(数据B!$E103="控制",数据B!$F103="得"),1,0)</f>
        <v>0</v>
      </c>
      <c r="AX104" s="5">
        <f>IF(AND(数据B!$E103="控制",数据B!$F103="失"),1,0)</f>
        <v>0</v>
      </c>
      <c r="AY104" s="5">
        <f>IF(AND(数据B!$E103="意外",数据B!$F103="得"),1,0)</f>
        <v>0</v>
      </c>
      <c r="AZ104" s="5">
        <f>IF(AND(数据B!$E103="意外",数据B!$F103="失"),1,0)</f>
        <v>0</v>
      </c>
    </row>
    <row r="105" spans="1:52">
      <c r="A105" s="1">
        <f>IF(AND(输入!$D104=1,输入!$G104="d"),1,0)</f>
        <v>0</v>
      </c>
      <c r="B105" s="1">
        <f>IF(AND(输入!$D104=2,输入!$G104="d"),1,0)</f>
        <v>0</v>
      </c>
      <c r="C105" s="1">
        <f>IF(AND(输入!$D104=3,输入!$G104="d"),1,0)</f>
        <v>0</v>
      </c>
      <c r="D105" s="1">
        <f>IF(AND(输入!$D104=4,输入!$G104="d"),1,0)</f>
        <v>0</v>
      </c>
      <c r="E105" s="1">
        <f>IF(AND(输入!$D104=5,输入!$G104="d"),1,0)</f>
        <v>0</v>
      </c>
      <c r="F105" s="1">
        <f>IF(AND(输入!$D104=6,输入!$G104="d"),1,0)</f>
        <v>0</v>
      </c>
      <c r="G105" s="1">
        <f>IF(AND(输入!$D104&gt;6,输入!$G104="d"),1,0)</f>
        <v>0</v>
      </c>
      <c r="H105" s="1">
        <f>IF(AND(输入!$D104=1,输入!$G104="s"),1,0)</f>
        <v>0</v>
      </c>
      <c r="I105" s="1">
        <f>IF(AND(输入!$D104=2,输入!$G104="s"),1,0)</f>
        <v>0</v>
      </c>
      <c r="J105" s="1">
        <f>IF(AND(输入!$D104=3,输入!$G104="s"),1,0)</f>
        <v>0</v>
      </c>
      <c r="K105" s="1">
        <f>IF(AND(输入!$D104=4,输入!$G104="s"),1,0)</f>
        <v>0</v>
      </c>
      <c r="L105" s="1">
        <f>IF(AND(输入!$D104=5,输入!$G104="s"),1,0)</f>
        <v>0</v>
      </c>
      <c r="M105" s="1">
        <f>IF(AND(输入!$D104=6,输入!$G104="s"),1,0)</f>
        <v>0</v>
      </c>
      <c r="N105" s="1">
        <f>IF(AND(输入!$D104&gt;6,输入!$G104="s"),1,0)</f>
        <v>0</v>
      </c>
      <c r="O105" s="2">
        <f>IF(AND(输入!$H104=1,输入!$G104="s"),1,0)</f>
        <v>0</v>
      </c>
      <c r="P105" s="2">
        <f>IF(AND(输入!$H104=2,输入!$G104="s"),1,0)</f>
        <v>0</v>
      </c>
      <c r="Q105" s="2">
        <f>IF(AND(输入!$H104=3,输入!$G104="s"),1,0)</f>
        <v>0</v>
      </c>
      <c r="R105" s="2">
        <f>IF(AND(输入!$H104=4,输入!$G104="s"),1,0)</f>
        <v>0</v>
      </c>
      <c r="S105" s="2">
        <f>IF(AND(输入!$H104=5,输入!$G104="s"),1,0)</f>
        <v>0</v>
      </c>
      <c r="T105" s="2">
        <f>IF(AND(输入!$H104=6,输入!$G104="s"),1,0)</f>
        <v>0</v>
      </c>
      <c r="U105" s="2">
        <f>IF(AND(输入!$H104&gt;6,输入!$G104="s"),1,0)</f>
        <v>0</v>
      </c>
      <c r="V105" s="2">
        <f>IF(AND(输入!$H104=1,输入!$G104="d"),1,0)</f>
        <v>0</v>
      </c>
      <c r="W105" s="2">
        <f>IF(AND(输入!$H104=2,输入!$G104="d"),1,0)</f>
        <v>0</v>
      </c>
      <c r="X105" s="2">
        <f>IF(AND(输入!$H104=3,输入!$G104="d"),1,0)</f>
        <v>0</v>
      </c>
      <c r="Y105" s="2">
        <f>IF(AND(输入!$H104=4,输入!$G104="d"),1,0)</f>
        <v>0</v>
      </c>
      <c r="Z105" s="2">
        <f>IF(AND(输入!$H104=5,输入!$G104="d"),1,0)</f>
        <v>0</v>
      </c>
      <c r="AA105" s="2">
        <f>IF(AND(输入!$H104=6,输入!$G104="d"),1,0)</f>
        <v>0</v>
      </c>
      <c r="AB105" s="2">
        <f>IF(AND(输入!$H104&gt;6,输入!$G104="d"),1,0)</f>
        <v>0</v>
      </c>
      <c r="AC105" s="1">
        <f>IF(AND(数据A!$E104="发球",数据A!$F104="得"),1,0)</f>
        <v>0</v>
      </c>
      <c r="AD105" s="1">
        <f>IF(AND(数据A!$E104="发球",数据A!$F104="失"),1,0)</f>
        <v>0</v>
      </c>
      <c r="AE105" s="1">
        <f>IF(AND(数据A!$E104="正手",数据A!$F104="得"),1,0)</f>
        <v>0</v>
      </c>
      <c r="AF105" s="1">
        <f>IF(AND(数据A!$E104="正手",数据A!$F104="失"),1,0)</f>
        <v>0</v>
      </c>
      <c r="AG105" s="1">
        <f>IF(AND(数据A!$E104="反手",数据A!$F104="得"),1,0)</f>
        <v>0</v>
      </c>
      <c r="AH105" s="1">
        <f>IF(AND(数据A!$E104="反手",数据A!$F104="失"),1,0)</f>
        <v>0</v>
      </c>
      <c r="AI105" s="1">
        <f>IF(AND(数据A!$E104="侧身",数据A!$F104="得"),1,0)</f>
        <v>0</v>
      </c>
      <c r="AJ105" s="1">
        <f>IF(AND(数据A!$E104="侧身",数据A!$F104="失"),1,0)</f>
        <v>0</v>
      </c>
      <c r="AK105" s="1">
        <f>IF(AND(数据A!$E104="控制",数据A!$F104="得"),1,0)</f>
        <v>0</v>
      </c>
      <c r="AL105" s="1">
        <f>IF(AND(数据A!$E104="控制",数据A!$F104="失"),1,0)</f>
        <v>0</v>
      </c>
      <c r="AM105" s="1">
        <f>IF(AND(数据A!$E104="意外",数据A!$F104="得"),1,0)</f>
        <v>0</v>
      </c>
      <c r="AN105" s="1">
        <f>IF(AND(数据A!$E104="意外",数据A!$F104="失"),1,0)</f>
        <v>0</v>
      </c>
      <c r="AO105" s="5">
        <f>IF(AND(数据B!$E104="发球",数据B!$F104="得"),1,0)</f>
        <v>0</v>
      </c>
      <c r="AP105" s="5">
        <f>IF(AND(数据B!$E104="发球",数据B!$F104="失"),1,0)</f>
        <v>0</v>
      </c>
      <c r="AQ105" s="5">
        <f>IF(AND(数据B!$E104="正手",数据B!$F104="得"),1,0)</f>
        <v>0</v>
      </c>
      <c r="AR105" s="5">
        <f>IF(AND(数据B!$E104="正手",数据B!$F104="失"),1,0)</f>
        <v>0</v>
      </c>
      <c r="AS105" s="5">
        <f>IF(AND(数据B!$E104="反手",数据B!$F104="得"),1,0)</f>
        <v>0</v>
      </c>
      <c r="AT105" s="5">
        <f>IF(AND(数据B!$E104="反手",数据B!$F104="失"),1,0)</f>
        <v>0</v>
      </c>
      <c r="AU105" s="5">
        <f>IF(AND(数据B!$E104="侧身",数据B!$F104="得"),1,0)</f>
        <v>0</v>
      </c>
      <c r="AV105" s="5">
        <f>IF(AND(数据B!$E104="侧身",数据B!$F104="失"),1,0)</f>
        <v>0</v>
      </c>
      <c r="AW105" s="5">
        <f>IF(AND(数据B!$E104="控制",数据B!$F104="得"),1,0)</f>
        <v>0</v>
      </c>
      <c r="AX105" s="5">
        <f>IF(AND(数据B!$E104="控制",数据B!$F104="失"),1,0)</f>
        <v>0</v>
      </c>
      <c r="AY105" s="5">
        <f>IF(AND(数据B!$E104="意外",数据B!$F104="得"),1,0)</f>
        <v>0</v>
      </c>
      <c r="AZ105" s="5">
        <f>IF(AND(数据B!$E104="意外",数据B!$F104="失"),1,0)</f>
        <v>0</v>
      </c>
    </row>
    <row r="106" spans="1:52">
      <c r="A106" s="1">
        <f>IF(AND(输入!$D105=1,输入!$G105="d"),1,0)</f>
        <v>0</v>
      </c>
      <c r="B106" s="1">
        <f>IF(AND(输入!$D105=2,输入!$G105="d"),1,0)</f>
        <v>0</v>
      </c>
      <c r="C106" s="1">
        <f>IF(AND(输入!$D105=3,输入!$G105="d"),1,0)</f>
        <v>0</v>
      </c>
      <c r="D106" s="1">
        <f>IF(AND(输入!$D105=4,输入!$G105="d"),1,0)</f>
        <v>0</v>
      </c>
      <c r="E106" s="1">
        <f>IF(AND(输入!$D105=5,输入!$G105="d"),1,0)</f>
        <v>0</v>
      </c>
      <c r="F106" s="1">
        <f>IF(AND(输入!$D105=6,输入!$G105="d"),1,0)</f>
        <v>0</v>
      </c>
      <c r="G106" s="1">
        <f>IF(AND(输入!$D105&gt;6,输入!$G105="d"),1,0)</f>
        <v>0</v>
      </c>
      <c r="H106" s="1">
        <f>IF(AND(输入!$D105=1,输入!$G105="s"),1,0)</f>
        <v>0</v>
      </c>
      <c r="I106" s="1">
        <f>IF(AND(输入!$D105=2,输入!$G105="s"),1,0)</f>
        <v>0</v>
      </c>
      <c r="J106" s="1">
        <f>IF(AND(输入!$D105=3,输入!$G105="s"),1,0)</f>
        <v>0</v>
      </c>
      <c r="K106" s="1">
        <f>IF(AND(输入!$D105=4,输入!$G105="s"),1,0)</f>
        <v>0</v>
      </c>
      <c r="L106" s="1">
        <f>IF(AND(输入!$D105=5,输入!$G105="s"),1,0)</f>
        <v>0</v>
      </c>
      <c r="M106" s="1">
        <f>IF(AND(输入!$D105=6,输入!$G105="s"),1,0)</f>
        <v>0</v>
      </c>
      <c r="N106" s="1">
        <f>IF(AND(输入!$D105&gt;6,输入!$G105="s"),1,0)</f>
        <v>0</v>
      </c>
      <c r="O106" s="2">
        <f>IF(AND(输入!$H105=1,输入!$G105="s"),1,0)</f>
        <v>0</v>
      </c>
      <c r="P106" s="2">
        <f>IF(AND(输入!$H105=2,输入!$G105="s"),1,0)</f>
        <v>0</v>
      </c>
      <c r="Q106" s="2">
        <f>IF(AND(输入!$H105=3,输入!$G105="s"),1,0)</f>
        <v>0</v>
      </c>
      <c r="R106" s="2">
        <f>IF(AND(输入!$H105=4,输入!$G105="s"),1,0)</f>
        <v>0</v>
      </c>
      <c r="S106" s="2">
        <f>IF(AND(输入!$H105=5,输入!$G105="s"),1,0)</f>
        <v>0</v>
      </c>
      <c r="T106" s="2">
        <f>IF(AND(输入!$H105=6,输入!$G105="s"),1,0)</f>
        <v>0</v>
      </c>
      <c r="U106" s="2">
        <f>IF(AND(输入!$H105&gt;6,输入!$G105="s"),1,0)</f>
        <v>0</v>
      </c>
      <c r="V106" s="2">
        <f>IF(AND(输入!$H105=1,输入!$G105="d"),1,0)</f>
        <v>0</v>
      </c>
      <c r="W106" s="2">
        <f>IF(AND(输入!$H105=2,输入!$G105="d"),1,0)</f>
        <v>0</v>
      </c>
      <c r="X106" s="2">
        <f>IF(AND(输入!$H105=3,输入!$G105="d"),1,0)</f>
        <v>0</v>
      </c>
      <c r="Y106" s="2">
        <f>IF(AND(输入!$H105=4,输入!$G105="d"),1,0)</f>
        <v>0</v>
      </c>
      <c r="Z106" s="2">
        <f>IF(AND(输入!$H105=5,输入!$G105="d"),1,0)</f>
        <v>0</v>
      </c>
      <c r="AA106" s="2">
        <f>IF(AND(输入!$H105=6,输入!$G105="d"),1,0)</f>
        <v>0</v>
      </c>
      <c r="AB106" s="2">
        <f>IF(AND(输入!$H105&gt;6,输入!$G105="d"),1,0)</f>
        <v>0</v>
      </c>
      <c r="AC106" s="1">
        <f>IF(AND(数据A!$E105="发球",数据A!$F105="得"),1,0)</f>
        <v>0</v>
      </c>
      <c r="AD106" s="1">
        <f>IF(AND(数据A!$E105="发球",数据A!$F105="失"),1,0)</f>
        <v>0</v>
      </c>
      <c r="AE106" s="1">
        <f>IF(AND(数据A!$E105="正手",数据A!$F105="得"),1,0)</f>
        <v>0</v>
      </c>
      <c r="AF106" s="1">
        <f>IF(AND(数据A!$E105="正手",数据A!$F105="失"),1,0)</f>
        <v>0</v>
      </c>
      <c r="AG106" s="1">
        <f>IF(AND(数据A!$E105="反手",数据A!$F105="得"),1,0)</f>
        <v>0</v>
      </c>
      <c r="AH106" s="1">
        <f>IF(AND(数据A!$E105="反手",数据A!$F105="失"),1,0)</f>
        <v>0</v>
      </c>
      <c r="AI106" s="1">
        <f>IF(AND(数据A!$E105="侧身",数据A!$F105="得"),1,0)</f>
        <v>0</v>
      </c>
      <c r="AJ106" s="1">
        <f>IF(AND(数据A!$E105="侧身",数据A!$F105="失"),1,0)</f>
        <v>0</v>
      </c>
      <c r="AK106" s="1">
        <f>IF(AND(数据A!$E105="控制",数据A!$F105="得"),1,0)</f>
        <v>0</v>
      </c>
      <c r="AL106" s="1">
        <f>IF(AND(数据A!$E105="控制",数据A!$F105="失"),1,0)</f>
        <v>0</v>
      </c>
      <c r="AM106" s="1">
        <f>IF(AND(数据A!$E105="意外",数据A!$F105="得"),1,0)</f>
        <v>0</v>
      </c>
      <c r="AN106" s="1">
        <f>IF(AND(数据A!$E105="意外",数据A!$F105="失"),1,0)</f>
        <v>0</v>
      </c>
      <c r="AO106" s="5">
        <f>IF(AND(数据B!$E105="发球",数据B!$F105="得"),1,0)</f>
        <v>0</v>
      </c>
      <c r="AP106" s="5">
        <f>IF(AND(数据B!$E105="发球",数据B!$F105="失"),1,0)</f>
        <v>0</v>
      </c>
      <c r="AQ106" s="5">
        <f>IF(AND(数据B!$E105="正手",数据B!$F105="得"),1,0)</f>
        <v>0</v>
      </c>
      <c r="AR106" s="5">
        <f>IF(AND(数据B!$E105="正手",数据B!$F105="失"),1,0)</f>
        <v>0</v>
      </c>
      <c r="AS106" s="5">
        <f>IF(AND(数据B!$E105="反手",数据B!$F105="得"),1,0)</f>
        <v>0</v>
      </c>
      <c r="AT106" s="5">
        <f>IF(AND(数据B!$E105="反手",数据B!$F105="失"),1,0)</f>
        <v>0</v>
      </c>
      <c r="AU106" s="5">
        <f>IF(AND(数据B!$E105="侧身",数据B!$F105="得"),1,0)</f>
        <v>0</v>
      </c>
      <c r="AV106" s="5">
        <f>IF(AND(数据B!$E105="侧身",数据B!$F105="失"),1,0)</f>
        <v>0</v>
      </c>
      <c r="AW106" s="5">
        <f>IF(AND(数据B!$E105="控制",数据B!$F105="得"),1,0)</f>
        <v>0</v>
      </c>
      <c r="AX106" s="5">
        <f>IF(AND(数据B!$E105="控制",数据B!$F105="失"),1,0)</f>
        <v>0</v>
      </c>
      <c r="AY106" s="5">
        <f>IF(AND(数据B!$E105="意外",数据B!$F105="得"),1,0)</f>
        <v>0</v>
      </c>
      <c r="AZ106" s="5">
        <f>IF(AND(数据B!$E105="意外",数据B!$F105="失"),1,0)</f>
        <v>0</v>
      </c>
    </row>
    <row r="107" spans="1:52">
      <c r="A107" s="1">
        <f>IF(AND(输入!$D106=1,输入!$G106="d"),1,0)</f>
        <v>0</v>
      </c>
      <c r="B107" s="1">
        <f>IF(AND(输入!$D106=2,输入!$G106="d"),1,0)</f>
        <v>0</v>
      </c>
      <c r="C107" s="1">
        <f>IF(AND(输入!$D106=3,输入!$G106="d"),1,0)</f>
        <v>0</v>
      </c>
      <c r="D107" s="1">
        <f>IF(AND(输入!$D106=4,输入!$G106="d"),1,0)</f>
        <v>0</v>
      </c>
      <c r="E107" s="1">
        <f>IF(AND(输入!$D106=5,输入!$G106="d"),1,0)</f>
        <v>0</v>
      </c>
      <c r="F107" s="1">
        <f>IF(AND(输入!$D106=6,输入!$G106="d"),1,0)</f>
        <v>0</v>
      </c>
      <c r="G107" s="1">
        <f>IF(AND(输入!$D106&gt;6,输入!$G106="d"),1,0)</f>
        <v>0</v>
      </c>
      <c r="H107" s="1">
        <f>IF(AND(输入!$D106=1,输入!$G106="s"),1,0)</f>
        <v>0</v>
      </c>
      <c r="I107" s="1">
        <f>IF(AND(输入!$D106=2,输入!$G106="s"),1,0)</f>
        <v>0</v>
      </c>
      <c r="J107" s="1">
        <f>IF(AND(输入!$D106=3,输入!$G106="s"),1,0)</f>
        <v>0</v>
      </c>
      <c r="K107" s="1">
        <f>IF(AND(输入!$D106=4,输入!$G106="s"),1,0)</f>
        <v>0</v>
      </c>
      <c r="L107" s="1">
        <f>IF(AND(输入!$D106=5,输入!$G106="s"),1,0)</f>
        <v>0</v>
      </c>
      <c r="M107" s="1">
        <f>IF(AND(输入!$D106=6,输入!$G106="s"),1,0)</f>
        <v>0</v>
      </c>
      <c r="N107" s="1">
        <f>IF(AND(输入!$D106&gt;6,输入!$G106="s"),1,0)</f>
        <v>0</v>
      </c>
      <c r="O107" s="2">
        <f>IF(AND(输入!$H106=1,输入!$G106="s"),1,0)</f>
        <v>0</v>
      </c>
      <c r="P107" s="2">
        <f>IF(AND(输入!$H106=2,输入!$G106="s"),1,0)</f>
        <v>0</v>
      </c>
      <c r="Q107" s="2">
        <f>IF(AND(输入!$H106=3,输入!$G106="s"),1,0)</f>
        <v>0</v>
      </c>
      <c r="R107" s="2">
        <f>IF(AND(输入!$H106=4,输入!$G106="s"),1,0)</f>
        <v>0</v>
      </c>
      <c r="S107" s="2">
        <f>IF(AND(输入!$H106=5,输入!$G106="s"),1,0)</f>
        <v>0</v>
      </c>
      <c r="T107" s="2">
        <f>IF(AND(输入!$H106=6,输入!$G106="s"),1,0)</f>
        <v>0</v>
      </c>
      <c r="U107" s="2">
        <f>IF(AND(输入!$H106&gt;6,输入!$G106="s"),1,0)</f>
        <v>0</v>
      </c>
      <c r="V107" s="2">
        <f>IF(AND(输入!$H106=1,输入!$G106="d"),1,0)</f>
        <v>0</v>
      </c>
      <c r="W107" s="2">
        <f>IF(AND(输入!$H106=2,输入!$G106="d"),1,0)</f>
        <v>0</v>
      </c>
      <c r="X107" s="2">
        <f>IF(AND(输入!$H106=3,输入!$G106="d"),1,0)</f>
        <v>0</v>
      </c>
      <c r="Y107" s="2">
        <f>IF(AND(输入!$H106=4,输入!$G106="d"),1,0)</f>
        <v>0</v>
      </c>
      <c r="Z107" s="2">
        <f>IF(AND(输入!$H106=5,输入!$G106="d"),1,0)</f>
        <v>0</v>
      </c>
      <c r="AA107" s="2">
        <f>IF(AND(输入!$H106=6,输入!$G106="d"),1,0)</f>
        <v>0</v>
      </c>
      <c r="AB107" s="2">
        <f>IF(AND(输入!$H106&gt;6,输入!$G106="d"),1,0)</f>
        <v>0</v>
      </c>
      <c r="AC107" s="1">
        <f>IF(AND(数据A!$E106="发球",数据A!$F106="得"),1,0)</f>
        <v>0</v>
      </c>
      <c r="AD107" s="1">
        <f>IF(AND(数据A!$E106="发球",数据A!$F106="失"),1,0)</f>
        <v>0</v>
      </c>
      <c r="AE107" s="1">
        <f>IF(AND(数据A!$E106="正手",数据A!$F106="得"),1,0)</f>
        <v>0</v>
      </c>
      <c r="AF107" s="1">
        <f>IF(AND(数据A!$E106="正手",数据A!$F106="失"),1,0)</f>
        <v>0</v>
      </c>
      <c r="AG107" s="1">
        <f>IF(AND(数据A!$E106="反手",数据A!$F106="得"),1,0)</f>
        <v>0</v>
      </c>
      <c r="AH107" s="1">
        <f>IF(AND(数据A!$E106="反手",数据A!$F106="失"),1,0)</f>
        <v>0</v>
      </c>
      <c r="AI107" s="1">
        <f>IF(AND(数据A!$E106="侧身",数据A!$F106="得"),1,0)</f>
        <v>0</v>
      </c>
      <c r="AJ107" s="1">
        <f>IF(AND(数据A!$E106="侧身",数据A!$F106="失"),1,0)</f>
        <v>0</v>
      </c>
      <c r="AK107" s="1">
        <f>IF(AND(数据A!$E106="控制",数据A!$F106="得"),1,0)</f>
        <v>0</v>
      </c>
      <c r="AL107" s="1">
        <f>IF(AND(数据A!$E106="控制",数据A!$F106="失"),1,0)</f>
        <v>0</v>
      </c>
      <c r="AM107" s="1">
        <f>IF(AND(数据A!$E106="意外",数据A!$F106="得"),1,0)</f>
        <v>0</v>
      </c>
      <c r="AN107" s="1">
        <f>IF(AND(数据A!$E106="意外",数据A!$F106="失"),1,0)</f>
        <v>0</v>
      </c>
      <c r="AO107" s="5">
        <f>IF(AND(数据B!$E106="发球",数据B!$F106="得"),1,0)</f>
        <v>0</v>
      </c>
      <c r="AP107" s="5">
        <f>IF(AND(数据B!$E106="发球",数据B!$F106="失"),1,0)</f>
        <v>0</v>
      </c>
      <c r="AQ107" s="5">
        <f>IF(AND(数据B!$E106="正手",数据B!$F106="得"),1,0)</f>
        <v>0</v>
      </c>
      <c r="AR107" s="5">
        <f>IF(AND(数据B!$E106="正手",数据B!$F106="失"),1,0)</f>
        <v>0</v>
      </c>
      <c r="AS107" s="5">
        <f>IF(AND(数据B!$E106="反手",数据B!$F106="得"),1,0)</f>
        <v>0</v>
      </c>
      <c r="AT107" s="5">
        <f>IF(AND(数据B!$E106="反手",数据B!$F106="失"),1,0)</f>
        <v>0</v>
      </c>
      <c r="AU107" s="5">
        <f>IF(AND(数据B!$E106="侧身",数据B!$F106="得"),1,0)</f>
        <v>0</v>
      </c>
      <c r="AV107" s="5">
        <f>IF(AND(数据B!$E106="侧身",数据B!$F106="失"),1,0)</f>
        <v>0</v>
      </c>
      <c r="AW107" s="5">
        <f>IF(AND(数据B!$E106="控制",数据B!$F106="得"),1,0)</f>
        <v>0</v>
      </c>
      <c r="AX107" s="5">
        <f>IF(AND(数据B!$E106="控制",数据B!$F106="失"),1,0)</f>
        <v>0</v>
      </c>
      <c r="AY107" s="5">
        <f>IF(AND(数据B!$E106="意外",数据B!$F106="得"),1,0)</f>
        <v>0</v>
      </c>
      <c r="AZ107" s="5">
        <f>IF(AND(数据B!$E106="意外",数据B!$F106="失"),1,0)</f>
        <v>0</v>
      </c>
    </row>
    <row r="108" spans="1:52">
      <c r="A108" s="1">
        <f>IF(AND(输入!$D107=1,输入!$G107="d"),1,0)</f>
        <v>0</v>
      </c>
      <c r="B108" s="1">
        <f>IF(AND(输入!$D107=2,输入!$G107="d"),1,0)</f>
        <v>0</v>
      </c>
      <c r="C108" s="1">
        <f>IF(AND(输入!$D107=3,输入!$G107="d"),1,0)</f>
        <v>0</v>
      </c>
      <c r="D108" s="1">
        <f>IF(AND(输入!$D107=4,输入!$G107="d"),1,0)</f>
        <v>0</v>
      </c>
      <c r="E108" s="1">
        <f>IF(AND(输入!$D107=5,输入!$G107="d"),1,0)</f>
        <v>0</v>
      </c>
      <c r="F108" s="1">
        <f>IF(AND(输入!$D107=6,输入!$G107="d"),1,0)</f>
        <v>0</v>
      </c>
      <c r="G108" s="1">
        <f>IF(AND(输入!$D107&gt;6,输入!$G107="d"),1,0)</f>
        <v>0</v>
      </c>
      <c r="H108" s="1">
        <f>IF(AND(输入!$D107=1,输入!$G107="s"),1,0)</f>
        <v>0</v>
      </c>
      <c r="I108" s="1">
        <f>IF(AND(输入!$D107=2,输入!$G107="s"),1,0)</f>
        <v>0</v>
      </c>
      <c r="J108" s="1">
        <f>IF(AND(输入!$D107=3,输入!$G107="s"),1,0)</f>
        <v>0</v>
      </c>
      <c r="K108" s="1">
        <f>IF(AND(输入!$D107=4,输入!$G107="s"),1,0)</f>
        <v>0</v>
      </c>
      <c r="L108" s="1">
        <f>IF(AND(输入!$D107=5,输入!$G107="s"),1,0)</f>
        <v>0</v>
      </c>
      <c r="M108" s="1">
        <f>IF(AND(输入!$D107=6,输入!$G107="s"),1,0)</f>
        <v>0</v>
      </c>
      <c r="N108" s="1">
        <f>IF(AND(输入!$D107&gt;6,输入!$G107="s"),1,0)</f>
        <v>0</v>
      </c>
      <c r="O108" s="2">
        <f>IF(AND(输入!$H107=1,输入!$G107="s"),1,0)</f>
        <v>0</v>
      </c>
      <c r="P108" s="2">
        <f>IF(AND(输入!$H107=2,输入!$G107="s"),1,0)</f>
        <v>0</v>
      </c>
      <c r="Q108" s="2">
        <f>IF(AND(输入!$H107=3,输入!$G107="s"),1,0)</f>
        <v>0</v>
      </c>
      <c r="R108" s="2">
        <f>IF(AND(输入!$H107=4,输入!$G107="s"),1,0)</f>
        <v>0</v>
      </c>
      <c r="S108" s="2">
        <f>IF(AND(输入!$H107=5,输入!$G107="s"),1,0)</f>
        <v>0</v>
      </c>
      <c r="T108" s="2">
        <f>IF(AND(输入!$H107=6,输入!$G107="s"),1,0)</f>
        <v>0</v>
      </c>
      <c r="U108" s="2">
        <f>IF(AND(输入!$H107&gt;6,输入!$G107="s"),1,0)</f>
        <v>0</v>
      </c>
      <c r="V108" s="2">
        <f>IF(AND(输入!$H107=1,输入!$G107="d"),1,0)</f>
        <v>0</v>
      </c>
      <c r="W108" s="2">
        <f>IF(AND(输入!$H107=2,输入!$G107="d"),1,0)</f>
        <v>0</v>
      </c>
      <c r="X108" s="2">
        <f>IF(AND(输入!$H107=3,输入!$G107="d"),1,0)</f>
        <v>0</v>
      </c>
      <c r="Y108" s="2">
        <f>IF(AND(输入!$H107=4,输入!$G107="d"),1,0)</f>
        <v>0</v>
      </c>
      <c r="Z108" s="2">
        <f>IF(AND(输入!$H107=5,输入!$G107="d"),1,0)</f>
        <v>0</v>
      </c>
      <c r="AA108" s="2">
        <f>IF(AND(输入!$H107=6,输入!$G107="d"),1,0)</f>
        <v>0</v>
      </c>
      <c r="AB108" s="2">
        <f>IF(AND(输入!$H107&gt;6,输入!$G107="d"),1,0)</f>
        <v>0</v>
      </c>
      <c r="AC108" s="1">
        <f>IF(AND(数据A!$E107="发球",数据A!$F107="得"),1,0)</f>
        <v>0</v>
      </c>
      <c r="AD108" s="1">
        <f>IF(AND(数据A!$E107="发球",数据A!$F107="失"),1,0)</f>
        <v>0</v>
      </c>
      <c r="AE108" s="1">
        <f>IF(AND(数据A!$E107="正手",数据A!$F107="得"),1,0)</f>
        <v>0</v>
      </c>
      <c r="AF108" s="1">
        <f>IF(AND(数据A!$E107="正手",数据A!$F107="失"),1,0)</f>
        <v>0</v>
      </c>
      <c r="AG108" s="1">
        <f>IF(AND(数据A!$E107="反手",数据A!$F107="得"),1,0)</f>
        <v>0</v>
      </c>
      <c r="AH108" s="1">
        <f>IF(AND(数据A!$E107="反手",数据A!$F107="失"),1,0)</f>
        <v>0</v>
      </c>
      <c r="AI108" s="1">
        <f>IF(AND(数据A!$E107="侧身",数据A!$F107="得"),1,0)</f>
        <v>0</v>
      </c>
      <c r="AJ108" s="1">
        <f>IF(AND(数据A!$E107="侧身",数据A!$F107="失"),1,0)</f>
        <v>0</v>
      </c>
      <c r="AK108" s="1">
        <f>IF(AND(数据A!$E107="控制",数据A!$F107="得"),1,0)</f>
        <v>0</v>
      </c>
      <c r="AL108" s="1">
        <f>IF(AND(数据A!$E107="控制",数据A!$F107="失"),1,0)</f>
        <v>0</v>
      </c>
      <c r="AM108" s="1">
        <f>IF(AND(数据A!$E107="意外",数据A!$F107="得"),1,0)</f>
        <v>0</v>
      </c>
      <c r="AN108" s="1">
        <f>IF(AND(数据A!$E107="意外",数据A!$F107="失"),1,0)</f>
        <v>0</v>
      </c>
      <c r="AO108" s="5">
        <f>IF(AND(数据B!$E107="发球",数据B!$F107="得"),1,0)</f>
        <v>0</v>
      </c>
      <c r="AP108" s="5">
        <f>IF(AND(数据B!$E107="发球",数据B!$F107="失"),1,0)</f>
        <v>0</v>
      </c>
      <c r="AQ108" s="5">
        <f>IF(AND(数据B!$E107="正手",数据B!$F107="得"),1,0)</f>
        <v>0</v>
      </c>
      <c r="AR108" s="5">
        <f>IF(AND(数据B!$E107="正手",数据B!$F107="失"),1,0)</f>
        <v>0</v>
      </c>
      <c r="AS108" s="5">
        <f>IF(AND(数据B!$E107="反手",数据B!$F107="得"),1,0)</f>
        <v>0</v>
      </c>
      <c r="AT108" s="5">
        <f>IF(AND(数据B!$E107="反手",数据B!$F107="失"),1,0)</f>
        <v>0</v>
      </c>
      <c r="AU108" s="5">
        <f>IF(AND(数据B!$E107="侧身",数据B!$F107="得"),1,0)</f>
        <v>0</v>
      </c>
      <c r="AV108" s="5">
        <f>IF(AND(数据B!$E107="侧身",数据B!$F107="失"),1,0)</f>
        <v>0</v>
      </c>
      <c r="AW108" s="5">
        <f>IF(AND(数据B!$E107="控制",数据B!$F107="得"),1,0)</f>
        <v>0</v>
      </c>
      <c r="AX108" s="5">
        <f>IF(AND(数据B!$E107="控制",数据B!$F107="失"),1,0)</f>
        <v>0</v>
      </c>
      <c r="AY108" s="5">
        <f>IF(AND(数据B!$E107="意外",数据B!$F107="得"),1,0)</f>
        <v>0</v>
      </c>
      <c r="AZ108" s="5">
        <f>IF(AND(数据B!$E107="意外",数据B!$F107="失"),1,0)</f>
        <v>0</v>
      </c>
    </row>
    <row r="109" spans="1:52">
      <c r="A109" s="1">
        <f>IF(AND(输入!$D108=1,输入!$G108="d"),1,0)</f>
        <v>0</v>
      </c>
      <c r="B109" s="1">
        <f>IF(AND(输入!$D108=2,输入!$G108="d"),1,0)</f>
        <v>0</v>
      </c>
      <c r="C109" s="1">
        <f>IF(AND(输入!$D108=3,输入!$G108="d"),1,0)</f>
        <v>0</v>
      </c>
      <c r="D109" s="1">
        <f>IF(AND(输入!$D108=4,输入!$G108="d"),1,0)</f>
        <v>0</v>
      </c>
      <c r="E109" s="1">
        <f>IF(AND(输入!$D108=5,输入!$G108="d"),1,0)</f>
        <v>0</v>
      </c>
      <c r="F109" s="1">
        <f>IF(AND(输入!$D108=6,输入!$G108="d"),1,0)</f>
        <v>0</v>
      </c>
      <c r="G109" s="1">
        <f>IF(AND(输入!$D108&gt;6,输入!$G108="d"),1,0)</f>
        <v>0</v>
      </c>
      <c r="H109" s="1">
        <f>IF(AND(输入!$D108=1,输入!$G108="s"),1,0)</f>
        <v>0</v>
      </c>
      <c r="I109" s="1">
        <f>IF(AND(输入!$D108=2,输入!$G108="s"),1,0)</f>
        <v>0</v>
      </c>
      <c r="J109" s="1">
        <f>IF(AND(输入!$D108=3,输入!$G108="s"),1,0)</f>
        <v>0</v>
      </c>
      <c r="K109" s="1">
        <f>IF(AND(输入!$D108=4,输入!$G108="s"),1,0)</f>
        <v>0</v>
      </c>
      <c r="L109" s="1">
        <f>IF(AND(输入!$D108=5,输入!$G108="s"),1,0)</f>
        <v>0</v>
      </c>
      <c r="M109" s="1">
        <f>IF(AND(输入!$D108=6,输入!$G108="s"),1,0)</f>
        <v>0</v>
      </c>
      <c r="N109" s="1">
        <f>IF(AND(输入!$D108&gt;6,输入!$G108="s"),1,0)</f>
        <v>0</v>
      </c>
      <c r="O109" s="2">
        <f>IF(AND(输入!$H108=1,输入!$G108="s"),1,0)</f>
        <v>0</v>
      </c>
      <c r="P109" s="2">
        <f>IF(AND(输入!$H108=2,输入!$G108="s"),1,0)</f>
        <v>0</v>
      </c>
      <c r="Q109" s="2">
        <f>IF(AND(输入!$H108=3,输入!$G108="s"),1,0)</f>
        <v>0</v>
      </c>
      <c r="R109" s="2">
        <f>IF(AND(输入!$H108=4,输入!$G108="s"),1,0)</f>
        <v>0</v>
      </c>
      <c r="S109" s="2">
        <f>IF(AND(输入!$H108=5,输入!$G108="s"),1,0)</f>
        <v>0</v>
      </c>
      <c r="T109" s="2">
        <f>IF(AND(输入!$H108=6,输入!$G108="s"),1,0)</f>
        <v>0</v>
      </c>
      <c r="U109" s="2">
        <f>IF(AND(输入!$H108&gt;6,输入!$G108="s"),1,0)</f>
        <v>0</v>
      </c>
      <c r="V109" s="2">
        <f>IF(AND(输入!$H108=1,输入!$G108="d"),1,0)</f>
        <v>0</v>
      </c>
      <c r="W109" s="2">
        <f>IF(AND(输入!$H108=2,输入!$G108="d"),1,0)</f>
        <v>0</v>
      </c>
      <c r="X109" s="2">
        <f>IF(AND(输入!$H108=3,输入!$G108="d"),1,0)</f>
        <v>0</v>
      </c>
      <c r="Y109" s="2">
        <f>IF(AND(输入!$H108=4,输入!$G108="d"),1,0)</f>
        <v>0</v>
      </c>
      <c r="Z109" s="2">
        <f>IF(AND(输入!$H108=5,输入!$G108="d"),1,0)</f>
        <v>0</v>
      </c>
      <c r="AA109" s="2">
        <f>IF(AND(输入!$H108=6,输入!$G108="d"),1,0)</f>
        <v>0</v>
      </c>
      <c r="AB109" s="2">
        <f>IF(AND(输入!$H108&gt;6,输入!$G108="d"),1,0)</f>
        <v>0</v>
      </c>
      <c r="AC109" s="1">
        <f>IF(AND(数据A!$E108="发球",数据A!$F108="得"),1,0)</f>
        <v>0</v>
      </c>
      <c r="AD109" s="1">
        <f>IF(AND(数据A!$E108="发球",数据A!$F108="失"),1,0)</f>
        <v>0</v>
      </c>
      <c r="AE109" s="1">
        <f>IF(AND(数据A!$E108="正手",数据A!$F108="得"),1,0)</f>
        <v>0</v>
      </c>
      <c r="AF109" s="1">
        <f>IF(AND(数据A!$E108="正手",数据A!$F108="失"),1,0)</f>
        <v>0</v>
      </c>
      <c r="AG109" s="1">
        <f>IF(AND(数据A!$E108="反手",数据A!$F108="得"),1,0)</f>
        <v>0</v>
      </c>
      <c r="AH109" s="1">
        <f>IF(AND(数据A!$E108="反手",数据A!$F108="失"),1,0)</f>
        <v>0</v>
      </c>
      <c r="AI109" s="1">
        <f>IF(AND(数据A!$E108="侧身",数据A!$F108="得"),1,0)</f>
        <v>0</v>
      </c>
      <c r="AJ109" s="1">
        <f>IF(AND(数据A!$E108="侧身",数据A!$F108="失"),1,0)</f>
        <v>0</v>
      </c>
      <c r="AK109" s="1">
        <f>IF(AND(数据A!$E108="控制",数据A!$F108="得"),1,0)</f>
        <v>0</v>
      </c>
      <c r="AL109" s="1">
        <f>IF(AND(数据A!$E108="控制",数据A!$F108="失"),1,0)</f>
        <v>0</v>
      </c>
      <c r="AM109" s="1">
        <f>IF(AND(数据A!$E108="意外",数据A!$F108="得"),1,0)</f>
        <v>0</v>
      </c>
      <c r="AN109" s="1">
        <f>IF(AND(数据A!$E108="意外",数据A!$F108="失"),1,0)</f>
        <v>0</v>
      </c>
      <c r="AO109" s="5">
        <f>IF(AND(数据B!$E108="发球",数据B!$F108="得"),1,0)</f>
        <v>0</v>
      </c>
      <c r="AP109" s="5">
        <f>IF(AND(数据B!$E108="发球",数据B!$F108="失"),1,0)</f>
        <v>0</v>
      </c>
      <c r="AQ109" s="5">
        <f>IF(AND(数据B!$E108="正手",数据B!$F108="得"),1,0)</f>
        <v>0</v>
      </c>
      <c r="AR109" s="5">
        <f>IF(AND(数据B!$E108="正手",数据B!$F108="失"),1,0)</f>
        <v>0</v>
      </c>
      <c r="AS109" s="5">
        <f>IF(AND(数据B!$E108="反手",数据B!$F108="得"),1,0)</f>
        <v>0</v>
      </c>
      <c r="AT109" s="5">
        <f>IF(AND(数据B!$E108="反手",数据B!$F108="失"),1,0)</f>
        <v>0</v>
      </c>
      <c r="AU109" s="5">
        <f>IF(AND(数据B!$E108="侧身",数据B!$F108="得"),1,0)</f>
        <v>0</v>
      </c>
      <c r="AV109" s="5">
        <f>IF(AND(数据B!$E108="侧身",数据B!$F108="失"),1,0)</f>
        <v>0</v>
      </c>
      <c r="AW109" s="5">
        <f>IF(AND(数据B!$E108="控制",数据B!$F108="得"),1,0)</f>
        <v>0</v>
      </c>
      <c r="AX109" s="5">
        <f>IF(AND(数据B!$E108="控制",数据B!$F108="失"),1,0)</f>
        <v>0</v>
      </c>
      <c r="AY109" s="5">
        <f>IF(AND(数据B!$E108="意外",数据B!$F108="得"),1,0)</f>
        <v>0</v>
      </c>
      <c r="AZ109" s="5">
        <f>IF(AND(数据B!$E108="意外",数据B!$F108="失"),1,0)</f>
        <v>0</v>
      </c>
    </row>
    <row r="110" spans="1:52">
      <c r="A110" s="1">
        <f>IF(AND(输入!$D109=1,输入!$G109="d"),1,0)</f>
        <v>0</v>
      </c>
      <c r="B110" s="1">
        <f>IF(AND(输入!$D109=2,输入!$G109="d"),1,0)</f>
        <v>0</v>
      </c>
      <c r="C110" s="1">
        <f>IF(AND(输入!$D109=3,输入!$G109="d"),1,0)</f>
        <v>0</v>
      </c>
      <c r="D110" s="1">
        <f>IF(AND(输入!$D109=4,输入!$G109="d"),1,0)</f>
        <v>0</v>
      </c>
      <c r="E110" s="1">
        <f>IF(AND(输入!$D109=5,输入!$G109="d"),1,0)</f>
        <v>0</v>
      </c>
      <c r="F110" s="1">
        <f>IF(AND(输入!$D109=6,输入!$G109="d"),1,0)</f>
        <v>0</v>
      </c>
      <c r="G110" s="1">
        <f>IF(AND(输入!$D109&gt;6,输入!$G109="d"),1,0)</f>
        <v>0</v>
      </c>
      <c r="H110" s="1">
        <f>IF(AND(输入!$D109=1,输入!$G109="s"),1,0)</f>
        <v>0</v>
      </c>
      <c r="I110" s="1">
        <f>IF(AND(输入!$D109=2,输入!$G109="s"),1,0)</f>
        <v>0</v>
      </c>
      <c r="J110" s="1">
        <f>IF(AND(输入!$D109=3,输入!$G109="s"),1,0)</f>
        <v>0</v>
      </c>
      <c r="K110" s="1">
        <f>IF(AND(输入!$D109=4,输入!$G109="s"),1,0)</f>
        <v>0</v>
      </c>
      <c r="L110" s="1">
        <f>IF(AND(输入!$D109=5,输入!$G109="s"),1,0)</f>
        <v>0</v>
      </c>
      <c r="M110" s="1">
        <f>IF(AND(输入!$D109=6,输入!$G109="s"),1,0)</f>
        <v>0</v>
      </c>
      <c r="N110" s="1">
        <f>IF(AND(输入!$D109&gt;6,输入!$G109="s"),1,0)</f>
        <v>0</v>
      </c>
      <c r="O110" s="2">
        <f>IF(AND(输入!$H109=1,输入!$G109="s"),1,0)</f>
        <v>0</v>
      </c>
      <c r="P110" s="2">
        <f>IF(AND(输入!$H109=2,输入!$G109="s"),1,0)</f>
        <v>0</v>
      </c>
      <c r="Q110" s="2">
        <f>IF(AND(输入!$H109=3,输入!$G109="s"),1,0)</f>
        <v>0</v>
      </c>
      <c r="R110" s="2">
        <f>IF(AND(输入!$H109=4,输入!$G109="s"),1,0)</f>
        <v>0</v>
      </c>
      <c r="S110" s="2">
        <f>IF(AND(输入!$H109=5,输入!$G109="s"),1,0)</f>
        <v>0</v>
      </c>
      <c r="T110" s="2">
        <f>IF(AND(输入!$H109=6,输入!$G109="s"),1,0)</f>
        <v>0</v>
      </c>
      <c r="U110" s="2">
        <f>IF(AND(输入!$H109&gt;6,输入!$G109="s"),1,0)</f>
        <v>0</v>
      </c>
      <c r="V110" s="2">
        <f>IF(AND(输入!$H109=1,输入!$G109="d"),1,0)</f>
        <v>0</v>
      </c>
      <c r="W110" s="2">
        <f>IF(AND(输入!$H109=2,输入!$G109="d"),1,0)</f>
        <v>0</v>
      </c>
      <c r="X110" s="2">
        <f>IF(AND(输入!$H109=3,输入!$G109="d"),1,0)</f>
        <v>0</v>
      </c>
      <c r="Y110" s="2">
        <f>IF(AND(输入!$H109=4,输入!$G109="d"),1,0)</f>
        <v>0</v>
      </c>
      <c r="Z110" s="2">
        <f>IF(AND(输入!$H109=5,输入!$G109="d"),1,0)</f>
        <v>0</v>
      </c>
      <c r="AA110" s="2">
        <f>IF(AND(输入!$H109=6,输入!$G109="d"),1,0)</f>
        <v>0</v>
      </c>
      <c r="AB110" s="2">
        <f>IF(AND(输入!$H109&gt;6,输入!$G109="d"),1,0)</f>
        <v>0</v>
      </c>
      <c r="AC110" s="1">
        <f>IF(AND(数据A!$E109="发球",数据A!$F109="得"),1,0)</f>
        <v>0</v>
      </c>
      <c r="AD110" s="1">
        <f>IF(AND(数据A!$E109="发球",数据A!$F109="失"),1,0)</f>
        <v>0</v>
      </c>
      <c r="AE110" s="1">
        <f>IF(AND(数据A!$E109="正手",数据A!$F109="得"),1,0)</f>
        <v>0</v>
      </c>
      <c r="AF110" s="1">
        <f>IF(AND(数据A!$E109="正手",数据A!$F109="失"),1,0)</f>
        <v>0</v>
      </c>
      <c r="AG110" s="1">
        <f>IF(AND(数据A!$E109="反手",数据A!$F109="得"),1,0)</f>
        <v>0</v>
      </c>
      <c r="AH110" s="1">
        <f>IF(AND(数据A!$E109="反手",数据A!$F109="失"),1,0)</f>
        <v>0</v>
      </c>
      <c r="AI110" s="1">
        <f>IF(AND(数据A!$E109="侧身",数据A!$F109="得"),1,0)</f>
        <v>0</v>
      </c>
      <c r="AJ110" s="1">
        <f>IF(AND(数据A!$E109="侧身",数据A!$F109="失"),1,0)</f>
        <v>0</v>
      </c>
      <c r="AK110" s="1">
        <f>IF(AND(数据A!$E109="控制",数据A!$F109="得"),1,0)</f>
        <v>0</v>
      </c>
      <c r="AL110" s="1">
        <f>IF(AND(数据A!$E109="控制",数据A!$F109="失"),1,0)</f>
        <v>0</v>
      </c>
      <c r="AM110" s="1">
        <f>IF(AND(数据A!$E109="意外",数据A!$F109="得"),1,0)</f>
        <v>0</v>
      </c>
      <c r="AN110" s="1">
        <f>IF(AND(数据A!$E109="意外",数据A!$F109="失"),1,0)</f>
        <v>0</v>
      </c>
      <c r="AO110" s="5">
        <f>IF(AND(数据B!$E109="发球",数据B!$F109="得"),1,0)</f>
        <v>0</v>
      </c>
      <c r="AP110" s="5">
        <f>IF(AND(数据B!$E109="发球",数据B!$F109="失"),1,0)</f>
        <v>0</v>
      </c>
      <c r="AQ110" s="5">
        <f>IF(AND(数据B!$E109="正手",数据B!$F109="得"),1,0)</f>
        <v>0</v>
      </c>
      <c r="AR110" s="5">
        <f>IF(AND(数据B!$E109="正手",数据B!$F109="失"),1,0)</f>
        <v>0</v>
      </c>
      <c r="AS110" s="5">
        <f>IF(AND(数据B!$E109="反手",数据B!$F109="得"),1,0)</f>
        <v>0</v>
      </c>
      <c r="AT110" s="5">
        <f>IF(AND(数据B!$E109="反手",数据B!$F109="失"),1,0)</f>
        <v>0</v>
      </c>
      <c r="AU110" s="5">
        <f>IF(AND(数据B!$E109="侧身",数据B!$F109="得"),1,0)</f>
        <v>0</v>
      </c>
      <c r="AV110" s="5">
        <f>IF(AND(数据B!$E109="侧身",数据B!$F109="失"),1,0)</f>
        <v>0</v>
      </c>
      <c r="AW110" s="5">
        <f>IF(AND(数据B!$E109="控制",数据B!$F109="得"),1,0)</f>
        <v>0</v>
      </c>
      <c r="AX110" s="5">
        <f>IF(AND(数据B!$E109="控制",数据B!$F109="失"),1,0)</f>
        <v>0</v>
      </c>
      <c r="AY110" s="5">
        <f>IF(AND(数据B!$E109="意外",数据B!$F109="得"),1,0)</f>
        <v>0</v>
      </c>
      <c r="AZ110" s="5">
        <f>IF(AND(数据B!$E109="意外",数据B!$F109="失"),1,0)</f>
        <v>0</v>
      </c>
    </row>
    <row r="111" spans="1:52">
      <c r="A111" s="1">
        <f>IF(AND(输入!$D110=1,输入!$G110="d"),1,0)</f>
        <v>0</v>
      </c>
      <c r="B111" s="1">
        <f>IF(AND(输入!$D110=2,输入!$G110="d"),1,0)</f>
        <v>0</v>
      </c>
      <c r="C111" s="1">
        <f>IF(AND(输入!$D110=3,输入!$G110="d"),1,0)</f>
        <v>0</v>
      </c>
      <c r="D111" s="1">
        <f>IF(AND(输入!$D110=4,输入!$G110="d"),1,0)</f>
        <v>0</v>
      </c>
      <c r="E111" s="1">
        <f>IF(AND(输入!$D110=5,输入!$G110="d"),1,0)</f>
        <v>0</v>
      </c>
      <c r="F111" s="1">
        <f>IF(AND(输入!$D110=6,输入!$G110="d"),1,0)</f>
        <v>0</v>
      </c>
      <c r="G111" s="1">
        <f>IF(AND(输入!$D110&gt;6,输入!$G110="d"),1,0)</f>
        <v>0</v>
      </c>
      <c r="H111" s="1">
        <f>IF(AND(输入!$D110=1,输入!$G110="s"),1,0)</f>
        <v>0</v>
      </c>
      <c r="I111" s="1">
        <f>IF(AND(输入!$D110=2,输入!$G110="s"),1,0)</f>
        <v>0</v>
      </c>
      <c r="J111" s="1">
        <f>IF(AND(输入!$D110=3,输入!$G110="s"),1,0)</f>
        <v>0</v>
      </c>
      <c r="K111" s="1">
        <f>IF(AND(输入!$D110=4,输入!$G110="s"),1,0)</f>
        <v>0</v>
      </c>
      <c r="L111" s="1">
        <f>IF(AND(输入!$D110=5,输入!$G110="s"),1,0)</f>
        <v>0</v>
      </c>
      <c r="M111" s="1">
        <f>IF(AND(输入!$D110=6,输入!$G110="s"),1,0)</f>
        <v>0</v>
      </c>
      <c r="N111" s="1">
        <f>IF(AND(输入!$D110&gt;6,输入!$G110="s"),1,0)</f>
        <v>0</v>
      </c>
      <c r="O111" s="2">
        <f>IF(AND(输入!$H110=1,输入!$G110="s"),1,0)</f>
        <v>0</v>
      </c>
      <c r="P111" s="2">
        <f>IF(AND(输入!$H110=2,输入!$G110="s"),1,0)</f>
        <v>0</v>
      </c>
      <c r="Q111" s="2">
        <f>IF(AND(输入!$H110=3,输入!$G110="s"),1,0)</f>
        <v>0</v>
      </c>
      <c r="R111" s="2">
        <f>IF(AND(输入!$H110=4,输入!$G110="s"),1,0)</f>
        <v>0</v>
      </c>
      <c r="S111" s="2">
        <f>IF(AND(输入!$H110=5,输入!$G110="s"),1,0)</f>
        <v>0</v>
      </c>
      <c r="T111" s="2">
        <f>IF(AND(输入!$H110=6,输入!$G110="s"),1,0)</f>
        <v>0</v>
      </c>
      <c r="U111" s="2">
        <f>IF(AND(输入!$H110&gt;6,输入!$G110="s"),1,0)</f>
        <v>0</v>
      </c>
      <c r="V111" s="2">
        <f>IF(AND(输入!$H110=1,输入!$G110="d"),1,0)</f>
        <v>0</v>
      </c>
      <c r="W111" s="2">
        <f>IF(AND(输入!$H110=2,输入!$G110="d"),1,0)</f>
        <v>0</v>
      </c>
      <c r="X111" s="2">
        <f>IF(AND(输入!$H110=3,输入!$G110="d"),1,0)</f>
        <v>0</v>
      </c>
      <c r="Y111" s="2">
        <f>IF(AND(输入!$H110=4,输入!$G110="d"),1,0)</f>
        <v>0</v>
      </c>
      <c r="Z111" s="2">
        <f>IF(AND(输入!$H110=5,输入!$G110="d"),1,0)</f>
        <v>0</v>
      </c>
      <c r="AA111" s="2">
        <f>IF(AND(输入!$H110=6,输入!$G110="d"),1,0)</f>
        <v>0</v>
      </c>
      <c r="AB111" s="2">
        <f>IF(AND(输入!$H110&gt;6,输入!$G110="d"),1,0)</f>
        <v>0</v>
      </c>
      <c r="AC111" s="1">
        <f>IF(AND(数据A!$E110="发球",数据A!$F110="得"),1,0)</f>
        <v>0</v>
      </c>
      <c r="AD111" s="1">
        <f>IF(AND(数据A!$E110="发球",数据A!$F110="失"),1,0)</f>
        <v>0</v>
      </c>
      <c r="AE111" s="1">
        <f>IF(AND(数据A!$E110="正手",数据A!$F110="得"),1,0)</f>
        <v>0</v>
      </c>
      <c r="AF111" s="1">
        <f>IF(AND(数据A!$E110="正手",数据A!$F110="失"),1,0)</f>
        <v>0</v>
      </c>
      <c r="AG111" s="1">
        <f>IF(AND(数据A!$E110="反手",数据A!$F110="得"),1,0)</f>
        <v>0</v>
      </c>
      <c r="AH111" s="1">
        <f>IF(AND(数据A!$E110="反手",数据A!$F110="失"),1,0)</f>
        <v>0</v>
      </c>
      <c r="AI111" s="1">
        <f>IF(AND(数据A!$E110="侧身",数据A!$F110="得"),1,0)</f>
        <v>0</v>
      </c>
      <c r="AJ111" s="1">
        <f>IF(AND(数据A!$E110="侧身",数据A!$F110="失"),1,0)</f>
        <v>0</v>
      </c>
      <c r="AK111" s="1">
        <f>IF(AND(数据A!$E110="控制",数据A!$F110="得"),1,0)</f>
        <v>0</v>
      </c>
      <c r="AL111" s="1">
        <f>IF(AND(数据A!$E110="控制",数据A!$F110="失"),1,0)</f>
        <v>0</v>
      </c>
      <c r="AM111" s="1">
        <f>IF(AND(数据A!$E110="意外",数据A!$F110="得"),1,0)</f>
        <v>0</v>
      </c>
      <c r="AN111" s="1">
        <f>IF(AND(数据A!$E110="意外",数据A!$F110="失"),1,0)</f>
        <v>0</v>
      </c>
      <c r="AO111" s="5">
        <f>IF(AND(数据B!$E110="发球",数据B!$F110="得"),1,0)</f>
        <v>0</v>
      </c>
      <c r="AP111" s="5">
        <f>IF(AND(数据B!$E110="发球",数据B!$F110="失"),1,0)</f>
        <v>0</v>
      </c>
      <c r="AQ111" s="5">
        <f>IF(AND(数据B!$E110="正手",数据B!$F110="得"),1,0)</f>
        <v>0</v>
      </c>
      <c r="AR111" s="5">
        <f>IF(AND(数据B!$E110="正手",数据B!$F110="失"),1,0)</f>
        <v>0</v>
      </c>
      <c r="AS111" s="5">
        <f>IF(AND(数据B!$E110="反手",数据B!$F110="得"),1,0)</f>
        <v>0</v>
      </c>
      <c r="AT111" s="5">
        <f>IF(AND(数据B!$E110="反手",数据B!$F110="失"),1,0)</f>
        <v>0</v>
      </c>
      <c r="AU111" s="5">
        <f>IF(AND(数据B!$E110="侧身",数据B!$F110="得"),1,0)</f>
        <v>0</v>
      </c>
      <c r="AV111" s="5">
        <f>IF(AND(数据B!$E110="侧身",数据B!$F110="失"),1,0)</f>
        <v>0</v>
      </c>
      <c r="AW111" s="5">
        <f>IF(AND(数据B!$E110="控制",数据B!$F110="得"),1,0)</f>
        <v>0</v>
      </c>
      <c r="AX111" s="5">
        <f>IF(AND(数据B!$E110="控制",数据B!$F110="失"),1,0)</f>
        <v>0</v>
      </c>
      <c r="AY111" s="5">
        <f>IF(AND(数据B!$E110="意外",数据B!$F110="得"),1,0)</f>
        <v>0</v>
      </c>
      <c r="AZ111" s="5">
        <f>IF(AND(数据B!$E110="意外",数据B!$F110="失"),1,0)</f>
        <v>0</v>
      </c>
    </row>
    <row r="112" spans="1:52">
      <c r="A112" s="1">
        <f>IF(AND(输入!$D111=1,输入!$G111="d"),1,0)</f>
        <v>0</v>
      </c>
      <c r="B112" s="1">
        <f>IF(AND(输入!$D111=2,输入!$G111="d"),1,0)</f>
        <v>0</v>
      </c>
      <c r="C112" s="1">
        <f>IF(AND(输入!$D111=3,输入!$G111="d"),1,0)</f>
        <v>0</v>
      </c>
      <c r="D112" s="1">
        <f>IF(AND(输入!$D111=4,输入!$G111="d"),1,0)</f>
        <v>0</v>
      </c>
      <c r="E112" s="1">
        <f>IF(AND(输入!$D111=5,输入!$G111="d"),1,0)</f>
        <v>0</v>
      </c>
      <c r="F112" s="1">
        <f>IF(AND(输入!$D111=6,输入!$G111="d"),1,0)</f>
        <v>0</v>
      </c>
      <c r="G112" s="1">
        <f>IF(AND(输入!$D111&gt;6,输入!$G111="d"),1,0)</f>
        <v>0</v>
      </c>
      <c r="H112" s="1">
        <f>IF(AND(输入!$D111=1,输入!$G111="s"),1,0)</f>
        <v>0</v>
      </c>
      <c r="I112" s="1">
        <f>IF(AND(输入!$D111=2,输入!$G111="s"),1,0)</f>
        <v>0</v>
      </c>
      <c r="J112" s="1">
        <f>IF(AND(输入!$D111=3,输入!$G111="s"),1,0)</f>
        <v>0</v>
      </c>
      <c r="K112" s="1">
        <f>IF(AND(输入!$D111=4,输入!$G111="s"),1,0)</f>
        <v>0</v>
      </c>
      <c r="L112" s="1">
        <f>IF(AND(输入!$D111=5,输入!$G111="s"),1,0)</f>
        <v>0</v>
      </c>
      <c r="M112" s="1">
        <f>IF(AND(输入!$D111=6,输入!$G111="s"),1,0)</f>
        <v>0</v>
      </c>
      <c r="N112" s="1">
        <f>IF(AND(输入!$D111&gt;6,输入!$G111="s"),1,0)</f>
        <v>0</v>
      </c>
      <c r="O112" s="2">
        <f>IF(AND(输入!$H111=1,输入!$G111="s"),1,0)</f>
        <v>0</v>
      </c>
      <c r="P112" s="2">
        <f>IF(AND(输入!$H111=2,输入!$G111="s"),1,0)</f>
        <v>0</v>
      </c>
      <c r="Q112" s="2">
        <f>IF(AND(输入!$H111=3,输入!$G111="s"),1,0)</f>
        <v>0</v>
      </c>
      <c r="R112" s="2">
        <f>IF(AND(输入!$H111=4,输入!$G111="s"),1,0)</f>
        <v>0</v>
      </c>
      <c r="S112" s="2">
        <f>IF(AND(输入!$H111=5,输入!$G111="s"),1,0)</f>
        <v>0</v>
      </c>
      <c r="T112" s="2">
        <f>IF(AND(输入!$H111=6,输入!$G111="s"),1,0)</f>
        <v>0</v>
      </c>
      <c r="U112" s="2">
        <f>IF(AND(输入!$H111&gt;6,输入!$G111="s"),1,0)</f>
        <v>0</v>
      </c>
      <c r="V112" s="2">
        <f>IF(AND(输入!$H111=1,输入!$G111="d"),1,0)</f>
        <v>0</v>
      </c>
      <c r="W112" s="2">
        <f>IF(AND(输入!$H111=2,输入!$G111="d"),1,0)</f>
        <v>0</v>
      </c>
      <c r="X112" s="2">
        <f>IF(AND(输入!$H111=3,输入!$G111="d"),1,0)</f>
        <v>0</v>
      </c>
      <c r="Y112" s="2">
        <f>IF(AND(输入!$H111=4,输入!$G111="d"),1,0)</f>
        <v>0</v>
      </c>
      <c r="Z112" s="2">
        <f>IF(AND(输入!$H111=5,输入!$G111="d"),1,0)</f>
        <v>0</v>
      </c>
      <c r="AA112" s="2">
        <f>IF(AND(输入!$H111=6,输入!$G111="d"),1,0)</f>
        <v>0</v>
      </c>
      <c r="AB112" s="2">
        <f>IF(AND(输入!$H111&gt;6,输入!$G111="d"),1,0)</f>
        <v>0</v>
      </c>
      <c r="AC112" s="1">
        <f>IF(AND(数据A!$E111="发球",数据A!$F111="得"),1,0)</f>
        <v>0</v>
      </c>
      <c r="AD112" s="1">
        <f>IF(AND(数据A!$E111="发球",数据A!$F111="失"),1,0)</f>
        <v>0</v>
      </c>
      <c r="AE112" s="1">
        <f>IF(AND(数据A!$E111="正手",数据A!$F111="得"),1,0)</f>
        <v>0</v>
      </c>
      <c r="AF112" s="1">
        <f>IF(AND(数据A!$E111="正手",数据A!$F111="失"),1,0)</f>
        <v>0</v>
      </c>
      <c r="AG112" s="1">
        <f>IF(AND(数据A!$E111="反手",数据A!$F111="得"),1,0)</f>
        <v>0</v>
      </c>
      <c r="AH112" s="1">
        <f>IF(AND(数据A!$E111="反手",数据A!$F111="失"),1,0)</f>
        <v>0</v>
      </c>
      <c r="AI112" s="1">
        <f>IF(AND(数据A!$E111="侧身",数据A!$F111="得"),1,0)</f>
        <v>0</v>
      </c>
      <c r="AJ112" s="1">
        <f>IF(AND(数据A!$E111="侧身",数据A!$F111="失"),1,0)</f>
        <v>0</v>
      </c>
      <c r="AK112" s="1">
        <f>IF(AND(数据A!$E111="控制",数据A!$F111="得"),1,0)</f>
        <v>0</v>
      </c>
      <c r="AL112" s="1">
        <f>IF(AND(数据A!$E111="控制",数据A!$F111="失"),1,0)</f>
        <v>0</v>
      </c>
      <c r="AM112" s="1">
        <f>IF(AND(数据A!$E111="意外",数据A!$F111="得"),1,0)</f>
        <v>0</v>
      </c>
      <c r="AN112" s="1">
        <f>IF(AND(数据A!$E111="意外",数据A!$F111="失"),1,0)</f>
        <v>0</v>
      </c>
      <c r="AO112" s="5">
        <f>IF(AND(数据B!$E111="发球",数据B!$F111="得"),1,0)</f>
        <v>0</v>
      </c>
      <c r="AP112" s="5">
        <f>IF(AND(数据B!$E111="发球",数据B!$F111="失"),1,0)</f>
        <v>0</v>
      </c>
      <c r="AQ112" s="5">
        <f>IF(AND(数据B!$E111="正手",数据B!$F111="得"),1,0)</f>
        <v>0</v>
      </c>
      <c r="AR112" s="5">
        <f>IF(AND(数据B!$E111="正手",数据B!$F111="失"),1,0)</f>
        <v>0</v>
      </c>
      <c r="AS112" s="5">
        <f>IF(AND(数据B!$E111="反手",数据B!$F111="得"),1,0)</f>
        <v>0</v>
      </c>
      <c r="AT112" s="5">
        <f>IF(AND(数据B!$E111="反手",数据B!$F111="失"),1,0)</f>
        <v>0</v>
      </c>
      <c r="AU112" s="5">
        <f>IF(AND(数据B!$E111="侧身",数据B!$F111="得"),1,0)</f>
        <v>0</v>
      </c>
      <c r="AV112" s="5">
        <f>IF(AND(数据B!$E111="侧身",数据B!$F111="失"),1,0)</f>
        <v>0</v>
      </c>
      <c r="AW112" s="5">
        <f>IF(AND(数据B!$E111="控制",数据B!$F111="得"),1,0)</f>
        <v>0</v>
      </c>
      <c r="AX112" s="5">
        <f>IF(AND(数据B!$E111="控制",数据B!$F111="失"),1,0)</f>
        <v>0</v>
      </c>
      <c r="AY112" s="5">
        <f>IF(AND(数据B!$E111="意外",数据B!$F111="得"),1,0)</f>
        <v>0</v>
      </c>
      <c r="AZ112" s="5">
        <f>IF(AND(数据B!$E111="意外",数据B!$F111="失"),1,0)</f>
        <v>0</v>
      </c>
    </row>
    <row r="113" spans="1:52">
      <c r="A113" s="1">
        <f>IF(AND(输入!$D112=1,输入!$G112="d"),1,0)</f>
        <v>0</v>
      </c>
      <c r="B113" s="1">
        <f>IF(AND(输入!$D112=2,输入!$G112="d"),1,0)</f>
        <v>0</v>
      </c>
      <c r="C113" s="1">
        <f>IF(AND(输入!$D112=3,输入!$G112="d"),1,0)</f>
        <v>0</v>
      </c>
      <c r="D113" s="1">
        <f>IF(AND(输入!$D112=4,输入!$G112="d"),1,0)</f>
        <v>0</v>
      </c>
      <c r="E113" s="1">
        <f>IF(AND(输入!$D112=5,输入!$G112="d"),1,0)</f>
        <v>0</v>
      </c>
      <c r="F113" s="1">
        <f>IF(AND(输入!$D112=6,输入!$G112="d"),1,0)</f>
        <v>0</v>
      </c>
      <c r="G113" s="1">
        <f>IF(AND(输入!$D112&gt;6,输入!$G112="d"),1,0)</f>
        <v>0</v>
      </c>
      <c r="H113" s="1">
        <f>IF(AND(输入!$D112=1,输入!$G112="s"),1,0)</f>
        <v>0</v>
      </c>
      <c r="I113" s="1">
        <f>IF(AND(输入!$D112=2,输入!$G112="s"),1,0)</f>
        <v>0</v>
      </c>
      <c r="J113" s="1">
        <f>IF(AND(输入!$D112=3,输入!$G112="s"),1,0)</f>
        <v>0</v>
      </c>
      <c r="K113" s="1">
        <f>IF(AND(输入!$D112=4,输入!$G112="s"),1,0)</f>
        <v>0</v>
      </c>
      <c r="L113" s="1">
        <f>IF(AND(输入!$D112=5,输入!$G112="s"),1,0)</f>
        <v>0</v>
      </c>
      <c r="M113" s="1">
        <f>IF(AND(输入!$D112=6,输入!$G112="s"),1,0)</f>
        <v>0</v>
      </c>
      <c r="N113" s="1">
        <f>IF(AND(输入!$D112&gt;6,输入!$G112="s"),1,0)</f>
        <v>0</v>
      </c>
      <c r="O113" s="2">
        <f>IF(AND(输入!$H112=1,输入!$G112="s"),1,0)</f>
        <v>0</v>
      </c>
      <c r="P113" s="2">
        <f>IF(AND(输入!$H112=2,输入!$G112="s"),1,0)</f>
        <v>0</v>
      </c>
      <c r="Q113" s="2">
        <f>IF(AND(输入!$H112=3,输入!$G112="s"),1,0)</f>
        <v>0</v>
      </c>
      <c r="R113" s="2">
        <f>IF(AND(输入!$H112=4,输入!$G112="s"),1,0)</f>
        <v>0</v>
      </c>
      <c r="S113" s="2">
        <f>IF(AND(输入!$H112=5,输入!$G112="s"),1,0)</f>
        <v>0</v>
      </c>
      <c r="T113" s="2">
        <f>IF(AND(输入!$H112=6,输入!$G112="s"),1,0)</f>
        <v>0</v>
      </c>
      <c r="U113" s="2">
        <f>IF(AND(输入!$H112&gt;6,输入!$G112="s"),1,0)</f>
        <v>0</v>
      </c>
      <c r="V113" s="2">
        <f>IF(AND(输入!$H112=1,输入!$G112="d"),1,0)</f>
        <v>0</v>
      </c>
      <c r="W113" s="2">
        <f>IF(AND(输入!$H112=2,输入!$G112="d"),1,0)</f>
        <v>0</v>
      </c>
      <c r="X113" s="2">
        <f>IF(AND(输入!$H112=3,输入!$G112="d"),1,0)</f>
        <v>0</v>
      </c>
      <c r="Y113" s="2">
        <f>IF(AND(输入!$H112=4,输入!$G112="d"),1,0)</f>
        <v>0</v>
      </c>
      <c r="Z113" s="2">
        <f>IF(AND(输入!$H112=5,输入!$G112="d"),1,0)</f>
        <v>0</v>
      </c>
      <c r="AA113" s="2">
        <f>IF(AND(输入!$H112=6,输入!$G112="d"),1,0)</f>
        <v>0</v>
      </c>
      <c r="AB113" s="2">
        <f>IF(AND(输入!$H112&gt;6,输入!$G112="d"),1,0)</f>
        <v>0</v>
      </c>
      <c r="AC113" s="1">
        <f>IF(AND(数据A!$E112="发球",数据A!$F112="得"),1,0)</f>
        <v>0</v>
      </c>
      <c r="AD113" s="1">
        <f>IF(AND(数据A!$E112="发球",数据A!$F112="失"),1,0)</f>
        <v>0</v>
      </c>
      <c r="AE113" s="1">
        <f>IF(AND(数据A!$E112="正手",数据A!$F112="得"),1,0)</f>
        <v>0</v>
      </c>
      <c r="AF113" s="1">
        <f>IF(AND(数据A!$E112="正手",数据A!$F112="失"),1,0)</f>
        <v>0</v>
      </c>
      <c r="AG113" s="1">
        <f>IF(AND(数据A!$E112="反手",数据A!$F112="得"),1,0)</f>
        <v>0</v>
      </c>
      <c r="AH113" s="1">
        <f>IF(AND(数据A!$E112="反手",数据A!$F112="失"),1,0)</f>
        <v>0</v>
      </c>
      <c r="AI113" s="1">
        <f>IF(AND(数据A!$E112="侧身",数据A!$F112="得"),1,0)</f>
        <v>0</v>
      </c>
      <c r="AJ113" s="1">
        <f>IF(AND(数据A!$E112="侧身",数据A!$F112="失"),1,0)</f>
        <v>0</v>
      </c>
      <c r="AK113" s="1">
        <f>IF(AND(数据A!$E112="控制",数据A!$F112="得"),1,0)</f>
        <v>0</v>
      </c>
      <c r="AL113" s="1">
        <f>IF(AND(数据A!$E112="控制",数据A!$F112="失"),1,0)</f>
        <v>0</v>
      </c>
      <c r="AM113" s="1">
        <f>IF(AND(数据A!$E112="意外",数据A!$F112="得"),1,0)</f>
        <v>0</v>
      </c>
      <c r="AN113" s="1">
        <f>IF(AND(数据A!$E112="意外",数据A!$F112="失"),1,0)</f>
        <v>0</v>
      </c>
      <c r="AO113" s="5">
        <f>IF(AND(数据B!$E112="发球",数据B!$F112="得"),1,0)</f>
        <v>0</v>
      </c>
      <c r="AP113" s="5">
        <f>IF(AND(数据B!$E112="发球",数据B!$F112="失"),1,0)</f>
        <v>0</v>
      </c>
      <c r="AQ113" s="5">
        <f>IF(AND(数据B!$E112="正手",数据B!$F112="得"),1,0)</f>
        <v>0</v>
      </c>
      <c r="AR113" s="5">
        <f>IF(AND(数据B!$E112="正手",数据B!$F112="失"),1,0)</f>
        <v>0</v>
      </c>
      <c r="AS113" s="5">
        <f>IF(AND(数据B!$E112="反手",数据B!$F112="得"),1,0)</f>
        <v>0</v>
      </c>
      <c r="AT113" s="5">
        <f>IF(AND(数据B!$E112="反手",数据B!$F112="失"),1,0)</f>
        <v>0</v>
      </c>
      <c r="AU113" s="5">
        <f>IF(AND(数据B!$E112="侧身",数据B!$F112="得"),1,0)</f>
        <v>0</v>
      </c>
      <c r="AV113" s="5">
        <f>IF(AND(数据B!$E112="侧身",数据B!$F112="失"),1,0)</f>
        <v>0</v>
      </c>
      <c r="AW113" s="5">
        <f>IF(AND(数据B!$E112="控制",数据B!$F112="得"),1,0)</f>
        <v>0</v>
      </c>
      <c r="AX113" s="5">
        <f>IF(AND(数据B!$E112="控制",数据B!$F112="失"),1,0)</f>
        <v>0</v>
      </c>
      <c r="AY113" s="5">
        <f>IF(AND(数据B!$E112="意外",数据B!$F112="得"),1,0)</f>
        <v>0</v>
      </c>
      <c r="AZ113" s="5">
        <f>IF(AND(数据B!$E112="意外",数据B!$F112="失"),1,0)</f>
        <v>0</v>
      </c>
    </row>
    <row r="114" spans="1:52">
      <c r="A114" s="1">
        <f>IF(AND(输入!$D113=1,输入!$G113="d"),1,0)</f>
        <v>0</v>
      </c>
      <c r="B114" s="1">
        <f>IF(AND(输入!$D113=2,输入!$G113="d"),1,0)</f>
        <v>0</v>
      </c>
      <c r="C114" s="1">
        <f>IF(AND(输入!$D113=3,输入!$G113="d"),1,0)</f>
        <v>0</v>
      </c>
      <c r="D114" s="1">
        <f>IF(AND(输入!$D113=4,输入!$G113="d"),1,0)</f>
        <v>0</v>
      </c>
      <c r="E114" s="1">
        <f>IF(AND(输入!$D113=5,输入!$G113="d"),1,0)</f>
        <v>0</v>
      </c>
      <c r="F114" s="1">
        <f>IF(AND(输入!$D113=6,输入!$G113="d"),1,0)</f>
        <v>0</v>
      </c>
      <c r="G114" s="1">
        <f>IF(AND(输入!$D113&gt;6,输入!$G113="d"),1,0)</f>
        <v>0</v>
      </c>
      <c r="H114" s="1">
        <f>IF(AND(输入!$D113=1,输入!$G113="s"),1,0)</f>
        <v>0</v>
      </c>
      <c r="I114" s="1">
        <f>IF(AND(输入!$D113=2,输入!$G113="s"),1,0)</f>
        <v>0</v>
      </c>
      <c r="J114" s="1">
        <f>IF(AND(输入!$D113=3,输入!$G113="s"),1,0)</f>
        <v>0</v>
      </c>
      <c r="K114" s="1">
        <f>IF(AND(输入!$D113=4,输入!$G113="s"),1,0)</f>
        <v>0</v>
      </c>
      <c r="L114" s="1">
        <f>IF(AND(输入!$D113=5,输入!$G113="s"),1,0)</f>
        <v>0</v>
      </c>
      <c r="M114" s="1">
        <f>IF(AND(输入!$D113=6,输入!$G113="s"),1,0)</f>
        <v>0</v>
      </c>
      <c r="N114" s="1">
        <f>IF(AND(输入!$D113&gt;6,输入!$G113="s"),1,0)</f>
        <v>0</v>
      </c>
      <c r="O114" s="2">
        <f>IF(AND(输入!$H113=1,输入!$G113="s"),1,0)</f>
        <v>0</v>
      </c>
      <c r="P114" s="2">
        <f>IF(AND(输入!$H113=2,输入!$G113="s"),1,0)</f>
        <v>0</v>
      </c>
      <c r="Q114" s="2">
        <f>IF(AND(输入!$H113=3,输入!$G113="s"),1,0)</f>
        <v>0</v>
      </c>
      <c r="R114" s="2">
        <f>IF(AND(输入!$H113=4,输入!$G113="s"),1,0)</f>
        <v>0</v>
      </c>
      <c r="S114" s="2">
        <f>IF(AND(输入!$H113=5,输入!$G113="s"),1,0)</f>
        <v>0</v>
      </c>
      <c r="T114" s="2">
        <f>IF(AND(输入!$H113=6,输入!$G113="s"),1,0)</f>
        <v>0</v>
      </c>
      <c r="U114" s="2">
        <f>IF(AND(输入!$H113&gt;6,输入!$G113="s"),1,0)</f>
        <v>0</v>
      </c>
      <c r="V114" s="2">
        <f>IF(AND(输入!$H113=1,输入!$G113="d"),1,0)</f>
        <v>0</v>
      </c>
      <c r="W114" s="2">
        <f>IF(AND(输入!$H113=2,输入!$G113="d"),1,0)</f>
        <v>0</v>
      </c>
      <c r="X114" s="2">
        <f>IF(AND(输入!$H113=3,输入!$G113="d"),1,0)</f>
        <v>0</v>
      </c>
      <c r="Y114" s="2">
        <f>IF(AND(输入!$H113=4,输入!$G113="d"),1,0)</f>
        <v>0</v>
      </c>
      <c r="Z114" s="2">
        <f>IF(AND(输入!$H113=5,输入!$G113="d"),1,0)</f>
        <v>0</v>
      </c>
      <c r="AA114" s="2">
        <f>IF(AND(输入!$H113=6,输入!$G113="d"),1,0)</f>
        <v>0</v>
      </c>
      <c r="AB114" s="2">
        <f>IF(AND(输入!$H113&gt;6,输入!$G113="d"),1,0)</f>
        <v>0</v>
      </c>
      <c r="AC114" s="1">
        <f>IF(AND(数据A!$E113="发球",数据A!$F113="得"),1,0)</f>
        <v>0</v>
      </c>
      <c r="AD114" s="1">
        <f>IF(AND(数据A!$E113="发球",数据A!$F113="失"),1,0)</f>
        <v>0</v>
      </c>
      <c r="AE114" s="1">
        <f>IF(AND(数据A!$E113="正手",数据A!$F113="得"),1,0)</f>
        <v>0</v>
      </c>
      <c r="AF114" s="1">
        <f>IF(AND(数据A!$E113="正手",数据A!$F113="失"),1,0)</f>
        <v>0</v>
      </c>
      <c r="AG114" s="1">
        <f>IF(AND(数据A!$E113="反手",数据A!$F113="得"),1,0)</f>
        <v>0</v>
      </c>
      <c r="AH114" s="1">
        <f>IF(AND(数据A!$E113="反手",数据A!$F113="失"),1,0)</f>
        <v>0</v>
      </c>
      <c r="AI114" s="1">
        <f>IF(AND(数据A!$E113="侧身",数据A!$F113="得"),1,0)</f>
        <v>0</v>
      </c>
      <c r="AJ114" s="1">
        <f>IF(AND(数据A!$E113="侧身",数据A!$F113="失"),1,0)</f>
        <v>0</v>
      </c>
      <c r="AK114" s="1">
        <f>IF(AND(数据A!$E113="控制",数据A!$F113="得"),1,0)</f>
        <v>0</v>
      </c>
      <c r="AL114" s="1">
        <f>IF(AND(数据A!$E113="控制",数据A!$F113="失"),1,0)</f>
        <v>0</v>
      </c>
      <c r="AM114" s="1">
        <f>IF(AND(数据A!$E113="意外",数据A!$F113="得"),1,0)</f>
        <v>0</v>
      </c>
      <c r="AN114" s="1">
        <f>IF(AND(数据A!$E113="意外",数据A!$F113="失"),1,0)</f>
        <v>0</v>
      </c>
      <c r="AO114" s="5">
        <f>IF(AND(数据B!$E113="发球",数据B!$F113="得"),1,0)</f>
        <v>0</v>
      </c>
      <c r="AP114" s="5">
        <f>IF(AND(数据B!$E113="发球",数据B!$F113="失"),1,0)</f>
        <v>0</v>
      </c>
      <c r="AQ114" s="5">
        <f>IF(AND(数据B!$E113="正手",数据B!$F113="得"),1,0)</f>
        <v>0</v>
      </c>
      <c r="AR114" s="5">
        <f>IF(AND(数据B!$E113="正手",数据B!$F113="失"),1,0)</f>
        <v>0</v>
      </c>
      <c r="AS114" s="5">
        <f>IF(AND(数据B!$E113="反手",数据B!$F113="得"),1,0)</f>
        <v>0</v>
      </c>
      <c r="AT114" s="5">
        <f>IF(AND(数据B!$E113="反手",数据B!$F113="失"),1,0)</f>
        <v>0</v>
      </c>
      <c r="AU114" s="5">
        <f>IF(AND(数据B!$E113="侧身",数据B!$F113="得"),1,0)</f>
        <v>0</v>
      </c>
      <c r="AV114" s="5">
        <f>IF(AND(数据B!$E113="侧身",数据B!$F113="失"),1,0)</f>
        <v>0</v>
      </c>
      <c r="AW114" s="5">
        <f>IF(AND(数据B!$E113="控制",数据B!$F113="得"),1,0)</f>
        <v>0</v>
      </c>
      <c r="AX114" s="5">
        <f>IF(AND(数据B!$E113="控制",数据B!$F113="失"),1,0)</f>
        <v>0</v>
      </c>
      <c r="AY114" s="5">
        <f>IF(AND(数据B!$E113="意外",数据B!$F113="得"),1,0)</f>
        <v>0</v>
      </c>
      <c r="AZ114" s="5">
        <f>IF(AND(数据B!$E113="意外",数据B!$F113="失"),1,0)</f>
        <v>0</v>
      </c>
    </row>
    <row r="115" spans="1:52">
      <c r="A115" s="1">
        <f>IF(AND(输入!$D114=1,输入!$G114="d"),1,0)</f>
        <v>0</v>
      </c>
      <c r="B115" s="1">
        <f>IF(AND(输入!$D114=2,输入!$G114="d"),1,0)</f>
        <v>0</v>
      </c>
      <c r="C115" s="1">
        <f>IF(AND(输入!$D114=3,输入!$G114="d"),1,0)</f>
        <v>0</v>
      </c>
      <c r="D115" s="1">
        <f>IF(AND(输入!$D114=4,输入!$G114="d"),1,0)</f>
        <v>0</v>
      </c>
      <c r="E115" s="1">
        <f>IF(AND(输入!$D114=5,输入!$G114="d"),1,0)</f>
        <v>0</v>
      </c>
      <c r="F115" s="1">
        <f>IF(AND(输入!$D114=6,输入!$G114="d"),1,0)</f>
        <v>0</v>
      </c>
      <c r="G115" s="1">
        <f>IF(AND(输入!$D114&gt;6,输入!$G114="d"),1,0)</f>
        <v>0</v>
      </c>
      <c r="H115" s="1">
        <f>IF(AND(输入!$D114=1,输入!$G114="s"),1,0)</f>
        <v>0</v>
      </c>
      <c r="I115" s="1">
        <f>IF(AND(输入!$D114=2,输入!$G114="s"),1,0)</f>
        <v>0</v>
      </c>
      <c r="J115" s="1">
        <f>IF(AND(输入!$D114=3,输入!$G114="s"),1,0)</f>
        <v>0</v>
      </c>
      <c r="K115" s="1">
        <f>IF(AND(输入!$D114=4,输入!$G114="s"),1,0)</f>
        <v>0</v>
      </c>
      <c r="L115" s="1">
        <f>IF(AND(输入!$D114=5,输入!$G114="s"),1,0)</f>
        <v>0</v>
      </c>
      <c r="M115" s="1">
        <f>IF(AND(输入!$D114=6,输入!$G114="s"),1,0)</f>
        <v>0</v>
      </c>
      <c r="N115" s="1">
        <f>IF(AND(输入!$D114&gt;6,输入!$G114="s"),1,0)</f>
        <v>0</v>
      </c>
      <c r="O115" s="2">
        <f>IF(AND(输入!$H114=1,输入!$G114="s"),1,0)</f>
        <v>0</v>
      </c>
      <c r="P115" s="2">
        <f>IF(AND(输入!$H114=2,输入!$G114="s"),1,0)</f>
        <v>0</v>
      </c>
      <c r="Q115" s="2">
        <f>IF(AND(输入!$H114=3,输入!$G114="s"),1,0)</f>
        <v>0</v>
      </c>
      <c r="R115" s="2">
        <f>IF(AND(输入!$H114=4,输入!$G114="s"),1,0)</f>
        <v>0</v>
      </c>
      <c r="S115" s="2">
        <f>IF(AND(输入!$H114=5,输入!$G114="s"),1,0)</f>
        <v>0</v>
      </c>
      <c r="T115" s="2">
        <f>IF(AND(输入!$H114=6,输入!$G114="s"),1,0)</f>
        <v>0</v>
      </c>
      <c r="U115" s="2">
        <f>IF(AND(输入!$H114&gt;6,输入!$G114="s"),1,0)</f>
        <v>0</v>
      </c>
      <c r="V115" s="2">
        <f>IF(AND(输入!$H114=1,输入!$G114="d"),1,0)</f>
        <v>0</v>
      </c>
      <c r="W115" s="2">
        <f>IF(AND(输入!$H114=2,输入!$G114="d"),1,0)</f>
        <v>0</v>
      </c>
      <c r="X115" s="2">
        <f>IF(AND(输入!$H114=3,输入!$G114="d"),1,0)</f>
        <v>0</v>
      </c>
      <c r="Y115" s="2">
        <f>IF(AND(输入!$H114=4,输入!$G114="d"),1,0)</f>
        <v>0</v>
      </c>
      <c r="Z115" s="2">
        <f>IF(AND(输入!$H114=5,输入!$G114="d"),1,0)</f>
        <v>0</v>
      </c>
      <c r="AA115" s="2">
        <f>IF(AND(输入!$H114=6,输入!$G114="d"),1,0)</f>
        <v>0</v>
      </c>
      <c r="AB115" s="2">
        <f>IF(AND(输入!$H114&gt;6,输入!$G114="d"),1,0)</f>
        <v>0</v>
      </c>
      <c r="AC115" s="1">
        <f>IF(AND(数据A!$E114="发球",数据A!$F114="得"),1,0)</f>
        <v>0</v>
      </c>
      <c r="AD115" s="1">
        <f>IF(AND(数据A!$E114="发球",数据A!$F114="失"),1,0)</f>
        <v>0</v>
      </c>
      <c r="AE115" s="1">
        <f>IF(AND(数据A!$E114="正手",数据A!$F114="得"),1,0)</f>
        <v>0</v>
      </c>
      <c r="AF115" s="1">
        <f>IF(AND(数据A!$E114="正手",数据A!$F114="失"),1,0)</f>
        <v>0</v>
      </c>
      <c r="AG115" s="1">
        <f>IF(AND(数据A!$E114="反手",数据A!$F114="得"),1,0)</f>
        <v>0</v>
      </c>
      <c r="AH115" s="1">
        <f>IF(AND(数据A!$E114="反手",数据A!$F114="失"),1,0)</f>
        <v>0</v>
      </c>
      <c r="AI115" s="1">
        <f>IF(AND(数据A!$E114="侧身",数据A!$F114="得"),1,0)</f>
        <v>0</v>
      </c>
      <c r="AJ115" s="1">
        <f>IF(AND(数据A!$E114="侧身",数据A!$F114="失"),1,0)</f>
        <v>0</v>
      </c>
      <c r="AK115" s="1">
        <f>IF(AND(数据A!$E114="控制",数据A!$F114="得"),1,0)</f>
        <v>0</v>
      </c>
      <c r="AL115" s="1">
        <f>IF(AND(数据A!$E114="控制",数据A!$F114="失"),1,0)</f>
        <v>0</v>
      </c>
      <c r="AM115" s="1">
        <f>IF(AND(数据A!$E114="意外",数据A!$F114="得"),1,0)</f>
        <v>0</v>
      </c>
      <c r="AN115" s="1">
        <f>IF(AND(数据A!$E114="意外",数据A!$F114="失"),1,0)</f>
        <v>0</v>
      </c>
      <c r="AO115" s="5">
        <f>IF(AND(数据B!$E114="发球",数据B!$F114="得"),1,0)</f>
        <v>0</v>
      </c>
      <c r="AP115" s="5">
        <f>IF(AND(数据B!$E114="发球",数据B!$F114="失"),1,0)</f>
        <v>0</v>
      </c>
      <c r="AQ115" s="5">
        <f>IF(AND(数据B!$E114="正手",数据B!$F114="得"),1,0)</f>
        <v>0</v>
      </c>
      <c r="AR115" s="5">
        <f>IF(AND(数据B!$E114="正手",数据B!$F114="失"),1,0)</f>
        <v>0</v>
      </c>
      <c r="AS115" s="5">
        <f>IF(AND(数据B!$E114="反手",数据B!$F114="得"),1,0)</f>
        <v>0</v>
      </c>
      <c r="AT115" s="5">
        <f>IF(AND(数据B!$E114="反手",数据B!$F114="失"),1,0)</f>
        <v>0</v>
      </c>
      <c r="AU115" s="5">
        <f>IF(AND(数据B!$E114="侧身",数据B!$F114="得"),1,0)</f>
        <v>0</v>
      </c>
      <c r="AV115" s="5">
        <f>IF(AND(数据B!$E114="侧身",数据B!$F114="失"),1,0)</f>
        <v>0</v>
      </c>
      <c r="AW115" s="5">
        <f>IF(AND(数据B!$E114="控制",数据B!$F114="得"),1,0)</f>
        <v>0</v>
      </c>
      <c r="AX115" s="5">
        <f>IF(AND(数据B!$E114="控制",数据B!$F114="失"),1,0)</f>
        <v>0</v>
      </c>
      <c r="AY115" s="5">
        <f>IF(AND(数据B!$E114="意外",数据B!$F114="得"),1,0)</f>
        <v>0</v>
      </c>
      <c r="AZ115" s="5">
        <f>IF(AND(数据B!$E114="意外",数据B!$F114="失"),1,0)</f>
        <v>0</v>
      </c>
    </row>
    <row r="116" spans="1:52">
      <c r="A116" s="1">
        <f>IF(AND(输入!$D115=1,输入!$G115="d"),1,0)</f>
        <v>0</v>
      </c>
      <c r="B116" s="1">
        <f>IF(AND(输入!$D115=2,输入!$G115="d"),1,0)</f>
        <v>0</v>
      </c>
      <c r="C116" s="1">
        <f>IF(AND(输入!$D115=3,输入!$G115="d"),1,0)</f>
        <v>0</v>
      </c>
      <c r="D116" s="1">
        <f>IF(AND(输入!$D115=4,输入!$G115="d"),1,0)</f>
        <v>0</v>
      </c>
      <c r="E116" s="1">
        <f>IF(AND(输入!$D115=5,输入!$G115="d"),1,0)</f>
        <v>0</v>
      </c>
      <c r="F116" s="1">
        <f>IF(AND(输入!$D115=6,输入!$G115="d"),1,0)</f>
        <v>0</v>
      </c>
      <c r="G116" s="1">
        <f>IF(AND(输入!$D115&gt;6,输入!$G115="d"),1,0)</f>
        <v>0</v>
      </c>
      <c r="H116" s="1">
        <f>IF(AND(输入!$D115=1,输入!$G115="s"),1,0)</f>
        <v>0</v>
      </c>
      <c r="I116" s="1">
        <f>IF(AND(输入!$D115=2,输入!$G115="s"),1,0)</f>
        <v>0</v>
      </c>
      <c r="J116" s="1">
        <f>IF(AND(输入!$D115=3,输入!$G115="s"),1,0)</f>
        <v>0</v>
      </c>
      <c r="K116" s="1">
        <f>IF(AND(输入!$D115=4,输入!$G115="s"),1,0)</f>
        <v>0</v>
      </c>
      <c r="L116" s="1">
        <f>IF(AND(输入!$D115=5,输入!$G115="s"),1,0)</f>
        <v>0</v>
      </c>
      <c r="M116" s="1">
        <f>IF(AND(输入!$D115=6,输入!$G115="s"),1,0)</f>
        <v>0</v>
      </c>
      <c r="N116" s="1">
        <f>IF(AND(输入!$D115&gt;6,输入!$G115="s"),1,0)</f>
        <v>0</v>
      </c>
      <c r="O116" s="2">
        <f>IF(AND(输入!$H115=1,输入!$G115="s"),1,0)</f>
        <v>0</v>
      </c>
      <c r="P116" s="2">
        <f>IF(AND(输入!$H115=2,输入!$G115="s"),1,0)</f>
        <v>0</v>
      </c>
      <c r="Q116" s="2">
        <f>IF(AND(输入!$H115=3,输入!$G115="s"),1,0)</f>
        <v>0</v>
      </c>
      <c r="R116" s="2">
        <f>IF(AND(输入!$H115=4,输入!$G115="s"),1,0)</f>
        <v>0</v>
      </c>
      <c r="S116" s="2">
        <f>IF(AND(输入!$H115=5,输入!$G115="s"),1,0)</f>
        <v>0</v>
      </c>
      <c r="T116" s="2">
        <f>IF(AND(输入!$H115=6,输入!$G115="s"),1,0)</f>
        <v>0</v>
      </c>
      <c r="U116" s="2">
        <f>IF(AND(输入!$H115&gt;6,输入!$G115="s"),1,0)</f>
        <v>0</v>
      </c>
      <c r="V116" s="2">
        <f>IF(AND(输入!$H115=1,输入!$G115="d"),1,0)</f>
        <v>0</v>
      </c>
      <c r="W116" s="2">
        <f>IF(AND(输入!$H115=2,输入!$G115="d"),1,0)</f>
        <v>0</v>
      </c>
      <c r="X116" s="2">
        <f>IF(AND(输入!$H115=3,输入!$G115="d"),1,0)</f>
        <v>0</v>
      </c>
      <c r="Y116" s="2">
        <f>IF(AND(输入!$H115=4,输入!$G115="d"),1,0)</f>
        <v>0</v>
      </c>
      <c r="Z116" s="2">
        <f>IF(AND(输入!$H115=5,输入!$G115="d"),1,0)</f>
        <v>0</v>
      </c>
      <c r="AA116" s="2">
        <f>IF(AND(输入!$H115=6,输入!$G115="d"),1,0)</f>
        <v>0</v>
      </c>
      <c r="AB116" s="2">
        <f>IF(AND(输入!$H115&gt;6,输入!$G115="d"),1,0)</f>
        <v>0</v>
      </c>
      <c r="AC116" s="1">
        <f>IF(AND(数据A!$E115="发球",数据A!$F115="得"),1,0)</f>
        <v>0</v>
      </c>
      <c r="AD116" s="1">
        <f>IF(AND(数据A!$E115="发球",数据A!$F115="失"),1,0)</f>
        <v>0</v>
      </c>
      <c r="AE116" s="1">
        <f>IF(AND(数据A!$E115="正手",数据A!$F115="得"),1,0)</f>
        <v>0</v>
      </c>
      <c r="AF116" s="1">
        <f>IF(AND(数据A!$E115="正手",数据A!$F115="失"),1,0)</f>
        <v>0</v>
      </c>
      <c r="AG116" s="1">
        <f>IF(AND(数据A!$E115="反手",数据A!$F115="得"),1,0)</f>
        <v>0</v>
      </c>
      <c r="AH116" s="1">
        <f>IF(AND(数据A!$E115="反手",数据A!$F115="失"),1,0)</f>
        <v>0</v>
      </c>
      <c r="AI116" s="1">
        <f>IF(AND(数据A!$E115="侧身",数据A!$F115="得"),1,0)</f>
        <v>0</v>
      </c>
      <c r="AJ116" s="1">
        <f>IF(AND(数据A!$E115="侧身",数据A!$F115="失"),1,0)</f>
        <v>0</v>
      </c>
      <c r="AK116" s="1">
        <f>IF(AND(数据A!$E115="控制",数据A!$F115="得"),1,0)</f>
        <v>0</v>
      </c>
      <c r="AL116" s="1">
        <f>IF(AND(数据A!$E115="控制",数据A!$F115="失"),1,0)</f>
        <v>0</v>
      </c>
      <c r="AM116" s="1">
        <f>IF(AND(数据A!$E115="意外",数据A!$F115="得"),1,0)</f>
        <v>0</v>
      </c>
      <c r="AN116" s="1">
        <f>IF(AND(数据A!$E115="意外",数据A!$F115="失"),1,0)</f>
        <v>0</v>
      </c>
      <c r="AO116" s="5">
        <f>IF(AND(数据B!$E115="发球",数据B!$F115="得"),1,0)</f>
        <v>0</v>
      </c>
      <c r="AP116" s="5">
        <f>IF(AND(数据B!$E115="发球",数据B!$F115="失"),1,0)</f>
        <v>0</v>
      </c>
      <c r="AQ116" s="5">
        <f>IF(AND(数据B!$E115="正手",数据B!$F115="得"),1,0)</f>
        <v>0</v>
      </c>
      <c r="AR116" s="5">
        <f>IF(AND(数据B!$E115="正手",数据B!$F115="失"),1,0)</f>
        <v>0</v>
      </c>
      <c r="AS116" s="5">
        <f>IF(AND(数据B!$E115="反手",数据B!$F115="得"),1,0)</f>
        <v>0</v>
      </c>
      <c r="AT116" s="5">
        <f>IF(AND(数据B!$E115="反手",数据B!$F115="失"),1,0)</f>
        <v>0</v>
      </c>
      <c r="AU116" s="5">
        <f>IF(AND(数据B!$E115="侧身",数据B!$F115="得"),1,0)</f>
        <v>0</v>
      </c>
      <c r="AV116" s="5">
        <f>IF(AND(数据B!$E115="侧身",数据B!$F115="失"),1,0)</f>
        <v>0</v>
      </c>
      <c r="AW116" s="5">
        <f>IF(AND(数据B!$E115="控制",数据B!$F115="得"),1,0)</f>
        <v>0</v>
      </c>
      <c r="AX116" s="5">
        <f>IF(AND(数据B!$E115="控制",数据B!$F115="失"),1,0)</f>
        <v>0</v>
      </c>
      <c r="AY116" s="5">
        <f>IF(AND(数据B!$E115="意外",数据B!$F115="得"),1,0)</f>
        <v>0</v>
      </c>
      <c r="AZ116" s="5">
        <f>IF(AND(数据B!$E115="意外",数据B!$F115="失"),1,0)</f>
        <v>0</v>
      </c>
    </row>
    <row r="117" spans="1:52">
      <c r="A117" s="1">
        <f>IF(AND(输入!$D116=1,输入!$G116="d"),1,0)</f>
        <v>0</v>
      </c>
      <c r="B117" s="1">
        <f>IF(AND(输入!$D116=2,输入!$G116="d"),1,0)</f>
        <v>0</v>
      </c>
      <c r="C117" s="1">
        <f>IF(AND(输入!$D116=3,输入!$G116="d"),1,0)</f>
        <v>0</v>
      </c>
      <c r="D117" s="1">
        <f>IF(AND(输入!$D116=4,输入!$G116="d"),1,0)</f>
        <v>0</v>
      </c>
      <c r="E117" s="1">
        <f>IF(AND(输入!$D116=5,输入!$G116="d"),1,0)</f>
        <v>0</v>
      </c>
      <c r="F117" s="1">
        <f>IF(AND(输入!$D116=6,输入!$G116="d"),1,0)</f>
        <v>0</v>
      </c>
      <c r="G117" s="1">
        <f>IF(AND(输入!$D116&gt;6,输入!$G116="d"),1,0)</f>
        <v>0</v>
      </c>
      <c r="H117" s="1">
        <f>IF(AND(输入!$D116=1,输入!$G116="s"),1,0)</f>
        <v>0</v>
      </c>
      <c r="I117" s="1">
        <f>IF(AND(输入!$D116=2,输入!$G116="s"),1,0)</f>
        <v>0</v>
      </c>
      <c r="J117" s="1">
        <f>IF(AND(输入!$D116=3,输入!$G116="s"),1,0)</f>
        <v>0</v>
      </c>
      <c r="K117" s="1">
        <f>IF(AND(输入!$D116=4,输入!$G116="s"),1,0)</f>
        <v>0</v>
      </c>
      <c r="L117" s="1">
        <f>IF(AND(输入!$D116=5,输入!$G116="s"),1,0)</f>
        <v>0</v>
      </c>
      <c r="M117" s="1">
        <f>IF(AND(输入!$D116=6,输入!$G116="s"),1,0)</f>
        <v>0</v>
      </c>
      <c r="N117" s="1">
        <f>IF(AND(输入!$D116&gt;6,输入!$G116="s"),1,0)</f>
        <v>0</v>
      </c>
      <c r="O117" s="2">
        <f>IF(AND(输入!$H116=1,输入!$G116="s"),1,0)</f>
        <v>0</v>
      </c>
      <c r="P117" s="2">
        <f>IF(AND(输入!$H116=2,输入!$G116="s"),1,0)</f>
        <v>0</v>
      </c>
      <c r="Q117" s="2">
        <f>IF(AND(输入!$H116=3,输入!$G116="s"),1,0)</f>
        <v>0</v>
      </c>
      <c r="R117" s="2">
        <f>IF(AND(输入!$H116=4,输入!$G116="s"),1,0)</f>
        <v>0</v>
      </c>
      <c r="S117" s="2">
        <f>IF(AND(输入!$H116=5,输入!$G116="s"),1,0)</f>
        <v>0</v>
      </c>
      <c r="T117" s="2">
        <f>IF(AND(输入!$H116=6,输入!$G116="s"),1,0)</f>
        <v>0</v>
      </c>
      <c r="U117" s="2">
        <f>IF(AND(输入!$H116&gt;6,输入!$G116="s"),1,0)</f>
        <v>0</v>
      </c>
      <c r="V117" s="2">
        <f>IF(AND(输入!$H116=1,输入!$G116="d"),1,0)</f>
        <v>0</v>
      </c>
      <c r="W117" s="2">
        <f>IF(AND(输入!$H116=2,输入!$G116="d"),1,0)</f>
        <v>0</v>
      </c>
      <c r="X117" s="2">
        <f>IF(AND(输入!$H116=3,输入!$G116="d"),1,0)</f>
        <v>0</v>
      </c>
      <c r="Y117" s="2">
        <f>IF(AND(输入!$H116=4,输入!$G116="d"),1,0)</f>
        <v>0</v>
      </c>
      <c r="Z117" s="2">
        <f>IF(AND(输入!$H116=5,输入!$G116="d"),1,0)</f>
        <v>0</v>
      </c>
      <c r="AA117" s="2">
        <f>IF(AND(输入!$H116=6,输入!$G116="d"),1,0)</f>
        <v>0</v>
      </c>
      <c r="AB117" s="2">
        <f>IF(AND(输入!$H116&gt;6,输入!$G116="d"),1,0)</f>
        <v>0</v>
      </c>
      <c r="AC117" s="1">
        <f>IF(AND(数据A!$E116="发球",数据A!$F116="得"),1,0)</f>
        <v>0</v>
      </c>
      <c r="AD117" s="1">
        <f>IF(AND(数据A!$E116="发球",数据A!$F116="失"),1,0)</f>
        <v>0</v>
      </c>
      <c r="AE117" s="1">
        <f>IF(AND(数据A!$E116="正手",数据A!$F116="得"),1,0)</f>
        <v>0</v>
      </c>
      <c r="AF117" s="1">
        <f>IF(AND(数据A!$E116="正手",数据A!$F116="失"),1,0)</f>
        <v>0</v>
      </c>
      <c r="AG117" s="1">
        <f>IF(AND(数据A!$E116="反手",数据A!$F116="得"),1,0)</f>
        <v>0</v>
      </c>
      <c r="AH117" s="1">
        <f>IF(AND(数据A!$E116="反手",数据A!$F116="失"),1,0)</f>
        <v>0</v>
      </c>
      <c r="AI117" s="1">
        <f>IF(AND(数据A!$E116="侧身",数据A!$F116="得"),1,0)</f>
        <v>0</v>
      </c>
      <c r="AJ117" s="1">
        <f>IF(AND(数据A!$E116="侧身",数据A!$F116="失"),1,0)</f>
        <v>0</v>
      </c>
      <c r="AK117" s="1">
        <f>IF(AND(数据A!$E116="控制",数据A!$F116="得"),1,0)</f>
        <v>0</v>
      </c>
      <c r="AL117" s="1">
        <f>IF(AND(数据A!$E116="控制",数据A!$F116="失"),1,0)</f>
        <v>0</v>
      </c>
      <c r="AM117" s="1">
        <f>IF(AND(数据A!$E116="意外",数据A!$F116="得"),1,0)</f>
        <v>0</v>
      </c>
      <c r="AN117" s="1">
        <f>IF(AND(数据A!$E116="意外",数据A!$F116="失"),1,0)</f>
        <v>0</v>
      </c>
      <c r="AO117" s="5">
        <f>IF(AND(数据B!$E116="发球",数据B!$F116="得"),1,0)</f>
        <v>0</v>
      </c>
      <c r="AP117" s="5">
        <f>IF(AND(数据B!$E116="发球",数据B!$F116="失"),1,0)</f>
        <v>0</v>
      </c>
      <c r="AQ117" s="5">
        <f>IF(AND(数据B!$E116="正手",数据B!$F116="得"),1,0)</f>
        <v>0</v>
      </c>
      <c r="AR117" s="5">
        <f>IF(AND(数据B!$E116="正手",数据B!$F116="失"),1,0)</f>
        <v>0</v>
      </c>
      <c r="AS117" s="5">
        <f>IF(AND(数据B!$E116="反手",数据B!$F116="得"),1,0)</f>
        <v>0</v>
      </c>
      <c r="AT117" s="5">
        <f>IF(AND(数据B!$E116="反手",数据B!$F116="失"),1,0)</f>
        <v>0</v>
      </c>
      <c r="AU117" s="5">
        <f>IF(AND(数据B!$E116="侧身",数据B!$F116="得"),1,0)</f>
        <v>0</v>
      </c>
      <c r="AV117" s="5">
        <f>IF(AND(数据B!$E116="侧身",数据B!$F116="失"),1,0)</f>
        <v>0</v>
      </c>
      <c r="AW117" s="5">
        <f>IF(AND(数据B!$E116="控制",数据B!$F116="得"),1,0)</f>
        <v>0</v>
      </c>
      <c r="AX117" s="5">
        <f>IF(AND(数据B!$E116="控制",数据B!$F116="失"),1,0)</f>
        <v>0</v>
      </c>
      <c r="AY117" s="5">
        <f>IF(AND(数据B!$E116="意外",数据B!$F116="得"),1,0)</f>
        <v>0</v>
      </c>
      <c r="AZ117" s="5">
        <f>IF(AND(数据B!$E116="意外",数据B!$F116="失"),1,0)</f>
        <v>0</v>
      </c>
    </row>
    <row r="118" spans="1:52">
      <c r="A118" s="1">
        <f>IF(AND(输入!$D117=1,输入!$G117="d"),1,0)</f>
        <v>0</v>
      </c>
      <c r="B118" s="1">
        <f>IF(AND(输入!$D117=2,输入!$G117="d"),1,0)</f>
        <v>0</v>
      </c>
      <c r="C118" s="1">
        <f>IF(AND(输入!$D117=3,输入!$G117="d"),1,0)</f>
        <v>0</v>
      </c>
      <c r="D118" s="1">
        <f>IF(AND(输入!$D117=4,输入!$G117="d"),1,0)</f>
        <v>0</v>
      </c>
      <c r="E118" s="1">
        <f>IF(AND(输入!$D117=5,输入!$G117="d"),1,0)</f>
        <v>0</v>
      </c>
      <c r="F118" s="1">
        <f>IF(AND(输入!$D117=6,输入!$G117="d"),1,0)</f>
        <v>0</v>
      </c>
      <c r="G118" s="1">
        <f>IF(AND(输入!$D117&gt;6,输入!$G117="d"),1,0)</f>
        <v>0</v>
      </c>
      <c r="H118" s="1">
        <f>IF(AND(输入!$D117=1,输入!$G117="s"),1,0)</f>
        <v>0</v>
      </c>
      <c r="I118" s="1">
        <f>IF(AND(输入!$D117=2,输入!$G117="s"),1,0)</f>
        <v>0</v>
      </c>
      <c r="J118" s="1">
        <f>IF(AND(输入!$D117=3,输入!$G117="s"),1,0)</f>
        <v>0</v>
      </c>
      <c r="K118" s="1">
        <f>IF(AND(输入!$D117=4,输入!$G117="s"),1,0)</f>
        <v>0</v>
      </c>
      <c r="L118" s="1">
        <f>IF(AND(输入!$D117=5,输入!$G117="s"),1,0)</f>
        <v>0</v>
      </c>
      <c r="M118" s="1">
        <f>IF(AND(输入!$D117=6,输入!$G117="s"),1,0)</f>
        <v>0</v>
      </c>
      <c r="N118" s="1">
        <f>IF(AND(输入!$D117&gt;6,输入!$G117="s"),1,0)</f>
        <v>0</v>
      </c>
      <c r="O118" s="2">
        <f>IF(AND(输入!$H117=1,输入!$G117="s"),1,0)</f>
        <v>0</v>
      </c>
      <c r="P118" s="2">
        <f>IF(AND(输入!$H117=2,输入!$G117="s"),1,0)</f>
        <v>0</v>
      </c>
      <c r="Q118" s="2">
        <f>IF(AND(输入!$H117=3,输入!$G117="s"),1,0)</f>
        <v>0</v>
      </c>
      <c r="R118" s="2">
        <f>IF(AND(输入!$H117=4,输入!$G117="s"),1,0)</f>
        <v>0</v>
      </c>
      <c r="S118" s="2">
        <f>IF(AND(输入!$H117=5,输入!$G117="s"),1,0)</f>
        <v>0</v>
      </c>
      <c r="T118" s="2">
        <f>IF(AND(输入!$H117=6,输入!$G117="s"),1,0)</f>
        <v>0</v>
      </c>
      <c r="U118" s="2">
        <f>IF(AND(输入!$H117&gt;6,输入!$G117="s"),1,0)</f>
        <v>0</v>
      </c>
      <c r="V118" s="2">
        <f>IF(AND(输入!$H117=1,输入!$G117="d"),1,0)</f>
        <v>0</v>
      </c>
      <c r="W118" s="2">
        <f>IF(AND(输入!$H117=2,输入!$G117="d"),1,0)</f>
        <v>0</v>
      </c>
      <c r="X118" s="2">
        <f>IF(AND(输入!$H117=3,输入!$G117="d"),1,0)</f>
        <v>0</v>
      </c>
      <c r="Y118" s="2">
        <f>IF(AND(输入!$H117=4,输入!$G117="d"),1,0)</f>
        <v>0</v>
      </c>
      <c r="Z118" s="2">
        <f>IF(AND(输入!$H117=5,输入!$G117="d"),1,0)</f>
        <v>0</v>
      </c>
      <c r="AA118" s="2">
        <f>IF(AND(输入!$H117=6,输入!$G117="d"),1,0)</f>
        <v>0</v>
      </c>
      <c r="AB118" s="2">
        <f>IF(AND(输入!$H117&gt;6,输入!$G117="d"),1,0)</f>
        <v>0</v>
      </c>
      <c r="AC118" s="1">
        <f>IF(AND(数据A!$E117="发球",数据A!$F117="得"),1,0)</f>
        <v>0</v>
      </c>
      <c r="AD118" s="1">
        <f>IF(AND(数据A!$E117="发球",数据A!$F117="失"),1,0)</f>
        <v>0</v>
      </c>
      <c r="AE118" s="1">
        <f>IF(AND(数据A!$E117="正手",数据A!$F117="得"),1,0)</f>
        <v>0</v>
      </c>
      <c r="AF118" s="1">
        <f>IF(AND(数据A!$E117="正手",数据A!$F117="失"),1,0)</f>
        <v>0</v>
      </c>
      <c r="AG118" s="1">
        <f>IF(AND(数据A!$E117="反手",数据A!$F117="得"),1,0)</f>
        <v>0</v>
      </c>
      <c r="AH118" s="1">
        <f>IF(AND(数据A!$E117="反手",数据A!$F117="失"),1,0)</f>
        <v>0</v>
      </c>
      <c r="AI118" s="1">
        <f>IF(AND(数据A!$E117="侧身",数据A!$F117="得"),1,0)</f>
        <v>0</v>
      </c>
      <c r="AJ118" s="1">
        <f>IF(AND(数据A!$E117="侧身",数据A!$F117="失"),1,0)</f>
        <v>0</v>
      </c>
      <c r="AK118" s="1">
        <f>IF(AND(数据A!$E117="控制",数据A!$F117="得"),1,0)</f>
        <v>0</v>
      </c>
      <c r="AL118" s="1">
        <f>IF(AND(数据A!$E117="控制",数据A!$F117="失"),1,0)</f>
        <v>0</v>
      </c>
      <c r="AM118" s="1">
        <f>IF(AND(数据A!$E117="意外",数据A!$F117="得"),1,0)</f>
        <v>0</v>
      </c>
      <c r="AN118" s="1">
        <f>IF(AND(数据A!$E117="意外",数据A!$F117="失"),1,0)</f>
        <v>0</v>
      </c>
      <c r="AO118" s="5">
        <f>IF(AND(数据B!$E117="发球",数据B!$F117="得"),1,0)</f>
        <v>0</v>
      </c>
      <c r="AP118" s="5">
        <f>IF(AND(数据B!$E117="发球",数据B!$F117="失"),1,0)</f>
        <v>0</v>
      </c>
      <c r="AQ118" s="5">
        <f>IF(AND(数据B!$E117="正手",数据B!$F117="得"),1,0)</f>
        <v>0</v>
      </c>
      <c r="AR118" s="5">
        <f>IF(AND(数据B!$E117="正手",数据B!$F117="失"),1,0)</f>
        <v>0</v>
      </c>
      <c r="AS118" s="5">
        <f>IF(AND(数据B!$E117="反手",数据B!$F117="得"),1,0)</f>
        <v>0</v>
      </c>
      <c r="AT118" s="5">
        <f>IF(AND(数据B!$E117="反手",数据B!$F117="失"),1,0)</f>
        <v>0</v>
      </c>
      <c r="AU118" s="5">
        <f>IF(AND(数据B!$E117="侧身",数据B!$F117="得"),1,0)</f>
        <v>0</v>
      </c>
      <c r="AV118" s="5">
        <f>IF(AND(数据B!$E117="侧身",数据B!$F117="失"),1,0)</f>
        <v>0</v>
      </c>
      <c r="AW118" s="5">
        <f>IF(AND(数据B!$E117="控制",数据B!$F117="得"),1,0)</f>
        <v>0</v>
      </c>
      <c r="AX118" s="5">
        <f>IF(AND(数据B!$E117="控制",数据B!$F117="失"),1,0)</f>
        <v>0</v>
      </c>
      <c r="AY118" s="5">
        <f>IF(AND(数据B!$E117="意外",数据B!$F117="得"),1,0)</f>
        <v>0</v>
      </c>
      <c r="AZ118" s="5">
        <f>IF(AND(数据B!$E117="意外",数据B!$F117="失"),1,0)</f>
        <v>0</v>
      </c>
    </row>
    <row r="119" spans="1:52">
      <c r="A119" s="1">
        <f>IF(AND(输入!$D118=1,输入!$G118="d"),1,0)</f>
        <v>0</v>
      </c>
      <c r="B119" s="1">
        <f>IF(AND(输入!$D118=2,输入!$G118="d"),1,0)</f>
        <v>0</v>
      </c>
      <c r="C119" s="1">
        <f>IF(AND(输入!$D118=3,输入!$G118="d"),1,0)</f>
        <v>0</v>
      </c>
      <c r="D119" s="1">
        <f>IF(AND(输入!$D118=4,输入!$G118="d"),1,0)</f>
        <v>0</v>
      </c>
      <c r="E119" s="1">
        <f>IF(AND(输入!$D118=5,输入!$G118="d"),1,0)</f>
        <v>0</v>
      </c>
      <c r="F119" s="1">
        <f>IF(AND(输入!$D118=6,输入!$G118="d"),1,0)</f>
        <v>0</v>
      </c>
      <c r="G119" s="1">
        <f>IF(AND(输入!$D118&gt;6,输入!$G118="d"),1,0)</f>
        <v>0</v>
      </c>
      <c r="H119" s="1">
        <f>IF(AND(输入!$D118=1,输入!$G118="s"),1,0)</f>
        <v>0</v>
      </c>
      <c r="I119" s="1">
        <f>IF(AND(输入!$D118=2,输入!$G118="s"),1,0)</f>
        <v>0</v>
      </c>
      <c r="J119" s="1">
        <f>IF(AND(输入!$D118=3,输入!$G118="s"),1,0)</f>
        <v>0</v>
      </c>
      <c r="K119" s="1">
        <f>IF(AND(输入!$D118=4,输入!$G118="s"),1,0)</f>
        <v>0</v>
      </c>
      <c r="L119" s="1">
        <f>IF(AND(输入!$D118=5,输入!$G118="s"),1,0)</f>
        <v>0</v>
      </c>
      <c r="M119" s="1">
        <f>IF(AND(输入!$D118=6,输入!$G118="s"),1,0)</f>
        <v>0</v>
      </c>
      <c r="N119" s="1">
        <f>IF(AND(输入!$D118&gt;6,输入!$G118="s"),1,0)</f>
        <v>0</v>
      </c>
      <c r="O119" s="2">
        <f>IF(AND(输入!$H118=1,输入!$G118="s"),1,0)</f>
        <v>0</v>
      </c>
      <c r="P119" s="2">
        <f>IF(AND(输入!$H118=2,输入!$G118="s"),1,0)</f>
        <v>0</v>
      </c>
      <c r="Q119" s="2">
        <f>IF(AND(输入!$H118=3,输入!$G118="s"),1,0)</f>
        <v>0</v>
      </c>
      <c r="R119" s="2">
        <f>IF(AND(输入!$H118=4,输入!$G118="s"),1,0)</f>
        <v>0</v>
      </c>
      <c r="S119" s="2">
        <f>IF(AND(输入!$H118=5,输入!$G118="s"),1,0)</f>
        <v>0</v>
      </c>
      <c r="T119" s="2">
        <f>IF(AND(输入!$H118=6,输入!$G118="s"),1,0)</f>
        <v>0</v>
      </c>
      <c r="U119" s="2">
        <f>IF(AND(输入!$H118&gt;6,输入!$G118="s"),1,0)</f>
        <v>0</v>
      </c>
      <c r="V119" s="2">
        <f>IF(AND(输入!$H118=1,输入!$G118="d"),1,0)</f>
        <v>0</v>
      </c>
      <c r="W119" s="2">
        <f>IF(AND(输入!$H118=2,输入!$G118="d"),1,0)</f>
        <v>0</v>
      </c>
      <c r="X119" s="2">
        <f>IF(AND(输入!$H118=3,输入!$G118="d"),1,0)</f>
        <v>0</v>
      </c>
      <c r="Y119" s="2">
        <f>IF(AND(输入!$H118=4,输入!$G118="d"),1,0)</f>
        <v>0</v>
      </c>
      <c r="Z119" s="2">
        <f>IF(AND(输入!$H118=5,输入!$G118="d"),1,0)</f>
        <v>0</v>
      </c>
      <c r="AA119" s="2">
        <f>IF(AND(输入!$H118=6,输入!$G118="d"),1,0)</f>
        <v>0</v>
      </c>
      <c r="AB119" s="2">
        <f>IF(AND(输入!$H118&gt;6,输入!$G118="d"),1,0)</f>
        <v>0</v>
      </c>
      <c r="AC119" s="1">
        <f>IF(AND(数据A!$E118="发球",数据A!$F118="得"),1,0)</f>
        <v>0</v>
      </c>
      <c r="AD119" s="1">
        <f>IF(AND(数据A!$E118="发球",数据A!$F118="失"),1,0)</f>
        <v>0</v>
      </c>
      <c r="AE119" s="1">
        <f>IF(AND(数据A!$E118="正手",数据A!$F118="得"),1,0)</f>
        <v>0</v>
      </c>
      <c r="AF119" s="1">
        <f>IF(AND(数据A!$E118="正手",数据A!$F118="失"),1,0)</f>
        <v>0</v>
      </c>
      <c r="AG119" s="1">
        <f>IF(AND(数据A!$E118="反手",数据A!$F118="得"),1,0)</f>
        <v>0</v>
      </c>
      <c r="AH119" s="1">
        <f>IF(AND(数据A!$E118="反手",数据A!$F118="失"),1,0)</f>
        <v>0</v>
      </c>
      <c r="AI119" s="1">
        <f>IF(AND(数据A!$E118="侧身",数据A!$F118="得"),1,0)</f>
        <v>0</v>
      </c>
      <c r="AJ119" s="1">
        <f>IF(AND(数据A!$E118="侧身",数据A!$F118="失"),1,0)</f>
        <v>0</v>
      </c>
      <c r="AK119" s="1">
        <f>IF(AND(数据A!$E118="控制",数据A!$F118="得"),1,0)</f>
        <v>0</v>
      </c>
      <c r="AL119" s="1">
        <f>IF(AND(数据A!$E118="控制",数据A!$F118="失"),1,0)</f>
        <v>0</v>
      </c>
      <c r="AM119" s="1">
        <f>IF(AND(数据A!$E118="意外",数据A!$F118="得"),1,0)</f>
        <v>0</v>
      </c>
      <c r="AN119" s="1">
        <f>IF(AND(数据A!$E118="意外",数据A!$F118="失"),1,0)</f>
        <v>0</v>
      </c>
      <c r="AO119" s="5">
        <f>IF(AND(数据B!$E118="发球",数据B!$F118="得"),1,0)</f>
        <v>0</v>
      </c>
      <c r="AP119" s="5">
        <f>IF(AND(数据B!$E118="发球",数据B!$F118="失"),1,0)</f>
        <v>0</v>
      </c>
      <c r="AQ119" s="5">
        <f>IF(AND(数据B!$E118="正手",数据B!$F118="得"),1,0)</f>
        <v>0</v>
      </c>
      <c r="AR119" s="5">
        <f>IF(AND(数据B!$E118="正手",数据B!$F118="失"),1,0)</f>
        <v>0</v>
      </c>
      <c r="AS119" s="5">
        <f>IF(AND(数据B!$E118="反手",数据B!$F118="得"),1,0)</f>
        <v>0</v>
      </c>
      <c r="AT119" s="5">
        <f>IF(AND(数据B!$E118="反手",数据B!$F118="失"),1,0)</f>
        <v>0</v>
      </c>
      <c r="AU119" s="5">
        <f>IF(AND(数据B!$E118="侧身",数据B!$F118="得"),1,0)</f>
        <v>0</v>
      </c>
      <c r="AV119" s="5">
        <f>IF(AND(数据B!$E118="侧身",数据B!$F118="失"),1,0)</f>
        <v>0</v>
      </c>
      <c r="AW119" s="5">
        <f>IF(AND(数据B!$E118="控制",数据B!$F118="得"),1,0)</f>
        <v>0</v>
      </c>
      <c r="AX119" s="5">
        <f>IF(AND(数据B!$E118="控制",数据B!$F118="失"),1,0)</f>
        <v>0</v>
      </c>
      <c r="AY119" s="5">
        <f>IF(AND(数据B!$E118="意外",数据B!$F118="得"),1,0)</f>
        <v>0</v>
      </c>
      <c r="AZ119" s="5">
        <f>IF(AND(数据B!$E118="意外",数据B!$F118="失"),1,0)</f>
        <v>0</v>
      </c>
    </row>
    <row r="120" spans="1:52">
      <c r="A120" s="1">
        <f>IF(AND(输入!$D119=1,输入!$G119="d"),1,0)</f>
        <v>0</v>
      </c>
      <c r="B120" s="1">
        <f>IF(AND(输入!$D119=2,输入!$G119="d"),1,0)</f>
        <v>0</v>
      </c>
      <c r="C120" s="1">
        <f>IF(AND(输入!$D119=3,输入!$G119="d"),1,0)</f>
        <v>0</v>
      </c>
      <c r="D120" s="1">
        <f>IF(AND(输入!$D119=4,输入!$G119="d"),1,0)</f>
        <v>0</v>
      </c>
      <c r="E120" s="1">
        <f>IF(AND(输入!$D119=5,输入!$G119="d"),1,0)</f>
        <v>0</v>
      </c>
      <c r="F120" s="1">
        <f>IF(AND(输入!$D119=6,输入!$G119="d"),1,0)</f>
        <v>0</v>
      </c>
      <c r="G120" s="1">
        <f>IF(AND(输入!$D119&gt;6,输入!$G119="d"),1,0)</f>
        <v>0</v>
      </c>
      <c r="H120" s="1">
        <f>IF(AND(输入!$D119=1,输入!$G119="s"),1,0)</f>
        <v>0</v>
      </c>
      <c r="I120" s="1">
        <f>IF(AND(输入!$D119=2,输入!$G119="s"),1,0)</f>
        <v>0</v>
      </c>
      <c r="J120" s="1">
        <f>IF(AND(输入!$D119=3,输入!$G119="s"),1,0)</f>
        <v>0</v>
      </c>
      <c r="K120" s="1">
        <f>IF(AND(输入!$D119=4,输入!$G119="s"),1,0)</f>
        <v>0</v>
      </c>
      <c r="L120" s="1">
        <f>IF(AND(输入!$D119=5,输入!$G119="s"),1,0)</f>
        <v>0</v>
      </c>
      <c r="M120" s="1">
        <f>IF(AND(输入!$D119=6,输入!$G119="s"),1,0)</f>
        <v>0</v>
      </c>
      <c r="N120" s="1">
        <f>IF(AND(输入!$D119&gt;6,输入!$G119="s"),1,0)</f>
        <v>0</v>
      </c>
      <c r="O120" s="2">
        <f>IF(AND(输入!$H119=1,输入!$G119="s"),1,0)</f>
        <v>0</v>
      </c>
      <c r="P120" s="2">
        <f>IF(AND(输入!$H119=2,输入!$G119="s"),1,0)</f>
        <v>0</v>
      </c>
      <c r="Q120" s="2">
        <f>IF(AND(输入!$H119=3,输入!$G119="s"),1,0)</f>
        <v>0</v>
      </c>
      <c r="R120" s="2">
        <f>IF(AND(输入!$H119=4,输入!$G119="s"),1,0)</f>
        <v>0</v>
      </c>
      <c r="S120" s="2">
        <f>IF(AND(输入!$H119=5,输入!$G119="s"),1,0)</f>
        <v>0</v>
      </c>
      <c r="T120" s="2">
        <f>IF(AND(输入!$H119=6,输入!$G119="s"),1,0)</f>
        <v>0</v>
      </c>
      <c r="U120" s="2">
        <f>IF(AND(输入!$H119&gt;6,输入!$G119="s"),1,0)</f>
        <v>0</v>
      </c>
      <c r="V120" s="2">
        <f>IF(AND(输入!$H119=1,输入!$G119="d"),1,0)</f>
        <v>0</v>
      </c>
      <c r="W120" s="2">
        <f>IF(AND(输入!$H119=2,输入!$G119="d"),1,0)</f>
        <v>0</v>
      </c>
      <c r="X120" s="2">
        <f>IF(AND(输入!$H119=3,输入!$G119="d"),1,0)</f>
        <v>0</v>
      </c>
      <c r="Y120" s="2">
        <f>IF(AND(输入!$H119=4,输入!$G119="d"),1,0)</f>
        <v>0</v>
      </c>
      <c r="Z120" s="2">
        <f>IF(AND(输入!$H119=5,输入!$G119="d"),1,0)</f>
        <v>0</v>
      </c>
      <c r="AA120" s="2">
        <f>IF(AND(输入!$H119=6,输入!$G119="d"),1,0)</f>
        <v>0</v>
      </c>
      <c r="AB120" s="2">
        <f>IF(AND(输入!$H119&gt;6,输入!$G119="d"),1,0)</f>
        <v>0</v>
      </c>
      <c r="AC120" s="1">
        <f>IF(AND(数据A!$E119="发球",数据A!$F119="得"),1,0)</f>
        <v>0</v>
      </c>
      <c r="AD120" s="1">
        <f>IF(AND(数据A!$E119="发球",数据A!$F119="失"),1,0)</f>
        <v>0</v>
      </c>
      <c r="AE120" s="1">
        <f>IF(AND(数据A!$E119="正手",数据A!$F119="得"),1,0)</f>
        <v>0</v>
      </c>
      <c r="AF120" s="1">
        <f>IF(AND(数据A!$E119="正手",数据A!$F119="失"),1,0)</f>
        <v>0</v>
      </c>
      <c r="AG120" s="1">
        <f>IF(AND(数据A!$E119="反手",数据A!$F119="得"),1,0)</f>
        <v>0</v>
      </c>
      <c r="AH120" s="1">
        <f>IF(AND(数据A!$E119="反手",数据A!$F119="失"),1,0)</f>
        <v>0</v>
      </c>
      <c r="AI120" s="1">
        <f>IF(AND(数据A!$E119="侧身",数据A!$F119="得"),1,0)</f>
        <v>0</v>
      </c>
      <c r="AJ120" s="1">
        <f>IF(AND(数据A!$E119="侧身",数据A!$F119="失"),1,0)</f>
        <v>0</v>
      </c>
      <c r="AK120" s="1">
        <f>IF(AND(数据A!$E119="控制",数据A!$F119="得"),1,0)</f>
        <v>0</v>
      </c>
      <c r="AL120" s="1">
        <f>IF(AND(数据A!$E119="控制",数据A!$F119="失"),1,0)</f>
        <v>0</v>
      </c>
      <c r="AM120" s="1">
        <f>IF(AND(数据A!$E119="意外",数据A!$F119="得"),1,0)</f>
        <v>0</v>
      </c>
      <c r="AN120" s="1">
        <f>IF(AND(数据A!$E119="意外",数据A!$F119="失"),1,0)</f>
        <v>0</v>
      </c>
      <c r="AO120" s="5">
        <f>IF(AND(数据B!$E119="发球",数据B!$F119="得"),1,0)</f>
        <v>0</v>
      </c>
      <c r="AP120" s="5">
        <f>IF(AND(数据B!$E119="发球",数据B!$F119="失"),1,0)</f>
        <v>0</v>
      </c>
      <c r="AQ120" s="5">
        <f>IF(AND(数据B!$E119="正手",数据B!$F119="得"),1,0)</f>
        <v>0</v>
      </c>
      <c r="AR120" s="5">
        <f>IF(AND(数据B!$E119="正手",数据B!$F119="失"),1,0)</f>
        <v>0</v>
      </c>
      <c r="AS120" s="5">
        <f>IF(AND(数据B!$E119="反手",数据B!$F119="得"),1,0)</f>
        <v>0</v>
      </c>
      <c r="AT120" s="5">
        <f>IF(AND(数据B!$E119="反手",数据B!$F119="失"),1,0)</f>
        <v>0</v>
      </c>
      <c r="AU120" s="5">
        <f>IF(AND(数据B!$E119="侧身",数据B!$F119="得"),1,0)</f>
        <v>0</v>
      </c>
      <c r="AV120" s="5">
        <f>IF(AND(数据B!$E119="侧身",数据B!$F119="失"),1,0)</f>
        <v>0</v>
      </c>
      <c r="AW120" s="5">
        <f>IF(AND(数据B!$E119="控制",数据B!$F119="得"),1,0)</f>
        <v>0</v>
      </c>
      <c r="AX120" s="5">
        <f>IF(AND(数据B!$E119="控制",数据B!$F119="失"),1,0)</f>
        <v>0</v>
      </c>
      <c r="AY120" s="5">
        <f>IF(AND(数据B!$E119="意外",数据B!$F119="得"),1,0)</f>
        <v>0</v>
      </c>
      <c r="AZ120" s="5">
        <f>IF(AND(数据B!$E119="意外",数据B!$F119="失"),1,0)</f>
        <v>0</v>
      </c>
    </row>
    <row r="121" spans="1:52">
      <c r="A121" s="1">
        <f>IF(AND(输入!$D120=1,输入!$G120="d"),1,0)</f>
        <v>0</v>
      </c>
      <c r="B121" s="1">
        <f>IF(AND(输入!$D120=2,输入!$G120="d"),1,0)</f>
        <v>0</v>
      </c>
      <c r="C121" s="1">
        <f>IF(AND(输入!$D120=3,输入!$G120="d"),1,0)</f>
        <v>0</v>
      </c>
      <c r="D121" s="1">
        <f>IF(AND(输入!$D120=4,输入!$G120="d"),1,0)</f>
        <v>0</v>
      </c>
      <c r="E121" s="1">
        <f>IF(AND(输入!$D120=5,输入!$G120="d"),1,0)</f>
        <v>0</v>
      </c>
      <c r="F121" s="1">
        <f>IF(AND(输入!$D120=6,输入!$G120="d"),1,0)</f>
        <v>0</v>
      </c>
      <c r="G121" s="1">
        <f>IF(AND(输入!$D120&gt;6,输入!$G120="d"),1,0)</f>
        <v>0</v>
      </c>
      <c r="H121" s="1">
        <f>IF(AND(输入!$D120=1,输入!$G120="s"),1,0)</f>
        <v>0</v>
      </c>
      <c r="I121" s="1">
        <f>IF(AND(输入!$D120=2,输入!$G120="s"),1,0)</f>
        <v>0</v>
      </c>
      <c r="J121" s="1">
        <f>IF(AND(输入!$D120=3,输入!$G120="s"),1,0)</f>
        <v>0</v>
      </c>
      <c r="K121" s="1">
        <f>IF(AND(输入!$D120=4,输入!$G120="s"),1,0)</f>
        <v>0</v>
      </c>
      <c r="L121" s="1">
        <f>IF(AND(输入!$D120=5,输入!$G120="s"),1,0)</f>
        <v>0</v>
      </c>
      <c r="M121" s="1">
        <f>IF(AND(输入!$D120=6,输入!$G120="s"),1,0)</f>
        <v>0</v>
      </c>
      <c r="N121" s="1">
        <f>IF(AND(输入!$D120&gt;6,输入!$G120="s"),1,0)</f>
        <v>0</v>
      </c>
      <c r="O121" s="2">
        <f>IF(AND(输入!$H120=1,输入!$G120="s"),1,0)</f>
        <v>0</v>
      </c>
      <c r="P121" s="2">
        <f>IF(AND(输入!$H120=2,输入!$G120="s"),1,0)</f>
        <v>0</v>
      </c>
      <c r="Q121" s="2">
        <f>IF(AND(输入!$H120=3,输入!$G120="s"),1,0)</f>
        <v>0</v>
      </c>
      <c r="R121" s="2">
        <f>IF(AND(输入!$H120=4,输入!$G120="s"),1,0)</f>
        <v>0</v>
      </c>
      <c r="S121" s="2">
        <f>IF(AND(输入!$H120=5,输入!$G120="s"),1,0)</f>
        <v>0</v>
      </c>
      <c r="T121" s="2">
        <f>IF(AND(输入!$H120=6,输入!$G120="s"),1,0)</f>
        <v>0</v>
      </c>
      <c r="U121" s="2">
        <f>IF(AND(输入!$H120&gt;6,输入!$G120="s"),1,0)</f>
        <v>0</v>
      </c>
      <c r="V121" s="2">
        <f>IF(AND(输入!$H120=1,输入!$G120="d"),1,0)</f>
        <v>0</v>
      </c>
      <c r="W121" s="2">
        <f>IF(AND(输入!$H120=2,输入!$G120="d"),1,0)</f>
        <v>0</v>
      </c>
      <c r="X121" s="2">
        <f>IF(AND(输入!$H120=3,输入!$G120="d"),1,0)</f>
        <v>0</v>
      </c>
      <c r="Y121" s="2">
        <f>IF(AND(输入!$H120=4,输入!$G120="d"),1,0)</f>
        <v>0</v>
      </c>
      <c r="Z121" s="2">
        <f>IF(AND(输入!$H120=5,输入!$G120="d"),1,0)</f>
        <v>0</v>
      </c>
      <c r="AA121" s="2">
        <f>IF(AND(输入!$H120=6,输入!$G120="d"),1,0)</f>
        <v>0</v>
      </c>
      <c r="AB121" s="2">
        <f>IF(AND(输入!$H120&gt;6,输入!$G120="d"),1,0)</f>
        <v>0</v>
      </c>
      <c r="AC121" s="1">
        <f>IF(AND(数据A!$E120="发球",数据A!$F120="得"),1,0)</f>
        <v>0</v>
      </c>
      <c r="AD121" s="1">
        <f>IF(AND(数据A!$E120="发球",数据A!$F120="失"),1,0)</f>
        <v>0</v>
      </c>
      <c r="AE121" s="1">
        <f>IF(AND(数据A!$E120="正手",数据A!$F120="得"),1,0)</f>
        <v>0</v>
      </c>
      <c r="AF121" s="1">
        <f>IF(AND(数据A!$E120="正手",数据A!$F120="失"),1,0)</f>
        <v>0</v>
      </c>
      <c r="AG121" s="1">
        <f>IF(AND(数据A!$E120="反手",数据A!$F120="得"),1,0)</f>
        <v>0</v>
      </c>
      <c r="AH121" s="1">
        <f>IF(AND(数据A!$E120="反手",数据A!$F120="失"),1,0)</f>
        <v>0</v>
      </c>
      <c r="AI121" s="1">
        <f>IF(AND(数据A!$E120="侧身",数据A!$F120="得"),1,0)</f>
        <v>0</v>
      </c>
      <c r="AJ121" s="1">
        <f>IF(AND(数据A!$E120="侧身",数据A!$F120="失"),1,0)</f>
        <v>0</v>
      </c>
      <c r="AK121" s="1">
        <f>IF(AND(数据A!$E120="控制",数据A!$F120="得"),1,0)</f>
        <v>0</v>
      </c>
      <c r="AL121" s="1">
        <f>IF(AND(数据A!$E120="控制",数据A!$F120="失"),1,0)</f>
        <v>0</v>
      </c>
      <c r="AM121" s="1">
        <f>IF(AND(数据A!$E120="意外",数据A!$F120="得"),1,0)</f>
        <v>0</v>
      </c>
      <c r="AN121" s="1">
        <f>IF(AND(数据A!$E120="意外",数据A!$F120="失"),1,0)</f>
        <v>0</v>
      </c>
      <c r="AO121" s="5">
        <f>IF(AND(数据B!$E120="发球",数据B!$F120="得"),1,0)</f>
        <v>0</v>
      </c>
      <c r="AP121" s="5">
        <f>IF(AND(数据B!$E120="发球",数据B!$F120="失"),1,0)</f>
        <v>0</v>
      </c>
      <c r="AQ121" s="5">
        <f>IF(AND(数据B!$E120="正手",数据B!$F120="得"),1,0)</f>
        <v>0</v>
      </c>
      <c r="AR121" s="5">
        <f>IF(AND(数据B!$E120="正手",数据B!$F120="失"),1,0)</f>
        <v>0</v>
      </c>
      <c r="AS121" s="5">
        <f>IF(AND(数据B!$E120="反手",数据B!$F120="得"),1,0)</f>
        <v>0</v>
      </c>
      <c r="AT121" s="5">
        <f>IF(AND(数据B!$E120="反手",数据B!$F120="失"),1,0)</f>
        <v>0</v>
      </c>
      <c r="AU121" s="5">
        <f>IF(AND(数据B!$E120="侧身",数据B!$F120="得"),1,0)</f>
        <v>0</v>
      </c>
      <c r="AV121" s="5">
        <f>IF(AND(数据B!$E120="侧身",数据B!$F120="失"),1,0)</f>
        <v>0</v>
      </c>
      <c r="AW121" s="5">
        <f>IF(AND(数据B!$E120="控制",数据B!$F120="得"),1,0)</f>
        <v>0</v>
      </c>
      <c r="AX121" s="5">
        <f>IF(AND(数据B!$E120="控制",数据B!$F120="失"),1,0)</f>
        <v>0</v>
      </c>
      <c r="AY121" s="5">
        <f>IF(AND(数据B!$E120="意外",数据B!$F120="得"),1,0)</f>
        <v>0</v>
      </c>
      <c r="AZ121" s="5">
        <f>IF(AND(数据B!$E120="意外",数据B!$F120="失"),1,0)</f>
        <v>0</v>
      </c>
    </row>
    <row r="122" spans="1:52">
      <c r="A122" s="1">
        <f>IF(AND(输入!$D121=1,输入!$G121="d"),1,0)</f>
        <v>0</v>
      </c>
      <c r="B122" s="1">
        <f>IF(AND(输入!$D121=2,输入!$G121="d"),1,0)</f>
        <v>0</v>
      </c>
      <c r="C122" s="1">
        <f>IF(AND(输入!$D121=3,输入!$G121="d"),1,0)</f>
        <v>0</v>
      </c>
      <c r="D122" s="1">
        <f>IF(AND(输入!$D121=4,输入!$G121="d"),1,0)</f>
        <v>0</v>
      </c>
      <c r="E122" s="1">
        <f>IF(AND(输入!$D121=5,输入!$G121="d"),1,0)</f>
        <v>0</v>
      </c>
      <c r="F122" s="1">
        <f>IF(AND(输入!$D121=6,输入!$G121="d"),1,0)</f>
        <v>0</v>
      </c>
      <c r="G122" s="1">
        <f>IF(AND(输入!$D121&gt;6,输入!$G121="d"),1,0)</f>
        <v>0</v>
      </c>
      <c r="H122" s="1">
        <f>IF(AND(输入!$D121=1,输入!$G121="s"),1,0)</f>
        <v>0</v>
      </c>
      <c r="I122" s="1">
        <f>IF(AND(输入!$D121=2,输入!$G121="s"),1,0)</f>
        <v>0</v>
      </c>
      <c r="J122" s="1">
        <f>IF(AND(输入!$D121=3,输入!$G121="s"),1,0)</f>
        <v>0</v>
      </c>
      <c r="K122" s="1">
        <f>IF(AND(输入!$D121=4,输入!$G121="s"),1,0)</f>
        <v>0</v>
      </c>
      <c r="L122" s="1">
        <f>IF(AND(输入!$D121=5,输入!$G121="s"),1,0)</f>
        <v>0</v>
      </c>
      <c r="M122" s="1">
        <f>IF(AND(输入!$D121=6,输入!$G121="s"),1,0)</f>
        <v>0</v>
      </c>
      <c r="N122" s="1">
        <f>IF(AND(输入!$D121&gt;6,输入!$G121="s"),1,0)</f>
        <v>0</v>
      </c>
      <c r="O122" s="2">
        <f>IF(AND(输入!$H121=1,输入!$G121="s"),1,0)</f>
        <v>0</v>
      </c>
      <c r="P122" s="2">
        <f>IF(AND(输入!$H121=2,输入!$G121="s"),1,0)</f>
        <v>0</v>
      </c>
      <c r="Q122" s="2">
        <f>IF(AND(输入!$H121=3,输入!$G121="s"),1,0)</f>
        <v>0</v>
      </c>
      <c r="R122" s="2">
        <f>IF(AND(输入!$H121=4,输入!$G121="s"),1,0)</f>
        <v>0</v>
      </c>
      <c r="S122" s="2">
        <f>IF(AND(输入!$H121=5,输入!$G121="s"),1,0)</f>
        <v>0</v>
      </c>
      <c r="T122" s="2">
        <f>IF(AND(输入!$H121=6,输入!$G121="s"),1,0)</f>
        <v>0</v>
      </c>
      <c r="U122" s="2">
        <f>IF(AND(输入!$H121&gt;6,输入!$G121="s"),1,0)</f>
        <v>0</v>
      </c>
      <c r="V122" s="2">
        <f>IF(AND(输入!$H121=1,输入!$G121="d"),1,0)</f>
        <v>0</v>
      </c>
      <c r="W122" s="2">
        <f>IF(AND(输入!$H121=2,输入!$G121="d"),1,0)</f>
        <v>0</v>
      </c>
      <c r="X122" s="2">
        <f>IF(AND(输入!$H121=3,输入!$G121="d"),1,0)</f>
        <v>0</v>
      </c>
      <c r="Y122" s="2">
        <f>IF(AND(输入!$H121=4,输入!$G121="d"),1,0)</f>
        <v>0</v>
      </c>
      <c r="Z122" s="2">
        <f>IF(AND(输入!$H121=5,输入!$G121="d"),1,0)</f>
        <v>0</v>
      </c>
      <c r="AA122" s="2">
        <f>IF(AND(输入!$H121=6,输入!$G121="d"),1,0)</f>
        <v>0</v>
      </c>
      <c r="AB122" s="2">
        <f>IF(AND(输入!$H121&gt;6,输入!$G121="d"),1,0)</f>
        <v>0</v>
      </c>
      <c r="AC122" s="1">
        <f>IF(AND(数据A!$E121="发球",数据A!$F121="得"),1,0)</f>
        <v>0</v>
      </c>
      <c r="AD122" s="1">
        <f>IF(AND(数据A!$E121="发球",数据A!$F121="失"),1,0)</f>
        <v>0</v>
      </c>
      <c r="AE122" s="1">
        <f>IF(AND(数据A!$E121="正手",数据A!$F121="得"),1,0)</f>
        <v>0</v>
      </c>
      <c r="AF122" s="1">
        <f>IF(AND(数据A!$E121="正手",数据A!$F121="失"),1,0)</f>
        <v>0</v>
      </c>
      <c r="AG122" s="1">
        <f>IF(AND(数据A!$E121="反手",数据A!$F121="得"),1,0)</f>
        <v>0</v>
      </c>
      <c r="AH122" s="1">
        <f>IF(AND(数据A!$E121="反手",数据A!$F121="失"),1,0)</f>
        <v>0</v>
      </c>
      <c r="AI122" s="1">
        <f>IF(AND(数据A!$E121="侧身",数据A!$F121="得"),1,0)</f>
        <v>0</v>
      </c>
      <c r="AJ122" s="1">
        <f>IF(AND(数据A!$E121="侧身",数据A!$F121="失"),1,0)</f>
        <v>0</v>
      </c>
      <c r="AK122" s="1">
        <f>IF(AND(数据A!$E121="控制",数据A!$F121="得"),1,0)</f>
        <v>0</v>
      </c>
      <c r="AL122" s="1">
        <f>IF(AND(数据A!$E121="控制",数据A!$F121="失"),1,0)</f>
        <v>0</v>
      </c>
      <c r="AM122" s="1">
        <f>IF(AND(数据A!$E121="意外",数据A!$F121="得"),1,0)</f>
        <v>0</v>
      </c>
      <c r="AN122" s="1">
        <f>IF(AND(数据A!$E121="意外",数据A!$F121="失"),1,0)</f>
        <v>0</v>
      </c>
      <c r="AO122" s="5">
        <f>IF(AND(数据B!$E121="发球",数据B!$F121="得"),1,0)</f>
        <v>0</v>
      </c>
      <c r="AP122" s="5">
        <f>IF(AND(数据B!$E121="发球",数据B!$F121="失"),1,0)</f>
        <v>0</v>
      </c>
      <c r="AQ122" s="5">
        <f>IF(AND(数据B!$E121="正手",数据B!$F121="得"),1,0)</f>
        <v>0</v>
      </c>
      <c r="AR122" s="5">
        <f>IF(AND(数据B!$E121="正手",数据B!$F121="失"),1,0)</f>
        <v>0</v>
      </c>
      <c r="AS122" s="5">
        <f>IF(AND(数据B!$E121="反手",数据B!$F121="得"),1,0)</f>
        <v>0</v>
      </c>
      <c r="AT122" s="5">
        <f>IF(AND(数据B!$E121="反手",数据B!$F121="失"),1,0)</f>
        <v>0</v>
      </c>
      <c r="AU122" s="5">
        <f>IF(AND(数据B!$E121="侧身",数据B!$F121="得"),1,0)</f>
        <v>0</v>
      </c>
      <c r="AV122" s="5">
        <f>IF(AND(数据B!$E121="侧身",数据B!$F121="失"),1,0)</f>
        <v>0</v>
      </c>
      <c r="AW122" s="5">
        <f>IF(AND(数据B!$E121="控制",数据B!$F121="得"),1,0)</f>
        <v>0</v>
      </c>
      <c r="AX122" s="5">
        <f>IF(AND(数据B!$E121="控制",数据B!$F121="失"),1,0)</f>
        <v>0</v>
      </c>
      <c r="AY122" s="5">
        <f>IF(AND(数据B!$E121="意外",数据B!$F121="得"),1,0)</f>
        <v>0</v>
      </c>
      <c r="AZ122" s="5">
        <f>IF(AND(数据B!$E121="意外",数据B!$F121="失"),1,0)</f>
        <v>0</v>
      </c>
    </row>
    <row r="123" spans="1:52">
      <c r="A123" s="1">
        <f>IF(AND(输入!$D122=1,输入!$G122="d"),1,0)</f>
        <v>0</v>
      </c>
      <c r="B123" s="1">
        <f>IF(AND(输入!$D122=2,输入!$G122="d"),1,0)</f>
        <v>0</v>
      </c>
      <c r="C123" s="1">
        <f>IF(AND(输入!$D122=3,输入!$G122="d"),1,0)</f>
        <v>0</v>
      </c>
      <c r="D123" s="1">
        <f>IF(AND(输入!$D122=4,输入!$G122="d"),1,0)</f>
        <v>0</v>
      </c>
      <c r="E123" s="1">
        <f>IF(AND(输入!$D122=5,输入!$G122="d"),1,0)</f>
        <v>0</v>
      </c>
      <c r="F123" s="1">
        <f>IF(AND(输入!$D122=6,输入!$G122="d"),1,0)</f>
        <v>0</v>
      </c>
      <c r="G123" s="1">
        <f>IF(AND(输入!$D122&gt;6,输入!$G122="d"),1,0)</f>
        <v>0</v>
      </c>
      <c r="H123" s="1">
        <f>IF(AND(输入!$D122=1,输入!$G122="s"),1,0)</f>
        <v>0</v>
      </c>
      <c r="I123" s="1">
        <f>IF(AND(输入!$D122=2,输入!$G122="s"),1,0)</f>
        <v>0</v>
      </c>
      <c r="J123" s="1">
        <f>IF(AND(输入!$D122=3,输入!$G122="s"),1,0)</f>
        <v>0</v>
      </c>
      <c r="K123" s="1">
        <f>IF(AND(输入!$D122=4,输入!$G122="s"),1,0)</f>
        <v>0</v>
      </c>
      <c r="L123" s="1">
        <f>IF(AND(输入!$D122=5,输入!$G122="s"),1,0)</f>
        <v>0</v>
      </c>
      <c r="M123" s="1">
        <f>IF(AND(输入!$D122=6,输入!$G122="s"),1,0)</f>
        <v>0</v>
      </c>
      <c r="N123" s="1">
        <f>IF(AND(输入!$D122&gt;6,输入!$G122="s"),1,0)</f>
        <v>0</v>
      </c>
      <c r="O123" s="2">
        <f>IF(AND(输入!$H122=1,输入!$G122="s"),1,0)</f>
        <v>0</v>
      </c>
      <c r="P123" s="2">
        <f>IF(AND(输入!$H122=2,输入!$G122="s"),1,0)</f>
        <v>0</v>
      </c>
      <c r="Q123" s="2">
        <f>IF(AND(输入!$H122=3,输入!$G122="s"),1,0)</f>
        <v>0</v>
      </c>
      <c r="R123" s="2">
        <f>IF(AND(输入!$H122=4,输入!$G122="s"),1,0)</f>
        <v>0</v>
      </c>
      <c r="S123" s="2">
        <f>IF(AND(输入!$H122=5,输入!$G122="s"),1,0)</f>
        <v>0</v>
      </c>
      <c r="T123" s="2">
        <f>IF(AND(输入!$H122=6,输入!$G122="s"),1,0)</f>
        <v>0</v>
      </c>
      <c r="U123" s="2">
        <f>IF(AND(输入!$H122&gt;6,输入!$G122="s"),1,0)</f>
        <v>0</v>
      </c>
      <c r="V123" s="2">
        <f>IF(AND(输入!$H122=1,输入!$G122="d"),1,0)</f>
        <v>0</v>
      </c>
      <c r="W123" s="2">
        <f>IF(AND(输入!$H122=2,输入!$G122="d"),1,0)</f>
        <v>0</v>
      </c>
      <c r="X123" s="2">
        <f>IF(AND(输入!$H122=3,输入!$G122="d"),1,0)</f>
        <v>0</v>
      </c>
      <c r="Y123" s="2">
        <f>IF(AND(输入!$H122=4,输入!$G122="d"),1,0)</f>
        <v>0</v>
      </c>
      <c r="Z123" s="2">
        <f>IF(AND(输入!$H122=5,输入!$G122="d"),1,0)</f>
        <v>0</v>
      </c>
      <c r="AA123" s="2">
        <f>IF(AND(输入!$H122=6,输入!$G122="d"),1,0)</f>
        <v>0</v>
      </c>
      <c r="AB123" s="2">
        <f>IF(AND(输入!$H122&gt;6,输入!$G122="d"),1,0)</f>
        <v>0</v>
      </c>
      <c r="AC123" s="1">
        <f>IF(AND(数据A!$E122="发球",数据A!$F122="得"),1,0)</f>
        <v>0</v>
      </c>
      <c r="AD123" s="1">
        <f>IF(AND(数据A!$E122="发球",数据A!$F122="失"),1,0)</f>
        <v>0</v>
      </c>
      <c r="AE123" s="1">
        <f>IF(AND(数据A!$E122="正手",数据A!$F122="得"),1,0)</f>
        <v>0</v>
      </c>
      <c r="AF123" s="1">
        <f>IF(AND(数据A!$E122="正手",数据A!$F122="失"),1,0)</f>
        <v>0</v>
      </c>
      <c r="AG123" s="1">
        <f>IF(AND(数据A!$E122="反手",数据A!$F122="得"),1,0)</f>
        <v>0</v>
      </c>
      <c r="AH123" s="1">
        <f>IF(AND(数据A!$E122="反手",数据A!$F122="失"),1,0)</f>
        <v>0</v>
      </c>
      <c r="AI123" s="1">
        <f>IF(AND(数据A!$E122="侧身",数据A!$F122="得"),1,0)</f>
        <v>0</v>
      </c>
      <c r="AJ123" s="1">
        <f>IF(AND(数据A!$E122="侧身",数据A!$F122="失"),1,0)</f>
        <v>0</v>
      </c>
      <c r="AK123" s="1">
        <f>IF(AND(数据A!$E122="控制",数据A!$F122="得"),1,0)</f>
        <v>0</v>
      </c>
      <c r="AL123" s="1">
        <f>IF(AND(数据A!$E122="控制",数据A!$F122="失"),1,0)</f>
        <v>0</v>
      </c>
      <c r="AM123" s="1">
        <f>IF(AND(数据A!$E122="意外",数据A!$F122="得"),1,0)</f>
        <v>0</v>
      </c>
      <c r="AN123" s="1">
        <f>IF(AND(数据A!$E122="意外",数据A!$F122="失"),1,0)</f>
        <v>0</v>
      </c>
      <c r="AO123" s="5">
        <f>IF(AND(数据B!$E122="发球",数据B!$F122="得"),1,0)</f>
        <v>0</v>
      </c>
      <c r="AP123" s="5">
        <f>IF(AND(数据B!$E122="发球",数据B!$F122="失"),1,0)</f>
        <v>0</v>
      </c>
      <c r="AQ123" s="5">
        <f>IF(AND(数据B!$E122="正手",数据B!$F122="得"),1,0)</f>
        <v>0</v>
      </c>
      <c r="AR123" s="5">
        <f>IF(AND(数据B!$E122="正手",数据B!$F122="失"),1,0)</f>
        <v>0</v>
      </c>
      <c r="AS123" s="5">
        <f>IF(AND(数据B!$E122="反手",数据B!$F122="得"),1,0)</f>
        <v>0</v>
      </c>
      <c r="AT123" s="5">
        <f>IF(AND(数据B!$E122="反手",数据B!$F122="失"),1,0)</f>
        <v>0</v>
      </c>
      <c r="AU123" s="5">
        <f>IF(AND(数据B!$E122="侧身",数据B!$F122="得"),1,0)</f>
        <v>0</v>
      </c>
      <c r="AV123" s="5">
        <f>IF(AND(数据B!$E122="侧身",数据B!$F122="失"),1,0)</f>
        <v>0</v>
      </c>
      <c r="AW123" s="5">
        <f>IF(AND(数据B!$E122="控制",数据B!$F122="得"),1,0)</f>
        <v>0</v>
      </c>
      <c r="AX123" s="5">
        <f>IF(AND(数据B!$E122="控制",数据B!$F122="失"),1,0)</f>
        <v>0</v>
      </c>
      <c r="AY123" s="5">
        <f>IF(AND(数据B!$E122="意外",数据B!$F122="得"),1,0)</f>
        <v>0</v>
      </c>
      <c r="AZ123" s="5">
        <f>IF(AND(数据B!$E122="意外",数据B!$F122="失"),1,0)</f>
        <v>0</v>
      </c>
    </row>
    <row r="124" spans="1:52">
      <c r="A124" s="1">
        <f>IF(AND(输入!$D123=1,输入!$G123="d"),1,0)</f>
        <v>0</v>
      </c>
      <c r="B124" s="1">
        <f>IF(AND(输入!$D123=2,输入!$G123="d"),1,0)</f>
        <v>0</v>
      </c>
      <c r="C124" s="1">
        <f>IF(AND(输入!$D123=3,输入!$G123="d"),1,0)</f>
        <v>0</v>
      </c>
      <c r="D124" s="1">
        <f>IF(AND(输入!$D123=4,输入!$G123="d"),1,0)</f>
        <v>0</v>
      </c>
      <c r="E124" s="1">
        <f>IF(AND(输入!$D123=5,输入!$G123="d"),1,0)</f>
        <v>0</v>
      </c>
      <c r="F124" s="1">
        <f>IF(AND(输入!$D123=6,输入!$G123="d"),1,0)</f>
        <v>0</v>
      </c>
      <c r="G124" s="1">
        <f>IF(AND(输入!$D123&gt;6,输入!$G123="d"),1,0)</f>
        <v>0</v>
      </c>
      <c r="H124" s="1">
        <f>IF(AND(输入!$D123=1,输入!$G123="s"),1,0)</f>
        <v>0</v>
      </c>
      <c r="I124" s="1">
        <f>IF(AND(输入!$D123=2,输入!$G123="s"),1,0)</f>
        <v>0</v>
      </c>
      <c r="J124" s="1">
        <f>IF(AND(输入!$D123=3,输入!$G123="s"),1,0)</f>
        <v>0</v>
      </c>
      <c r="K124" s="1">
        <f>IF(AND(输入!$D123=4,输入!$G123="s"),1,0)</f>
        <v>0</v>
      </c>
      <c r="L124" s="1">
        <f>IF(AND(输入!$D123=5,输入!$G123="s"),1,0)</f>
        <v>0</v>
      </c>
      <c r="M124" s="1">
        <f>IF(AND(输入!$D123=6,输入!$G123="s"),1,0)</f>
        <v>0</v>
      </c>
      <c r="N124" s="1">
        <f>IF(AND(输入!$D123&gt;6,输入!$G123="s"),1,0)</f>
        <v>0</v>
      </c>
      <c r="O124" s="2">
        <f>IF(AND(输入!$H123=1,输入!$G123="s"),1,0)</f>
        <v>0</v>
      </c>
      <c r="P124" s="2">
        <f>IF(AND(输入!$H123=2,输入!$G123="s"),1,0)</f>
        <v>0</v>
      </c>
      <c r="Q124" s="2">
        <f>IF(AND(输入!$H123=3,输入!$G123="s"),1,0)</f>
        <v>0</v>
      </c>
      <c r="R124" s="2">
        <f>IF(AND(输入!$H123=4,输入!$G123="s"),1,0)</f>
        <v>0</v>
      </c>
      <c r="S124" s="2">
        <f>IF(AND(输入!$H123=5,输入!$G123="s"),1,0)</f>
        <v>0</v>
      </c>
      <c r="T124" s="2">
        <f>IF(AND(输入!$H123=6,输入!$G123="s"),1,0)</f>
        <v>0</v>
      </c>
      <c r="U124" s="2">
        <f>IF(AND(输入!$H123&gt;6,输入!$G123="s"),1,0)</f>
        <v>0</v>
      </c>
      <c r="V124" s="2">
        <f>IF(AND(输入!$H123=1,输入!$G123="d"),1,0)</f>
        <v>0</v>
      </c>
      <c r="W124" s="2">
        <f>IF(AND(输入!$H123=2,输入!$G123="d"),1,0)</f>
        <v>0</v>
      </c>
      <c r="X124" s="2">
        <f>IF(AND(输入!$H123=3,输入!$G123="d"),1,0)</f>
        <v>0</v>
      </c>
      <c r="Y124" s="2">
        <f>IF(AND(输入!$H123=4,输入!$G123="d"),1,0)</f>
        <v>0</v>
      </c>
      <c r="Z124" s="2">
        <f>IF(AND(输入!$H123=5,输入!$G123="d"),1,0)</f>
        <v>0</v>
      </c>
      <c r="AA124" s="2">
        <f>IF(AND(输入!$H123=6,输入!$G123="d"),1,0)</f>
        <v>0</v>
      </c>
      <c r="AB124" s="2">
        <f>IF(AND(输入!$H123&gt;6,输入!$G123="d"),1,0)</f>
        <v>0</v>
      </c>
      <c r="AC124" s="1">
        <f>IF(AND(数据A!$E123="发球",数据A!$F123="得"),1,0)</f>
        <v>0</v>
      </c>
      <c r="AD124" s="1">
        <f>IF(AND(数据A!$E123="发球",数据A!$F123="失"),1,0)</f>
        <v>0</v>
      </c>
      <c r="AE124" s="1">
        <f>IF(AND(数据A!$E123="正手",数据A!$F123="得"),1,0)</f>
        <v>0</v>
      </c>
      <c r="AF124" s="1">
        <f>IF(AND(数据A!$E123="正手",数据A!$F123="失"),1,0)</f>
        <v>0</v>
      </c>
      <c r="AG124" s="1">
        <f>IF(AND(数据A!$E123="反手",数据A!$F123="得"),1,0)</f>
        <v>0</v>
      </c>
      <c r="AH124" s="1">
        <f>IF(AND(数据A!$E123="反手",数据A!$F123="失"),1,0)</f>
        <v>0</v>
      </c>
      <c r="AI124" s="1">
        <f>IF(AND(数据A!$E123="侧身",数据A!$F123="得"),1,0)</f>
        <v>0</v>
      </c>
      <c r="AJ124" s="1">
        <f>IF(AND(数据A!$E123="侧身",数据A!$F123="失"),1,0)</f>
        <v>0</v>
      </c>
      <c r="AK124" s="1">
        <f>IF(AND(数据A!$E123="控制",数据A!$F123="得"),1,0)</f>
        <v>0</v>
      </c>
      <c r="AL124" s="1">
        <f>IF(AND(数据A!$E123="控制",数据A!$F123="失"),1,0)</f>
        <v>0</v>
      </c>
      <c r="AM124" s="1">
        <f>IF(AND(数据A!$E123="意外",数据A!$F123="得"),1,0)</f>
        <v>0</v>
      </c>
      <c r="AN124" s="1">
        <f>IF(AND(数据A!$E123="意外",数据A!$F123="失"),1,0)</f>
        <v>0</v>
      </c>
      <c r="AO124" s="5">
        <f>IF(AND(数据B!$E123="发球",数据B!$F123="得"),1,0)</f>
        <v>0</v>
      </c>
      <c r="AP124" s="5">
        <f>IF(AND(数据B!$E123="发球",数据B!$F123="失"),1,0)</f>
        <v>0</v>
      </c>
      <c r="AQ124" s="5">
        <f>IF(AND(数据B!$E123="正手",数据B!$F123="得"),1,0)</f>
        <v>0</v>
      </c>
      <c r="AR124" s="5">
        <f>IF(AND(数据B!$E123="正手",数据B!$F123="失"),1,0)</f>
        <v>0</v>
      </c>
      <c r="AS124" s="5">
        <f>IF(AND(数据B!$E123="反手",数据B!$F123="得"),1,0)</f>
        <v>0</v>
      </c>
      <c r="AT124" s="5">
        <f>IF(AND(数据B!$E123="反手",数据B!$F123="失"),1,0)</f>
        <v>0</v>
      </c>
      <c r="AU124" s="5">
        <f>IF(AND(数据B!$E123="侧身",数据B!$F123="得"),1,0)</f>
        <v>0</v>
      </c>
      <c r="AV124" s="5">
        <f>IF(AND(数据B!$E123="侧身",数据B!$F123="失"),1,0)</f>
        <v>0</v>
      </c>
      <c r="AW124" s="5">
        <f>IF(AND(数据B!$E123="控制",数据B!$F123="得"),1,0)</f>
        <v>0</v>
      </c>
      <c r="AX124" s="5">
        <f>IF(AND(数据B!$E123="控制",数据B!$F123="失"),1,0)</f>
        <v>0</v>
      </c>
      <c r="AY124" s="5">
        <f>IF(AND(数据B!$E123="意外",数据B!$F123="得"),1,0)</f>
        <v>0</v>
      </c>
      <c r="AZ124" s="5">
        <f>IF(AND(数据B!$E123="意外",数据B!$F123="失"),1,0)</f>
        <v>0</v>
      </c>
    </row>
    <row r="125" spans="1:52">
      <c r="A125" s="1">
        <f>IF(AND(输入!$D124=1,输入!$G124="d"),1,0)</f>
        <v>0</v>
      </c>
      <c r="B125" s="1">
        <f>IF(AND(输入!$D124=2,输入!$G124="d"),1,0)</f>
        <v>0</v>
      </c>
      <c r="C125" s="1">
        <f>IF(AND(输入!$D124=3,输入!$G124="d"),1,0)</f>
        <v>0</v>
      </c>
      <c r="D125" s="1">
        <f>IF(AND(输入!$D124=4,输入!$G124="d"),1,0)</f>
        <v>0</v>
      </c>
      <c r="E125" s="1">
        <f>IF(AND(输入!$D124=5,输入!$G124="d"),1,0)</f>
        <v>0</v>
      </c>
      <c r="F125" s="1">
        <f>IF(AND(输入!$D124=6,输入!$G124="d"),1,0)</f>
        <v>0</v>
      </c>
      <c r="G125" s="1">
        <f>IF(AND(输入!$D124&gt;6,输入!$G124="d"),1,0)</f>
        <v>0</v>
      </c>
      <c r="H125" s="1">
        <f>IF(AND(输入!$D124=1,输入!$G124="s"),1,0)</f>
        <v>0</v>
      </c>
      <c r="I125" s="1">
        <f>IF(AND(输入!$D124=2,输入!$G124="s"),1,0)</f>
        <v>0</v>
      </c>
      <c r="J125" s="1">
        <f>IF(AND(输入!$D124=3,输入!$G124="s"),1,0)</f>
        <v>0</v>
      </c>
      <c r="K125" s="1">
        <f>IF(AND(输入!$D124=4,输入!$G124="s"),1,0)</f>
        <v>0</v>
      </c>
      <c r="L125" s="1">
        <f>IF(AND(输入!$D124=5,输入!$G124="s"),1,0)</f>
        <v>0</v>
      </c>
      <c r="M125" s="1">
        <f>IF(AND(输入!$D124=6,输入!$G124="s"),1,0)</f>
        <v>0</v>
      </c>
      <c r="N125" s="1">
        <f>IF(AND(输入!$D124&gt;6,输入!$G124="s"),1,0)</f>
        <v>0</v>
      </c>
      <c r="O125" s="2">
        <f>IF(AND(输入!$H124=1,输入!$G124="s"),1,0)</f>
        <v>0</v>
      </c>
      <c r="P125" s="2">
        <f>IF(AND(输入!$H124=2,输入!$G124="s"),1,0)</f>
        <v>0</v>
      </c>
      <c r="Q125" s="2">
        <f>IF(AND(输入!$H124=3,输入!$G124="s"),1,0)</f>
        <v>0</v>
      </c>
      <c r="R125" s="2">
        <f>IF(AND(输入!$H124=4,输入!$G124="s"),1,0)</f>
        <v>0</v>
      </c>
      <c r="S125" s="2">
        <f>IF(AND(输入!$H124=5,输入!$G124="s"),1,0)</f>
        <v>0</v>
      </c>
      <c r="T125" s="2">
        <f>IF(AND(输入!$H124=6,输入!$G124="s"),1,0)</f>
        <v>0</v>
      </c>
      <c r="U125" s="2">
        <f>IF(AND(输入!$H124&gt;6,输入!$G124="s"),1,0)</f>
        <v>0</v>
      </c>
      <c r="V125" s="2">
        <f>IF(AND(输入!$H124=1,输入!$G124="d"),1,0)</f>
        <v>0</v>
      </c>
      <c r="W125" s="2">
        <f>IF(AND(输入!$H124=2,输入!$G124="d"),1,0)</f>
        <v>0</v>
      </c>
      <c r="X125" s="2">
        <f>IF(AND(输入!$H124=3,输入!$G124="d"),1,0)</f>
        <v>0</v>
      </c>
      <c r="Y125" s="2">
        <f>IF(AND(输入!$H124=4,输入!$G124="d"),1,0)</f>
        <v>0</v>
      </c>
      <c r="Z125" s="2">
        <f>IF(AND(输入!$H124=5,输入!$G124="d"),1,0)</f>
        <v>0</v>
      </c>
      <c r="AA125" s="2">
        <f>IF(AND(输入!$H124=6,输入!$G124="d"),1,0)</f>
        <v>0</v>
      </c>
      <c r="AB125" s="2">
        <f>IF(AND(输入!$H124&gt;6,输入!$G124="d"),1,0)</f>
        <v>0</v>
      </c>
      <c r="AC125" s="1">
        <f>IF(AND(数据A!$E124="发球",数据A!$F124="得"),1,0)</f>
        <v>0</v>
      </c>
      <c r="AD125" s="1">
        <f>IF(AND(数据A!$E124="发球",数据A!$F124="失"),1,0)</f>
        <v>0</v>
      </c>
      <c r="AE125" s="1">
        <f>IF(AND(数据A!$E124="正手",数据A!$F124="得"),1,0)</f>
        <v>0</v>
      </c>
      <c r="AF125" s="1">
        <f>IF(AND(数据A!$E124="正手",数据A!$F124="失"),1,0)</f>
        <v>0</v>
      </c>
      <c r="AG125" s="1">
        <f>IF(AND(数据A!$E124="反手",数据A!$F124="得"),1,0)</f>
        <v>0</v>
      </c>
      <c r="AH125" s="1">
        <f>IF(AND(数据A!$E124="反手",数据A!$F124="失"),1,0)</f>
        <v>0</v>
      </c>
      <c r="AI125" s="1">
        <f>IF(AND(数据A!$E124="侧身",数据A!$F124="得"),1,0)</f>
        <v>0</v>
      </c>
      <c r="AJ125" s="1">
        <f>IF(AND(数据A!$E124="侧身",数据A!$F124="失"),1,0)</f>
        <v>0</v>
      </c>
      <c r="AK125" s="1">
        <f>IF(AND(数据A!$E124="控制",数据A!$F124="得"),1,0)</f>
        <v>0</v>
      </c>
      <c r="AL125" s="1">
        <f>IF(AND(数据A!$E124="控制",数据A!$F124="失"),1,0)</f>
        <v>0</v>
      </c>
      <c r="AM125" s="1">
        <f>IF(AND(数据A!$E124="意外",数据A!$F124="得"),1,0)</f>
        <v>0</v>
      </c>
      <c r="AN125" s="1">
        <f>IF(AND(数据A!$E124="意外",数据A!$F124="失"),1,0)</f>
        <v>0</v>
      </c>
      <c r="AO125" s="5">
        <f>IF(AND(数据B!$E124="发球",数据B!$F124="得"),1,0)</f>
        <v>0</v>
      </c>
      <c r="AP125" s="5">
        <f>IF(AND(数据B!$E124="发球",数据B!$F124="失"),1,0)</f>
        <v>0</v>
      </c>
      <c r="AQ125" s="5">
        <f>IF(AND(数据B!$E124="正手",数据B!$F124="得"),1,0)</f>
        <v>0</v>
      </c>
      <c r="AR125" s="5">
        <f>IF(AND(数据B!$E124="正手",数据B!$F124="失"),1,0)</f>
        <v>0</v>
      </c>
      <c r="AS125" s="5">
        <f>IF(AND(数据B!$E124="反手",数据B!$F124="得"),1,0)</f>
        <v>0</v>
      </c>
      <c r="AT125" s="5">
        <f>IF(AND(数据B!$E124="反手",数据B!$F124="失"),1,0)</f>
        <v>0</v>
      </c>
      <c r="AU125" s="5">
        <f>IF(AND(数据B!$E124="侧身",数据B!$F124="得"),1,0)</f>
        <v>0</v>
      </c>
      <c r="AV125" s="5">
        <f>IF(AND(数据B!$E124="侧身",数据B!$F124="失"),1,0)</f>
        <v>0</v>
      </c>
      <c r="AW125" s="5">
        <f>IF(AND(数据B!$E124="控制",数据B!$F124="得"),1,0)</f>
        <v>0</v>
      </c>
      <c r="AX125" s="5">
        <f>IF(AND(数据B!$E124="控制",数据B!$F124="失"),1,0)</f>
        <v>0</v>
      </c>
      <c r="AY125" s="5">
        <f>IF(AND(数据B!$E124="意外",数据B!$F124="得"),1,0)</f>
        <v>0</v>
      </c>
      <c r="AZ125" s="5">
        <f>IF(AND(数据B!$E124="意外",数据B!$F124="失"),1,0)</f>
        <v>0</v>
      </c>
    </row>
    <row r="126" spans="1:52">
      <c r="A126" s="1">
        <f>IF(AND(输入!$D125=1,输入!$G125="d"),1,0)</f>
        <v>0</v>
      </c>
      <c r="B126" s="1">
        <f>IF(AND(输入!$D125=2,输入!$G125="d"),1,0)</f>
        <v>0</v>
      </c>
      <c r="C126" s="1">
        <f>IF(AND(输入!$D125=3,输入!$G125="d"),1,0)</f>
        <v>0</v>
      </c>
      <c r="D126" s="1">
        <f>IF(AND(输入!$D125=4,输入!$G125="d"),1,0)</f>
        <v>0</v>
      </c>
      <c r="E126" s="1">
        <f>IF(AND(输入!$D125=5,输入!$G125="d"),1,0)</f>
        <v>0</v>
      </c>
      <c r="F126" s="1">
        <f>IF(AND(输入!$D125=6,输入!$G125="d"),1,0)</f>
        <v>0</v>
      </c>
      <c r="G126" s="1">
        <f>IF(AND(输入!$D125&gt;6,输入!$G125="d"),1,0)</f>
        <v>0</v>
      </c>
      <c r="H126" s="1">
        <f>IF(AND(输入!$D125=1,输入!$G125="s"),1,0)</f>
        <v>0</v>
      </c>
      <c r="I126" s="1">
        <f>IF(AND(输入!$D125=2,输入!$G125="s"),1,0)</f>
        <v>0</v>
      </c>
      <c r="J126" s="1">
        <f>IF(AND(输入!$D125=3,输入!$G125="s"),1,0)</f>
        <v>0</v>
      </c>
      <c r="K126" s="1">
        <f>IF(AND(输入!$D125=4,输入!$G125="s"),1,0)</f>
        <v>0</v>
      </c>
      <c r="L126" s="1">
        <f>IF(AND(输入!$D125=5,输入!$G125="s"),1,0)</f>
        <v>0</v>
      </c>
      <c r="M126" s="1">
        <f>IF(AND(输入!$D125=6,输入!$G125="s"),1,0)</f>
        <v>0</v>
      </c>
      <c r="N126" s="1">
        <f>IF(AND(输入!$D125&gt;6,输入!$G125="s"),1,0)</f>
        <v>0</v>
      </c>
      <c r="O126" s="2">
        <f>IF(AND(输入!$H125=1,输入!$G125="s"),1,0)</f>
        <v>0</v>
      </c>
      <c r="P126" s="2">
        <f>IF(AND(输入!$H125=2,输入!$G125="s"),1,0)</f>
        <v>0</v>
      </c>
      <c r="Q126" s="2">
        <f>IF(AND(输入!$H125=3,输入!$G125="s"),1,0)</f>
        <v>0</v>
      </c>
      <c r="R126" s="2">
        <f>IF(AND(输入!$H125=4,输入!$G125="s"),1,0)</f>
        <v>0</v>
      </c>
      <c r="S126" s="2">
        <f>IF(AND(输入!$H125=5,输入!$G125="s"),1,0)</f>
        <v>0</v>
      </c>
      <c r="T126" s="2">
        <f>IF(AND(输入!$H125=6,输入!$G125="s"),1,0)</f>
        <v>0</v>
      </c>
      <c r="U126" s="2">
        <f>IF(AND(输入!$H125&gt;6,输入!$G125="s"),1,0)</f>
        <v>0</v>
      </c>
      <c r="V126" s="2">
        <f>IF(AND(输入!$H125=1,输入!$G125="d"),1,0)</f>
        <v>0</v>
      </c>
      <c r="W126" s="2">
        <f>IF(AND(输入!$H125=2,输入!$G125="d"),1,0)</f>
        <v>0</v>
      </c>
      <c r="X126" s="2">
        <f>IF(AND(输入!$H125=3,输入!$G125="d"),1,0)</f>
        <v>0</v>
      </c>
      <c r="Y126" s="2">
        <f>IF(AND(输入!$H125=4,输入!$G125="d"),1,0)</f>
        <v>0</v>
      </c>
      <c r="Z126" s="2">
        <f>IF(AND(输入!$H125=5,输入!$G125="d"),1,0)</f>
        <v>0</v>
      </c>
      <c r="AA126" s="2">
        <f>IF(AND(输入!$H125=6,输入!$G125="d"),1,0)</f>
        <v>0</v>
      </c>
      <c r="AB126" s="2">
        <f>IF(AND(输入!$H125&gt;6,输入!$G125="d"),1,0)</f>
        <v>0</v>
      </c>
      <c r="AC126" s="1">
        <f>IF(AND(数据A!$E125="发球",数据A!$F125="得"),1,0)</f>
        <v>0</v>
      </c>
      <c r="AD126" s="1">
        <f>IF(AND(数据A!$E125="发球",数据A!$F125="失"),1,0)</f>
        <v>0</v>
      </c>
      <c r="AE126" s="1">
        <f>IF(AND(数据A!$E125="正手",数据A!$F125="得"),1,0)</f>
        <v>0</v>
      </c>
      <c r="AF126" s="1">
        <f>IF(AND(数据A!$E125="正手",数据A!$F125="失"),1,0)</f>
        <v>0</v>
      </c>
      <c r="AG126" s="1">
        <f>IF(AND(数据A!$E125="反手",数据A!$F125="得"),1,0)</f>
        <v>0</v>
      </c>
      <c r="AH126" s="1">
        <f>IF(AND(数据A!$E125="反手",数据A!$F125="失"),1,0)</f>
        <v>0</v>
      </c>
      <c r="AI126" s="1">
        <f>IF(AND(数据A!$E125="侧身",数据A!$F125="得"),1,0)</f>
        <v>0</v>
      </c>
      <c r="AJ126" s="1">
        <f>IF(AND(数据A!$E125="侧身",数据A!$F125="失"),1,0)</f>
        <v>0</v>
      </c>
      <c r="AK126" s="1">
        <f>IF(AND(数据A!$E125="控制",数据A!$F125="得"),1,0)</f>
        <v>0</v>
      </c>
      <c r="AL126" s="1">
        <f>IF(AND(数据A!$E125="控制",数据A!$F125="失"),1,0)</f>
        <v>0</v>
      </c>
      <c r="AM126" s="1">
        <f>IF(AND(数据A!$E125="意外",数据A!$F125="得"),1,0)</f>
        <v>0</v>
      </c>
      <c r="AN126" s="1">
        <f>IF(AND(数据A!$E125="意外",数据A!$F125="失"),1,0)</f>
        <v>0</v>
      </c>
      <c r="AO126" s="5">
        <f>IF(AND(数据B!$E125="发球",数据B!$F125="得"),1,0)</f>
        <v>0</v>
      </c>
      <c r="AP126" s="5">
        <f>IF(AND(数据B!$E125="发球",数据B!$F125="失"),1,0)</f>
        <v>0</v>
      </c>
      <c r="AQ126" s="5">
        <f>IF(AND(数据B!$E125="正手",数据B!$F125="得"),1,0)</f>
        <v>0</v>
      </c>
      <c r="AR126" s="5">
        <f>IF(AND(数据B!$E125="正手",数据B!$F125="失"),1,0)</f>
        <v>0</v>
      </c>
      <c r="AS126" s="5">
        <f>IF(AND(数据B!$E125="反手",数据B!$F125="得"),1,0)</f>
        <v>0</v>
      </c>
      <c r="AT126" s="5">
        <f>IF(AND(数据B!$E125="反手",数据B!$F125="失"),1,0)</f>
        <v>0</v>
      </c>
      <c r="AU126" s="5">
        <f>IF(AND(数据B!$E125="侧身",数据B!$F125="得"),1,0)</f>
        <v>0</v>
      </c>
      <c r="AV126" s="5">
        <f>IF(AND(数据B!$E125="侧身",数据B!$F125="失"),1,0)</f>
        <v>0</v>
      </c>
      <c r="AW126" s="5">
        <f>IF(AND(数据B!$E125="控制",数据B!$F125="得"),1,0)</f>
        <v>0</v>
      </c>
      <c r="AX126" s="5">
        <f>IF(AND(数据B!$E125="控制",数据B!$F125="失"),1,0)</f>
        <v>0</v>
      </c>
      <c r="AY126" s="5">
        <f>IF(AND(数据B!$E125="意外",数据B!$F125="得"),1,0)</f>
        <v>0</v>
      </c>
      <c r="AZ126" s="5">
        <f>IF(AND(数据B!$E125="意外",数据B!$F125="失"),1,0)</f>
        <v>0</v>
      </c>
    </row>
    <row r="127" spans="1:52">
      <c r="A127" s="1">
        <f>IF(AND(输入!$D126=1,输入!$G126="d"),1,0)</f>
        <v>0</v>
      </c>
      <c r="B127" s="1">
        <f>IF(AND(输入!$D126=2,输入!$G126="d"),1,0)</f>
        <v>0</v>
      </c>
      <c r="C127" s="1">
        <f>IF(AND(输入!$D126=3,输入!$G126="d"),1,0)</f>
        <v>0</v>
      </c>
      <c r="D127" s="1">
        <f>IF(AND(输入!$D126=4,输入!$G126="d"),1,0)</f>
        <v>0</v>
      </c>
      <c r="E127" s="1">
        <f>IF(AND(输入!$D126=5,输入!$G126="d"),1,0)</f>
        <v>0</v>
      </c>
      <c r="F127" s="1">
        <f>IF(AND(输入!$D126=6,输入!$G126="d"),1,0)</f>
        <v>0</v>
      </c>
      <c r="G127" s="1">
        <f>IF(AND(输入!$D126&gt;6,输入!$G126="d"),1,0)</f>
        <v>0</v>
      </c>
      <c r="H127" s="1">
        <f>IF(AND(输入!$D126=1,输入!$G126="s"),1,0)</f>
        <v>0</v>
      </c>
      <c r="I127" s="1">
        <f>IF(AND(输入!$D126=2,输入!$G126="s"),1,0)</f>
        <v>0</v>
      </c>
      <c r="J127" s="1">
        <f>IF(AND(输入!$D126=3,输入!$G126="s"),1,0)</f>
        <v>0</v>
      </c>
      <c r="K127" s="1">
        <f>IF(AND(输入!$D126=4,输入!$G126="s"),1,0)</f>
        <v>0</v>
      </c>
      <c r="L127" s="1">
        <f>IF(AND(输入!$D126=5,输入!$G126="s"),1,0)</f>
        <v>0</v>
      </c>
      <c r="M127" s="1">
        <f>IF(AND(输入!$D126=6,输入!$G126="s"),1,0)</f>
        <v>0</v>
      </c>
      <c r="N127" s="1">
        <f>IF(AND(输入!$D126&gt;6,输入!$G126="s"),1,0)</f>
        <v>0</v>
      </c>
      <c r="O127" s="2">
        <f>IF(AND(输入!$H126=1,输入!$G126="s"),1,0)</f>
        <v>0</v>
      </c>
      <c r="P127" s="2">
        <f>IF(AND(输入!$H126=2,输入!$G126="s"),1,0)</f>
        <v>0</v>
      </c>
      <c r="Q127" s="2">
        <f>IF(AND(输入!$H126=3,输入!$G126="s"),1,0)</f>
        <v>0</v>
      </c>
      <c r="R127" s="2">
        <f>IF(AND(输入!$H126=4,输入!$G126="s"),1,0)</f>
        <v>0</v>
      </c>
      <c r="S127" s="2">
        <f>IF(AND(输入!$H126=5,输入!$G126="s"),1,0)</f>
        <v>0</v>
      </c>
      <c r="T127" s="2">
        <f>IF(AND(输入!$H126=6,输入!$G126="s"),1,0)</f>
        <v>0</v>
      </c>
      <c r="U127" s="2">
        <f>IF(AND(输入!$H126&gt;6,输入!$G126="s"),1,0)</f>
        <v>0</v>
      </c>
      <c r="V127" s="2">
        <f>IF(AND(输入!$H126=1,输入!$G126="d"),1,0)</f>
        <v>0</v>
      </c>
      <c r="W127" s="2">
        <f>IF(AND(输入!$H126=2,输入!$G126="d"),1,0)</f>
        <v>0</v>
      </c>
      <c r="X127" s="2">
        <f>IF(AND(输入!$H126=3,输入!$G126="d"),1,0)</f>
        <v>0</v>
      </c>
      <c r="Y127" s="2">
        <f>IF(AND(输入!$H126=4,输入!$G126="d"),1,0)</f>
        <v>0</v>
      </c>
      <c r="Z127" s="2">
        <f>IF(AND(输入!$H126=5,输入!$G126="d"),1,0)</f>
        <v>0</v>
      </c>
      <c r="AA127" s="2">
        <f>IF(AND(输入!$H126=6,输入!$G126="d"),1,0)</f>
        <v>0</v>
      </c>
      <c r="AB127" s="2">
        <f>IF(AND(输入!$H126&gt;6,输入!$G126="d"),1,0)</f>
        <v>0</v>
      </c>
      <c r="AC127" s="1">
        <f>IF(AND(数据A!$E126="发球",数据A!$F126="得"),1,0)</f>
        <v>0</v>
      </c>
      <c r="AD127" s="1">
        <f>IF(AND(数据A!$E126="发球",数据A!$F126="失"),1,0)</f>
        <v>0</v>
      </c>
      <c r="AE127" s="1">
        <f>IF(AND(数据A!$E126="正手",数据A!$F126="得"),1,0)</f>
        <v>0</v>
      </c>
      <c r="AF127" s="1">
        <f>IF(AND(数据A!$E126="正手",数据A!$F126="失"),1,0)</f>
        <v>0</v>
      </c>
      <c r="AG127" s="1">
        <f>IF(AND(数据A!$E126="反手",数据A!$F126="得"),1,0)</f>
        <v>0</v>
      </c>
      <c r="AH127" s="1">
        <f>IF(AND(数据A!$E126="反手",数据A!$F126="失"),1,0)</f>
        <v>0</v>
      </c>
      <c r="AI127" s="1">
        <f>IF(AND(数据A!$E126="侧身",数据A!$F126="得"),1,0)</f>
        <v>0</v>
      </c>
      <c r="AJ127" s="1">
        <f>IF(AND(数据A!$E126="侧身",数据A!$F126="失"),1,0)</f>
        <v>0</v>
      </c>
      <c r="AK127" s="1">
        <f>IF(AND(数据A!$E126="控制",数据A!$F126="得"),1,0)</f>
        <v>0</v>
      </c>
      <c r="AL127" s="1">
        <f>IF(AND(数据A!$E126="控制",数据A!$F126="失"),1,0)</f>
        <v>0</v>
      </c>
      <c r="AM127" s="1">
        <f>IF(AND(数据A!$E126="意外",数据A!$F126="得"),1,0)</f>
        <v>0</v>
      </c>
      <c r="AN127" s="1">
        <f>IF(AND(数据A!$E126="意外",数据A!$F126="失"),1,0)</f>
        <v>0</v>
      </c>
      <c r="AO127" s="5">
        <f>IF(AND(数据B!$E126="发球",数据B!$F126="得"),1,0)</f>
        <v>0</v>
      </c>
      <c r="AP127" s="5">
        <f>IF(AND(数据B!$E126="发球",数据B!$F126="失"),1,0)</f>
        <v>0</v>
      </c>
      <c r="AQ127" s="5">
        <f>IF(AND(数据B!$E126="正手",数据B!$F126="得"),1,0)</f>
        <v>0</v>
      </c>
      <c r="AR127" s="5">
        <f>IF(AND(数据B!$E126="正手",数据B!$F126="失"),1,0)</f>
        <v>0</v>
      </c>
      <c r="AS127" s="5">
        <f>IF(AND(数据B!$E126="反手",数据B!$F126="得"),1,0)</f>
        <v>0</v>
      </c>
      <c r="AT127" s="5">
        <f>IF(AND(数据B!$E126="反手",数据B!$F126="失"),1,0)</f>
        <v>0</v>
      </c>
      <c r="AU127" s="5">
        <f>IF(AND(数据B!$E126="侧身",数据B!$F126="得"),1,0)</f>
        <v>0</v>
      </c>
      <c r="AV127" s="5">
        <f>IF(AND(数据B!$E126="侧身",数据B!$F126="失"),1,0)</f>
        <v>0</v>
      </c>
      <c r="AW127" s="5">
        <f>IF(AND(数据B!$E126="控制",数据B!$F126="得"),1,0)</f>
        <v>0</v>
      </c>
      <c r="AX127" s="5">
        <f>IF(AND(数据B!$E126="控制",数据B!$F126="失"),1,0)</f>
        <v>0</v>
      </c>
      <c r="AY127" s="5">
        <f>IF(AND(数据B!$E126="意外",数据B!$F126="得"),1,0)</f>
        <v>0</v>
      </c>
      <c r="AZ127" s="5">
        <f>IF(AND(数据B!$E126="意外",数据B!$F126="失"),1,0)</f>
        <v>0</v>
      </c>
    </row>
    <row r="128" spans="1:52">
      <c r="A128" s="1">
        <f>IF(AND(输入!$D127=1,输入!$G127="d"),1,0)</f>
        <v>0</v>
      </c>
      <c r="B128" s="1">
        <f>IF(AND(输入!$D127=2,输入!$G127="d"),1,0)</f>
        <v>0</v>
      </c>
      <c r="C128" s="1">
        <f>IF(AND(输入!$D127=3,输入!$G127="d"),1,0)</f>
        <v>0</v>
      </c>
      <c r="D128" s="1">
        <f>IF(AND(输入!$D127=4,输入!$G127="d"),1,0)</f>
        <v>0</v>
      </c>
      <c r="E128" s="1">
        <f>IF(AND(输入!$D127=5,输入!$G127="d"),1,0)</f>
        <v>0</v>
      </c>
      <c r="F128" s="1">
        <f>IF(AND(输入!$D127=6,输入!$G127="d"),1,0)</f>
        <v>0</v>
      </c>
      <c r="G128" s="1">
        <f>IF(AND(输入!$D127&gt;6,输入!$G127="d"),1,0)</f>
        <v>0</v>
      </c>
      <c r="H128" s="1">
        <f>IF(AND(输入!$D127=1,输入!$G127="s"),1,0)</f>
        <v>0</v>
      </c>
      <c r="I128" s="1">
        <f>IF(AND(输入!$D127=2,输入!$G127="s"),1,0)</f>
        <v>0</v>
      </c>
      <c r="J128" s="1">
        <f>IF(AND(输入!$D127=3,输入!$G127="s"),1,0)</f>
        <v>0</v>
      </c>
      <c r="K128" s="1">
        <f>IF(AND(输入!$D127=4,输入!$G127="s"),1,0)</f>
        <v>0</v>
      </c>
      <c r="L128" s="1">
        <f>IF(AND(输入!$D127=5,输入!$G127="s"),1,0)</f>
        <v>0</v>
      </c>
      <c r="M128" s="1">
        <f>IF(AND(输入!$D127=6,输入!$G127="s"),1,0)</f>
        <v>0</v>
      </c>
      <c r="N128" s="1">
        <f>IF(AND(输入!$D127&gt;6,输入!$G127="s"),1,0)</f>
        <v>0</v>
      </c>
      <c r="O128" s="2">
        <f>IF(AND(输入!$H127=1,输入!$G127="s"),1,0)</f>
        <v>0</v>
      </c>
      <c r="P128" s="2">
        <f>IF(AND(输入!$H127=2,输入!$G127="s"),1,0)</f>
        <v>0</v>
      </c>
      <c r="Q128" s="2">
        <f>IF(AND(输入!$H127=3,输入!$G127="s"),1,0)</f>
        <v>0</v>
      </c>
      <c r="R128" s="2">
        <f>IF(AND(输入!$H127=4,输入!$G127="s"),1,0)</f>
        <v>0</v>
      </c>
      <c r="S128" s="2">
        <f>IF(AND(输入!$H127=5,输入!$G127="s"),1,0)</f>
        <v>0</v>
      </c>
      <c r="T128" s="2">
        <f>IF(AND(输入!$H127=6,输入!$G127="s"),1,0)</f>
        <v>0</v>
      </c>
      <c r="U128" s="2">
        <f>IF(AND(输入!$H127&gt;6,输入!$G127="s"),1,0)</f>
        <v>0</v>
      </c>
      <c r="V128" s="2">
        <f>IF(AND(输入!$H127=1,输入!$G127="d"),1,0)</f>
        <v>0</v>
      </c>
      <c r="W128" s="2">
        <f>IF(AND(输入!$H127=2,输入!$G127="d"),1,0)</f>
        <v>0</v>
      </c>
      <c r="X128" s="2">
        <f>IF(AND(输入!$H127=3,输入!$G127="d"),1,0)</f>
        <v>0</v>
      </c>
      <c r="Y128" s="2">
        <f>IF(AND(输入!$H127=4,输入!$G127="d"),1,0)</f>
        <v>0</v>
      </c>
      <c r="Z128" s="2">
        <f>IF(AND(输入!$H127=5,输入!$G127="d"),1,0)</f>
        <v>0</v>
      </c>
      <c r="AA128" s="2">
        <f>IF(AND(输入!$H127=6,输入!$G127="d"),1,0)</f>
        <v>0</v>
      </c>
      <c r="AB128" s="2">
        <f>IF(AND(输入!$H127&gt;6,输入!$G127="d"),1,0)</f>
        <v>0</v>
      </c>
      <c r="AC128" s="1">
        <f>IF(AND(数据A!$E127="发球",数据A!$F127="得"),1,0)</f>
        <v>0</v>
      </c>
      <c r="AD128" s="1">
        <f>IF(AND(数据A!$E127="发球",数据A!$F127="失"),1,0)</f>
        <v>0</v>
      </c>
      <c r="AE128" s="1">
        <f>IF(AND(数据A!$E127="正手",数据A!$F127="得"),1,0)</f>
        <v>0</v>
      </c>
      <c r="AF128" s="1">
        <f>IF(AND(数据A!$E127="正手",数据A!$F127="失"),1,0)</f>
        <v>0</v>
      </c>
      <c r="AG128" s="1">
        <f>IF(AND(数据A!$E127="反手",数据A!$F127="得"),1,0)</f>
        <v>0</v>
      </c>
      <c r="AH128" s="1">
        <f>IF(AND(数据A!$E127="反手",数据A!$F127="失"),1,0)</f>
        <v>0</v>
      </c>
      <c r="AI128" s="1">
        <f>IF(AND(数据A!$E127="侧身",数据A!$F127="得"),1,0)</f>
        <v>0</v>
      </c>
      <c r="AJ128" s="1">
        <f>IF(AND(数据A!$E127="侧身",数据A!$F127="失"),1,0)</f>
        <v>0</v>
      </c>
      <c r="AK128" s="1">
        <f>IF(AND(数据A!$E127="控制",数据A!$F127="得"),1,0)</f>
        <v>0</v>
      </c>
      <c r="AL128" s="1">
        <f>IF(AND(数据A!$E127="控制",数据A!$F127="失"),1,0)</f>
        <v>0</v>
      </c>
      <c r="AM128" s="1">
        <f>IF(AND(数据A!$E127="意外",数据A!$F127="得"),1,0)</f>
        <v>0</v>
      </c>
      <c r="AN128" s="1">
        <f>IF(AND(数据A!$E127="意外",数据A!$F127="失"),1,0)</f>
        <v>0</v>
      </c>
      <c r="AO128" s="5">
        <f>IF(AND(数据B!$E127="发球",数据B!$F127="得"),1,0)</f>
        <v>0</v>
      </c>
      <c r="AP128" s="5">
        <f>IF(AND(数据B!$E127="发球",数据B!$F127="失"),1,0)</f>
        <v>0</v>
      </c>
      <c r="AQ128" s="5">
        <f>IF(AND(数据B!$E127="正手",数据B!$F127="得"),1,0)</f>
        <v>0</v>
      </c>
      <c r="AR128" s="5">
        <f>IF(AND(数据B!$E127="正手",数据B!$F127="失"),1,0)</f>
        <v>0</v>
      </c>
      <c r="AS128" s="5">
        <f>IF(AND(数据B!$E127="反手",数据B!$F127="得"),1,0)</f>
        <v>0</v>
      </c>
      <c r="AT128" s="5">
        <f>IF(AND(数据B!$E127="反手",数据B!$F127="失"),1,0)</f>
        <v>0</v>
      </c>
      <c r="AU128" s="5">
        <f>IF(AND(数据B!$E127="侧身",数据B!$F127="得"),1,0)</f>
        <v>0</v>
      </c>
      <c r="AV128" s="5">
        <f>IF(AND(数据B!$E127="侧身",数据B!$F127="失"),1,0)</f>
        <v>0</v>
      </c>
      <c r="AW128" s="5">
        <f>IF(AND(数据B!$E127="控制",数据B!$F127="得"),1,0)</f>
        <v>0</v>
      </c>
      <c r="AX128" s="5">
        <f>IF(AND(数据B!$E127="控制",数据B!$F127="失"),1,0)</f>
        <v>0</v>
      </c>
      <c r="AY128" s="5">
        <f>IF(AND(数据B!$E127="意外",数据B!$F127="得"),1,0)</f>
        <v>0</v>
      </c>
      <c r="AZ128" s="5">
        <f>IF(AND(数据B!$E127="意外",数据B!$F127="失"),1,0)</f>
        <v>0</v>
      </c>
    </row>
    <row r="129" spans="1:52">
      <c r="A129" s="1">
        <f>IF(AND(输入!$D128=1,输入!$G128="d"),1,0)</f>
        <v>0</v>
      </c>
      <c r="B129" s="1">
        <f>IF(AND(输入!$D128=2,输入!$G128="d"),1,0)</f>
        <v>0</v>
      </c>
      <c r="C129" s="1">
        <f>IF(AND(输入!$D128=3,输入!$G128="d"),1,0)</f>
        <v>0</v>
      </c>
      <c r="D129" s="1">
        <f>IF(AND(输入!$D128=4,输入!$G128="d"),1,0)</f>
        <v>0</v>
      </c>
      <c r="E129" s="1">
        <f>IF(AND(输入!$D128=5,输入!$G128="d"),1,0)</f>
        <v>0</v>
      </c>
      <c r="F129" s="1">
        <f>IF(AND(输入!$D128=6,输入!$G128="d"),1,0)</f>
        <v>0</v>
      </c>
      <c r="G129" s="1">
        <f>IF(AND(输入!$D128&gt;6,输入!$G128="d"),1,0)</f>
        <v>0</v>
      </c>
      <c r="H129" s="1">
        <f>IF(AND(输入!$D128=1,输入!$G128="s"),1,0)</f>
        <v>0</v>
      </c>
      <c r="I129" s="1">
        <f>IF(AND(输入!$D128=2,输入!$G128="s"),1,0)</f>
        <v>0</v>
      </c>
      <c r="J129" s="1">
        <f>IF(AND(输入!$D128=3,输入!$G128="s"),1,0)</f>
        <v>0</v>
      </c>
      <c r="K129" s="1">
        <f>IF(AND(输入!$D128=4,输入!$G128="s"),1,0)</f>
        <v>0</v>
      </c>
      <c r="L129" s="1">
        <f>IF(AND(输入!$D128=5,输入!$G128="s"),1,0)</f>
        <v>0</v>
      </c>
      <c r="M129" s="1">
        <f>IF(AND(输入!$D128=6,输入!$G128="s"),1,0)</f>
        <v>0</v>
      </c>
      <c r="N129" s="1">
        <f>IF(AND(输入!$D128&gt;6,输入!$G128="s"),1,0)</f>
        <v>0</v>
      </c>
      <c r="O129" s="2">
        <f>IF(AND(输入!$H128=1,输入!$G128="s"),1,0)</f>
        <v>0</v>
      </c>
      <c r="P129" s="2">
        <f>IF(AND(输入!$H128=2,输入!$G128="s"),1,0)</f>
        <v>0</v>
      </c>
      <c r="Q129" s="2">
        <f>IF(AND(输入!$H128=3,输入!$G128="s"),1,0)</f>
        <v>0</v>
      </c>
      <c r="R129" s="2">
        <f>IF(AND(输入!$H128=4,输入!$G128="s"),1,0)</f>
        <v>0</v>
      </c>
      <c r="S129" s="2">
        <f>IF(AND(输入!$H128=5,输入!$G128="s"),1,0)</f>
        <v>0</v>
      </c>
      <c r="T129" s="2">
        <f>IF(AND(输入!$H128=6,输入!$G128="s"),1,0)</f>
        <v>0</v>
      </c>
      <c r="U129" s="2">
        <f>IF(AND(输入!$H128&gt;6,输入!$G128="s"),1,0)</f>
        <v>0</v>
      </c>
      <c r="V129" s="2">
        <f>IF(AND(输入!$H128=1,输入!$G128="d"),1,0)</f>
        <v>0</v>
      </c>
      <c r="W129" s="2">
        <f>IF(AND(输入!$H128=2,输入!$G128="d"),1,0)</f>
        <v>0</v>
      </c>
      <c r="X129" s="2">
        <f>IF(AND(输入!$H128=3,输入!$G128="d"),1,0)</f>
        <v>0</v>
      </c>
      <c r="Y129" s="2">
        <f>IF(AND(输入!$H128=4,输入!$G128="d"),1,0)</f>
        <v>0</v>
      </c>
      <c r="Z129" s="2">
        <f>IF(AND(输入!$H128=5,输入!$G128="d"),1,0)</f>
        <v>0</v>
      </c>
      <c r="AA129" s="2">
        <f>IF(AND(输入!$H128=6,输入!$G128="d"),1,0)</f>
        <v>0</v>
      </c>
      <c r="AB129" s="2">
        <f>IF(AND(输入!$H128&gt;6,输入!$G128="d"),1,0)</f>
        <v>0</v>
      </c>
      <c r="AC129" s="1">
        <f>IF(AND(数据A!$E128="发球",数据A!$F128="得"),1,0)</f>
        <v>0</v>
      </c>
      <c r="AD129" s="1">
        <f>IF(AND(数据A!$E128="发球",数据A!$F128="失"),1,0)</f>
        <v>0</v>
      </c>
      <c r="AE129" s="1">
        <f>IF(AND(数据A!$E128="正手",数据A!$F128="得"),1,0)</f>
        <v>0</v>
      </c>
      <c r="AF129" s="1">
        <f>IF(AND(数据A!$E128="正手",数据A!$F128="失"),1,0)</f>
        <v>0</v>
      </c>
      <c r="AG129" s="1">
        <f>IF(AND(数据A!$E128="反手",数据A!$F128="得"),1,0)</f>
        <v>0</v>
      </c>
      <c r="AH129" s="1">
        <f>IF(AND(数据A!$E128="反手",数据A!$F128="失"),1,0)</f>
        <v>0</v>
      </c>
      <c r="AI129" s="1">
        <f>IF(AND(数据A!$E128="侧身",数据A!$F128="得"),1,0)</f>
        <v>0</v>
      </c>
      <c r="AJ129" s="1">
        <f>IF(AND(数据A!$E128="侧身",数据A!$F128="失"),1,0)</f>
        <v>0</v>
      </c>
      <c r="AK129" s="1">
        <f>IF(AND(数据A!$E128="控制",数据A!$F128="得"),1,0)</f>
        <v>0</v>
      </c>
      <c r="AL129" s="1">
        <f>IF(AND(数据A!$E128="控制",数据A!$F128="失"),1,0)</f>
        <v>0</v>
      </c>
      <c r="AM129" s="1">
        <f>IF(AND(数据A!$E128="意外",数据A!$F128="得"),1,0)</f>
        <v>0</v>
      </c>
      <c r="AN129" s="1">
        <f>IF(AND(数据A!$E128="意外",数据A!$F128="失"),1,0)</f>
        <v>0</v>
      </c>
      <c r="AO129" s="5">
        <f>IF(AND(数据B!$E128="发球",数据B!$F128="得"),1,0)</f>
        <v>0</v>
      </c>
      <c r="AP129" s="5">
        <f>IF(AND(数据B!$E128="发球",数据B!$F128="失"),1,0)</f>
        <v>0</v>
      </c>
      <c r="AQ129" s="5">
        <f>IF(AND(数据B!$E128="正手",数据B!$F128="得"),1,0)</f>
        <v>0</v>
      </c>
      <c r="AR129" s="5">
        <f>IF(AND(数据B!$E128="正手",数据B!$F128="失"),1,0)</f>
        <v>0</v>
      </c>
      <c r="AS129" s="5">
        <f>IF(AND(数据B!$E128="反手",数据B!$F128="得"),1,0)</f>
        <v>0</v>
      </c>
      <c r="AT129" s="5">
        <f>IF(AND(数据B!$E128="反手",数据B!$F128="失"),1,0)</f>
        <v>0</v>
      </c>
      <c r="AU129" s="5">
        <f>IF(AND(数据B!$E128="侧身",数据B!$F128="得"),1,0)</f>
        <v>0</v>
      </c>
      <c r="AV129" s="5">
        <f>IF(AND(数据B!$E128="侧身",数据B!$F128="失"),1,0)</f>
        <v>0</v>
      </c>
      <c r="AW129" s="5">
        <f>IF(AND(数据B!$E128="控制",数据B!$F128="得"),1,0)</f>
        <v>0</v>
      </c>
      <c r="AX129" s="5">
        <f>IF(AND(数据B!$E128="控制",数据B!$F128="失"),1,0)</f>
        <v>0</v>
      </c>
      <c r="AY129" s="5">
        <f>IF(AND(数据B!$E128="意外",数据B!$F128="得"),1,0)</f>
        <v>0</v>
      </c>
      <c r="AZ129" s="5">
        <f>IF(AND(数据B!$E128="意外",数据B!$F128="失"),1,0)</f>
        <v>0</v>
      </c>
    </row>
    <row r="130" spans="1:52">
      <c r="A130" s="1">
        <f>IF(AND(输入!$D129=1,输入!$G129="d"),1,0)</f>
        <v>0</v>
      </c>
      <c r="B130" s="1">
        <f>IF(AND(输入!$D129=2,输入!$G129="d"),1,0)</f>
        <v>0</v>
      </c>
      <c r="C130" s="1">
        <f>IF(AND(输入!$D129=3,输入!$G129="d"),1,0)</f>
        <v>0</v>
      </c>
      <c r="D130" s="1">
        <f>IF(AND(输入!$D129=4,输入!$G129="d"),1,0)</f>
        <v>0</v>
      </c>
      <c r="E130" s="1">
        <f>IF(AND(输入!$D129=5,输入!$G129="d"),1,0)</f>
        <v>0</v>
      </c>
      <c r="F130" s="1">
        <f>IF(AND(输入!$D129=6,输入!$G129="d"),1,0)</f>
        <v>0</v>
      </c>
      <c r="G130" s="1">
        <f>IF(AND(输入!$D129&gt;6,输入!$G129="d"),1,0)</f>
        <v>0</v>
      </c>
      <c r="H130" s="1">
        <f>IF(AND(输入!$D129=1,输入!$G129="s"),1,0)</f>
        <v>0</v>
      </c>
      <c r="I130" s="1">
        <f>IF(AND(输入!$D129=2,输入!$G129="s"),1,0)</f>
        <v>0</v>
      </c>
      <c r="J130" s="1">
        <f>IF(AND(输入!$D129=3,输入!$G129="s"),1,0)</f>
        <v>0</v>
      </c>
      <c r="K130" s="1">
        <f>IF(AND(输入!$D129=4,输入!$G129="s"),1,0)</f>
        <v>0</v>
      </c>
      <c r="L130" s="1">
        <f>IF(AND(输入!$D129=5,输入!$G129="s"),1,0)</f>
        <v>0</v>
      </c>
      <c r="M130" s="1">
        <f>IF(AND(输入!$D129=6,输入!$G129="s"),1,0)</f>
        <v>0</v>
      </c>
      <c r="N130" s="1">
        <f>IF(AND(输入!$D129&gt;6,输入!$G129="s"),1,0)</f>
        <v>0</v>
      </c>
      <c r="O130" s="2">
        <f>IF(AND(输入!$H129=1,输入!$G129="s"),1,0)</f>
        <v>0</v>
      </c>
      <c r="P130" s="2">
        <f>IF(AND(输入!$H129=2,输入!$G129="s"),1,0)</f>
        <v>0</v>
      </c>
      <c r="Q130" s="2">
        <f>IF(AND(输入!$H129=3,输入!$G129="s"),1,0)</f>
        <v>0</v>
      </c>
      <c r="R130" s="2">
        <f>IF(AND(输入!$H129=4,输入!$G129="s"),1,0)</f>
        <v>0</v>
      </c>
      <c r="S130" s="2">
        <f>IF(AND(输入!$H129=5,输入!$G129="s"),1,0)</f>
        <v>0</v>
      </c>
      <c r="T130" s="2">
        <f>IF(AND(输入!$H129=6,输入!$G129="s"),1,0)</f>
        <v>0</v>
      </c>
      <c r="U130" s="2">
        <f>IF(AND(输入!$H129&gt;6,输入!$G129="s"),1,0)</f>
        <v>0</v>
      </c>
      <c r="V130" s="2">
        <f>IF(AND(输入!$H129=1,输入!$G129="d"),1,0)</f>
        <v>0</v>
      </c>
      <c r="W130" s="2">
        <f>IF(AND(输入!$H129=2,输入!$G129="d"),1,0)</f>
        <v>0</v>
      </c>
      <c r="X130" s="2">
        <f>IF(AND(输入!$H129=3,输入!$G129="d"),1,0)</f>
        <v>0</v>
      </c>
      <c r="Y130" s="2">
        <f>IF(AND(输入!$H129=4,输入!$G129="d"),1,0)</f>
        <v>0</v>
      </c>
      <c r="Z130" s="2">
        <f>IF(AND(输入!$H129=5,输入!$G129="d"),1,0)</f>
        <v>0</v>
      </c>
      <c r="AA130" s="2">
        <f>IF(AND(输入!$H129=6,输入!$G129="d"),1,0)</f>
        <v>0</v>
      </c>
      <c r="AB130" s="2">
        <f>IF(AND(输入!$H129&gt;6,输入!$G129="d"),1,0)</f>
        <v>0</v>
      </c>
      <c r="AC130" s="1">
        <f>IF(AND(数据A!$E129="发球",数据A!$F129="得"),1,0)</f>
        <v>0</v>
      </c>
      <c r="AD130" s="1">
        <f>IF(AND(数据A!$E129="发球",数据A!$F129="失"),1,0)</f>
        <v>0</v>
      </c>
      <c r="AE130" s="1">
        <f>IF(AND(数据A!$E129="正手",数据A!$F129="得"),1,0)</f>
        <v>0</v>
      </c>
      <c r="AF130" s="1">
        <f>IF(AND(数据A!$E129="正手",数据A!$F129="失"),1,0)</f>
        <v>0</v>
      </c>
      <c r="AG130" s="1">
        <f>IF(AND(数据A!$E129="反手",数据A!$F129="得"),1,0)</f>
        <v>0</v>
      </c>
      <c r="AH130" s="1">
        <f>IF(AND(数据A!$E129="反手",数据A!$F129="失"),1,0)</f>
        <v>0</v>
      </c>
      <c r="AI130" s="1">
        <f>IF(AND(数据A!$E129="侧身",数据A!$F129="得"),1,0)</f>
        <v>0</v>
      </c>
      <c r="AJ130" s="1">
        <f>IF(AND(数据A!$E129="侧身",数据A!$F129="失"),1,0)</f>
        <v>0</v>
      </c>
      <c r="AK130" s="1">
        <f>IF(AND(数据A!$E129="控制",数据A!$F129="得"),1,0)</f>
        <v>0</v>
      </c>
      <c r="AL130" s="1">
        <f>IF(AND(数据A!$E129="控制",数据A!$F129="失"),1,0)</f>
        <v>0</v>
      </c>
      <c r="AM130" s="1">
        <f>IF(AND(数据A!$E129="意外",数据A!$F129="得"),1,0)</f>
        <v>0</v>
      </c>
      <c r="AN130" s="1">
        <f>IF(AND(数据A!$E129="意外",数据A!$F129="失"),1,0)</f>
        <v>0</v>
      </c>
      <c r="AO130" s="5">
        <f>IF(AND(数据B!$E129="发球",数据B!$F129="得"),1,0)</f>
        <v>0</v>
      </c>
      <c r="AP130" s="5">
        <f>IF(AND(数据B!$E129="发球",数据B!$F129="失"),1,0)</f>
        <v>0</v>
      </c>
      <c r="AQ130" s="5">
        <f>IF(AND(数据B!$E129="正手",数据B!$F129="得"),1,0)</f>
        <v>0</v>
      </c>
      <c r="AR130" s="5">
        <f>IF(AND(数据B!$E129="正手",数据B!$F129="失"),1,0)</f>
        <v>0</v>
      </c>
      <c r="AS130" s="5">
        <f>IF(AND(数据B!$E129="反手",数据B!$F129="得"),1,0)</f>
        <v>0</v>
      </c>
      <c r="AT130" s="5">
        <f>IF(AND(数据B!$E129="反手",数据B!$F129="失"),1,0)</f>
        <v>0</v>
      </c>
      <c r="AU130" s="5">
        <f>IF(AND(数据B!$E129="侧身",数据B!$F129="得"),1,0)</f>
        <v>0</v>
      </c>
      <c r="AV130" s="5">
        <f>IF(AND(数据B!$E129="侧身",数据B!$F129="失"),1,0)</f>
        <v>0</v>
      </c>
      <c r="AW130" s="5">
        <f>IF(AND(数据B!$E129="控制",数据B!$F129="得"),1,0)</f>
        <v>0</v>
      </c>
      <c r="AX130" s="5">
        <f>IF(AND(数据B!$E129="控制",数据B!$F129="失"),1,0)</f>
        <v>0</v>
      </c>
      <c r="AY130" s="5">
        <f>IF(AND(数据B!$E129="意外",数据B!$F129="得"),1,0)</f>
        <v>0</v>
      </c>
      <c r="AZ130" s="5">
        <f>IF(AND(数据B!$E129="意外",数据B!$F129="失"),1,0)</f>
        <v>0</v>
      </c>
    </row>
    <row r="131" spans="1:52">
      <c r="A131" s="1">
        <f>IF(AND(输入!$D130=1,输入!$G130="d"),1,0)</f>
        <v>0</v>
      </c>
      <c r="B131" s="1">
        <f>IF(AND(输入!$D130=2,输入!$G130="d"),1,0)</f>
        <v>0</v>
      </c>
      <c r="C131" s="1">
        <f>IF(AND(输入!$D130=3,输入!$G130="d"),1,0)</f>
        <v>0</v>
      </c>
      <c r="D131" s="1">
        <f>IF(AND(输入!$D130=4,输入!$G130="d"),1,0)</f>
        <v>0</v>
      </c>
      <c r="E131" s="1">
        <f>IF(AND(输入!$D130=5,输入!$G130="d"),1,0)</f>
        <v>0</v>
      </c>
      <c r="F131" s="1">
        <f>IF(AND(输入!$D130=6,输入!$G130="d"),1,0)</f>
        <v>0</v>
      </c>
      <c r="G131" s="1">
        <f>IF(AND(输入!$D130&gt;6,输入!$G130="d"),1,0)</f>
        <v>0</v>
      </c>
      <c r="H131" s="1">
        <f>IF(AND(输入!$D130=1,输入!$G130="s"),1,0)</f>
        <v>0</v>
      </c>
      <c r="I131" s="1">
        <f>IF(AND(输入!$D130=2,输入!$G130="s"),1,0)</f>
        <v>0</v>
      </c>
      <c r="J131" s="1">
        <f>IF(AND(输入!$D130=3,输入!$G130="s"),1,0)</f>
        <v>0</v>
      </c>
      <c r="K131" s="1">
        <f>IF(AND(输入!$D130=4,输入!$G130="s"),1,0)</f>
        <v>0</v>
      </c>
      <c r="L131" s="1">
        <f>IF(AND(输入!$D130=5,输入!$G130="s"),1,0)</f>
        <v>0</v>
      </c>
      <c r="M131" s="1">
        <f>IF(AND(输入!$D130=6,输入!$G130="s"),1,0)</f>
        <v>0</v>
      </c>
      <c r="N131" s="1">
        <f>IF(AND(输入!$D130&gt;6,输入!$G130="s"),1,0)</f>
        <v>0</v>
      </c>
      <c r="O131" s="2">
        <f>IF(AND(输入!$H130=1,输入!$G130="s"),1,0)</f>
        <v>0</v>
      </c>
      <c r="P131" s="2">
        <f>IF(AND(输入!$H130=2,输入!$G130="s"),1,0)</f>
        <v>0</v>
      </c>
      <c r="Q131" s="2">
        <f>IF(AND(输入!$H130=3,输入!$G130="s"),1,0)</f>
        <v>0</v>
      </c>
      <c r="R131" s="2">
        <f>IF(AND(输入!$H130=4,输入!$G130="s"),1,0)</f>
        <v>0</v>
      </c>
      <c r="S131" s="2">
        <f>IF(AND(输入!$H130=5,输入!$G130="s"),1,0)</f>
        <v>0</v>
      </c>
      <c r="T131" s="2">
        <f>IF(AND(输入!$H130=6,输入!$G130="s"),1,0)</f>
        <v>0</v>
      </c>
      <c r="U131" s="2">
        <f>IF(AND(输入!$H130&gt;6,输入!$G130="s"),1,0)</f>
        <v>0</v>
      </c>
      <c r="V131" s="2">
        <f>IF(AND(输入!$H130=1,输入!$G130="d"),1,0)</f>
        <v>0</v>
      </c>
      <c r="W131" s="2">
        <f>IF(AND(输入!$H130=2,输入!$G130="d"),1,0)</f>
        <v>0</v>
      </c>
      <c r="X131" s="2">
        <f>IF(AND(输入!$H130=3,输入!$G130="d"),1,0)</f>
        <v>0</v>
      </c>
      <c r="Y131" s="2">
        <f>IF(AND(输入!$H130=4,输入!$G130="d"),1,0)</f>
        <v>0</v>
      </c>
      <c r="Z131" s="2">
        <f>IF(AND(输入!$H130=5,输入!$G130="d"),1,0)</f>
        <v>0</v>
      </c>
      <c r="AA131" s="2">
        <f>IF(AND(输入!$H130=6,输入!$G130="d"),1,0)</f>
        <v>0</v>
      </c>
      <c r="AB131" s="2">
        <f>IF(AND(输入!$H130&gt;6,输入!$G130="d"),1,0)</f>
        <v>0</v>
      </c>
      <c r="AC131" s="1">
        <f>IF(AND(数据A!$E130="发球",数据A!$F130="得"),1,0)</f>
        <v>0</v>
      </c>
      <c r="AD131" s="1">
        <f>IF(AND(数据A!$E130="发球",数据A!$F130="失"),1,0)</f>
        <v>0</v>
      </c>
      <c r="AE131" s="1">
        <f>IF(AND(数据A!$E130="正手",数据A!$F130="得"),1,0)</f>
        <v>0</v>
      </c>
      <c r="AF131" s="1">
        <f>IF(AND(数据A!$E130="正手",数据A!$F130="失"),1,0)</f>
        <v>0</v>
      </c>
      <c r="AG131" s="1">
        <f>IF(AND(数据A!$E130="反手",数据A!$F130="得"),1,0)</f>
        <v>0</v>
      </c>
      <c r="AH131" s="1">
        <f>IF(AND(数据A!$E130="反手",数据A!$F130="失"),1,0)</f>
        <v>0</v>
      </c>
      <c r="AI131" s="1">
        <f>IF(AND(数据A!$E130="侧身",数据A!$F130="得"),1,0)</f>
        <v>0</v>
      </c>
      <c r="AJ131" s="1">
        <f>IF(AND(数据A!$E130="侧身",数据A!$F130="失"),1,0)</f>
        <v>0</v>
      </c>
      <c r="AK131" s="1">
        <f>IF(AND(数据A!$E130="控制",数据A!$F130="得"),1,0)</f>
        <v>0</v>
      </c>
      <c r="AL131" s="1">
        <f>IF(AND(数据A!$E130="控制",数据A!$F130="失"),1,0)</f>
        <v>0</v>
      </c>
      <c r="AM131" s="1">
        <f>IF(AND(数据A!$E130="意外",数据A!$F130="得"),1,0)</f>
        <v>0</v>
      </c>
      <c r="AN131" s="1">
        <f>IF(AND(数据A!$E130="意外",数据A!$F130="失"),1,0)</f>
        <v>0</v>
      </c>
      <c r="AO131" s="5">
        <f>IF(AND(数据B!$E130="发球",数据B!$F130="得"),1,0)</f>
        <v>0</v>
      </c>
      <c r="AP131" s="5">
        <f>IF(AND(数据B!$E130="发球",数据B!$F130="失"),1,0)</f>
        <v>0</v>
      </c>
      <c r="AQ131" s="5">
        <f>IF(AND(数据B!$E130="正手",数据B!$F130="得"),1,0)</f>
        <v>0</v>
      </c>
      <c r="AR131" s="5">
        <f>IF(AND(数据B!$E130="正手",数据B!$F130="失"),1,0)</f>
        <v>0</v>
      </c>
      <c r="AS131" s="5">
        <f>IF(AND(数据B!$E130="反手",数据B!$F130="得"),1,0)</f>
        <v>0</v>
      </c>
      <c r="AT131" s="5">
        <f>IF(AND(数据B!$E130="反手",数据B!$F130="失"),1,0)</f>
        <v>0</v>
      </c>
      <c r="AU131" s="5">
        <f>IF(AND(数据B!$E130="侧身",数据B!$F130="得"),1,0)</f>
        <v>0</v>
      </c>
      <c r="AV131" s="5">
        <f>IF(AND(数据B!$E130="侧身",数据B!$F130="失"),1,0)</f>
        <v>0</v>
      </c>
      <c r="AW131" s="5">
        <f>IF(AND(数据B!$E130="控制",数据B!$F130="得"),1,0)</f>
        <v>0</v>
      </c>
      <c r="AX131" s="5">
        <f>IF(AND(数据B!$E130="控制",数据B!$F130="失"),1,0)</f>
        <v>0</v>
      </c>
      <c r="AY131" s="5">
        <f>IF(AND(数据B!$E130="意外",数据B!$F130="得"),1,0)</f>
        <v>0</v>
      </c>
      <c r="AZ131" s="5">
        <f>IF(AND(数据B!$E130="意外",数据B!$F130="失"),1,0)</f>
        <v>0</v>
      </c>
    </row>
    <row r="132" spans="1:52">
      <c r="A132" s="1">
        <f>IF(AND(输入!$D131=1,输入!$G131="d"),1,0)</f>
        <v>0</v>
      </c>
      <c r="B132" s="1">
        <f>IF(AND(输入!$D131=2,输入!$G131="d"),1,0)</f>
        <v>0</v>
      </c>
      <c r="C132" s="1">
        <f>IF(AND(输入!$D131=3,输入!$G131="d"),1,0)</f>
        <v>0</v>
      </c>
      <c r="D132" s="1">
        <f>IF(AND(输入!$D131=4,输入!$G131="d"),1,0)</f>
        <v>0</v>
      </c>
      <c r="E132" s="1">
        <f>IF(AND(输入!$D131=5,输入!$G131="d"),1,0)</f>
        <v>0</v>
      </c>
      <c r="F132" s="1">
        <f>IF(AND(输入!$D131=6,输入!$G131="d"),1,0)</f>
        <v>0</v>
      </c>
      <c r="G132" s="1">
        <f>IF(AND(输入!$D131&gt;6,输入!$G131="d"),1,0)</f>
        <v>0</v>
      </c>
      <c r="H132" s="1">
        <f>IF(AND(输入!$D131=1,输入!$G131="s"),1,0)</f>
        <v>0</v>
      </c>
      <c r="I132" s="1">
        <f>IF(AND(输入!$D131=2,输入!$G131="s"),1,0)</f>
        <v>0</v>
      </c>
      <c r="J132" s="1">
        <f>IF(AND(输入!$D131=3,输入!$G131="s"),1,0)</f>
        <v>0</v>
      </c>
      <c r="K132" s="1">
        <f>IF(AND(输入!$D131=4,输入!$G131="s"),1,0)</f>
        <v>0</v>
      </c>
      <c r="L132" s="1">
        <f>IF(AND(输入!$D131=5,输入!$G131="s"),1,0)</f>
        <v>0</v>
      </c>
      <c r="M132" s="1">
        <f>IF(AND(输入!$D131=6,输入!$G131="s"),1,0)</f>
        <v>0</v>
      </c>
      <c r="N132" s="1">
        <f>IF(AND(输入!$D131&gt;6,输入!$G131="s"),1,0)</f>
        <v>0</v>
      </c>
      <c r="O132" s="2">
        <f>IF(AND(输入!$H131=1,输入!$G131="s"),1,0)</f>
        <v>0</v>
      </c>
      <c r="P132" s="2">
        <f>IF(AND(输入!$H131=2,输入!$G131="s"),1,0)</f>
        <v>0</v>
      </c>
      <c r="Q132" s="2">
        <f>IF(AND(输入!$H131=3,输入!$G131="s"),1,0)</f>
        <v>0</v>
      </c>
      <c r="R132" s="2">
        <f>IF(AND(输入!$H131=4,输入!$G131="s"),1,0)</f>
        <v>0</v>
      </c>
      <c r="S132" s="2">
        <f>IF(AND(输入!$H131=5,输入!$G131="s"),1,0)</f>
        <v>0</v>
      </c>
      <c r="T132" s="2">
        <f>IF(AND(输入!$H131=6,输入!$G131="s"),1,0)</f>
        <v>0</v>
      </c>
      <c r="U132" s="2">
        <f>IF(AND(输入!$H131&gt;6,输入!$G131="s"),1,0)</f>
        <v>0</v>
      </c>
      <c r="V132" s="2">
        <f>IF(AND(输入!$H131=1,输入!$G131="d"),1,0)</f>
        <v>0</v>
      </c>
      <c r="W132" s="2">
        <f>IF(AND(输入!$H131=2,输入!$G131="d"),1,0)</f>
        <v>0</v>
      </c>
      <c r="X132" s="2">
        <f>IF(AND(输入!$H131=3,输入!$G131="d"),1,0)</f>
        <v>0</v>
      </c>
      <c r="Y132" s="2">
        <f>IF(AND(输入!$H131=4,输入!$G131="d"),1,0)</f>
        <v>0</v>
      </c>
      <c r="Z132" s="2">
        <f>IF(AND(输入!$H131=5,输入!$G131="d"),1,0)</f>
        <v>0</v>
      </c>
      <c r="AA132" s="2">
        <f>IF(AND(输入!$H131=6,输入!$G131="d"),1,0)</f>
        <v>0</v>
      </c>
      <c r="AB132" s="2">
        <f>IF(AND(输入!$H131&gt;6,输入!$G131="d"),1,0)</f>
        <v>0</v>
      </c>
      <c r="AC132" s="1">
        <f>IF(AND(数据A!$E131="发球",数据A!$F131="得"),1,0)</f>
        <v>0</v>
      </c>
      <c r="AD132" s="1">
        <f>IF(AND(数据A!$E131="发球",数据A!$F131="失"),1,0)</f>
        <v>0</v>
      </c>
      <c r="AE132" s="1">
        <f>IF(AND(数据A!$E131="正手",数据A!$F131="得"),1,0)</f>
        <v>0</v>
      </c>
      <c r="AF132" s="1">
        <f>IF(AND(数据A!$E131="正手",数据A!$F131="失"),1,0)</f>
        <v>0</v>
      </c>
      <c r="AG132" s="1">
        <f>IF(AND(数据A!$E131="反手",数据A!$F131="得"),1,0)</f>
        <v>0</v>
      </c>
      <c r="AH132" s="1">
        <f>IF(AND(数据A!$E131="反手",数据A!$F131="失"),1,0)</f>
        <v>0</v>
      </c>
      <c r="AI132" s="1">
        <f>IF(AND(数据A!$E131="侧身",数据A!$F131="得"),1,0)</f>
        <v>0</v>
      </c>
      <c r="AJ132" s="1">
        <f>IF(AND(数据A!$E131="侧身",数据A!$F131="失"),1,0)</f>
        <v>0</v>
      </c>
      <c r="AK132" s="1">
        <f>IF(AND(数据A!$E131="控制",数据A!$F131="得"),1,0)</f>
        <v>0</v>
      </c>
      <c r="AL132" s="1">
        <f>IF(AND(数据A!$E131="控制",数据A!$F131="失"),1,0)</f>
        <v>0</v>
      </c>
      <c r="AM132" s="1">
        <f>IF(AND(数据A!$E131="意外",数据A!$F131="得"),1,0)</f>
        <v>0</v>
      </c>
      <c r="AN132" s="1">
        <f>IF(AND(数据A!$E131="意外",数据A!$F131="失"),1,0)</f>
        <v>0</v>
      </c>
      <c r="AO132" s="5">
        <f>IF(AND(数据B!$E131="发球",数据B!$F131="得"),1,0)</f>
        <v>0</v>
      </c>
      <c r="AP132" s="5">
        <f>IF(AND(数据B!$E131="发球",数据B!$F131="失"),1,0)</f>
        <v>0</v>
      </c>
      <c r="AQ132" s="5">
        <f>IF(AND(数据B!$E131="正手",数据B!$F131="得"),1,0)</f>
        <v>0</v>
      </c>
      <c r="AR132" s="5">
        <f>IF(AND(数据B!$E131="正手",数据B!$F131="失"),1,0)</f>
        <v>0</v>
      </c>
      <c r="AS132" s="5">
        <f>IF(AND(数据B!$E131="反手",数据B!$F131="得"),1,0)</f>
        <v>0</v>
      </c>
      <c r="AT132" s="5">
        <f>IF(AND(数据B!$E131="反手",数据B!$F131="失"),1,0)</f>
        <v>0</v>
      </c>
      <c r="AU132" s="5">
        <f>IF(AND(数据B!$E131="侧身",数据B!$F131="得"),1,0)</f>
        <v>0</v>
      </c>
      <c r="AV132" s="5">
        <f>IF(AND(数据B!$E131="侧身",数据B!$F131="失"),1,0)</f>
        <v>0</v>
      </c>
      <c r="AW132" s="5">
        <f>IF(AND(数据B!$E131="控制",数据B!$F131="得"),1,0)</f>
        <v>0</v>
      </c>
      <c r="AX132" s="5">
        <f>IF(AND(数据B!$E131="控制",数据B!$F131="失"),1,0)</f>
        <v>0</v>
      </c>
      <c r="AY132" s="5">
        <f>IF(AND(数据B!$E131="意外",数据B!$F131="得"),1,0)</f>
        <v>0</v>
      </c>
      <c r="AZ132" s="5">
        <f>IF(AND(数据B!$E131="意外",数据B!$F131="失"),1,0)</f>
        <v>0</v>
      </c>
    </row>
    <row r="133" spans="1:52">
      <c r="A133" s="1">
        <f>IF(AND(输入!$D132=1,输入!$G132="d"),1,0)</f>
        <v>0</v>
      </c>
      <c r="B133" s="1">
        <f>IF(AND(输入!$D132=2,输入!$G132="d"),1,0)</f>
        <v>0</v>
      </c>
      <c r="C133" s="1">
        <f>IF(AND(输入!$D132=3,输入!$G132="d"),1,0)</f>
        <v>0</v>
      </c>
      <c r="D133" s="1">
        <f>IF(AND(输入!$D132=4,输入!$G132="d"),1,0)</f>
        <v>0</v>
      </c>
      <c r="E133" s="1">
        <f>IF(AND(输入!$D132=5,输入!$G132="d"),1,0)</f>
        <v>0</v>
      </c>
      <c r="F133" s="1">
        <f>IF(AND(输入!$D132=6,输入!$G132="d"),1,0)</f>
        <v>0</v>
      </c>
      <c r="G133" s="1">
        <f>IF(AND(输入!$D132&gt;6,输入!$G132="d"),1,0)</f>
        <v>0</v>
      </c>
      <c r="H133" s="1">
        <f>IF(AND(输入!$D132=1,输入!$G132="s"),1,0)</f>
        <v>0</v>
      </c>
      <c r="I133" s="1">
        <f>IF(AND(输入!$D132=2,输入!$G132="s"),1,0)</f>
        <v>0</v>
      </c>
      <c r="J133" s="1">
        <f>IF(AND(输入!$D132=3,输入!$G132="s"),1,0)</f>
        <v>0</v>
      </c>
      <c r="K133" s="1">
        <f>IF(AND(输入!$D132=4,输入!$G132="s"),1,0)</f>
        <v>0</v>
      </c>
      <c r="L133" s="1">
        <f>IF(AND(输入!$D132=5,输入!$G132="s"),1,0)</f>
        <v>0</v>
      </c>
      <c r="M133" s="1">
        <f>IF(AND(输入!$D132=6,输入!$G132="s"),1,0)</f>
        <v>0</v>
      </c>
      <c r="N133" s="1">
        <f>IF(AND(输入!$D132&gt;6,输入!$G132="s"),1,0)</f>
        <v>0</v>
      </c>
      <c r="O133" s="2">
        <f>IF(AND(输入!$H132=1,输入!$G132="s"),1,0)</f>
        <v>0</v>
      </c>
      <c r="P133" s="2">
        <f>IF(AND(输入!$H132=2,输入!$G132="s"),1,0)</f>
        <v>0</v>
      </c>
      <c r="Q133" s="2">
        <f>IF(AND(输入!$H132=3,输入!$G132="s"),1,0)</f>
        <v>0</v>
      </c>
      <c r="R133" s="2">
        <f>IF(AND(输入!$H132=4,输入!$G132="s"),1,0)</f>
        <v>0</v>
      </c>
      <c r="S133" s="2">
        <f>IF(AND(输入!$H132=5,输入!$G132="s"),1,0)</f>
        <v>0</v>
      </c>
      <c r="T133" s="2">
        <f>IF(AND(输入!$H132=6,输入!$G132="s"),1,0)</f>
        <v>0</v>
      </c>
      <c r="U133" s="2">
        <f>IF(AND(输入!$H132&gt;6,输入!$G132="s"),1,0)</f>
        <v>0</v>
      </c>
      <c r="V133" s="2">
        <f>IF(AND(输入!$H132=1,输入!$G132="d"),1,0)</f>
        <v>0</v>
      </c>
      <c r="W133" s="2">
        <f>IF(AND(输入!$H132=2,输入!$G132="d"),1,0)</f>
        <v>0</v>
      </c>
      <c r="X133" s="2">
        <f>IF(AND(输入!$H132=3,输入!$G132="d"),1,0)</f>
        <v>0</v>
      </c>
      <c r="Y133" s="2">
        <f>IF(AND(输入!$H132=4,输入!$G132="d"),1,0)</f>
        <v>0</v>
      </c>
      <c r="Z133" s="2">
        <f>IF(AND(输入!$H132=5,输入!$G132="d"),1,0)</f>
        <v>0</v>
      </c>
      <c r="AA133" s="2">
        <f>IF(AND(输入!$H132=6,输入!$G132="d"),1,0)</f>
        <v>0</v>
      </c>
      <c r="AB133" s="2">
        <f>IF(AND(输入!$H132&gt;6,输入!$G132="d"),1,0)</f>
        <v>0</v>
      </c>
      <c r="AC133" s="1">
        <f>IF(AND(数据A!$E132="发球",数据A!$F132="得"),1,0)</f>
        <v>0</v>
      </c>
      <c r="AD133" s="1">
        <f>IF(AND(数据A!$E132="发球",数据A!$F132="失"),1,0)</f>
        <v>0</v>
      </c>
      <c r="AE133" s="1">
        <f>IF(AND(数据A!$E132="正手",数据A!$F132="得"),1,0)</f>
        <v>0</v>
      </c>
      <c r="AF133" s="1">
        <f>IF(AND(数据A!$E132="正手",数据A!$F132="失"),1,0)</f>
        <v>0</v>
      </c>
      <c r="AG133" s="1">
        <f>IF(AND(数据A!$E132="反手",数据A!$F132="得"),1,0)</f>
        <v>0</v>
      </c>
      <c r="AH133" s="1">
        <f>IF(AND(数据A!$E132="反手",数据A!$F132="失"),1,0)</f>
        <v>0</v>
      </c>
      <c r="AI133" s="1">
        <f>IF(AND(数据A!$E132="侧身",数据A!$F132="得"),1,0)</f>
        <v>0</v>
      </c>
      <c r="AJ133" s="1">
        <f>IF(AND(数据A!$E132="侧身",数据A!$F132="失"),1,0)</f>
        <v>0</v>
      </c>
      <c r="AK133" s="1">
        <f>IF(AND(数据A!$E132="控制",数据A!$F132="得"),1,0)</f>
        <v>0</v>
      </c>
      <c r="AL133" s="1">
        <f>IF(AND(数据A!$E132="控制",数据A!$F132="失"),1,0)</f>
        <v>0</v>
      </c>
      <c r="AM133" s="1">
        <f>IF(AND(数据A!$E132="意外",数据A!$F132="得"),1,0)</f>
        <v>0</v>
      </c>
      <c r="AN133" s="1">
        <f>IF(AND(数据A!$E132="意外",数据A!$F132="失"),1,0)</f>
        <v>0</v>
      </c>
      <c r="AO133" s="5">
        <f>IF(AND(数据B!$E132="发球",数据B!$F132="得"),1,0)</f>
        <v>0</v>
      </c>
      <c r="AP133" s="5">
        <f>IF(AND(数据B!$E132="发球",数据B!$F132="失"),1,0)</f>
        <v>0</v>
      </c>
      <c r="AQ133" s="5">
        <f>IF(AND(数据B!$E132="正手",数据B!$F132="得"),1,0)</f>
        <v>0</v>
      </c>
      <c r="AR133" s="5">
        <f>IF(AND(数据B!$E132="正手",数据B!$F132="失"),1,0)</f>
        <v>0</v>
      </c>
      <c r="AS133" s="5">
        <f>IF(AND(数据B!$E132="反手",数据B!$F132="得"),1,0)</f>
        <v>0</v>
      </c>
      <c r="AT133" s="5">
        <f>IF(AND(数据B!$E132="反手",数据B!$F132="失"),1,0)</f>
        <v>0</v>
      </c>
      <c r="AU133" s="5">
        <f>IF(AND(数据B!$E132="侧身",数据B!$F132="得"),1,0)</f>
        <v>0</v>
      </c>
      <c r="AV133" s="5">
        <f>IF(AND(数据B!$E132="侧身",数据B!$F132="失"),1,0)</f>
        <v>0</v>
      </c>
      <c r="AW133" s="5">
        <f>IF(AND(数据B!$E132="控制",数据B!$F132="得"),1,0)</f>
        <v>0</v>
      </c>
      <c r="AX133" s="5">
        <f>IF(AND(数据B!$E132="控制",数据B!$F132="失"),1,0)</f>
        <v>0</v>
      </c>
      <c r="AY133" s="5">
        <f>IF(AND(数据B!$E132="意外",数据B!$F132="得"),1,0)</f>
        <v>0</v>
      </c>
      <c r="AZ133" s="5">
        <f>IF(AND(数据B!$E132="意外",数据B!$F132="失"),1,0)</f>
        <v>0</v>
      </c>
    </row>
    <row r="134" spans="1:52">
      <c r="A134" s="1">
        <f>IF(AND(输入!$D133=1,输入!$G133="d"),1,0)</f>
        <v>0</v>
      </c>
      <c r="B134" s="1">
        <f>IF(AND(输入!$D133=2,输入!$G133="d"),1,0)</f>
        <v>0</v>
      </c>
      <c r="C134" s="1">
        <f>IF(AND(输入!$D133=3,输入!$G133="d"),1,0)</f>
        <v>0</v>
      </c>
      <c r="D134" s="1">
        <f>IF(AND(输入!$D133=4,输入!$G133="d"),1,0)</f>
        <v>0</v>
      </c>
      <c r="E134" s="1">
        <f>IF(AND(输入!$D133=5,输入!$G133="d"),1,0)</f>
        <v>0</v>
      </c>
      <c r="F134" s="1">
        <f>IF(AND(输入!$D133=6,输入!$G133="d"),1,0)</f>
        <v>0</v>
      </c>
      <c r="G134" s="1">
        <f>IF(AND(输入!$D133&gt;6,输入!$G133="d"),1,0)</f>
        <v>0</v>
      </c>
      <c r="H134" s="1">
        <f>IF(AND(输入!$D133=1,输入!$G133="s"),1,0)</f>
        <v>0</v>
      </c>
      <c r="I134" s="1">
        <f>IF(AND(输入!$D133=2,输入!$G133="s"),1,0)</f>
        <v>0</v>
      </c>
      <c r="J134" s="1">
        <f>IF(AND(输入!$D133=3,输入!$G133="s"),1,0)</f>
        <v>0</v>
      </c>
      <c r="K134" s="1">
        <f>IF(AND(输入!$D133=4,输入!$G133="s"),1,0)</f>
        <v>0</v>
      </c>
      <c r="L134" s="1">
        <f>IF(AND(输入!$D133=5,输入!$G133="s"),1,0)</f>
        <v>0</v>
      </c>
      <c r="M134" s="1">
        <f>IF(AND(输入!$D133=6,输入!$G133="s"),1,0)</f>
        <v>0</v>
      </c>
      <c r="N134" s="1">
        <f>IF(AND(输入!$D133&gt;6,输入!$G133="s"),1,0)</f>
        <v>0</v>
      </c>
      <c r="O134" s="2">
        <f>IF(AND(输入!$H133=1,输入!$G133="s"),1,0)</f>
        <v>0</v>
      </c>
      <c r="P134" s="2">
        <f>IF(AND(输入!$H133=2,输入!$G133="s"),1,0)</f>
        <v>0</v>
      </c>
      <c r="Q134" s="2">
        <f>IF(AND(输入!$H133=3,输入!$G133="s"),1,0)</f>
        <v>0</v>
      </c>
      <c r="R134" s="2">
        <f>IF(AND(输入!$H133=4,输入!$G133="s"),1,0)</f>
        <v>0</v>
      </c>
      <c r="S134" s="2">
        <f>IF(AND(输入!$H133=5,输入!$G133="s"),1,0)</f>
        <v>0</v>
      </c>
      <c r="T134" s="2">
        <f>IF(AND(输入!$H133=6,输入!$G133="s"),1,0)</f>
        <v>0</v>
      </c>
      <c r="U134" s="2">
        <f>IF(AND(输入!$H133&gt;6,输入!$G133="s"),1,0)</f>
        <v>0</v>
      </c>
      <c r="V134" s="2">
        <f>IF(AND(输入!$H133=1,输入!$G133="d"),1,0)</f>
        <v>0</v>
      </c>
      <c r="W134" s="2">
        <f>IF(AND(输入!$H133=2,输入!$G133="d"),1,0)</f>
        <v>0</v>
      </c>
      <c r="X134" s="2">
        <f>IF(AND(输入!$H133=3,输入!$G133="d"),1,0)</f>
        <v>0</v>
      </c>
      <c r="Y134" s="2">
        <f>IF(AND(输入!$H133=4,输入!$G133="d"),1,0)</f>
        <v>0</v>
      </c>
      <c r="Z134" s="2">
        <f>IF(AND(输入!$H133=5,输入!$G133="d"),1,0)</f>
        <v>0</v>
      </c>
      <c r="AA134" s="2">
        <f>IF(AND(输入!$H133=6,输入!$G133="d"),1,0)</f>
        <v>0</v>
      </c>
      <c r="AB134" s="2">
        <f>IF(AND(输入!$H133&gt;6,输入!$G133="d"),1,0)</f>
        <v>0</v>
      </c>
      <c r="AC134" s="1">
        <f>IF(AND(数据A!$E133="发球",数据A!$F133="得"),1,0)</f>
        <v>0</v>
      </c>
      <c r="AD134" s="1">
        <f>IF(AND(数据A!$E133="发球",数据A!$F133="失"),1,0)</f>
        <v>0</v>
      </c>
      <c r="AE134" s="1">
        <f>IF(AND(数据A!$E133="正手",数据A!$F133="得"),1,0)</f>
        <v>0</v>
      </c>
      <c r="AF134" s="1">
        <f>IF(AND(数据A!$E133="正手",数据A!$F133="失"),1,0)</f>
        <v>0</v>
      </c>
      <c r="AG134" s="1">
        <f>IF(AND(数据A!$E133="反手",数据A!$F133="得"),1,0)</f>
        <v>0</v>
      </c>
      <c r="AH134" s="1">
        <f>IF(AND(数据A!$E133="反手",数据A!$F133="失"),1,0)</f>
        <v>0</v>
      </c>
      <c r="AI134" s="1">
        <f>IF(AND(数据A!$E133="侧身",数据A!$F133="得"),1,0)</f>
        <v>0</v>
      </c>
      <c r="AJ134" s="1">
        <f>IF(AND(数据A!$E133="侧身",数据A!$F133="失"),1,0)</f>
        <v>0</v>
      </c>
      <c r="AK134" s="1">
        <f>IF(AND(数据A!$E133="控制",数据A!$F133="得"),1,0)</f>
        <v>0</v>
      </c>
      <c r="AL134" s="1">
        <f>IF(AND(数据A!$E133="控制",数据A!$F133="失"),1,0)</f>
        <v>0</v>
      </c>
      <c r="AM134" s="1">
        <f>IF(AND(数据A!$E133="意外",数据A!$F133="得"),1,0)</f>
        <v>0</v>
      </c>
      <c r="AN134" s="1">
        <f>IF(AND(数据A!$E133="意外",数据A!$F133="失"),1,0)</f>
        <v>0</v>
      </c>
      <c r="AO134" s="5">
        <f>IF(AND(数据B!$E133="发球",数据B!$F133="得"),1,0)</f>
        <v>0</v>
      </c>
      <c r="AP134" s="5">
        <f>IF(AND(数据B!$E133="发球",数据B!$F133="失"),1,0)</f>
        <v>0</v>
      </c>
      <c r="AQ134" s="5">
        <f>IF(AND(数据B!$E133="正手",数据B!$F133="得"),1,0)</f>
        <v>0</v>
      </c>
      <c r="AR134" s="5">
        <f>IF(AND(数据B!$E133="正手",数据B!$F133="失"),1,0)</f>
        <v>0</v>
      </c>
      <c r="AS134" s="5">
        <f>IF(AND(数据B!$E133="反手",数据B!$F133="得"),1,0)</f>
        <v>0</v>
      </c>
      <c r="AT134" s="5">
        <f>IF(AND(数据B!$E133="反手",数据B!$F133="失"),1,0)</f>
        <v>0</v>
      </c>
      <c r="AU134" s="5">
        <f>IF(AND(数据B!$E133="侧身",数据B!$F133="得"),1,0)</f>
        <v>0</v>
      </c>
      <c r="AV134" s="5">
        <f>IF(AND(数据B!$E133="侧身",数据B!$F133="失"),1,0)</f>
        <v>0</v>
      </c>
      <c r="AW134" s="5">
        <f>IF(AND(数据B!$E133="控制",数据B!$F133="得"),1,0)</f>
        <v>0</v>
      </c>
      <c r="AX134" s="5">
        <f>IF(AND(数据B!$E133="控制",数据B!$F133="失"),1,0)</f>
        <v>0</v>
      </c>
      <c r="AY134" s="5">
        <f>IF(AND(数据B!$E133="意外",数据B!$F133="得"),1,0)</f>
        <v>0</v>
      </c>
      <c r="AZ134" s="5">
        <f>IF(AND(数据B!$E133="意外",数据B!$F133="失"),1,0)</f>
        <v>0</v>
      </c>
    </row>
    <row r="135" spans="1:52">
      <c r="A135" s="1">
        <f>IF(AND(输入!$D134=1,输入!$G134="d"),1,0)</f>
        <v>0</v>
      </c>
      <c r="B135" s="1">
        <f>IF(AND(输入!$D134=2,输入!$G134="d"),1,0)</f>
        <v>0</v>
      </c>
      <c r="C135" s="1">
        <f>IF(AND(输入!$D134=3,输入!$G134="d"),1,0)</f>
        <v>0</v>
      </c>
      <c r="D135" s="1">
        <f>IF(AND(输入!$D134=4,输入!$G134="d"),1,0)</f>
        <v>0</v>
      </c>
      <c r="E135" s="1">
        <f>IF(AND(输入!$D134=5,输入!$G134="d"),1,0)</f>
        <v>0</v>
      </c>
      <c r="F135" s="1">
        <f>IF(AND(输入!$D134=6,输入!$G134="d"),1,0)</f>
        <v>0</v>
      </c>
      <c r="G135" s="1">
        <f>IF(AND(输入!$D134&gt;6,输入!$G134="d"),1,0)</f>
        <v>0</v>
      </c>
      <c r="H135" s="1">
        <f>IF(AND(输入!$D134=1,输入!$G134="s"),1,0)</f>
        <v>0</v>
      </c>
      <c r="I135" s="1">
        <f>IF(AND(输入!$D134=2,输入!$G134="s"),1,0)</f>
        <v>0</v>
      </c>
      <c r="J135" s="1">
        <f>IF(AND(输入!$D134=3,输入!$G134="s"),1,0)</f>
        <v>0</v>
      </c>
      <c r="K135" s="1">
        <f>IF(AND(输入!$D134=4,输入!$G134="s"),1,0)</f>
        <v>0</v>
      </c>
      <c r="L135" s="1">
        <f>IF(AND(输入!$D134=5,输入!$G134="s"),1,0)</f>
        <v>0</v>
      </c>
      <c r="M135" s="1">
        <f>IF(AND(输入!$D134=6,输入!$G134="s"),1,0)</f>
        <v>0</v>
      </c>
      <c r="N135" s="1">
        <f>IF(AND(输入!$D134&gt;6,输入!$G134="s"),1,0)</f>
        <v>0</v>
      </c>
      <c r="O135" s="2">
        <f>IF(AND(输入!$H134=1,输入!$G134="s"),1,0)</f>
        <v>0</v>
      </c>
      <c r="P135" s="2">
        <f>IF(AND(输入!$H134=2,输入!$G134="s"),1,0)</f>
        <v>0</v>
      </c>
      <c r="Q135" s="2">
        <f>IF(AND(输入!$H134=3,输入!$G134="s"),1,0)</f>
        <v>0</v>
      </c>
      <c r="R135" s="2">
        <f>IF(AND(输入!$H134=4,输入!$G134="s"),1,0)</f>
        <v>0</v>
      </c>
      <c r="S135" s="2">
        <f>IF(AND(输入!$H134=5,输入!$G134="s"),1,0)</f>
        <v>0</v>
      </c>
      <c r="T135" s="2">
        <f>IF(AND(输入!$H134=6,输入!$G134="s"),1,0)</f>
        <v>0</v>
      </c>
      <c r="U135" s="2">
        <f>IF(AND(输入!$H134&gt;6,输入!$G134="s"),1,0)</f>
        <v>0</v>
      </c>
      <c r="V135" s="2">
        <f>IF(AND(输入!$H134=1,输入!$G134="d"),1,0)</f>
        <v>0</v>
      </c>
      <c r="W135" s="2">
        <f>IF(AND(输入!$H134=2,输入!$G134="d"),1,0)</f>
        <v>0</v>
      </c>
      <c r="X135" s="2">
        <f>IF(AND(输入!$H134=3,输入!$G134="d"),1,0)</f>
        <v>0</v>
      </c>
      <c r="Y135" s="2">
        <f>IF(AND(输入!$H134=4,输入!$G134="d"),1,0)</f>
        <v>0</v>
      </c>
      <c r="Z135" s="2">
        <f>IF(AND(输入!$H134=5,输入!$G134="d"),1,0)</f>
        <v>0</v>
      </c>
      <c r="AA135" s="2">
        <f>IF(AND(输入!$H134=6,输入!$G134="d"),1,0)</f>
        <v>0</v>
      </c>
      <c r="AB135" s="2">
        <f>IF(AND(输入!$H134&gt;6,输入!$G134="d"),1,0)</f>
        <v>0</v>
      </c>
      <c r="AC135" s="1">
        <f>IF(AND(数据A!$E134="发球",数据A!$F134="得"),1,0)</f>
        <v>0</v>
      </c>
      <c r="AD135" s="1">
        <f>IF(AND(数据A!$E134="发球",数据A!$F134="失"),1,0)</f>
        <v>0</v>
      </c>
      <c r="AE135" s="1">
        <f>IF(AND(数据A!$E134="正手",数据A!$F134="得"),1,0)</f>
        <v>0</v>
      </c>
      <c r="AF135" s="1">
        <f>IF(AND(数据A!$E134="正手",数据A!$F134="失"),1,0)</f>
        <v>0</v>
      </c>
      <c r="AG135" s="1">
        <f>IF(AND(数据A!$E134="反手",数据A!$F134="得"),1,0)</f>
        <v>0</v>
      </c>
      <c r="AH135" s="1">
        <f>IF(AND(数据A!$E134="反手",数据A!$F134="失"),1,0)</f>
        <v>0</v>
      </c>
      <c r="AI135" s="1">
        <f>IF(AND(数据A!$E134="侧身",数据A!$F134="得"),1,0)</f>
        <v>0</v>
      </c>
      <c r="AJ135" s="1">
        <f>IF(AND(数据A!$E134="侧身",数据A!$F134="失"),1,0)</f>
        <v>0</v>
      </c>
      <c r="AK135" s="1">
        <f>IF(AND(数据A!$E134="控制",数据A!$F134="得"),1,0)</f>
        <v>0</v>
      </c>
      <c r="AL135" s="1">
        <f>IF(AND(数据A!$E134="控制",数据A!$F134="失"),1,0)</f>
        <v>0</v>
      </c>
      <c r="AM135" s="1">
        <f>IF(AND(数据A!$E134="意外",数据A!$F134="得"),1,0)</f>
        <v>0</v>
      </c>
      <c r="AN135" s="1">
        <f>IF(AND(数据A!$E134="意外",数据A!$F134="失"),1,0)</f>
        <v>0</v>
      </c>
      <c r="AO135" s="5">
        <f>IF(AND(数据B!$E134="发球",数据B!$F134="得"),1,0)</f>
        <v>0</v>
      </c>
      <c r="AP135" s="5">
        <f>IF(AND(数据B!$E134="发球",数据B!$F134="失"),1,0)</f>
        <v>0</v>
      </c>
      <c r="AQ135" s="5">
        <f>IF(AND(数据B!$E134="正手",数据B!$F134="得"),1,0)</f>
        <v>0</v>
      </c>
      <c r="AR135" s="5">
        <f>IF(AND(数据B!$E134="正手",数据B!$F134="失"),1,0)</f>
        <v>0</v>
      </c>
      <c r="AS135" s="5">
        <f>IF(AND(数据B!$E134="反手",数据B!$F134="得"),1,0)</f>
        <v>0</v>
      </c>
      <c r="AT135" s="5">
        <f>IF(AND(数据B!$E134="反手",数据B!$F134="失"),1,0)</f>
        <v>0</v>
      </c>
      <c r="AU135" s="5">
        <f>IF(AND(数据B!$E134="侧身",数据B!$F134="得"),1,0)</f>
        <v>0</v>
      </c>
      <c r="AV135" s="5">
        <f>IF(AND(数据B!$E134="侧身",数据B!$F134="失"),1,0)</f>
        <v>0</v>
      </c>
      <c r="AW135" s="5">
        <f>IF(AND(数据B!$E134="控制",数据B!$F134="得"),1,0)</f>
        <v>0</v>
      </c>
      <c r="AX135" s="5">
        <f>IF(AND(数据B!$E134="控制",数据B!$F134="失"),1,0)</f>
        <v>0</v>
      </c>
      <c r="AY135" s="5">
        <f>IF(AND(数据B!$E134="意外",数据B!$F134="得"),1,0)</f>
        <v>0</v>
      </c>
      <c r="AZ135" s="5">
        <f>IF(AND(数据B!$E134="意外",数据B!$F134="失"),1,0)</f>
        <v>0</v>
      </c>
    </row>
    <row r="136" spans="1:52">
      <c r="A136" s="1">
        <f>IF(AND(输入!$D135=1,输入!$G135="d"),1,0)</f>
        <v>0</v>
      </c>
      <c r="B136" s="1">
        <f>IF(AND(输入!$D135=2,输入!$G135="d"),1,0)</f>
        <v>0</v>
      </c>
      <c r="C136" s="1">
        <f>IF(AND(输入!$D135=3,输入!$G135="d"),1,0)</f>
        <v>0</v>
      </c>
      <c r="D136" s="1">
        <f>IF(AND(输入!$D135=4,输入!$G135="d"),1,0)</f>
        <v>0</v>
      </c>
      <c r="E136" s="1">
        <f>IF(AND(输入!$D135=5,输入!$G135="d"),1,0)</f>
        <v>0</v>
      </c>
      <c r="F136" s="1">
        <f>IF(AND(输入!$D135=6,输入!$G135="d"),1,0)</f>
        <v>0</v>
      </c>
      <c r="G136" s="1">
        <f>IF(AND(输入!$D135&gt;6,输入!$G135="d"),1,0)</f>
        <v>0</v>
      </c>
      <c r="H136" s="1">
        <f>IF(AND(输入!$D135=1,输入!$G135="s"),1,0)</f>
        <v>0</v>
      </c>
      <c r="I136" s="1">
        <f>IF(AND(输入!$D135=2,输入!$G135="s"),1,0)</f>
        <v>0</v>
      </c>
      <c r="J136" s="1">
        <f>IF(AND(输入!$D135=3,输入!$G135="s"),1,0)</f>
        <v>0</v>
      </c>
      <c r="K136" s="1">
        <f>IF(AND(输入!$D135=4,输入!$G135="s"),1,0)</f>
        <v>0</v>
      </c>
      <c r="L136" s="1">
        <f>IF(AND(输入!$D135=5,输入!$G135="s"),1,0)</f>
        <v>0</v>
      </c>
      <c r="M136" s="1">
        <f>IF(AND(输入!$D135=6,输入!$G135="s"),1,0)</f>
        <v>0</v>
      </c>
      <c r="N136" s="1">
        <f>IF(AND(输入!$D135&gt;6,输入!$G135="s"),1,0)</f>
        <v>0</v>
      </c>
      <c r="O136" s="2">
        <f>IF(AND(输入!$H135=1,输入!$G135="s"),1,0)</f>
        <v>0</v>
      </c>
      <c r="P136" s="2">
        <f>IF(AND(输入!$H135=2,输入!$G135="s"),1,0)</f>
        <v>0</v>
      </c>
      <c r="Q136" s="2">
        <f>IF(AND(输入!$H135=3,输入!$G135="s"),1,0)</f>
        <v>0</v>
      </c>
      <c r="R136" s="2">
        <f>IF(AND(输入!$H135=4,输入!$G135="s"),1,0)</f>
        <v>0</v>
      </c>
      <c r="S136" s="2">
        <f>IF(AND(输入!$H135=5,输入!$G135="s"),1,0)</f>
        <v>0</v>
      </c>
      <c r="T136" s="2">
        <f>IF(AND(输入!$H135=6,输入!$G135="s"),1,0)</f>
        <v>0</v>
      </c>
      <c r="U136" s="2">
        <f>IF(AND(输入!$H135&gt;6,输入!$G135="s"),1,0)</f>
        <v>0</v>
      </c>
      <c r="V136" s="2">
        <f>IF(AND(输入!$H135=1,输入!$G135="d"),1,0)</f>
        <v>0</v>
      </c>
      <c r="W136" s="2">
        <f>IF(AND(输入!$H135=2,输入!$G135="d"),1,0)</f>
        <v>0</v>
      </c>
      <c r="X136" s="2">
        <f>IF(AND(输入!$H135=3,输入!$G135="d"),1,0)</f>
        <v>0</v>
      </c>
      <c r="Y136" s="2">
        <f>IF(AND(输入!$H135=4,输入!$G135="d"),1,0)</f>
        <v>0</v>
      </c>
      <c r="Z136" s="2">
        <f>IF(AND(输入!$H135=5,输入!$G135="d"),1,0)</f>
        <v>0</v>
      </c>
      <c r="AA136" s="2">
        <f>IF(AND(输入!$H135=6,输入!$G135="d"),1,0)</f>
        <v>0</v>
      </c>
      <c r="AB136" s="2">
        <f>IF(AND(输入!$H135&gt;6,输入!$G135="d"),1,0)</f>
        <v>0</v>
      </c>
      <c r="AC136" s="1">
        <f>IF(AND(数据A!$E135="发球",数据A!$F135="得"),1,0)</f>
        <v>0</v>
      </c>
      <c r="AD136" s="1">
        <f>IF(AND(数据A!$E135="发球",数据A!$F135="失"),1,0)</f>
        <v>0</v>
      </c>
      <c r="AE136" s="1">
        <f>IF(AND(数据A!$E135="正手",数据A!$F135="得"),1,0)</f>
        <v>0</v>
      </c>
      <c r="AF136" s="1">
        <f>IF(AND(数据A!$E135="正手",数据A!$F135="失"),1,0)</f>
        <v>0</v>
      </c>
      <c r="AG136" s="1">
        <f>IF(AND(数据A!$E135="反手",数据A!$F135="得"),1,0)</f>
        <v>0</v>
      </c>
      <c r="AH136" s="1">
        <f>IF(AND(数据A!$E135="反手",数据A!$F135="失"),1,0)</f>
        <v>0</v>
      </c>
      <c r="AI136" s="1">
        <f>IF(AND(数据A!$E135="侧身",数据A!$F135="得"),1,0)</f>
        <v>0</v>
      </c>
      <c r="AJ136" s="1">
        <f>IF(AND(数据A!$E135="侧身",数据A!$F135="失"),1,0)</f>
        <v>0</v>
      </c>
      <c r="AK136" s="1">
        <f>IF(AND(数据A!$E135="控制",数据A!$F135="得"),1,0)</f>
        <v>0</v>
      </c>
      <c r="AL136" s="1">
        <f>IF(AND(数据A!$E135="控制",数据A!$F135="失"),1,0)</f>
        <v>0</v>
      </c>
      <c r="AM136" s="1">
        <f>IF(AND(数据A!$E135="意外",数据A!$F135="得"),1,0)</f>
        <v>0</v>
      </c>
      <c r="AN136" s="1">
        <f>IF(AND(数据A!$E135="意外",数据A!$F135="失"),1,0)</f>
        <v>0</v>
      </c>
      <c r="AO136" s="5">
        <f>IF(AND(数据B!$E135="发球",数据B!$F135="得"),1,0)</f>
        <v>0</v>
      </c>
      <c r="AP136" s="5">
        <f>IF(AND(数据B!$E135="发球",数据B!$F135="失"),1,0)</f>
        <v>0</v>
      </c>
      <c r="AQ136" s="5">
        <f>IF(AND(数据B!$E135="正手",数据B!$F135="得"),1,0)</f>
        <v>0</v>
      </c>
      <c r="AR136" s="5">
        <f>IF(AND(数据B!$E135="正手",数据B!$F135="失"),1,0)</f>
        <v>0</v>
      </c>
      <c r="AS136" s="5">
        <f>IF(AND(数据B!$E135="反手",数据B!$F135="得"),1,0)</f>
        <v>0</v>
      </c>
      <c r="AT136" s="5">
        <f>IF(AND(数据B!$E135="反手",数据B!$F135="失"),1,0)</f>
        <v>0</v>
      </c>
      <c r="AU136" s="5">
        <f>IF(AND(数据B!$E135="侧身",数据B!$F135="得"),1,0)</f>
        <v>0</v>
      </c>
      <c r="AV136" s="5">
        <f>IF(AND(数据B!$E135="侧身",数据B!$F135="失"),1,0)</f>
        <v>0</v>
      </c>
      <c r="AW136" s="5">
        <f>IF(AND(数据B!$E135="控制",数据B!$F135="得"),1,0)</f>
        <v>0</v>
      </c>
      <c r="AX136" s="5">
        <f>IF(AND(数据B!$E135="控制",数据B!$F135="失"),1,0)</f>
        <v>0</v>
      </c>
      <c r="AY136" s="5">
        <f>IF(AND(数据B!$E135="意外",数据B!$F135="得"),1,0)</f>
        <v>0</v>
      </c>
      <c r="AZ136" s="5">
        <f>IF(AND(数据B!$E135="意外",数据B!$F135="失"),1,0)</f>
        <v>0</v>
      </c>
    </row>
    <row r="137" spans="1:52">
      <c r="A137" s="1">
        <f>IF(AND(输入!$D136=1,输入!$G136="d"),1,0)</f>
        <v>0</v>
      </c>
      <c r="B137" s="1">
        <f>IF(AND(输入!$D136=2,输入!$G136="d"),1,0)</f>
        <v>0</v>
      </c>
      <c r="C137" s="1">
        <f>IF(AND(输入!$D136=3,输入!$G136="d"),1,0)</f>
        <v>0</v>
      </c>
      <c r="D137" s="1">
        <f>IF(AND(输入!$D136=4,输入!$G136="d"),1,0)</f>
        <v>0</v>
      </c>
      <c r="E137" s="1">
        <f>IF(AND(输入!$D136=5,输入!$G136="d"),1,0)</f>
        <v>0</v>
      </c>
      <c r="F137" s="1">
        <f>IF(AND(输入!$D136=6,输入!$G136="d"),1,0)</f>
        <v>0</v>
      </c>
      <c r="G137" s="1">
        <f>IF(AND(输入!$D136&gt;6,输入!$G136="d"),1,0)</f>
        <v>0</v>
      </c>
      <c r="H137" s="1">
        <f>IF(AND(输入!$D136=1,输入!$G136="s"),1,0)</f>
        <v>0</v>
      </c>
      <c r="I137" s="1">
        <f>IF(AND(输入!$D136=2,输入!$G136="s"),1,0)</f>
        <v>0</v>
      </c>
      <c r="J137" s="1">
        <f>IF(AND(输入!$D136=3,输入!$G136="s"),1,0)</f>
        <v>0</v>
      </c>
      <c r="K137" s="1">
        <f>IF(AND(输入!$D136=4,输入!$G136="s"),1,0)</f>
        <v>0</v>
      </c>
      <c r="L137" s="1">
        <f>IF(AND(输入!$D136=5,输入!$G136="s"),1,0)</f>
        <v>0</v>
      </c>
      <c r="M137" s="1">
        <f>IF(AND(输入!$D136=6,输入!$G136="s"),1,0)</f>
        <v>0</v>
      </c>
      <c r="N137" s="1">
        <f>IF(AND(输入!$D136&gt;6,输入!$G136="s"),1,0)</f>
        <v>0</v>
      </c>
      <c r="O137" s="2">
        <f>IF(AND(输入!$H136=1,输入!$G136="s"),1,0)</f>
        <v>0</v>
      </c>
      <c r="P137" s="2">
        <f>IF(AND(输入!$H136=2,输入!$G136="s"),1,0)</f>
        <v>0</v>
      </c>
      <c r="Q137" s="2">
        <f>IF(AND(输入!$H136=3,输入!$G136="s"),1,0)</f>
        <v>0</v>
      </c>
      <c r="R137" s="2">
        <f>IF(AND(输入!$H136=4,输入!$G136="s"),1,0)</f>
        <v>0</v>
      </c>
      <c r="S137" s="2">
        <f>IF(AND(输入!$H136=5,输入!$G136="s"),1,0)</f>
        <v>0</v>
      </c>
      <c r="T137" s="2">
        <f>IF(AND(输入!$H136=6,输入!$G136="s"),1,0)</f>
        <v>0</v>
      </c>
      <c r="U137" s="2">
        <f>IF(AND(输入!$H136&gt;6,输入!$G136="s"),1,0)</f>
        <v>0</v>
      </c>
      <c r="V137" s="2">
        <f>IF(AND(输入!$H136=1,输入!$G136="d"),1,0)</f>
        <v>0</v>
      </c>
      <c r="W137" s="2">
        <f>IF(AND(输入!$H136=2,输入!$G136="d"),1,0)</f>
        <v>0</v>
      </c>
      <c r="X137" s="2">
        <f>IF(AND(输入!$H136=3,输入!$G136="d"),1,0)</f>
        <v>0</v>
      </c>
      <c r="Y137" s="2">
        <f>IF(AND(输入!$H136=4,输入!$G136="d"),1,0)</f>
        <v>0</v>
      </c>
      <c r="Z137" s="2">
        <f>IF(AND(输入!$H136=5,输入!$G136="d"),1,0)</f>
        <v>0</v>
      </c>
      <c r="AA137" s="2">
        <f>IF(AND(输入!$H136=6,输入!$G136="d"),1,0)</f>
        <v>0</v>
      </c>
      <c r="AB137" s="2">
        <f>IF(AND(输入!$H136&gt;6,输入!$G136="d"),1,0)</f>
        <v>0</v>
      </c>
      <c r="AC137" s="1">
        <f>IF(AND(数据A!$E136="发球",数据A!$F136="得"),1,0)</f>
        <v>0</v>
      </c>
      <c r="AD137" s="1">
        <f>IF(AND(数据A!$E136="发球",数据A!$F136="失"),1,0)</f>
        <v>0</v>
      </c>
      <c r="AE137" s="1">
        <f>IF(AND(数据A!$E136="正手",数据A!$F136="得"),1,0)</f>
        <v>0</v>
      </c>
      <c r="AF137" s="1">
        <f>IF(AND(数据A!$E136="正手",数据A!$F136="失"),1,0)</f>
        <v>0</v>
      </c>
      <c r="AG137" s="1">
        <f>IF(AND(数据A!$E136="反手",数据A!$F136="得"),1,0)</f>
        <v>0</v>
      </c>
      <c r="AH137" s="1">
        <f>IF(AND(数据A!$E136="反手",数据A!$F136="失"),1,0)</f>
        <v>0</v>
      </c>
      <c r="AI137" s="1">
        <f>IF(AND(数据A!$E136="侧身",数据A!$F136="得"),1,0)</f>
        <v>0</v>
      </c>
      <c r="AJ137" s="1">
        <f>IF(AND(数据A!$E136="侧身",数据A!$F136="失"),1,0)</f>
        <v>0</v>
      </c>
      <c r="AK137" s="1">
        <f>IF(AND(数据A!$E136="控制",数据A!$F136="得"),1,0)</f>
        <v>0</v>
      </c>
      <c r="AL137" s="1">
        <f>IF(AND(数据A!$E136="控制",数据A!$F136="失"),1,0)</f>
        <v>0</v>
      </c>
      <c r="AM137" s="1">
        <f>IF(AND(数据A!$E136="意外",数据A!$F136="得"),1,0)</f>
        <v>0</v>
      </c>
      <c r="AN137" s="1">
        <f>IF(AND(数据A!$E136="意外",数据A!$F136="失"),1,0)</f>
        <v>0</v>
      </c>
      <c r="AO137" s="5">
        <f>IF(AND(数据B!$E136="发球",数据B!$F136="得"),1,0)</f>
        <v>0</v>
      </c>
      <c r="AP137" s="5">
        <f>IF(AND(数据B!$E136="发球",数据B!$F136="失"),1,0)</f>
        <v>0</v>
      </c>
      <c r="AQ137" s="5">
        <f>IF(AND(数据B!$E136="正手",数据B!$F136="得"),1,0)</f>
        <v>0</v>
      </c>
      <c r="AR137" s="5">
        <f>IF(AND(数据B!$E136="正手",数据B!$F136="失"),1,0)</f>
        <v>0</v>
      </c>
      <c r="AS137" s="5">
        <f>IF(AND(数据B!$E136="反手",数据B!$F136="得"),1,0)</f>
        <v>0</v>
      </c>
      <c r="AT137" s="5">
        <f>IF(AND(数据B!$E136="反手",数据B!$F136="失"),1,0)</f>
        <v>0</v>
      </c>
      <c r="AU137" s="5">
        <f>IF(AND(数据B!$E136="侧身",数据B!$F136="得"),1,0)</f>
        <v>0</v>
      </c>
      <c r="AV137" s="5">
        <f>IF(AND(数据B!$E136="侧身",数据B!$F136="失"),1,0)</f>
        <v>0</v>
      </c>
      <c r="AW137" s="5">
        <f>IF(AND(数据B!$E136="控制",数据B!$F136="得"),1,0)</f>
        <v>0</v>
      </c>
      <c r="AX137" s="5">
        <f>IF(AND(数据B!$E136="控制",数据B!$F136="失"),1,0)</f>
        <v>0</v>
      </c>
      <c r="AY137" s="5">
        <f>IF(AND(数据B!$E136="意外",数据B!$F136="得"),1,0)</f>
        <v>0</v>
      </c>
      <c r="AZ137" s="5">
        <f>IF(AND(数据B!$E136="意外",数据B!$F136="失"),1,0)</f>
        <v>0</v>
      </c>
    </row>
    <row r="138" spans="1:52">
      <c r="A138" s="1">
        <f>IF(AND(输入!$D137=1,输入!$G137="d"),1,0)</f>
        <v>0</v>
      </c>
      <c r="B138" s="1">
        <f>IF(AND(输入!$D137=2,输入!$G137="d"),1,0)</f>
        <v>0</v>
      </c>
      <c r="C138" s="1">
        <f>IF(AND(输入!$D137=3,输入!$G137="d"),1,0)</f>
        <v>0</v>
      </c>
      <c r="D138" s="1">
        <f>IF(AND(输入!$D137=4,输入!$G137="d"),1,0)</f>
        <v>0</v>
      </c>
      <c r="E138" s="1">
        <f>IF(AND(输入!$D137=5,输入!$G137="d"),1,0)</f>
        <v>0</v>
      </c>
      <c r="F138" s="1">
        <f>IF(AND(输入!$D137=6,输入!$G137="d"),1,0)</f>
        <v>0</v>
      </c>
      <c r="G138" s="1">
        <f>IF(AND(输入!$D137&gt;6,输入!$G137="d"),1,0)</f>
        <v>0</v>
      </c>
      <c r="H138" s="1">
        <f>IF(AND(输入!$D137=1,输入!$G137="s"),1,0)</f>
        <v>0</v>
      </c>
      <c r="I138" s="1">
        <f>IF(AND(输入!$D137=2,输入!$G137="s"),1,0)</f>
        <v>0</v>
      </c>
      <c r="J138" s="1">
        <f>IF(AND(输入!$D137=3,输入!$G137="s"),1,0)</f>
        <v>0</v>
      </c>
      <c r="K138" s="1">
        <f>IF(AND(输入!$D137=4,输入!$G137="s"),1,0)</f>
        <v>0</v>
      </c>
      <c r="L138" s="1">
        <f>IF(AND(输入!$D137=5,输入!$G137="s"),1,0)</f>
        <v>0</v>
      </c>
      <c r="M138" s="1">
        <f>IF(AND(输入!$D137=6,输入!$G137="s"),1,0)</f>
        <v>0</v>
      </c>
      <c r="N138" s="1">
        <f>IF(AND(输入!$D137&gt;6,输入!$G137="s"),1,0)</f>
        <v>0</v>
      </c>
      <c r="O138" s="2">
        <f>IF(AND(输入!$H137=1,输入!$G137="s"),1,0)</f>
        <v>0</v>
      </c>
      <c r="P138" s="2">
        <f>IF(AND(输入!$H137=2,输入!$G137="s"),1,0)</f>
        <v>0</v>
      </c>
      <c r="Q138" s="2">
        <f>IF(AND(输入!$H137=3,输入!$G137="s"),1,0)</f>
        <v>0</v>
      </c>
      <c r="R138" s="2">
        <f>IF(AND(输入!$H137=4,输入!$G137="s"),1,0)</f>
        <v>0</v>
      </c>
      <c r="S138" s="2">
        <f>IF(AND(输入!$H137=5,输入!$G137="s"),1,0)</f>
        <v>0</v>
      </c>
      <c r="T138" s="2">
        <f>IF(AND(输入!$H137=6,输入!$G137="s"),1,0)</f>
        <v>0</v>
      </c>
      <c r="U138" s="2">
        <f>IF(AND(输入!$H137&gt;6,输入!$G137="s"),1,0)</f>
        <v>0</v>
      </c>
      <c r="V138" s="2">
        <f>IF(AND(输入!$H137=1,输入!$G137="d"),1,0)</f>
        <v>0</v>
      </c>
      <c r="W138" s="2">
        <f>IF(AND(输入!$H137=2,输入!$G137="d"),1,0)</f>
        <v>0</v>
      </c>
      <c r="X138" s="2">
        <f>IF(AND(输入!$H137=3,输入!$G137="d"),1,0)</f>
        <v>0</v>
      </c>
      <c r="Y138" s="2">
        <f>IF(AND(输入!$H137=4,输入!$G137="d"),1,0)</f>
        <v>0</v>
      </c>
      <c r="Z138" s="2">
        <f>IF(AND(输入!$H137=5,输入!$G137="d"),1,0)</f>
        <v>0</v>
      </c>
      <c r="AA138" s="2">
        <f>IF(AND(输入!$H137=6,输入!$G137="d"),1,0)</f>
        <v>0</v>
      </c>
      <c r="AB138" s="2">
        <f>IF(AND(输入!$H137&gt;6,输入!$G137="d"),1,0)</f>
        <v>0</v>
      </c>
      <c r="AC138" s="1">
        <f>IF(AND(数据A!$E137="发球",数据A!$F137="得"),1,0)</f>
        <v>0</v>
      </c>
      <c r="AD138" s="1">
        <f>IF(AND(数据A!$E137="发球",数据A!$F137="失"),1,0)</f>
        <v>0</v>
      </c>
      <c r="AE138" s="1">
        <f>IF(AND(数据A!$E137="正手",数据A!$F137="得"),1,0)</f>
        <v>0</v>
      </c>
      <c r="AF138" s="1">
        <f>IF(AND(数据A!$E137="正手",数据A!$F137="失"),1,0)</f>
        <v>0</v>
      </c>
      <c r="AG138" s="1">
        <f>IF(AND(数据A!$E137="反手",数据A!$F137="得"),1,0)</f>
        <v>0</v>
      </c>
      <c r="AH138" s="1">
        <f>IF(AND(数据A!$E137="反手",数据A!$F137="失"),1,0)</f>
        <v>0</v>
      </c>
      <c r="AI138" s="1">
        <f>IF(AND(数据A!$E137="侧身",数据A!$F137="得"),1,0)</f>
        <v>0</v>
      </c>
      <c r="AJ138" s="1">
        <f>IF(AND(数据A!$E137="侧身",数据A!$F137="失"),1,0)</f>
        <v>0</v>
      </c>
      <c r="AK138" s="1">
        <f>IF(AND(数据A!$E137="控制",数据A!$F137="得"),1,0)</f>
        <v>0</v>
      </c>
      <c r="AL138" s="1">
        <f>IF(AND(数据A!$E137="控制",数据A!$F137="失"),1,0)</f>
        <v>0</v>
      </c>
      <c r="AM138" s="1">
        <f>IF(AND(数据A!$E137="意外",数据A!$F137="得"),1,0)</f>
        <v>0</v>
      </c>
      <c r="AN138" s="1">
        <f>IF(AND(数据A!$E137="意外",数据A!$F137="失"),1,0)</f>
        <v>0</v>
      </c>
      <c r="AO138" s="5">
        <f>IF(AND(数据B!$E137="发球",数据B!$F137="得"),1,0)</f>
        <v>0</v>
      </c>
      <c r="AP138" s="5">
        <f>IF(AND(数据B!$E137="发球",数据B!$F137="失"),1,0)</f>
        <v>0</v>
      </c>
      <c r="AQ138" s="5">
        <f>IF(AND(数据B!$E137="正手",数据B!$F137="得"),1,0)</f>
        <v>0</v>
      </c>
      <c r="AR138" s="5">
        <f>IF(AND(数据B!$E137="正手",数据B!$F137="失"),1,0)</f>
        <v>0</v>
      </c>
      <c r="AS138" s="5">
        <f>IF(AND(数据B!$E137="反手",数据B!$F137="得"),1,0)</f>
        <v>0</v>
      </c>
      <c r="AT138" s="5">
        <f>IF(AND(数据B!$E137="反手",数据B!$F137="失"),1,0)</f>
        <v>0</v>
      </c>
      <c r="AU138" s="5">
        <f>IF(AND(数据B!$E137="侧身",数据B!$F137="得"),1,0)</f>
        <v>0</v>
      </c>
      <c r="AV138" s="5">
        <f>IF(AND(数据B!$E137="侧身",数据B!$F137="失"),1,0)</f>
        <v>0</v>
      </c>
      <c r="AW138" s="5">
        <f>IF(AND(数据B!$E137="控制",数据B!$F137="得"),1,0)</f>
        <v>0</v>
      </c>
      <c r="AX138" s="5">
        <f>IF(AND(数据B!$E137="控制",数据B!$F137="失"),1,0)</f>
        <v>0</v>
      </c>
      <c r="AY138" s="5">
        <f>IF(AND(数据B!$E137="意外",数据B!$F137="得"),1,0)</f>
        <v>0</v>
      </c>
      <c r="AZ138" s="5">
        <f>IF(AND(数据B!$E137="意外",数据B!$F137="失"),1,0)</f>
        <v>0</v>
      </c>
    </row>
    <row r="139" spans="1:52">
      <c r="A139" s="1">
        <f>IF(AND(输入!$D138=1,输入!$G138="d"),1,0)</f>
        <v>0</v>
      </c>
      <c r="B139" s="1">
        <f>IF(AND(输入!$D138=2,输入!$G138="d"),1,0)</f>
        <v>0</v>
      </c>
      <c r="C139" s="1">
        <f>IF(AND(输入!$D138=3,输入!$G138="d"),1,0)</f>
        <v>0</v>
      </c>
      <c r="D139" s="1">
        <f>IF(AND(输入!$D138=4,输入!$G138="d"),1,0)</f>
        <v>0</v>
      </c>
      <c r="E139" s="1">
        <f>IF(AND(输入!$D138=5,输入!$G138="d"),1,0)</f>
        <v>0</v>
      </c>
      <c r="F139" s="1">
        <f>IF(AND(输入!$D138=6,输入!$G138="d"),1,0)</f>
        <v>0</v>
      </c>
      <c r="G139" s="1">
        <f>IF(AND(输入!$D138&gt;6,输入!$G138="d"),1,0)</f>
        <v>0</v>
      </c>
      <c r="H139" s="1">
        <f>IF(AND(输入!$D138=1,输入!$G138="s"),1,0)</f>
        <v>0</v>
      </c>
      <c r="I139" s="1">
        <f>IF(AND(输入!$D138=2,输入!$G138="s"),1,0)</f>
        <v>0</v>
      </c>
      <c r="J139" s="1">
        <f>IF(AND(输入!$D138=3,输入!$G138="s"),1,0)</f>
        <v>0</v>
      </c>
      <c r="K139" s="1">
        <f>IF(AND(输入!$D138=4,输入!$G138="s"),1,0)</f>
        <v>0</v>
      </c>
      <c r="L139" s="1">
        <f>IF(AND(输入!$D138=5,输入!$G138="s"),1,0)</f>
        <v>0</v>
      </c>
      <c r="M139" s="1">
        <f>IF(AND(输入!$D138=6,输入!$G138="s"),1,0)</f>
        <v>0</v>
      </c>
      <c r="N139" s="1">
        <f>IF(AND(输入!$D138&gt;6,输入!$G138="s"),1,0)</f>
        <v>0</v>
      </c>
      <c r="O139" s="2">
        <f>IF(AND(输入!$H138=1,输入!$G138="s"),1,0)</f>
        <v>0</v>
      </c>
      <c r="P139" s="2">
        <f>IF(AND(输入!$H138=2,输入!$G138="s"),1,0)</f>
        <v>0</v>
      </c>
      <c r="Q139" s="2">
        <f>IF(AND(输入!$H138=3,输入!$G138="s"),1,0)</f>
        <v>0</v>
      </c>
      <c r="R139" s="2">
        <f>IF(AND(输入!$H138=4,输入!$G138="s"),1,0)</f>
        <v>0</v>
      </c>
      <c r="S139" s="2">
        <f>IF(AND(输入!$H138=5,输入!$G138="s"),1,0)</f>
        <v>0</v>
      </c>
      <c r="T139" s="2">
        <f>IF(AND(输入!$H138=6,输入!$G138="s"),1,0)</f>
        <v>0</v>
      </c>
      <c r="U139" s="2">
        <f>IF(AND(输入!$H138&gt;6,输入!$G138="s"),1,0)</f>
        <v>0</v>
      </c>
      <c r="V139" s="2">
        <f>IF(AND(输入!$H138=1,输入!$G138="d"),1,0)</f>
        <v>0</v>
      </c>
      <c r="W139" s="2">
        <f>IF(AND(输入!$H138=2,输入!$G138="d"),1,0)</f>
        <v>0</v>
      </c>
      <c r="X139" s="2">
        <f>IF(AND(输入!$H138=3,输入!$G138="d"),1,0)</f>
        <v>0</v>
      </c>
      <c r="Y139" s="2">
        <f>IF(AND(输入!$H138=4,输入!$G138="d"),1,0)</f>
        <v>0</v>
      </c>
      <c r="Z139" s="2">
        <f>IF(AND(输入!$H138=5,输入!$G138="d"),1,0)</f>
        <v>0</v>
      </c>
      <c r="AA139" s="2">
        <f>IF(AND(输入!$H138=6,输入!$G138="d"),1,0)</f>
        <v>0</v>
      </c>
      <c r="AB139" s="2">
        <f>IF(AND(输入!$H138&gt;6,输入!$G138="d"),1,0)</f>
        <v>0</v>
      </c>
      <c r="AC139" s="1">
        <f>IF(AND(数据A!$E138="发球",数据A!$F138="得"),1,0)</f>
        <v>0</v>
      </c>
      <c r="AD139" s="1">
        <f>IF(AND(数据A!$E138="发球",数据A!$F138="失"),1,0)</f>
        <v>0</v>
      </c>
      <c r="AE139" s="1">
        <f>IF(AND(数据A!$E138="正手",数据A!$F138="得"),1,0)</f>
        <v>0</v>
      </c>
      <c r="AF139" s="1">
        <f>IF(AND(数据A!$E138="正手",数据A!$F138="失"),1,0)</f>
        <v>0</v>
      </c>
      <c r="AG139" s="1">
        <f>IF(AND(数据A!$E138="反手",数据A!$F138="得"),1,0)</f>
        <v>0</v>
      </c>
      <c r="AH139" s="1">
        <f>IF(AND(数据A!$E138="反手",数据A!$F138="失"),1,0)</f>
        <v>0</v>
      </c>
      <c r="AI139" s="1">
        <f>IF(AND(数据A!$E138="侧身",数据A!$F138="得"),1,0)</f>
        <v>0</v>
      </c>
      <c r="AJ139" s="1">
        <f>IF(AND(数据A!$E138="侧身",数据A!$F138="失"),1,0)</f>
        <v>0</v>
      </c>
      <c r="AK139" s="1">
        <f>IF(AND(数据A!$E138="控制",数据A!$F138="得"),1,0)</f>
        <v>0</v>
      </c>
      <c r="AL139" s="1">
        <f>IF(AND(数据A!$E138="控制",数据A!$F138="失"),1,0)</f>
        <v>0</v>
      </c>
      <c r="AM139" s="1">
        <f>IF(AND(数据A!$E138="意外",数据A!$F138="得"),1,0)</f>
        <v>0</v>
      </c>
      <c r="AN139" s="1">
        <f>IF(AND(数据A!$E138="意外",数据A!$F138="失"),1,0)</f>
        <v>0</v>
      </c>
      <c r="AO139" s="5">
        <f>IF(AND(数据B!$E138="发球",数据B!$F138="得"),1,0)</f>
        <v>0</v>
      </c>
      <c r="AP139" s="5">
        <f>IF(AND(数据B!$E138="发球",数据B!$F138="失"),1,0)</f>
        <v>0</v>
      </c>
      <c r="AQ139" s="5">
        <f>IF(AND(数据B!$E138="正手",数据B!$F138="得"),1,0)</f>
        <v>0</v>
      </c>
      <c r="AR139" s="5">
        <f>IF(AND(数据B!$E138="正手",数据B!$F138="失"),1,0)</f>
        <v>0</v>
      </c>
      <c r="AS139" s="5">
        <f>IF(AND(数据B!$E138="反手",数据B!$F138="得"),1,0)</f>
        <v>0</v>
      </c>
      <c r="AT139" s="5">
        <f>IF(AND(数据B!$E138="反手",数据B!$F138="失"),1,0)</f>
        <v>0</v>
      </c>
      <c r="AU139" s="5">
        <f>IF(AND(数据B!$E138="侧身",数据B!$F138="得"),1,0)</f>
        <v>0</v>
      </c>
      <c r="AV139" s="5">
        <f>IF(AND(数据B!$E138="侧身",数据B!$F138="失"),1,0)</f>
        <v>0</v>
      </c>
      <c r="AW139" s="5">
        <f>IF(AND(数据B!$E138="控制",数据B!$F138="得"),1,0)</f>
        <v>0</v>
      </c>
      <c r="AX139" s="5">
        <f>IF(AND(数据B!$E138="控制",数据B!$F138="失"),1,0)</f>
        <v>0</v>
      </c>
      <c r="AY139" s="5">
        <f>IF(AND(数据B!$E138="意外",数据B!$F138="得"),1,0)</f>
        <v>0</v>
      </c>
      <c r="AZ139" s="5">
        <f>IF(AND(数据B!$E138="意外",数据B!$F138="失"),1,0)</f>
        <v>0</v>
      </c>
    </row>
    <row r="140" spans="1:52">
      <c r="A140" s="1">
        <f>IF(AND(输入!$D139=1,输入!$G139="d"),1,0)</f>
        <v>0</v>
      </c>
      <c r="B140" s="1">
        <f>IF(AND(输入!$D139=2,输入!$G139="d"),1,0)</f>
        <v>0</v>
      </c>
      <c r="C140" s="1">
        <f>IF(AND(输入!$D139=3,输入!$G139="d"),1,0)</f>
        <v>0</v>
      </c>
      <c r="D140" s="1">
        <f>IF(AND(输入!$D139=4,输入!$G139="d"),1,0)</f>
        <v>0</v>
      </c>
      <c r="E140" s="1">
        <f>IF(AND(输入!$D139=5,输入!$G139="d"),1,0)</f>
        <v>0</v>
      </c>
      <c r="F140" s="1">
        <f>IF(AND(输入!$D139=6,输入!$G139="d"),1,0)</f>
        <v>0</v>
      </c>
      <c r="G140" s="1">
        <f>IF(AND(输入!$D139&gt;6,输入!$G139="d"),1,0)</f>
        <v>0</v>
      </c>
      <c r="H140" s="1">
        <f>IF(AND(输入!$D139=1,输入!$G139="s"),1,0)</f>
        <v>0</v>
      </c>
      <c r="I140" s="1">
        <f>IF(AND(输入!$D139=2,输入!$G139="s"),1,0)</f>
        <v>0</v>
      </c>
      <c r="J140" s="1">
        <f>IF(AND(输入!$D139=3,输入!$G139="s"),1,0)</f>
        <v>0</v>
      </c>
      <c r="K140" s="1">
        <f>IF(AND(输入!$D139=4,输入!$G139="s"),1,0)</f>
        <v>0</v>
      </c>
      <c r="L140" s="1">
        <f>IF(AND(输入!$D139=5,输入!$G139="s"),1,0)</f>
        <v>0</v>
      </c>
      <c r="M140" s="1">
        <f>IF(AND(输入!$D139=6,输入!$G139="s"),1,0)</f>
        <v>0</v>
      </c>
      <c r="N140" s="1">
        <f>IF(AND(输入!$D139&gt;6,输入!$G139="s"),1,0)</f>
        <v>0</v>
      </c>
      <c r="O140" s="2">
        <f>IF(AND(输入!$H139=1,输入!$G139="s"),1,0)</f>
        <v>0</v>
      </c>
      <c r="P140" s="2">
        <f>IF(AND(输入!$H139=2,输入!$G139="s"),1,0)</f>
        <v>0</v>
      </c>
      <c r="Q140" s="2">
        <f>IF(AND(输入!$H139=3,输入!$G139="s"),1,0)</f>
        <v>0</v>
      </c>
      <c r="R140" s="2">
        <f>IF(AND(输入!$H139=4,输入!$G139="s"),1,0)</f>
        <v>0</v>
      </c>
      <c r="S140" s="2">
        <f>IF(AND(输入!$H139=5,输入!$G139="s"),1,0)</f>
        <v>0</v>
      </c>
      <c r="T140" s="2">
        <f>IF(AND(输入!$H139=6,输入!$G139="s"),1,0)</f>
        <v>0</v>
      </c>
      <c r="U140" s="2">
        <f>IF(AND(输入!$H139&gt;6,输入!$G139="s"),1,0)</f>
        <v>0</v>
      </c>
      <c r="V140" s="2">
        <f>IF(AND(输入!$H139=1,输入!$G139="d"),1,0)</f>
        <v>0</v>
      </c>
      <c r="W140" s="2">
        <f>IF(AND(输入!$H139=2,输入!$G139="d"),1,0)</f>
        <v>0</v>
      </c>
      <c r="X140" s="2">
        <f>IF(AND(输入!$H139=3,输入!$G139="d"),1,0)</f>
        <v>0</v>
      </c>
      <c r="Y140" s="2">
        <f>IF(AND(输入!$H139=4,输入!$G139="d"),1,0)</f>
        <v>0</v>
      </c>
      <c r="Z140" s="2">
        <f>IF(AND(输入!$H139=5,输入!$G139="d"),1,0)</f>
        <v>0</v>
      </c>
      <c r="AA140" s="2">
        <f>IF(AND(输入!$H139=6,输入!$G139="d"),1,0)</f>
        <v>0</v>
      </c>
      <c r="AB140" s="2">
        <f>IF(AND(输入!$H139&gt;6,输入!$G139="d"),1,0)</f>
        <v>0</v>
      </c>
      <c r="AC140" s="1">
        <f>IF(AND(数据A!$E139="发球",数据A!$F139="得"),1,0)</f>
        <v>0</v>
      </c>
      <c r="AD140" s="1">
        <f>IF(AND(数据A!$E139="发球",数据A!$F139="失"),1,0)</f>
        <v>0</v>
      </c>
      <c r="AE140" s="1">
        <f>IF(AND(数据A!$E139="正手",数据A!$F139="得"),1,0)</f>
        <v>0</v>
      </c>
      <c r="AF140" s="1">
        <f>IF(AND(数据A!$E139="正手",数据A!$F139="失"),1,0)</f>
        <v>0</v>
      </c>
      <c r="AG140" s="1">
        <f>IF(AND(数据A!$E139="反手",数据A!$F139="得"),1,0)</f>
        <v>0</v>
      </c>
      <c r="AH140" s="1">
        <f>IF(AND(数据A!$E139="反手",数据A!$F139="失"),1,0)</f>
        <v>0</v>
      </c>
      <c r="AI140" s="1">
        <f>IF(AND(数据A!$E139="侧身",数据A!$F139="得"),1,0)</f>
        <v>0</v>
      </c>
      <c r="AJ140" s="1">
        <f>IF(AND(数据A!$E139="侧身",数据A!$F139="失"),1,0)</f>
        <v>0</v>
      </c>
      <c r="AK140" s="1">
        <f>IF(AND(数据A!$E139="控制",数据A!$F139="得"),1,0)</f>
        <v>0</v>
      </c>
      <c r="AL140" s="1">
        <f>IF(AND(数据A!$E139="控制",数据A!$F139="失"),1,0)</f>
        <v>0</v>
      </c>
      <c r="AM140" s="1">
        <f>IF(AND(数据A!$E139="意外",数据A!$F139="得"),1,0)</f>
        <v>0</v>
      </c>
      <c r="AN140" s="1">
        <f>IF(AND(数据A!$E139="意外",数据A!$F139="失"),1,0)</f>
        <v>0</v>
      </c>
      <c r="AO140" s="5">
        <f>IF(AND(数据B!$E139="发球",数据B!$F139="得"),1,0)</f>
        <v>0</v>
      </c>
      <c r="AP140" s="5">
        <f>IF(AND(数据B!$E139="发球",数据B!$F139="失"),1,0)</f>
        <v>0</v>
      </c>
      <c r="AQ140" s="5">
        <f>IF(AND(数据B!$E139="正手",数据B!$F139="得"),1,0)</f>
        <v>0</v>
      </c>
      <c r="AR140" s="5">
        <f>IF(AND(数据B!$E139="正手",数据B!$F139="失"),1,0)</f>
        <v>0</v>
      </c>
      <c r="AS140" s="5">
        <f>IF(AND(数据B!$E139="反手",数据B!$F139="得"),1,0)</f>
        <v>0</v>
      </c>
      <c r="AT140" s="5">
        <f>IF(AND(数据B!$E139="反手",数据B!$F139="失"),1,0)</f>
        <v>0</v>
      </c>
      <c r="AU140" s="5">
        <f>IF(AND(数据B!$E139="侧身",数据B!$F139="得"),1,0)</f>
        <v>0</v>
      </c>
      <c r="AV140" s="5">
        <f>IF(AND(数据B!$E139="侧身",数据B!$F139="失"),1,0)</f>
        <v>0</v>
      </c>
      <c r="AW140" s="5">
        <f>IF(AND(数据B!$E139="控制",数据B!$F139="得"),1,0)</f>
        <v>0</v>
      </c>
      <c r="AX140" s="5">
        <f>IF(AND(数据B!$E139="控制",数据B!$F139="失"),1,0)</f>
        <v>0</v>
      </c>
      <c r="AY140" s="5">
        <f>IF(AND(数据B!$E139="意外",数据B!$F139="得"),1,0)</f>
        <v>0</v>
      </c>
      <c r="AZ140" s="5">
        <f>IF(AND(数据B!$E139="意外",数据B!$F139="失"),1,0)</f>
        <v>0</v>
      </c>
    </row>
    <row r="141" spans="1:52">
      <c r="A141" s="1">
        <f>IF(AND(输入!$D140=1,输入!$G140="d"),1,0)</f>
        <v>0</v>
      </c>
      <c r="B141" s="1">
        <f>IF(AND(输入!$D140=2,输入!$G140="d"),1,0)</f>
        <v>0</v>
      </c>
      <c r="C141" s="1">
        <f>IF(AND(输入!$D140=3,输入!$G140="d"),1,0)</f>
        <v>0</v>
      </c>
      <c r="D141" s="1">
        <f>IF(AND(输入!$D140=4,输入!$G140="d"),1,0)</f>
        <v>0</v>
      </c>
      <c r="E141" s="1">
        <f>IF(AND(输入!$D140=5,输入!$G140="d"),1,0)</f>
        <v>0</v>
      </c>
      <c r="F141" s="1">
        <f>IF(AND(输入!$D140=6,输入!$G140="d"),1,0)</f>
        <v>0</v>
      </c>
      <c r="G141" s="1">
        <f>IF(AND(输入!$D140&gt;6,输入!$G140="d"),1,0)</f>
        <v>0</v>
      </c>
      <c r="H141" s="1">
        <f>IF(AND(输入!$D140=1,输入!$G140="s"),1,0)</f>
        <v>0</v>
      </c>
      <c r="I141" s="1">
        <f>IF(AND(输入!$D140=2,输入!$G140="s"),1,0)</f>
        <v>0</v>
      </c>
      <c r="J141" s="1">
        <f>IF(AND(输入!$D140=3,输入!$G140="s"),1,0)</f>
        <v>0</v>
      </c>
      <c r="K141" s="1">
        <f>IF(AND(输入!$D140=4,输入!$G140="s"),1,0)</f>
        <v>0</v>
      </c>
      <c r="L141" s="1">
        <f>IF(AND(输入!$D140=5,输入!$G140="s"),1,0)</f>
        <v>0</v>
      </c>
      <c r="M141" s="1">
        <f>IF(AND(输入!$D140=6,输入!$G140="s"),1,0)</f>
        <v>0</v>
      </c>
      <c r="N141" s="1">
        <f>IF(AND(输入!$D140&gt;6,输入!$G140="s"),1,0)</f>
        <v>0</v>
      </c>
      <c r="O141" s="2">
        <f>IF(AND(输入!$H140=1,输入!$G140="s"),1,0)</f>
        <v>0</v>
      </c>
      <c r="P141" s="2">
        <f>IF(AND(输入!$H140=2,输入!$G140="s"),1,0)</f>
        <v>0</v>
      </c>
      <c r="Q141" s="2">
        <f>IF(AND(输入!$H140=3,输入!$G140="s"),1,0)</f>
        <v>0</v>
      </c>
      <c r="R141" s="2">
        <f>IF(AND(输入!$H140=4,输入!$G140="s"),1,0)</f>
        <v>0</v>
      </c>
      <c r="S141" s="2">
        <f>IF(AND(输入!$H140=5,输入!$G140="s"),1,0)</f>
        <v>0</v>
      </c>
      <c r="T141" s="2">
        <f>IF(AND(输入!$H140=6,输入!$G140="s"),1,0)</f>
        <v>0</v>
      </c>
      <c r="U141" s="2">
        <f>IF(AND(输入!$H140&gt;6,输入!$G140="s"),1,0)</f>
        <v>0</v>
      </c>
      <c r="V141" s="2">
        <f>IF(AND(输入!$H140=1,输入!$G140="d"),1,0)</f>
        <v>0</v>
      </c>
      <c r="W141" s="2">
        <f>IF(AND(输入!$H140=2,输入!$G140="d"),1,0)</f>
        <v>0</v>
      </c>
      <c r="X141" s="2">
        <f>IF(AND(输入!$H140=3,输入!$G140="d"),1,0)</f>
        <v>0</v>
      </c>
      <c r="Y141" s="2">
        <f>IF(AND(输入!$H140=4,输入!$G140="d"),1,0)</f>
        <v>0</v>
      </c>
      <c r="Z141" s="2">
        <f>IF(AND(输入!$H140=5,输入!$G140="d"),1,0)</f>
        <v>0</v>
      </c>
      <c r="AA141" s="2">
        <f>IF(AND(输入!$H140=6,输入!$G140="d"),1,0)</f>
        <v>0</v>
      </c>
      <c r="AB141" s="2">
        <f>IF(AND(输入!$H140&gt;6,输入!$G140="d"),1,0)</f>
        <v>0</v>
      </c>
      <c r="AC141" s="1">
        <f>IF(AND(数据A!$E140="发球",数据A!$F140="得"),1,0)</f>
        <v>0</v>
      </c>
      <c r="AD141" s="1">
        <f>IF(AND(数据A!$E140="发球",数据A!$F140="失"),1,0)</f>
        <v>0</v>
      </c>
      <c r="AE141" s="1">
        <f>IF(AND(数据A!$E140="正手",数据A!$F140="得"),1,0)</f>
        <v>0</v>
      </c>
      <c r="AF141" s="1">
        <f>IF(AND(数据A!$E140="正手",数据A!$F140="失"),1,0)</f>
        <v>0</v>
      </c>
      <c r="AG141" s="1">
        <f>IF(AND(数据A!$E140="反手",数据A!$F140="得"),1,0)</f>
        <v>0</v>
      </c>
      <c r="AH141" s="1">
        <f>IF(AND(数据A!$E140="反手",数据A!$F140="失"),1,0)</f>
        <v>0</v>
      </c>
      <c r="AI141" s="1">
        <f>IF(AND(数据A!$E140="侧身",数据A!$F140="得"),1,0)</f>
        <v>0</v>
      </c>
      <c r="AJ141" s="1">
        <f>IF(AND(数据A!$E140="侧身",数据A!$F140="失"),1,0)</f>
        <v>0</v>
      </c>
      <c r="AK141" s="1">
        <f>IF(AND(数据A!$E140="控制",数据A!$F140="得"),1,0)</f>
        <v>0</v>
      </c>
      <c r="AL141" s="1">
        <f>IF(AND(数据A!$E140="控制",数据A!$F140="失"),1,0)</f>
        <v>0</v>
      </c>
      <c r="AM141" s="1">
        <f>IF(AND(数据A!$E140="意外",数据A!$F140="得"),1,0)</f>
        <v>0</v>
      </c>
      <c r="AN141" s="1">
        <f>IF(AND(数据A!$E140="意外",数据A!$F140="失"),1,0)</f>
        <v>0</v>
      </c>
      <c r="AO141" s="5">
        <f>IF(AND(数据B!$E140="发球",数据B!$F140="得"),1,0)</f>
        <v>0</v>
      </c>
      <c r="AP141" s="5">
        <f>IF(AND(数据B!$E140="发球",数据B!$F140="失"),1,0)</f>
        <v>0</v>
      </c>
      <c r="AQ141" s="5">
        <f>IF(AND(数据B!$E140="正手",数据B!$F140="得"),1,0)</f>
        <v>0</v>
      </c>
      <c r="AR141" s="5">
        <f>IF(AND(数据B!$E140="正手",数据B!$F140="失"),1,0)</f>
        <v>0</v>
      </c>
      <c r="AS141" s="5">
        <f>IF(AND(数据B!$E140="反手",数据B!$F140="得"),1,0)</f>
        <v>0</v>
      </c>
      <c r="AT141" s="5">
        <f>IF(AND(数据B!$E140="反手",数据B!$F140="失"),1,0)</f>
        <v>0</v>
      </c>
      <c r="AU141" s="5">
        <f>IF(AND(数据B!$E140="侧身",数据B!$F140="得"),1,0)</f>
        <v>0</v>
      </c>
      <c r="AV141" s="5">
        <f>IF(AND(数据B!$E140="侧身",数据B!$F140="失"),1,0)</f>
        <v>0</v>
      </c>
      <c r="AW141" s="5">
        <f>IF(AND(数据B!$E140="控制",数据B!$F140="得"),1,0)</f>
        <v>0</v>
      </c>
      <c r="AX141" s="5">
        <f>IF(AND(数据B!$E140="控制",数据B!$F140="失"),1,0)</f>
        <v>0</v>
      </c>
      <c r="AY141" s="5">
        <f>IF(AND(数据B!$E140="意外",数据B!$F140="得"),1,0)</f>
        <v>0</v>
      </c>
      <c r="AZ141" s="5">
        <f>IF(AND(数据B!$E140="意外",数据B!$F140="失"),1,0)</f>
        <v>0</v>
      </c>
    </row>
    <row r="142" spans="1:52">
      <c r="A142" s="1">
        <f>IF(AND(输入!$D141=1,输入!$G141="d"),1,0)</f>
        <v>0</v>
      </c>
      <c r="B142" s="1">
        <f>IF(AND(输入!$D141=2,输入!$G141="d"),1,0)</f>
        <v>0</v>
      </c>
      <c r="C142" s="1">
        <f>IF(AND(输入!$D141=3,输入!$G141="d"),1,0)</f>
        <v>0</v>
      </c>
      <c r="D142" s="1">
        <f>IF(AND(输入!$D141=4,输入!$G141="d"),1,0)</f>
        <v>0</v>
      </c>
      <c r="E142" s="1">
        <f>IF(AND(输入!$D141=5,输入!$G141="d"),1,0)</f>
        <v>0</v>
      </c>
      <c r="F142" s="1">
        <f>IF(AND(输入!$D141=6,输入!$G141="d"),1,0)</f>
        <v>0</v>
      </c>
      <c r="G142" s="1">
        <f>IF(AND(输入!$D141&gt;6,输入!$G141="d"),1,0)</f>
        <v>0</v>
      </c>
      <c r="H142" s="1">
        <f>IF(AND(输入!$D141=1,输入!$G141="s"),1,0)</f>
        <v>0</v>
      </c>
      <c r="I142" s="1">
        <f>IF(AND(输入!$D141=2,输入!$G141="s"),1,0)</f>
        <v>0</v>
      </c>
      <c r="J142" s="1">
        <f>IF(AND(输入!$D141=3,输入!$G141="s"),1,0)</f>
        <v>0</v>
      </c>
      <c r="K142" s="1">
        <f>IF(AND(输入!$D141=4,输入!$G141="s"),1,0)</f>
        <v>0</v>
      </c>
      <c r="L142" s="1">
        <f>IF(AND(输入!$D141=5,输入!$G141="s"),1,0)</f>
        <v>0</v>
      </c>
      <c r="M142" s="1">
        <f>IF(AND(输入!$D141=6,输入!$G141="s"),1,0)</f>
        <v>0</v>
      </c>
      <c r="N142" s="1">
        <f>IF(AND(输入!$D141&gt;6,输入!$G141="s"),1,0)</f>
        <v>0</v>
      </c>
      <c r="O142" s="2">
        <f>IF(AND(输入!$H141=1,输入!$G141="s"),1,0)</f>
        <v>0</v>
      </c>
      <c r="P142" s="2">
        <f>IF(AND(输入!$H141=2,输入!$G141="s"),1,0)</f>
        <v>0</v>
      </c>
      <c r="Q142" s="2">
        <f>IF(AND(输入!$H141=3,输入!$G141="s"),1,0)</f>
        <v>0</v>
      </c>
      <c r="R142" s="2">
        <f>IF(AND(输入!$H141=4,输入!$G141="s"),1,0)</f>
        <v>0</v>
      </c>
      <c r="S142" s="2">
        <f>IF(AND(输入!$H141=5,输入!$G141="s"),1,0)</f>
        <v>0</v>
      </c>
      <c r="T142" s="2">
        <f>IF(AND(输入!$H141=6,输入!$G141="s"),1,0)</f>
        <v>0</v>
      </c>
      <c r="U142" s="2">
        <f>IF(AND(输入!$H141&gt;6,输入!$G141="s"),1,0)</f>
        <v>0</v>
      </c>
      <c r="V142" s="2">
        <f>IF(AND(输入!$H141=1,输入!$G141="d"),1,0)</f>
        <v>0</v>
      </c>
      <c r="W142" s="2">
        <f>IF(AND(输入!$H141=2,输入!$G141="d"),1,0)</f>
        <v>0</v>
      </c>
      <c r="X142" s="2">
        <f>IF(AND(输入!$H141=3,输入!$G141="d"),1,0)</f>
        <v>0</v>
      </c>
      <c r="Y142" s="2">
        <f>IF(AND(输入!$H141=4,输入!$G141="d"),1,0)</f>
        <v>0</v>
      </c>
      <c r="Z142" s="2">
        <f>IF(AND(输入!$H141=5,输入!$G141="d"),1,0)</f>
        <v>0</v>
      </c>
      <c r="AA142" s="2">
        <f>IF(AND(输入!$H141=6,输入!$G141="d"),1,0)</f>
        <v>0</v>
      </c>
      <c r="AB142" s="2">
        <f>IF(AND(输入!$H141&gt;6,输入!$G141="d"),1,0)</f>
        <v>0</v>
      </c>
      <c r="AC142" s="1">
        <f>IF(AND(数据A!$E141="发球",数据A!$F141="得"),1,0)</f>
        <v>0</v>
      </c>
      <c r="AD142" s="1">
        <f>IF(AND(数据A!$E141="发球",数据A!$F141="失"),1,0)</f>
        <v>0</v>
      </c>
      <c r="AE142" s="1">
        <f>IF(AND(数据A!$E141="正手",数据A!$F141="得"),1,0)</f>
        <v>0</v>
      </c>
      <c r="AF142" s="1">
        <f>IF(AND(数据A!$E141="正手",数据A!$F141="失"),1,0)</f>
        <v>0</v>
      </c>
      <c r="AG142" s="1">
        <f>IF(AND(数据A!$E141="反手",数据A!$F141="得"),1,0)</f>
        <v>0</v>
      </c>
      <c r="AH142" s="1">
        <f>IF(AND(数据A!$E141="反手",数据A!$F141="失"),1,0)</f>
        <v>0</v>
      </c>
      <c r="AI142" s="1">
        <f>IF(AND(数据A!$E141="侧身",数据A!$F141="得"),1,0)</f>
        <v>0</v>
      </c>
      <c r="AJ142" s="1">
        <f>IF(AND(数据A!$E141="侧身",数据A!$F141="失"),1,0)</f>
        <v>0</v>
      </c>
      <c r="AK142" s="1">
        <f>IF(AND(数据A!$E141="控制",数据A!$F141="得"),1,0)</f>
        <v>0</v>
      </c>
      <c r="AL142" s="1">
        <f>IF(AND(数据A!$E141="控制",数据A!$F141="失"),1,0)</f>
        <v>0</v>
      </c>
      <c r="AM142" s="1">
        <f>IF(AND(数据A!$E141="意外",数据A!$F141="得"),1,0)</f>
        <v>0</v>
      </c>
      <c r="AN142" s="1">
        <f>IF(AND(数据A!$E141="意外",数据A!$F141="失"),1,0)</f>
        <v>0</v>
      </c>
      <c r="AO142" s="5">
        <f>IF(AND(数据B!$E141="发球",数据B!$F141="得"),1,0)</f>
        <v>0</v>
      </c>
      <c r="AP142" s="5">
        <f>IF(AND(数据B!$E141="发球",数据B!$F141="失"),1,0)</f>
        <v>0</v>
      </c>
      <c r="AQ142" s="5">
        <f>IF(AND(数据B!$E141="正手",数据B!$F141="得"),1,0)</f>
        <v>0</v>
      </c>
      <c r="AR142" s="5">
        <f>IF(AND(数据B!$E141="正手",数据B!$F141="失"),1,0)</f>
        <v>0</v>
      </c>
      <c r="AS142" s="5">
        <f>IF(AND(数据B!$E141="反手",数据B!$F141="得"),1,0)</f>
        <v>0</v>
      </c>
      <c r="AT142" s="5">
        <f>IF(AND(数据B!$E141="反手",数据B!$F141="失"),1,0)</f>
        <v>0</v>
      </c>
      <c r="AU142" s="5">
        <f>IF(AND(数据B!$E141="侧身",数据B!$F141="得"),1,0)</f>
        <v>0</v>
      </c>
      <c r="AV142" s="5">
        <f>IF(AND(数据B!$E141="侧身",数据B!$F141="失"),1,0)</f>
        <v>0</v>
      </c>
      <c r="AW142" s="5">
        <f>IF(AND(数据B!$E141="控制",数据B!$F141="得"),1,0)</f>
        <v>0</v>
      </c>
      <c r="AX142" s="5">
        <f>IF(AND(数据B!$E141="控制",数据B!$F141="失"),1,0)</f>
        <v>0</v>
      </c>
      <c r="AY142" s="5">
        <f>IF(AND(数据B!$E141="意外",数据B!$F141="得"),1,0)</f>
        <v>0</v>
      </c>
      <c r="AZ142" s="5">
        <f>IF(AND(数据B!$E141="意外",数据B!$F141="失"),1,0)</f>
        <v>0</v>
      </c>
    </row>
    <row r="143" spans="1:52">
      <c r="A143" s="1">
        <f>IF(AND(输入!$D142=1,输入!$G142="d"),1,0)</f>
        <v>0</v>
      </c>
      <c r="B143" s="1">
        <f>IF(AND(输入!$D142=2,输入!$G142="d"),1,0)</f>
        <v>0</v>
      </c>
      <c r="C143" s="1">
        <f>IF(AND(输入!$D142=3,输入!$G142="d"),1,0)</f>
        <v>0</v>
      </c>
      <c r="D143" s="1">
        <f>IF(AND(输入!$D142=4,输入!$G142="d"),1,0)</f>
        <v>0</v>
      </c>
      <c r="E143" s="1">
        <f>IF(AND(输入!$D142=5,输入!$G142="d"),1,0)</f>
        <v>0</v>
      </c>
      <c r="F143" s="1">
        <f>IF(AND(输入!$D142=6,输入!$G142="d"),1,0)</f>
        <v>0</v>
      </c>
      <c r="G143" s="1">
        <f>IF(AND(输入!$D142&gt;6,输入!$G142="d"),1,0)</f>
        <v>0</v>
      </c>
      <c r="H143" s="1">
        <f>IF(AND(输入!$D142=1,输入!$G142="s"),1,0)</f>
        <v>0</v>
      </c>
      <c r="I143" s="1">
        <f>IF(AND(输入!$D142=2,输入!$G142="s"),1,0)</f>
        <v>0</v>
      </c>
      <c r="J143" s="1">
        <f>IF(AND(输入!$D142=3,输入!$G142="s"),1,0)</f>
        <v>0</v>
      </c>
      <c r="K143" s="1">
        <f>IF(AND(输入!$D142=4,输入!$G142="s"),1,0)</f>
        <v>0</v>
      </c>
      <c r="L143" s="1">
        <f>IF(AND(输入!$D142=5,输入!$G142="s"),1,0)</f>
        <v>0</v>
      </c>
      <c r="M143" s="1">
        <f>IF(AND(输入!$D142=6,输入!$G142="s"),1,0)</f>
        <v>0</v>
      </c>
      <c r="N143" s="1">
        <f>IF(AND(输入!$D142&gt;6,输入!$G142="s"),1,0)</f>
        <v>0</v>
      </c>
      <c r="O143" s="2">
        <f>IF(AND(输入!$H142=1,输入!$G142="s"),1,0)</f>
        <v>0</v>
      </c>
      <c r="P143" s="2">
        <f>IF(AND(输入!$H142=2,输入!$G142="s"),1,0)</f>
        <v>0</v>
      </c>
      <c r="Q143" s="2">
        <f>IF(AND(输入!$H142=3,输入!$G142="s"),1,0)</f>
        <v>0</v>
      </c>
      <c r="R143" s="2">
        <f>IF(AND(输入!$H142=4,输入!$G142="s"),1,0)</f>
        <v>0</v>
      </c>
      <c r="S143" s="2">
        <f>IF(AND(输入!$H142=5,输入!$G142="s"),1,0)</f>
        <v>0</v>
      </c>
      <c r="T143" s="2">
        <f>IF(AND(输入!$H142=6,输入!$G142="s"),1,0)</f>
        <v>0</v>
      </c>
      <c r="U143" s="2">
        <f>IF(AND(输入!$H142&gt;6,输入!$G142="s"),1,0)</f>
        <v>0</v>
      </c>
      <c r="V143" s="2">
        <f>IF(AND(输入!$H142=1,输入!$G142="d"),1,0)</f>
        <v>0</v>
      </c>
      <c r="W143" s="2">
        <f>IF(AND(输入!$H142=2,输入!$G142="d"),1,0)</f>
        <v>0</v>
      </c>
      <c r="X143" s="2">
        <f>IF(AND(输入!$H142=3,输入!$G142="d"),1,0)</f>
        <v>0</v>
      </c>
      <c r="Y143" s="2">
        <f>IF(AND(输入!$H142=4,输入!$G142="d"),1,0)</f>
        <v>0</v>
      </c>
      <c r="Z143" s="2">
        <f>IF(AND(输入!$H142=5,输入!$G142="d"),1,0)</f>
        <v>0</v>
      </c>
      <c r="AA143" s="2">
        <f>IF(AND(输入!$H142=6,输入!$G142="d"),1,0)</f>
        <v>0</v>
      </c>
      <c r="AB143" s="2">
        <f>IF(AND(输入!$H142&gt;6,输入!$G142="d"),1,0)</f>
        <v>0</v>
      </c>
      <c r="AC143" s="1">
        <f>IF(AND(数据A!$E142="发球",数据A!$F142="得"),1,0)</f>
        <v>0</v>
      </c>
      <c r="AD143" s="1">
        <f>IF(AND(数据A!$E142="发球",数据A!$F142="失"),1,0)</f>
        <v>0</v>
      </c>
      <c r="AE143" s="1">
        <f>IF(AND(数据A!$E142="正手",数据A!$F142="得"),1,0)</f>
        <v>0</v>
      </c>
      <c r="AF143" s="1">
        <f>IF(AND(数据A!$E142="正手",数据A!$F142="失"),1,0)</f>
        <v>0</v>
      </c>
      <c r="AG143" s="1">
        <f>IF(AND(数据A!$E142="反手",数据A!$F142="得"),1,0)</f>
        <v>0</v>
      </c>
      <c r="AH143" s="1">
        <f>IF(AND(数据A!$E142="反手",数据A!$F142="失"),1,0)</f>
        <v>0</v>
      </c>
      <c r="AI143" s="1">
        <f>IF(AND(数据A!$E142="侧身",数据A!$F142="得"),1,0)</f>
        <v>0</v>
      </c>
      <c r="AJ143" s="1">
        <f>IF(AND(数据A!$E142="侧身",数据A!$F142="失"),1,0)</f>
        <v>0</v>
      </c>
      <c r="AK143" s="1">
        <f>IF(AND(数据A!$E142="控制",数据A!$F142="得"),1,0)</f>
        <v>0</v>
      </c>
      <c r="AL143" s="1">
        <f>IF(AND(数据A!$E142="控制",数据A!$F142="失"),1,0)</f>
        <v>0</v>
      </c>
      <c r="AM143" s="1">
        <f>IF(AND(数据A!$E142="意外",数据A!$F142="得"),1,0)</f>
        <v>0</v>
      </c>
      <c r="AN143" s="1">
        <f>IF(AND(数据A!$E142="意外",数据A!$F142="失"),1,0)</f>
        <v>0</v>
      </c>
      <c r="AO143" s="5">
        <f>IF(AND(数据B!$E142="发球",数据B!$F142="得"),1,0)</f>
        <v>0</v>
      </c>
      <c r="AP143" s="5">
        <f>IF(AND(数据B!$E142="发球",数据B!$F142="失"),1,0)</f>
        <v>0</v>
      </c>
      <c r="AQ143" s="5">
        <f>IF(AND(数据B!$E142="正手",数据B!$F142="得"),1,0)</f>
        <v>0</v>
      </c>
      <c r="AR143" s="5">
        <f>IF(AND(数据B!$E142="正手",数据B!$F142="失"),1,0)</f>
        <v>0</v>
      </c>
      <c r="AS143" s="5">
        <f>IF(AND(数据B!$E142="反手",数据B!$F142="得"),1,0)</f>
        <v>0</v>
      </c>
      <c r="AT143" s="5">
        <f>IF(AND(数据B!$E142="反手",数据B!$F142="失"),1,0)</f>
        <v>0</v>
      </c>
      <c r="AU143" s="5">
        <f>IF(AND(数据B!$E142="侧身",数据B!$F142="得"),1,0)</f>
        <v>0</v>
      </c>
      <c r="AV143" s="5">
        <f>IF(AND(数据B!$E142="侧身",数据B!$F142="失"),1,0)</f>
        <v>0</v>
      </c>
      <c r="AW143" s="5">
        <f>IF(AND(数据B!$E142="控制",数据B!$F142="得"),1,0)</f>
        <v>0</v>
      </c>
      <c r="AX143" s="5">
        <f>IF(AND(数据B!$E142="控制",数据B!$F142="失"),1,0)</f>
        <v>0</v>
      </c>
      <c r="AY143" s="5">
        <f>IF(AND(数据B!$E142="意外",数据B!$F142="得"),1,0)</f>
        <v>0</v>
      </c>
      <c r="AZ143" s="5">
        <f>IF(AND(数据B!$E142="意外",数据B!$F142="失"),1,0)</f>
        <v>0</v>
      </c>
    </row>
    <row r="144" spans="1:52">
      <c r="A144" s="1">
        <f>IF(AND(输入!$D143=1,输入!$G143="d"),1,0)</f>
        <v>0</v>
      </c>
      <c r="B144" s="1">
        <f>IF(AND(输入!$D143=2,输入!$G143="d"),1,0)</f>
        <v>0</v>
      </c>
      <c r="C144" s="1">
        <f>IF(AND(输入!$D143=3,输入!$G143="d"),1,0)</f>
        <v>0</v>
      </c>
      <c r="D144" s="1">
        <f>IF(AND(输入!$D143=4,输入!$G143="d"),1,0)</f>
        <v>0</v>
      </c>
      <c r="E144" s="1">
        <f>IF(AND(输入!$D143=5,输入!$G143="d"),1,0)</f>
        <v>0</v>
      </c>
      <c r="F144" s="1">
        <f>IF(AND(输入!$D143=6,输入!$G143="d"),1,0)</f>
        <v>0</v>
      </c>
      <c r="G144" s="1">
        <f>IF(AND(输入!$D143&gt;6,输入!$G143="d"),1,0)</f>
        <v>0</v>
      </c>
      <c r="H144" s="1">
        <f>IF(AND(输入!$D143=1,输入!$G143="s"),1,0)</f>
        <v>0</v>
      </c>
      <c r="I144" s="1">
        <f>IF(AND(输入!$D143=2,输入!$G143="s"),1,0)</f>
        <v>0</v>
      </c>
      <c r="J144" s="1">
        <f>IF(AND(输入!$D143=3,输入!$G143="s"),1,0)</f>
        <v>0</v>
      </c>
      <c r="K144" s="1">
        <f>IF(AND(输入!$D143=4,输入!$G143="s"),1,0)</f>
        <v>0</v>
      </c>
      <c r="L144" s="1">
        <f>IF(AND(输入!$D143=5,输入!$G143="s"),1,0)</f>
        <v>0</v>
      </c>
      <c r="M144" s="1">
        <f>IF(AND(输入!$D143=6,输入!$G143="s"),1,0)</f>
        <v>0</v>
      </c>
      <c r="N144" s="1">
        <f>IF(AND(输入!$D143&gt;6,输入!$G143="s"),1,0)</f>
        <v>0</v>
      </c>
      <c r="O144" s="2">
        <f>IF(AND(输入!$H143=1,输入!$G143="s"),1,0)</f>
        <v>0</v>
      </c>
      <c r="P144" s="2">
        <f>IF(AND(输入!$H143=2,输入!$G143="s"),1,0)</f>
        <v>0</v>
      </c>
      <c r="Q144" s="2">
        <f>IF(AND(输入!$H143=3,输入!$G143="s"),1,0)</f>
        <v>0</v>
      </c>
      <c r="R144" s="2">
        <f>IF(AND(输入!$H143=4,输入!$G143="s"),1,0)</f>
        <v>0</v>
      </c>
      <c r="S144" s="2">
        <f>IF(AND(输入!$H143=5,输入!$G143="s"),1,0)</f>
        <v>0</v>
      </c>
      <c r="T144" s="2">
        <f>IF(AND(输入!$H143=6,输入!$G143="s"),1,0)</f>
        <v>0</v>
      </c>
      <c r="U144" s="2">
        <f>IF(AND(输入!$H143&gt;6,输入!$G143="s"),1,0)</f>
        <v>0</v>
      </c>
      <c r="V144" s="2">
        <f>IF(AND(输入!$H143=1,输入!$G143="d"),1,0)</f>
        <v>0</v>
      </c>
      <c r="W144" s="2">
        <f>IF(AND(输入!$H143=2,输入!$G143="d"),1,0)</f>
        <v>0</v>
      </c>
      <c r="X144" s="2">
        <f>IF(AND(输入!$H143=3,输入!$G143="d"),1,0)</f>
        <v>0</v>
      </c>
      <c r="Y144" s="2">
        <f>IF(AND(输入!$H143=4,输入!$G143="d"),1,0)</f>
        <v>0</v>
      </c>
      <c r="Z144" s="2">
        <f>IF(AND(输入!$H143=5,输入!$G143="d"),1,0)</f>
        <v>0</v>
      </c>
      <c r="AA144" s="2">
        <f>IF(AND(输入!$H143=6,输入!$G143="d"),1,0)</f>
        <v>0</v>
      </c>
      <c r="AB144" s="2">
        <f>IF(AND(输入!$H143&gt;6,输入!$G143="d"),1,0)</f>
        <v>0</v>
      </c>
      <c r="AC144" s="1">
        <f>IF(AND(数据A!$E143="发球",数据A!$F143="得"),1,0)</f>
        <v>0</v>
      </c>
      <c r="AD144" s="1">
        <f>IF(AND(数据A!$E143="发球",数据A!$F143="失"),1,0)</f>
        <v>0</v>
      </c>
      <c r="AE144" s="1">
        <f>IF(AND(数据A!$E143="正手",数据A!$F143="得"),1,0)</f>
        <v>0</v>
      </c>
      <c r="AF144" s="1">
        <f>IF(AND(数据A!$E143="正手",数据A!$F143="失"),1,0)</f>
        <v>0</v>
      </c>
      <c r="AG144" s="1">
        <f>IF(AND(数据A!$E143="反手",数据A!$F143="得"),1,0)</f>
        <v>0</v>
      </c>
      <c r="AH144" s="1">
        <f>IF(AND(数据A!$E143="反手",数据A!$F143="失"),1,0)</f>
        <v>0</v>
      </c>
      <c r="AI144" s="1">
        <f>IF(AND(数据A!$E143="侧身",数据A!$F143="得"),1,0)</f>
        <v>0</v>
      </c>
      <c r="AJ144" s="1">
        <f>IF(AND(数据A!$E143="侧身",数据A!$F143="失"),1,0)</f>
        <v>0</v>
      </c>
      <c r="AK144" s="1">
        <f>IF(AND(数据A!$E143="控制",数据A!$F143="得"),1,0)</f>
        <v>0</v>
      </c>
      <c r="AL144" s="1">
        <f>IF(AND(数据A!$E143="控制",数据A!$F143="失"),1,0)</f>
        <v>0</v>
      </c>
      <c r="AM144" s="1">
        <f>IF(AND(数据A!$E143="意外",数据A!$F143="得"),1,0)</f>
        <v>0</v>
      </c>
      <c r="AN144" s="1">
        <f>IF(AND(数据A!$E143="意外",数据A!$F143="失"),1,0)</f>
        <v>0</v>
      </c>
      <c r="AO144" s="5">
        <f>IF(AND(数据B!$E143="发球",数据B!$F143="得"),1,0)</f>
        <v>0</v>
      </c>
      <c r="AP144" s="5">
        <f>IF(AND(数据B!$E143="发球",数据B!$F143="失"),1,0)</f>
        <v>0</v>
      </c>
      <c r="AQ144" s="5">
        <f>IF(AND(数据B!$E143="正手",数据B!$F143="得"),1,0)</f>
        <v>0</v>
      </c>
      <c r="AR144" s="5">
        <f>IF(AND(数据B!$E143="正手",数据B!$F143="失"),1,0)</f>
        <v>0</v>
      </c>
      <c r="AS144" s="5">
        <f>IF(AND(数据B!$E143="反手",数据B!$F143="得"),1,0)</f>
        <v>0</v>
      </c>
      <c r="AT144" s="5">
        <f>IF(AND(数据B!$E143="反手",数据B!$F143="失"),1,0)</f>
        <v>0</v>
      </c>
      <c r="AU144" s="5">
        <f>IF(AND(数据B!$E143="侧身",数据B!$F143="得"),1,0)</f>
        <v>0</v>
      </c>
      <c r="AV144" s="5">
        <f>IF(AND(数据B!$E143="侧身",数据B!$F143="失"),1,0)</f>
        <v>0</v>
      </c>
      <c r="AW144" s="5">
        <f>IF(AND(数据B!$E143="控制",数据B!$F143="得"),1,0)</f>
        <v>0</v>
      </c>
      <c r="AX144" s="5">
        <f>IF(AND(数据B!$E143="控制",数据B!$F143="失"),1,0)</f>
        <v>0</v>
      </c>
      <c r="AY144" s="5">
        <f>IF(AND(数据B!$E143="意外",数据B!$F143="得"),1,0)</f>
        <v>0</v>
      </c>
      <c r="AZ144" s="5">
        <f>IF(AND(数据B!$E143="意外",数据B!$F143="失"),1,0)</f>
        <v>0</v>
      </c>
    </row>
    <row r="145" spans="1:52">
      <c r="A145" s="1">
        <f>IF(AND(输入!$D144=1,输入!$G144="d"),1,0)</f>
        <v>0</v>
      </c>
      <c r="B145" s="1">
        <f>IF(AND(输入!$D144=2,输入!$G144="d"),1,0)</f>
        <v>0</v>
      </c>
      <c r="C145" s="1">
        <f>IF(AND(输入!$D144=3,输入!$G144="d"),1,0)</f>
        <v>0</v>
      </c>
      <c r="D145" s="1">
        <f>IF(AND(输入!$D144=4,输入!$G144="d"),1,0)</f>
        <v>0</v>
      </c>
      <c r="E145" s="1">
        <f>IF(AND(输入!$D144=5,输入!$G144="d"),1,0)</f>
        <v>0</v>
      </c>
      <c r="F145" s="1">
        <f>IF(AND(输入!$D144=6,输入!$G144="d"),1,0)</f>
        <v>0</v>
      </c>
      <c r="G145" s="1">
        <f>IF(AND(输入!$D144&gt;6,输入!$G144="d"),1,0)</f>
        <v>0</v>
      </c>
      <c r="H145" s="1">
        <f>IF(AND(输入!$D144=1,输入!$G144="s"),1,0)</f>
        <v>0</v>
      </c>
      <c r="I145" s="1">
        <f>IF(AND(输入!$D144=2,输入!$G144="s"),1,0)</f>
        <v>0</v>
      </c>
      <c r="J145" s="1">
        <f>IF(AND(输入!$D144=3,输入!$G144="s"),1,0)</f>
        <v>0</v>
      </c>
      <c r="K145" s="1">
        <f>IF(AND(输入!$D144=4,输入!$G144="s"),1,0)</f>
        <v>0</v>
      </c>
      <c r="L145" s="1">
        <f>IF(AND(输入!$D144=5,输入!$G144="s"),1,0)</f>
        <v>0</v>
      </c>
      <c r="M145" s="1">
        <f>IF(AND(输入!$D144=6,输入!$G144="s"),1,0)</f>
        <v>0</v>
      </c>
      <c r="N145" s="1">
        <f>IF(AND(输入!$D144&gt;6,输入!$G144="s"),1,0)</f>
        <v>0</v>
      </c>
      <c r="O145" s="2">
        <f>IF(AND(输入!$H144=1,输入!$G144="s"),1,0)</f>
        <v>0</v>
      </c>
      <c r="P145" s="2">
        <f>IF(AND(输入!$H144=2,输入!$G144="s"),1,0)</f>
        <v>0</v>
      </c>
      <c r="Q145" s="2">
        <f>IF(AND(输入!$H144=3,输入!$G144="s"),1,0)</f>
        <v>0</v>
      </c>
      <c r="R145" s="2">
        <f>IF(AND(输入!$H144=4,输入!$G144="s"),1,0)</f>
        <v>0</v>
      </c>
      <c r="S145" s="2">
        <f>IF(AND(输入!$H144=5,输入!$G144="s"),1,0)</f>
        <v>0</v>
      </c>
      <c r="T145" s="2">
        <f>IF(AND(输入!$H144=6,输入!$G144="s"),1,0)</f>
        <v>0</v>
      </c>
      <c r="U145" s="2">
        <f>IF(AND(输入!$H144&gt;6,输入!$G144="s"),1,0)</f>
        <v>0</v>
      </c>
      <c r="V145" s="2">
        <f>IF(AND(输入!$H144=1,输入!$G144="d"),1,0)</f>
        <v>0</v>
      </c>
      <c r="W145" s="2">
        <f>IF(AND(输入!$H144=2,输入!$G144="d"),1,0)</f>
        <v>0</v>
      </c>
      <c r="X145" s="2">
        <f>IF(AND(输入!$H144=3,输入!$G144="d"),1,0)</f>
        <v>0</v>
      </c>
      <c r="Y145" s="2">
        <f>IF(AND(输入!$H144=4,输入!$G144="d"),1,0)</f>
        <v>0</v>
      </c>
      <c r="Z145" s="2">
        <f>IF(AND(输入!$H144=5,输入!$G144="d"),1,0)</f>
        <v>0</v>
      </c>
      <c r="AA145" s="2">
        <f>IF(AND(输入!$H144=6,输入!$G144="d"),1,0)</f>
        <v>0</v>
      </c>
      <c r="AB145" s="2">
        <f>IF(AND(输入!$H144&gt;6,输入!$G144="d"),1,0)</f>
        <v>0</v>
      </c>
      <c r="AC145" s="1">
        <f>IF(AND(数据A!$E144="发球",数据A!$F144="得"),1,0)</f>
        <v>0</v>
      </c>
      <c r="AD145" s="1">
        <f>IF(AND(数据A!$E144="发球",数据A!$F144="失"),1,0)</f>
        <v>0</v>
      </c>
      <c r="AE145" s="1">
        <f>IF(AND(数据A!$E144="正手",数据A!$F144="得"),1,0)</f>
        <v>0</v>
      </c>
      <c r="AF145" s="1">
        <f>IF(AND(数据A!$E144="正手",数据A!$F144="失"),1,0)</f>
        <v>0</v>
      </c>
      <c r="AG145" s="1">
        <f>IF(AND(数据A!$E144="反手",数据A!$F144="得"),1,0)</f>
        <v>0</v>
      </c>
      <c r="AH145" s="1">
        <f>IF(AND(数据A!$E144="反手",数据A!$F144="失"),1,0)</f>
        <v>0</v>
      </c>
      <c r="AI145" s="1">
        <f>IF(AND(数据A!$E144="侧身",数据A!$F144="得"),1,0)</f>
        <v>0</v>
      </c>
      <c r="AJ145" s="1">
        <f>IF(AND(数据A!$E144="侧身",数据A!$F144="失"),1,0)</f>
        <v>0</v>
      </c>
      <c r="AK145" s="1">
        <f>IF(AND(数据A!$E144="控制",数据A!$F144="得"),1,0)</f>
        <v>0</v>
      </c>
      <c r="AL145" s="1">
        <f>IF(AND(数据A!$E144="控制",数据A!$F144="失"),1,0)</f>
        <v>0</v>
      </c>
      <c r="AM145" s="1">
        <f>IF(AND(数据A!$E144="意外",数据A!$F144="得"),1,0)</f>
        <v>0</v>
      </c>
      <c r="AN145" s="1">
        <f>IF(AND(数据A!$E144="意外",数据A!$F144="失"),1,0)</f>
        <v>0</v>
      </c>
      <c r="AO145" s="5">
        <f>IF(AND(数据B!$E144="发球",数据B!$F144="得"),1,0)</f>
        <v>0</v>
      </c>
      <c r="AP145" s="5">
        <f>IF(AND(数据B!$E144="发球",数据B!$F144="失"),1,0)</f>
        <v>0</v>
      </c>
      <c r="AQ145" s="5">
        <f>IF(AND(数据B!$E144="正手",数据B!$F144="得"),1,0)</f>
        <v>0</v>
      </c>
      <c r="AR145" s="5">
        <f>IF(AND(数据B!$E144="正手",数据B!$F144="失"),1,0)</f>
        <v>0</v>
      </c>
      <c r="AS145" s="5">
        <f>IF(AND(数据B!$E144="反手",数据B!$F144="得"),1,0)</f>
        <v>0</v>
      </c>
      <c r="AT145" s="5">
        <f>IF(AND(数据B!$E144="反手",数据B!$F144="失"),1,0)</f>
        <v>0</v>
      </c>
      <c r="AU145" s="5">
        <f>IF(AND(数据B!$E144="侧身",数据B!$F144="得"),1,0)</f>
        <v>0</v>
      </c>
      <c r="AV145" s="5">
        <f>IF(AND(数据B!$E144="侧身",数据B!$F144="失"),1,0)</f>
        <v>0</v>
      </c>
      <c r="AW145" s="5">
        <f>IF(AND(数据B!$E144="控制",数据B!$F144="得"),1,0)</f>
        <v>0</v>
      </c>
      <c r="AX145" s="5">
        <f>IF(AND(数据B!$E144="控制",数据B!$F144="失"),1,0)</f>
        <v>0</v>
      </c>
      <c r="AY145" s="5">
        <f>IF(AND(数据B!$E144="意外",数据B!$F144="得"),1,0)</f>
        <v>0</v>
      </c>
      <c r="AZ145" s="5">
        <f>IF(AND(数据B!$E144="意外",数据B!$F144="失"),1,0)</f>
        <v>0</v>
      </c>
    </row>
    <row r="146" spans="1:52">
      <c r="A146" s="1">
        <f>IF(AND(输入!$D145=1,输入!$G145="d"),1,0)</f>
        <v>0</v>
      </c>
      <c r="B146" s="1">
        <f>IF(AND(输入!$D145=2,输入!$G145="d"),1,0)</f>
        <v>0</v>
      </c>
      <c r="C146" s="1">
        <f>IF(AND(输入!$D145=3,输入!$G145="d"),1,0)</f>
        <v>0</v>
      </c>
      <c r="D146" s="1">
        <f>IF(AND(输入!$D145=4,输入!$G145="d"),1,0)</f>
        <v>0</v>
      </c>
      <c r="E146" s="1">
        <f>IF(AND(输入!$D145=5,输入!$G145="d"),1,0)</f>
        <v>0</v>
      </c>
      <c r="F146" s="1">
        <f>IF(AND(输入!$D145=6,输入!$G145="d"),1,0)</f>
        <v>0</v>
      </c>
      <c r="G146" s="1">
        <f>IF(AND(输入!$D145&gt;6,输入!$G145="d"),1,0)</f>
        <v>0</v>
      </c>
      <c r="H146" s="1">
        <f>IF(AND(输入!$D145=1,输入!$G145="s"),1,0)</f>
        <v>0</v>
      </c>
      <c r="I146" s="1">
        <f>IF(AND(输入!$D145=2,输入!$G145="s"),1,0)</f>
        <v>0</v>
      </c>
      <c r="J146" s="1">
        <f>IF(AND(输入!$D145=3,输入!$G145="s"),1,0)</f>
        <v>0</v>
      </c>
      <c r="K146" s="1">
        <f>IF(AND(输入!$D145=4,输入!$G145="s"),1,0)</f>
        <v>0</v>
      </c>
      <c r="L146" s="1">
        <f>IF(AND(输入!$D145=5,输入!$G145="s"),1,0)</f>
        <v>0</v>
      </c>
      <c r="M146" s="1">
        <f>IF(AND(输入!$D145=6,输入!$G145="s"),1,0)</f>
        <v>0</v>
      </c>
      <c r="N146" s="1">
        <f>IF(AND(输入!$D145&gt;6,输入!$G145="s"),1,0)</f>
        <v>0</v>
      </c>
      <c r="O146" s="2">
        <f>IF(AND(输入!$H145=1,输入!$G145="s"),1,0)</f>
        <v>0</v>
      </c>
      <c r="P146" s="2">
        <f>IF(AND(输入!$H145=2,输入!$G145="s"),1,0)</f>
        <v>0</v>
      </c>
      <c r="Q146" s="2">
        <f>IF(AND(输入!$H145=3,输入!$G145="s"),1,0)</f>
        <v>0</v>
      </c>
      <c r="R146" s="2">
        <f>IF(AND(输入!$H145=4,输入!$G145="s"),1,0)</f>
        <v>0</v>
      </c>
      <c r="S146" s="2">
        <f>IF(AND(输入!$H145=5,输入!$G145="s"),1,0)</f>
        <v>0</v>
      </c>
      <c r="T146" s="2">
        <f>IF(AND(输入!$H145=6,输入!$G145="s"),1,0)</f>
        <v>0</v>
      </c>
      <c r="U146" s="2">
        <f>IF(AND(输入!$H145&gt;6,输入!$G145="s"),1,0)</f>
        <v>0</v>
      </c>
      <c r="V146" s="2">
        <f>IF(AND(输入!$H145=1,输入!$G145="d"),1,0)</f>
        <v>0</v>
      </c>
      <c r="W146" s="2">
        <f>IF(AND(输入!$H145=2,输入!$G145="d"),1,0)</f>
        <v>0</v>
      </c>
      <c r="X146" s="2">
        <f>IF(AND(输入!$H145=3,输入!$G145="d"),1,0)</f>
        <v>0</v>
      </c>
      <c r="Y146" s="2">
        <f>IF(AND(输入!$H145=4,输入!$G145="d"),1,0)</f>
        <v>0</v>
      </c>
      <c r="Z146" s="2">
        <f>IF(AND(输入!$H145=5,输入!$G145="d"),1,0)</f>
        <v>0</v>
      </c>
      <c r="AA146" s="2">
        <f>IF(AND(输入!$H145=6,输入!$G145="d"),1,0)</f>
        <v>0</v>
      </c>
      <c r="AB146" s="2">
        <f>IF(AND(输入!$H145&gt;6,输入!$G145="d"),1,0)</f>
        <v>0</v>
      </c>
      <c r="AC146" s="1">
        <f>IF(AND(数据A!$E145="发球",数据A!$F145="得"),1,0)</f>
        <v>0</v>
      </c>
      <c r="AD146" s="1">
        <f>IF(AND(数据A!$E145="发球",数据A!$F145="失"),1,0)</f>
        <v>0</v>
      </c>
      <c r="AE146" s="1">
        <f>IF(AND(数据A!$E145="正手",数据A!$F145="得"),1,0)</f>
        <v>0</v>
      </c>
      <c r="AF146" s="1">
        <f>IF(AND(数据A!$E145="正手",数据A!$F145="失"),1,0)</f>
        <v>0</v>
      </c>
      <c r="AG146" s="1">
        <f>IF(AND(数据A!$E145="反手",数据A!$F145="得"),1,0)</f>
        <v>0</v>
      </c>
      <c r="AH146" s="1">
        <f>IF(AND(数据A!$E145="反手",数据A!$F145="失"),1,0)</f>
        <v>0</v>
      </c>
      <c r="AI146" s="1">
        <f>IF(AND(数据A!$E145="侧身",数据A!$F145="得"),1,0)</f>
        <v>0</v>
      </c>
      <c r="AJ146" s="1">
        <f>IF(AND(数据A!$E145="侧身",数据A!$F145="失"),1,0)</f>
        <v>0</v>
      </c>
      <c r="AK146" s="1">
        <f>IF(AND(数据A!$E145="控制",数据A!$F145="得"),1,0)</f>
        <v>0</v>
      </c>
      <c r="AL146" s="1">
        <f>IF(AND(数据A!$E145="控制",数据A!$F145="失"),1,0)</f>
        <v>0</v>
      </c>
      <c r="AM146" s="1">
        <f>IF(AND(数据A!$E145="意外",数据A!$F145="得"),1,0)</f>
        <v>0</v>
      </c>
      <c r="AN146" s="1">
        <f>IF(AND(数据A!$E145="意外",数据A!$F145="失"),1,0)</f>
        <v>0</v>
      </c>
      <c r="AO146" s="5">
        <f>IF(AND(数据B!$E145="发球",数据B!$F145="得"),1,0)</f>
        <v>0</v>
      </c>
      <c r="AP146" s="5">
        <f>IF(AND(数据B!$E145="发球",数据B!$F145="失"),1,0)</f>
        <v>0</v>
      </c>
      <c r="AQ146" s="5">
        <f>IF(AND(数据B!$E145="正手",数据B!$F145="得"),1,0)</f>
        <v>0</v>
      </c>
      <c r="AR146" s="5">
        <f>IF(AND(数据B!$E145="正手",数据B!$F145="失"),1,0)</f>
        <v>0</v>
      </c>
      <c r="AS146" s="5">
        <f>IF(AND(数据B!$E145="反手",数据B!$F145="得"),1,0)</f>
        <v>0</v>
      </c>
      <c r="AT146" s="5">
        <f>IF(AND(数据B!$E145="反手",数据B!$F145="失"),1,0)</f>
        <v>0</v>
      </c>
      <c r="AU146" s="5">
        <f>IF(AND(数据B!$E145="侧身",数据B!$F145="得"),1,0)</f>
        <v>0</v>
      </c>
      <c r="AV146" s="5">
        <f>IF(AND(数据B!$E145="侧身",数据B!$F145="失"),1,0)</f>
        <v>0</v>
      </c>
      <c r="AW146" s="5">
        <f>IF(AND(数据B!$E145="控制",数据B!$F145="得"),1,0)</f>
        <v>0</v>
      </c>
      <c r="AX146" s="5">
        <f>IF(AND(数据B!$E145="控制",数据B!$F145="失"),1,0)</f>
        <v>0</v>
      </c>
      <c r="AY146" s="5">
        <f>IF(AND(数据B!$E145="意外",数据B!$F145="得"),1,0)</f>
        <v>0</v>
      </c>
      <c r="AZ146" s="5">
        <f>IF(AND(数据B!$E145="意外",数据B!$F145="失"),1,0)</f>
        <v>0</v>
      </c>
    </row>
    <row r="147" spans="1:52">
      <c r="A147" s="1">
        <f>IF(AND(输入!$D146=1,输入!$G146="d"),1,0)</f>
        <v>0</v>
      </c>
      <c r="B147" s="1">
        <f>IF(AND(输入!$D146=2,输入!$G146="d"),1,0)</f>
        <v>0</v>
      </c>
      <c r="C147" s="1">
        <f>IF(AND(输入!$D146=3,输入!$G146="d"),1,0)</f>
        <v>0</v>
      </c>
      <c r="D147" s="1">
        <f>IF(AND(输入!$D146=4,输入!$G146="d"),1,0)</f>
        <v>0</v>
      </c>
      <c r="E147" s="1">
        <f>IF(AND(输入!$D146=5,输入!$G146="d"),1,0)</f>
        <v>0</v>
      </c>
      <c r="F147" s="1">
        <f>IF(AND(输入!$D146=6,输入!$G146="d"),1,0)</f>
        <v>0</v>
      </c>
      <c r="G147" s="1">
        <f>IF(AND(输入!$D146&gt;6,输入!$G146="d"),1,0)</f>
        <v>0</v>
      </c>
      <c r="H147" s="1">
        <f>IF(AND(输入!$D146=1,输入!$G146="s"),1,0)</f>
        <v>0</v>
      </c>
      <c r="I147" s="1">
        <f>IF(AND(输入!$D146=2,输入!$G146="s"),1,0)</f>
        <v>0</v>
      </c>
      <c r="J147" s="1">
        <f>IF(AND(输入!$D146=3,输入!$G146="s"),1,0)</f>
        <v>0</v>
      </c>
      <c r="K147" s="1">
        <f>IF(AND(输入!$D146=4,输入!$G146="s"),1,0)</f>
        <v>0</v>
      </c>
      <c r="L147" s="1">
        <f>IF(AND(输入!$D146=5,输入!$G146="s"),1,0)</f>
        <v>0</v>
      </c>
      <c r="M147" s="1">
        <f>IF(AND(输入!$D146=6,输入!$G146="s"),1,0)</f>
        <v>0</v>
      </c>
      <c r="N147" s="1">
        <f>IF(AND(输入!$D146&gt;6,输入!$G146="s"),1,0)</f>
        <v>0</v>
      </c>
      <c r="O147" s="2">
        <f>IF(AND(输入!$H146=1,输入!$G146="s"),1,0)</f>
        <v>0</v>
      </c>
      <c r="P147" s="2">
        <f>IF(AND(输入!$H146=2,输入!$G146="s"),1,0)</f>
        <v>0</v>
      </c>
      <c r="Q147" s="2">
        <f>IF(AND(输入!$H146=3,输入!$G146="s"),1,0)</f>
        <v>0</v>
      </c>
      <c r="R147" s="2">
        <f>IF(AND(输入!$H146=4,输入!$G146="s"),1,0)</f>
        <v>0</v>
      </c>
      <c r="S147" s="2">
        <f>IF(AND(输入!$H146=5,输入!$G146="s"),1,0)</f>
        <v>0</v>
      </c>
      <c r="T147" s="2">
        <f>IF(AND(输入!$H146=6,输入!$G146="s"),1,0)</f>
        <v>0</v>
      </c>
      <c r="U147" s="2">
        <f>IF(AND(输入!$H146&gt;6,输入!$G146="s"),1,0)</f>
        <v>0</v>
      </c>
      <c r="V147" s="2">
        <f>IF(AND(输入!$H146=1,输入!$G146="d"),1,0)</f>
        <v>0</v>
      </c>
      <c r="W147" s="2">
        <f>IF(AND(输入!$H146=2,输入!$G146="d"),1,0)</f>
        <v>0</v>
      </c>
      <c r="X147" s="2">
        <f>IF(AND(输入!$H146=3,输入!$G146="d"),1,0)</f>
        <v>0</v>
      </c>
      <c r="Y147" s="2">
        <f>IF(AND(输入!$H146=4,输入!$G146="d"),1,0)</f>
        <v>0</v>
      </c>
      <c r="Z147" s="2">
        <f>IF(AND(输入!$H146=5,输入!$G146="d"),1,0)</f>
        <v>0</v>
      </c>
      <c r="AA147" s="2">
        <f>IF(AND(输入!$H146=6,输入!$G146="d"),1,0)</f>
        <v>0</v>
      </c>
      <c r="AB147" s="2">
        <f>IF(AND(输入!$H146&gt;6,输入!$G146="d"),1,0)</f>
        <v>0</v>
      </c>
      <c r="AC147" s="1">
        <f>IF(AND(数据A!$E146="发球",数据A!$F146="得"),1,0)</f>
        <v>0</v>
      </c>
      <c r="AD147" s="1">
        <f>IF(AND(数据A!$E146="发球",数据A!$F146="失"),1,0)</f>
        <v>0</v>
      </c>
      <c r="AE147" s="1">
        <f>IF(AND(数据A!$E146="正手",数据A!$F146="得"),1,0)</f>
        <v>0</v>
      </c>
      <c r="AF147" s="1">
        <f>IF(AND(数据A!$E146="正手",数据A!$F146="失"),1,0)</f>
        <v>0</v>
      </c>
      <c r="AG147" s="1">
        <f>IF(AND(数据A!$E146="反手",数据A!$F146="得"),1,0)</f>
        <v>0</v>
      </c>
      <c r="AH147" s="1">
        <f>IF(AND(数据A!$E146="反手",数据A!$F146="失"),1,0)</f>
        <v>0</v>
      </c>
      <c r="AI147" s="1">
        <f>IF(AND(数据A!$E146="侧身",数据A!$F146="得"),1,0)</f>
        <v>0</v>
      </c>
      <c r="AJ147" s="1">
        <f>IF(AND(数据A!$E146="侧身",数据A!$F146="失"),1,0)</f>
        <v>0</v>
      </c>
      <c r="AK147" s="1">
        <f>IF(AND(数据A!$E146="控制",数据A!$F146="得"),1,0)</f>
        <v>0</v>
      </c>
      <c r="AL147" s="1">
        <f>IF(AND(数据A!$E146="控制",数据A!$F146="失"),1,0)</f>
        <v>0</v>
      </c>
      <c r="AM147" s="1">
        <f>IF(AND(数据A!$E146="意外",数据A!$F146="得"),1,0)</f>
        <v>0</v>
      </c>
      <c r="AN147" s="1">
        <f>IF(AND(数据A!$E146="意外",数据A!$F146="失"),1,0)</f>
        <v>0</v>
      </c>
      <c r="AO147" s="5">
        <f>IF(AND(数据B!$E146="发球",数据B!$F146="得"),1,0)</f>
        <v>0</v>
      </c>
      <c r="AP147" s="5">
        <f>IF(AND(数据B!$E146="发球",数据B!$F146="失"),1,0)</f>
        <v>0</v>
      </c>
      <c r="AQ147" s="5">
        <f>IF(AND(数据B!$E146="正手",数据B!$F146="得"),1,0)</f>
        <v>0</v>
      </c>
      <c r="AR147" s="5">
        <f>IF(AND(数据B!$E146="正手",数据B!$F146="失"),1,0)</f>
        <v>0</v>
      </c>
      <c r="AS147" s="5">
        <f>IF(AND(数据B!$E146="反手",数据B!$F146="得"),1,0)</f>
        <v>0</v>
      </c>
      <c r="AT147" s="5">
        <f>IF(AND(数据B!$E146="反手",数据B!$F146="失"),1,0)</f>
        <v>0</v>
      </c>
      <c r="AU147" s="5">
        <f>IF(AND(数据B!$E146="侧身",数据B!$F146="得"),1,0)</f>
        <v>0</v>
      </c>
      <c r="AV147" s="5">
        <f>IF(AND(数据B!$E146="侧身",数据B!$F146="失"),1,0)</f>
        <v>0</v>
      </c>
      <c r="AW147" s="5">
        <f>IF(AND(数据B!$E146="控制",数据B!$F146="得"),1,0)</f>
        <v>0</v>
      </c>
      <c r="AX147" s="5">
        <f>IF(AND(数据B!$E146="控制",数据B!$F146="失"),1,0)</f>
        <v>0</v>
      </c>
      <c r="AY147" s="5">
        <f>IF(AND(数据B!$E146="意外",数据B!$F146="得"),1,0)</f>
        <v>0</v>
      </c>
      <c r="AZ147" s="5">
        <f>IF(AND(数据B!$E146="意外",数据B!$F146="失"),1,0)</f>
        <v>0</v>
      </c>
    </row>
    <row r="148" spans="1:52">
      <c r="A148" s="1">
        <f>IF(AND(输入!$D147=1,输入!$G147="d"),1,0)</f>
        <v>0</v>
      </c>
      <c r="B148" s="1">
        <f>IF(AND(输入!$D147=2,输入!$G147="d"),1,0)</f>
        <v>0</v>
      </c>
      <c r="C148" s="1">
        <f>IF(AND(输入!$D147=3,输入!$G147="d"),1,0)</f>
        <v>0</v>
      </c>
      <c r="D148" s="1">
        <f>IF(AND(输入!$D147=4,输入!$G147="d"),1,0)</f>
        <v>0</v>
      </c>
      <c r="E148" s="1">
        <f>IF(AND(输入!$D147=5,输入!$G147="d"),1,0)</f>
        <v>0</v>
      </c>
      <c r="F148" s="1">
        <f>IF(AND(输入!$D147=6,输入!$G147="d"),1,0)</f>
        <v>0</v>
      </c>
      <c r="G148" s="1">
        <f>IF(AND(输入!$D147&gt;6,输入!$G147="d"),1,0)</f>
        <v>0</v>
      </c>
      <c r="H148" s="1">
        <f>IF(AND(输入!$D147=1,输入!$G147="s"),1,0)</f>
        <v>0</v>
      </c>
      <c r="I148" s="1">
        <f>IF(AND(输入!$D147=2,输入!$G147="s"),1,0)</f>
        <v>0</v>
      </c>
      <c r="J148" s="1">
        <f>IF(AND(输入!$D147=3,输入!$G147="s"),1,0)</f>
        <v>0</v>
      </c>
      <c r="K148" s="1">
        <f>IF(AND(输入!$D147=4,输入!$G147="s"),1,0)</f>
        <v>0</v>
      </c>
      <c r="L148" s="1">
        <f>IF(AND(输入!$D147=5,输入!$G147="s"),1,0)</f>
        <v>0</v>
      </c>
      <c r="M148" s="1">
        <f>IF(AND(输入!$D147=6,输入!$G147="s"),1,0)</f>
        <v>0</v>
      </c>
      <c r="N148" s="1">
        <f>IF(AND(输入!$D147&gt;6,输入!$G147="s"),1,0)</f>
        <v>0</v>
      </c>
      <c r="O148" s="2">
        <f>IF(AND(输入!$H147=1,输入!$G147="s"),1,0)</f>
        <v>0</v>
      </c>
      <c r="P148" s="2">
        <f>IF(AND(输入!$H147=2,输入!$G147="s"),1,0)</f>
        <v>0</v>
      </c>
      <c r="Q148" s="2">
        <f>IF(AND(输入!$H147=3,输入!$G147="s"),1,0)</f>
        <v>0</v>
      </c>
      <c r="R148" s="2">
        <f>IF(AND(输入!$H147=4,输入!$G147="s"),1,0)</f>
        <v>0</v>
      </c>
      <c r="S148" s="2">
        <f>IF(AND(输入!$H147=5,输入!$G147="s"),1,0)</f>
        <v>0</v>
      </c>
      <c r="T148" s="2">
        <f>IF(AND(输入!$H147=6,输入!$G147="s"),1,0)</f>
        <v>0</v>
      </c>
      <c r="U148" s="2">
        <f>IF(AND(输入!$H147&gt;6,输入!$G147="s"),1,0)</f>
        <v>0</v>
      </c>
      <c r="V148" s="2">
        <f>IF(AND(输入!$H147=1,输入!$G147="d"),1,0)</f>
        <v>0</v>
      </c>
      <c r="W148" s="2">
        <f>IF(AND(输入!$H147=2,输入!$G147="d"),1,0)</f>
        <v>0</v>
      </c>
      <c r="X148" s="2">
        <f>IF(AND(输入!$H147=3,输入!$G147="d"),1,0)</f>
        <v>0</v>
      </c>
      <c r="Y148" s="2">
        <f>IF(AND(输入!$H147=4,输入!$G147="d"),1,0)</f>
        <v>0</v>
      </c>
      <c r="Z148" s="2">
        <f>IF(AND(输入!$H147=5,输入!$G147="d"),1,0)</f>
        <v>0</v>
      </c>
      <c r="AA148" s="2">
        <f>IF(AND(输入!$H147=6,输入!$G147="d"),1,0)</f>
        <v>0</v>
      </c>
      <c r="AB148" s="2">
        <f>IF(AND(输入!$H147&gt;6,输入!$G147="d"),1,0)</f>
        <v>0</v>
      </c>
      <c r="AC148" s="1">
        <f>IF(AND(数据A!$E147="发球",数据A!$F147="得"),1,0)</f>
        <v>0</v>
      </c>
      <c r="AD148" s="1">
        <f>IF(AND(数据A!$E147="发球",数据A!$F147="失"),1,0)</f>
        <v>0</v>
      </c>
      <c r="AE148" s="1">
        <f>IF(AND(数据A!$E147="正手",数据A!$F147="得"),1,0)</f>
        <v>0</v>
      </c>
      <c r="AF148" s="1">
        <f>IF(AND(数据A!$E147="正手",数据A!$F147="失"),1,0)</f>
        <v>0</v>
      </c>
      <c r="AG148" s="1">
        <f>IF(AND(数据A!$E147="反手",数据A!$F147="得"),1,0)</f>
        <v>0</v>
      </c>
      <c r="AH148" s="1">
        <f>IF(AND(数据A!$E147="反手",数据A!$F147="失"),1,0)</f>
        <v>0</v>
      </c>
      <c r="AI148" s="1">
        <f>IF(AND(数据A!$E147="侧身",数据A!$F147="得"),1,0)</f>
        <v>0</v>
      </c>
      <c r="AJ148" s="1">
        <f>IF(AND(数据A!$E147="侧身",数据A!$F147="失"),1,0)</f>
        <v>0</v>
      </c>
      <c r="AK148" s="1">
        <f>IF(AND(数据A!$E147="控制",数据A!$F147="得"),1,0)</f>
        <v>0</v>
      </c>
      <c r="AL148" s="1">
        <f>IF(AND(数据A!$E147="控制",数据A!$F147="失"),1,0)</f>
        <v>0</v>
      </c>
      <c r="AM148" s="1">
        <f>IF(AND(数据A!$E147="意外",数据A!$F147="得"),1,0)</f>
        <v>0</v>
      </c>
      <c r="AN148" s="1">
        <f>IF(AND(数据A!$E147="意外",数据A!$F147="失"),1,0)</f>
        <v>0</v>
      </c>
      <c r="AO148" s="5">
        <f>IF(AND(数据B!$E147="发球",数据B!$F147="得"),1,0)</f>
        <v>0</v>
      </c>
      <c r="AP148" s="5">
        <f>IF(AND(数据B!$E147="发球",数据B!$F147="失"),1,0)</f>
        <v>0</v>
      </c>
      <c r="AQ148" s="5">
        <f>IF(AND(数据B!$E147="正手",数据B!$F147="得"),1,0)</f>
        <v>0</v>
      </c>
      <c r="AR148" s="5">
        <f>IF(AND(数据B!$E147="正手",数据B!$F147="失"),1,0)</f>
        <v>0</v>
      </c>
      <c r="AS148" s="5">
        <f>IF(AND(数据B!$E147="反手",数据B!$F147="得"),1,0)</f>
        <v>0</v>
      </c>
      <c r="AT148" s="5">
        <f>IF(AND(数据B!$E147="反手",数据B!$F147="失"),1,0)</f>
        <v>0</v>
      </c>
      <c r="AU148" s="5">
        <f>IF(AND(数据B!$E147="侧身",数据B!$F147="得"),1,0)</f>
        <v>0</v>
      </c>
      <c r="AV148" s="5">
        <f>IF(AND(数据B!$E147="侧身",数据B!$F147="失"),1,0)</f>
        <v>0</v>
      </c>
      <c r="AW148" s="5">
        <f>IF(AND(数据B!$E147="控制",数据B!$F147="得"),1,0)</f>
        <v>0</v>
      </c>
      <c r="AX148" s="5">
        <f>IF(AND(数据B!$E147="控制",数据B!$F147="失"),1,0)</f>
        <v>0</v>
      </c>
      <c r="AY148" s="5">
        <f>IF(AND(数据B!$E147="意外",数据B!$F147="得"),1,0)</f>
        <v>0</v>
      </c>
      <c r="AZ148" s="5">
        <f>IF(AND(数据B!$E147="意外",数据B!$F147="失"),1,0)</f>
        <v>0</v>
      </c>
    </row>
    <row r="149" spans="1:52">
      <c r="A149" s="1">
        <f>IF(AND(输入!$D148=1,输入!$G148="d"),1,0)</f>
        <v>0</v>
      </c>
      <c r="B149" s="1">
        <f>IF(AND(输入!$D148=2,输入!$G148="d"),1,0)</f>
        <v>0</v>
      </c>
      <c r="C149" s="1">
        <f>IF(AND(输入!$D148=3,输入!$G148="d"),1,0)</f>
        <v>0</v>
      </c>
      <c r="D149" s="1">
        <f>IF(AND(输入!$D148=4,输入!$G148="d"),1,0)</f>
        <v>0</v>
      </c>
      <c r="E149" s="1">
        <f>IF(AND(输入!$D148=5,输入!$G148="d"),1,0)</f>
        <v>0</v>
      </c>
      <c r="F149" s="1">
        <f>IF(AND(输入!$D148=6,输入!$G148="d"),1,0)</f>
        <v>0</v>
      </c>
      <c r="G149" s="1">
        <f>IF(AND(输入!$D148&gt;6,输入!$G148="d"),1,0)</f>
        <v>0</v>
      </c>
      <c r="H149" s="1">
        <f>IF(AND(输入!$D148=1,输入!$G148="s"),1,0)</f>
        <v>0</v>
      </c>
      <c r="I149" s="1">
        <f>IF(AND(输入!$D148=2,输入!$G148="s"),1,0)</f>
        <v>0</v>
      </c>
      <c r="J149" s="1">
        <f>IF(AND(输入!$D148=3,输入!$G148="s"),1,0)</f>
        <v>0</v>
      </c>
      <c r="K149" s="1">
        <f>IF(AND(输入!$D148=4,输入!$G148="s"),1,0)</f>
        <v>0</v>
      </c>
      <c r="L149" s="1">
        <f>IF(AND(输入!$D148=5,输入!$G148="s"),1,0)</f>
        <v>0</v>
      </c>
      <c r="M149" s="1">
        <f>IF(AND(输入!$D148=6,输入!$G148="s"),1,0)</f>
        <v>0</v>
      </c>
      <c r="N149" s="1">
        <f>IF(AND(输入!$D148&gt;6,输入!$G148="s"),1,0)</f>
        <v>0</v>
      </c>
      <c r="O149" s="2">
        <f>IF(AND(输入!$H148=1,输入!$G148="s"),1,0)</f>
        <v>0</v>
      </c>
      <c r="P149" s="2">
        <f>IF(AND(输入!$H148=2,输入!$G148="s"),1,0)</f>
        <v>0</v>
      </c>
      <c r="Q149" s="2">
        <f>IF(AND(输入!$H148=3,输入!$G148="s"),1,0)</f>
        <v>0</v>
      </c>
      <c r="R149" s="2">
        <f>IF(AND(输入!$H148=4,输入!$G148="s"),1,0)</f>
        <v>0</v>
      </c>
      <c r="S149" s="2">
        <f>IF(AND(输入!$H148=5,输入!$G148="s"),1,0)</f>
        <v>0</v>
      </c>
      <c r="T149" s="2">
        <f>IF(AND(输入!$H148=6,输入!$G148="s"),1,0)</f>
        <v>0</v>
      </c>
      <c r="U149" s="2">
        <f>IF(AND(输入!$H148&gt;6,输入!$G148="s"),1,0)</f>
        <v>0</v>
      </c>
      <c r="V149" s="2">
        <f>IF(AND(输入!$H148=1,输入!$G148="d"),1,0)</f>
        <v>0</v>
      </c>
      <c r="W149" s="2">
        <f>IF(AND(输入!$H148=2,输入!$G148="d"),1,0)</f>
        <v>0</v>
      </c>
      <c r="X149" s="2">
        <f>IF(AND(输入!$H148=3,输入!$G148="d"),1,0)</f>
        <v>0</v>
      </c>
      <c r="Y149" s="2">
        <f>IF(AND(输入!$H148=4,输入!$G148="d"),1,0)</f>
        <v>0</v>
      </c>
      <c r="Z149" s="2">
        <f>IF(AND(输入!$H148=5,输入!$G148="d"),1,0)</f>
        <v>0</v>
      </c>
      <c r="AA149" s="2">
        <f>IF(AND(输入!$H148=6,输入!$G148="d"),1,0)</f>
        <v>0</v>
      </c>
      <c r="AB149" s="2">
        <f>IF(AND(输入!$H148&gt;6,输入!$G148="d"),1,0)</f>
        <v>0</v>
      </c>
      <c r="AC149" s="1">
        <f>IF(AND(数据A!$E148="发球",数据A!$F148="得"),1,0)</f>
        <v>0</v>
      </c>
      <c r="AD149" s="1">
        <f>IF(AND(数据A!$E148="发球",数据A!$F148="失"),1,0)</f>
        <v>0</v>
      </c>
      <c r="AE149" s="1">
        <f>IF(AND(数据A!$E148="正手",数据A!$F148="得"),1,0)</f>
        <v>0</v>
      </c>
      <c r="AF149" s="1">
        <f>IF(AND(数据A!$E148="正手",数据A!$F148="失"),1,0)</f>
        <v>0</v>
      </c>
      <c r="AG149" s="1">
        <f>IF(AND(数据A!$E148="反手",数据A!$F148="得"),1,0)</f>
        <v>0</v>
      </c>
      <c r="AH149" s="1">
        <f>IF(AND(数据A!$E148="反手",数据A!$F148="失"),1,0)</f>
        <v>0</v>
      </c>
      <c r="AI149" s="1">
        <f>IF(AND(数据A!$E148="侧身",数据A!$F148="得"),1,0)</f>
        <v>0</v>
      </c>
      <c r="AJ149" s="1">
        <f>IF(AND(数据A!$E148="侧身",数据A!$F148="失"),1,0)</f>
        <v>0</v>
      </c>
      <c r="AK149" s="1">
        <f>IF(AND(数据A!$E148="控制",数据A!$F148="得"),1,0)</f>
        <v>0</v>
      </c>
      <c r="AL149" s="1">
        <f>IF(AND(数据A!$E148="控制",数据A!$F148="失"),1,0)</f>
        <v>0</v>
      </c>
      <c r="AM149" s="1">
        <f>IF(AND(数据A!$E148="意外",数据A!$F148="得"),1,0)</f>
        <v>0</v>
      </c>
      <c r="AN149" s="1">
        <f>IF(AND(数据A!$E148="意外",数据A!$F148="失"),1,0)</f>
        <v>0</v>
      </c>
      <c r="AO149" s="5">
        <f>IF(AND(数据B!$E148="发球",数据B!$F148="得"),1,0)</f>
        <v>0</v>
      </c>
      <c r="AP149" s="5">
        <f>IF(AND(数据B!$E148="发球",数据B!$F148="失"),1,0)</f>
        <v>0</v>
      </c>
      <c r="AQ149" s="5">
        <f>IF(AND(数据B!$E148="正手",数据B!$F148="得"),1,0)</f>
        <v>0</v>
      </c>
      <c r="AR149" s="5">
        <f>IF(AND(数据B!$E148="正手",数据B!$F148="失"),1,0)</f>
        <v>0</v>
      </c>
      <c r="AS149" s="5">
        <f>IF(AND(数据B!$E148="反手",数据B!$F148="得"),1,0)</f>
        <v>0</v>
      </c>
      <c r="AT149" s="5">
        <f>IF(AND(数据B!$E148="反手",数据B!$F148="失"),1,0)</f>
        <v>0</v>
      </c>
      <c r="AU149" s="5">
        <f>IF(AND(数据B!$E148="侧身",数据B!$F148="得"),1,0)</f>
        <v>0</v>
      </c>
      <c r="AV149" s="5">
        <f>IF(AND(数据B!$E148="侧身",数据B!$F148="失"),1,0)</f>
        <v>0</v>
      </c>
      <c r="AW149" s="5">
        <f>IF(AND(数据B!$E148="控制",数据B!$F148="得"),1,0)</f>
        <v>0</v>
      </c>
      <c r="AX149" s="5">
        <f>IF(AND(数据B!$E148="控制",数据B!$F148="失"),1,0)</f>
        <v>0</v>
      </c>
      <c r="AY149" s="5">
        <f>IF(AND(数据B!$E148="意外",数据B!$F148="得"),1,0)</f>
        <v>0</v>
      </c>
      <c r="AZ149" s="5">
        <f>IF(AND(数据B!$E148="意外",数据B!$F148="失"),1,0)</f>
        <v>0</v>
      </c>
    </row>
    <row r="150" spans="1:52">
      <c r="A150" s="1">
        <f>IF(AND(输入!$D149=1,输入!$G149="d"),1,0)</f>
        <v>0</v>
      </c>
      <c r="B150" s="1">
        <f>IF(AND(输入!$D149=2,输入!$G149="d"),1,0)</f>
        <v>0</v>
      </c>
      <c r="C150" s="1">
        <f>IF(AND(输入!$D149=3,输入!$G149="d"),1,0)</f>
        <v>0</v>
      </c>
      <c r="D150" s="1">
        <f>IF(AND(输入!$D149=4,输入!$G149="d"),1,0)</f>
        <v>0</v>
      </c>
      <c r="E150" s="1">
        <f>IF(AND(输入!$D149=5,输入!$G149="d"),1,0)</f>
        <v>0</v>
      </c>
      <c r="F150" s="1">
        <f>IF(AND(输入!$D149=6,输入!$G149="d"),1,0)</f>
        <v>0</v>
      </c>
      <c r="G150" s="1">
        <f>IF(AND(输入!$D149&gt;6,输入!$G149="d"),1,0)</f>
        <v>0</v>
      </c>
      <c r="H150" s="1">
        <f>IF(AND(输入!$D149=1,输入!$G149="s"),1,0)</f>
        <v>0</v>
      </c>
      <c r="I150" s="1">
        <f>IF(AND(输入!$D149=2,输入!$G149="s"),1,0)</f>
        <v>0</v>
      </c>
      <c r="J150" s="1">
        <f>IF(AND(输入!$D149=3,输入!$G149="s"),1,0)</f>
        <v>0</v>
      </c>
      <c r="K150" s="1">
        <f>IF(AND(输入!$D149=4,输入!$G149="s"),1,0)</f>
        <v>0</v>
      </c>
      <c r="L150" s="1">
        <f>IF(AND(输入!$D149=5,输入!$G149="s"),1,0)</f>
        <v>0</v>
      </c>
      <c r="M150" s="1">
        <f>IF(AND(输入!$D149=6,输入!$G149="s"),1,0)</f>
        <v>0</v>
      </c>
      <c r="N150" s="1">
        <f>IF(AND(输入!$D149&gt;6,输入!$G149="s"),1,0)</f>
        <v>0</v>
      </c>
      <c r="O150" s="2">
        <f>IF(AND(输入!$H149=1,输入!$G149="s"),1,0)</f>
        <v>0</v>
      </c>
      <c r="P150" s="2">
        <f>IF(AND(输入!$H149=2,输入!$G149="s"),1,0)</f>
        <v>0</v>
      </c>
      <c r="Q150" s="2">
        <f>IF(AND(输入!$H149=3,输入!$G149="s"),1,0)</f>
        <v>0</v>
      </c>
      <c r="R150" s="2">
        <f>IF(AND(输入!$H149=4,输入!$G149="s"),1,0)</f>
        <v>0</v>
      </c>
      <c r="S150" s="2">
        <f>IF(AND(输入!$H149=5,输入!$G149="s"),1,0)</f>
        <v>0</v>
      </c>
      <c r="T150" s="2">
        <f>IF(AND(输入!$H149=6,输入!$G149="s"),1,0)</f>
        <v>0</v>
      </c>
      <c r="U150" s="2">
        <f>IF(AND(输入!$H149&gt;6,输入!$G149="s"),1,0)</f>
        <v>0</v>
      </c>
      <c r="V150" s="2">
        <f>IF(AND(输入!$H149=1,输入!$G149="d"),1,0)</f>
        <v>0</v>
      </c>
      <c r="W150" s="2">
        <f>IF(AND(输入!$H149=2,输入!$G149="d"),1,0)</f>
        <v>0</v>
      </c>
      <c r="X150" s="2">
        <f>IF(AND(输入!$H149=3,输入!$G149="d"),1,0)</f>
        <v>0</v>
      </c>
      <c r="Y150" s="2">
        <f>IF(AND(输入!$H149=4,输入!$G149="d"),1,0)</f>
        <v>0</v>
      </c>
      <c r="Z150" s="2">
        <f>IF(AND(输入!$H149=5,输入!$G149="d"),1,0)</f>
        <v>0</v>
      </c>
      <c r="AA150" s="2">
        <f>IF(AND(输入!$H149=6,输入!$G149="d"),1,0)</f>
        <v>0</v>
      </c>
      <c r="AB150" s="2">
        <f>IF(AND(输入!$H149&gt;6,输入!$G149="d"),1,0)</f>
        <v>0</v>
      </c>
      <c r="AC150" s="1">
        <f>IF(AND(数据A!$E149="发球",数据A!$F149="得"),1,0)</f>
        <v>0</v>
      </c>
      <c r="AD150" s="1">
        <f>IF(AND(数据A!$E149="发球",数据A!$F149="失"),1,0)</f>
        <v>0</v>
      </c>
      <c r="AE150" s="1">
        <f>IF(AND(数据A!$E149="正手",数据A!$F149="得"),1,0)</f>
        <v>0</v>
      </c>
      <c r="AF150" s="1">
        <f>IF(AND(数据A!$E149="正手",数据A!$F149="失"),1,0)</f>
        <v>0</v>
      </c>
      <c r="AG150" s="1">
        <f>IF(AND(数据A!$E149="反手",数据A!$F149="得"),1,0)</f>
        <v>0</v>
      </c>
      <c r="AH150" s="1">
        <f>IF(AND(数据A!$E149="反手",数据A!$F149="失"),1,0)</f>
        <v>0</v>
      </c>
      <c r="AI150" s="1">
        <f>IF(AND(数据A!$E149="侧身",数据A!$F149="得"),1,0)</f>
        <v>0</v>
      </c>
      <c r="AJ150" s="1">
        <f>IF(AND(数据A!$E149="侧身",数据A!$F149="失"),1,0)</f>
        <v>0</v>
      </c>
      <c r="AK150" s="1">
        <f>IF(AND(数据A!$E149="控制",数据A!$F149="得"),1,0)</f>
        <v>0</v>
      </c>
      <c r="AL150" s="1">
        <f>IF(AND(数据A!$E149="控制",数据A!$F149="失"),1,0)</f>
        <v>0</v>
      </c>
      <c r="AM150" s="1">
        <f>IF(AND(数据A!$E149="意外",数据A!$F149="得"),1,0)</f>
        <v>0</v>
      </c>
      <c r="AN150" s="1">
        <f>IF(AND(数据A!$E149="意外",数据A!$F149="失"),1,0)</f>
        <v>0</v>
      </c>
      <c r="AO150" s="5">
        <f>IF(AND(数据B!$E149="发球",数据B!$F149="得"),1,0)</f>
        <v>0</v>
      </c>
      <c r="AP150" s="5">
        <f>IF(AND(数据B!$E149="发球",数据B!$F149="失"),1,0)</f>
        <v>0</v>
      </c>
      <c r="AQ150" s="5">
        <f>IF(AND(数据B!$E149="正手",数据B!$F149="得"),1,0)</f>
        <v>0</v>
      </c>
      <c r="AR150" s="5">
        <f>IF(AND(数据B!$E149="正手",数据B!$F149="失"),1,0)</f>
        <v>0</v>
      </c>
      <c r="AS150" s="5">
        <f>IF(AND(数据B!$E149="反手",数据B!$F149="得"),1,0)</f>
        <v>0</v>
      </c>
      <c r="AT150" s="5">
        <f>IF(AND(数据B!$E149="反手",数据B!$F149="失"),1,0)</f>
        <v>0</v>
      </c>
      <c r="AU150" s="5">
        <f>IF(AND(数据B!$E149="侧身",数据B!$F149="得"),1,0)</f>
        <v>0</v>
      </c>
      <c r="AV150" s="5">
        <f>IF(AND(数据B!$E149="侧身",数据B!$F149="失"),1,0)</f>
        <v>0</v>
      </c>
      <c r="AW150" s="5">
        <f>IF(AND(数据B!$E149="控制",数据B!$F149="得"),1,0)</f>
        <v>0</v>
      </c>
      <c r="AX150" s="5">
        <f>IF(AND(数据B!$E149="控制",数据B!$F149="失"),1,0)</f>
        <v>0</v>
      </c>
      <c r="AY150" s="5">
        <f>IF(AND(数据B!$E149="意外",数据B!$F149="得"),1,0)</f>
        <v>0</v>
      </c>
      <c r="AZ150" s="5">
        <f>IF(AND(数据B!$E149="意外",数据B!$F149="失"),1,0)</f>
        <v>0</v>
      </c>
    </row>
    <row r="151" spans="1:52">
      <c r="A151" s="1">
        <f>IF(AND(输入!$D150=1,输入!$G150="d"),1,0)</f>
        <v>0</v>
      </c>
      <c r="B151" s="1">
        <f>IF(AND(输入!$D150=2,输入!$G150="d"),1,0)</f>
        <v>0</v>
      </c>
      <c r="C151" s="1">
        <f>IF(AND(输入!$D150=3,输入!$G150="d"),1,0)</f>
        <v>0</v>
      </c>
      <c r="D151" s="1">
        <f>IF(AND(输入!$D150=4,输入!$G150="d"),1,0)</f>
        <v>0</v>
      </c>
      <c r="E151" s="1">
        <f>IF(AND(输入!$D150=5,输入!$G150="d"),1,0)</f>
        <v>0</v>
      </c>
      <c r="F151" s="1">
        <f>IF(AND(输入!$D150=6,输入!$G150="d"),1,0)</f>
        <v>0</v>
      </c>
      <c r="G151" s="1">
        <f>IF(AND(输入!$D150&gt;6,输入!$G150="d"),1,0)</f>
        <v>0</v>
      </c>
      <c r="H151" s="1">
        <f>IF(AND(输入!$D150=1,输入!$G150="s"),1,0)</f>
        <v>0</v>
      </c>
      <c r="I151" s="1">
        <f>IF(AND(输入!$D150=2,输入!$G150="s"),1,0)</f>
        <v>0</v>
      </c>
      <c r="J151" s="1">
        <f>IF(AND(输入!$D150=3,输入!$G150="s"),1,0)</f>
        <v>0</v>
      </c>
      <c r="K151" s="1">
        <f>IF(AND(输入!$D150=4,输入!$G150="s"),1,0)</f>
        <v>0</v>
      </c>
      <c r="L151" s="1">
        <f>IF(AND(输入!$D150=5,输入!$G150="s"),1,0)</f>
        <v>0</v>
      </c>
      <c r="M151" s="1">
        <f>IF(AND(输入!$D150=6,输入!$G150="s"),1,0)</f>
        <v>0</v>
      </c>
      <c r="N151" s="1">
        <f>IF(AND(输入!$D150&gt;6,输入!$G150="s"),1,0)</f>
        <v>0</v>
      </c>
      <c r="O151" s="2">
        <f>IF(AND(输入!$H150=1,输入!$G150="s"),1,0)</f>
        <v>0</v>
      </c>
      <c r="P151" s="2">
        <f>IF(AND(输入!$H150=2,输入!$G150="s"),1,0)</f>
        <v>0</v>
      </c>
      <c r="Q151" s="2">
        <f>IF(AND(输入!$H150=3,输入!$G150="s"),1,0)</f>
        <v>0</v>
      </c>
      <c r="R151" s="2">
        <f>IF(AND(输入!$H150=4,输入!$G150="s"),1,0)</f>
        <v>0</v>
      </c>
      <c r="S151" s="2">
        <f>IF(AND(输入!$H150=5,输入!$G150="s"),1,0)</f>
        <v>0</v>
      </c>
      <c r="T151" s="2">
        <f>IF(AND(输入!$H150=6,输入!$G150="s"),1,0)</f>
        <v>0</v>
      </c>
      <c r="U151" s="2">
        <f>IF(AND(输入!$H150&gt;6,输入!$G150="s"),1,0)</f>
        <v>0</v>
      </c>
      <c r="V151" s="2">
        <f>IF(AND(输入!$H150=1,输入!$G150="d"),1,0)</f>
        <v>0</v>
      </c>
      <c r="W151" s="2">
        <f>IF(AND(输入!$H150=2,输入!$G150="d"),1,0)</f>
        <v>0</v>
      </c>
      <c r="X151" s="2">
        <f>IF(AND(输入!$H150=3,输入!$G150="d"),1,0)</f>
        <v>0</v>
      </c>
      <c r="Y151" s="2">
        <f>IF(AND(输入!$H150=4,输入!$G150="d"),1,0)</f>
        <v>0</v>
      </c>
      <c r="Z151" s="2">
        <f>IF(AND(输入!$H150=5,输入!$G150="d"),1,0)</f>
        <v>0</v>
      </c>
      <c r="AA151" s="2">
        <f>IF(AND(输入!$H150=6,输入!$G150="d"),1,0)</f>
        <v>0</v>
      </c>
      <c r="AB151" s="2">
        <f>IF(AND(输入!$H150&gt;6,输入!$G150="d"),1,0)</f>
        <v>0</v>
      </c>
      <c r="AC151" s="1">
        <f>IF(AND(数据A!$E150="发球",数据A!$F150="得"),1,0)</f>
        <v>0</v>
      </c>
      <c r="AD151" s="1">
        <f>IF(AND(数据A!$E150="发球",数据A!$F150="失"),1,0)</f>
        <v>0</v>
      </c>
      <c r="AE151" s="1">
        <f>IF(AND(数据A!$E150="正手",数据A!$F150="得"),1,0)</f>
        <v>0</v>
      </c>
      <c r="AF151" s="1">
        <f>IF(AND(数据A!$E150="正手",数据A!$F150="失"),1,0)</f>
        <v>0</v>
      </c>
      <c r="AG151" s="1">
        <f>IF(AND(数据A!$E150="反手",数据A!$F150="得"),1,0)</f>
        <v>0</v>
      </c>
      <c r="AH151" s="1">
        <f>IF(AND(数据A!$E150="反手",数据A!$F150="失"),1,0)</f>
        <v>0</v>
      </c>
      <c r="AI151" s="1">
        <f>IF(AND(数据A!$E150="侧身",数据A!$F150="得"),1,0)</f>
        <v>0</v>
      </c>
      <c r="AJ151" s="1">
        <f>IF(AND(数据A!$E150="侧身",数据A!$F150="失"),1,0)</f>
        <v>0</v>
      </c>
      <c r="AK151" s="1">
        <f>IF(AND(数据A!$E150="控制",数据A!$F150="得"),1,0)</f>
        <v>0</v>
      </c>
      <c r="AL151" s="1">
        <f>IF(AND(数据A!$E150="控制",数据A!$F150="失"),1,0)</f>
        <v>0</v>
      </c>
      <c r="AM151" s="1">
        <f>IF(AND(数据A!$E150="意外",数据A!$F150="得"),1,0)</f>
        <v>0</v>
      </c>
      <c r="AN151" s="1">
        <f>IF(AND(数据A!$E150="意外",数据A!$F150="失"),1,0)</f>
        <v>0</v>
      </c>
      <c r="AO151" s="5">
        <f>IF(AND(数据B!$E150="发球",数据B!$F150="得"),1,0)</f>
        <v>0</v>
      </c>
      <c r="AP151" s="5">
        <f>IF(AND(数据B!$E150="发球",数据B!$F150="失"),1,0)</f>
        <v>0</v>
      </c>
      <c r="AQ151" s="5">
        <f>IF(AND(数据B!$E150="正手",数据B!$F150="得"),1,0)</f>
        <v>0</v>
      </c>
      <c r="AR151" s="5">
        <f>IF(AND(数据B!$E150="正手",数据B!$F150="失"),1,0)</f>
        <v>0</v>
      </c>
      <c r="AS151" s="5">
        <f>IF(AND(数据B!$E150="反手",数据B!$F150="得"),1,0)</f>
        <v>0</v>
      </c>
      <c r="AT151" s="5">
        <f>IF(AND(数据B!$E150="反手",数据B!$F150="失"),1,0)</f>
        <v>0</v>
      </c>
      <c r="AU151" s="5">
        <f>IF(AND(数据B!$E150="侧身",数据B!$F150="得"),1,0)</f>
        <v>0</v>
      </c>
      <c r="AV151" s="5">
        <f>IF(AND(数据B!$E150="侧身",数据B!$F150="失"),1,0)</f>
        <v>0</v>
      </c>
      <c r="AW151" s="5">
        <f>IF(AND(数据B!$E150="控制",数据B!$F150="得"),1,0)</f>
        <v>0</v>
      </c>
      <c r="AX151" s="5">
        <f>IF(AND(数据B!$E150="控制",数据B!$F150="失"),1,0)</f>
        <v>0</v>
      </c>
      <c r="AY151" s="5">
        <f>IF(AND(数据B!$E150="意外",数据B!$F150="得"),1,0)</f>
        <v>0</v>
      </c>
      <c r="AZ151" s="5">
        <f>IF(AND(数据B!$E150="意外",数据B!$F150="失"),1,0)</f>
        <v>0</v>
      </c>
    </row>
    <row r="152" spans="1:52">
      <c r="A152" s="1">
        <f>IF(AND(输入!$D151=1,输入!$G151="d"),1,0)</f>
        <v>0</v>
      </c>
      <c r="B152" s="1">
        <f>IF(AND(输入!$D151=2,输入!$G151="d"),1,0)</f>
        <v>0</v>
      </c>
      <c r="C152" s="1">
        <f>IF(AND(输入!$D151=3,输入!$G151="d"),1,0)</f>
        <v>0</v>
      </c>
      <c r="D152" s="1">
        <f>IF(AND(输入!$D151=4,输入!$G151="d"),1,0)</f>
        <v>0</v>
      </c>
      <c r="E152" s="1">
        <f>IF(AND(输入!$D151=5,输入!$G151="d"),1,0)</f>
        <v>0</v>
      </c>
      <c r="F152" s="1">
        <f>IF(AND(输入!$D151=6,输入!$G151="d"),1,0)</f>
        <v>0</v>
      </c>
      <c r="G152" s="1">
        <f>IF(AND(输入!$D151&gt;6,输入!$G151="d"),1,0)</f>
        <v>0</v>
      </c>
      <c r="H152" s="1">
        <f>IF(AND(输入!$D151=1,输入!$G151="s"),1,0)</f>
        <v>0</v>
      </c>
      <c r="I152" s="1">
        <f>IF(AND(输入!$D151=2,输入!$G151="s"),1,0)</f>
        <v>0</v>
      </c>
      <c r="J152" s="1">
        <f>IF(AND(输入!$D151=3,输入!$G151="s"),1,0)</f>
        <v>0</v>
      </c>
      <c r="K152" s="1">
        <f>IF(AND(输入!$D151=4,输入!$G151="s"),1,0)</f>
        <v>0</v>
      </c>
      <c r="L152" s="1">
        <f>IF(AND(输入!$D151=5,输入!$G151="s"),1,0)</f>
        <v>0</v>
      </c>
      <c r="M152" s="1">
        <f>IF(AND(输入!$D151=6,输入!$G151="s"),1,0)</f>
        <v>0</v>
      </c>
      <c r="N152" s="1">
        <f>IF(AND(输入!$D151&gt;6,输入!$G151="s"),1,0)</f>
        <v>0</v>
      </c>
      <c r="O152" s="2">
        <f>IF(AND(输入!$H151=1,输入!$G151="s"),1,0)</f>
        <v>0</v>
      </c>
      <c r="P152" s="2">
        <f>IF(AND(输入!$H151=2,输入!$G151="s"),1,0)</f>
        <v>0</v>
      </c>
      <c r="Q152" s="2">
        <f>IF(AND(输入!$H151=3,输入!$G151="s"),1,0)</f>
        <v>0</v>
      </c>
      <c r="R152" s="2">
        <f>IF(AND(输入!$H151=4,输入!$G151="s"),1,0)</f>
        <v>0</v>
      </c>
      <c r="S152" s="2">
        <f>IF(AND(输入!$H151=5,输入!$G151="s"),1,0)</f>
        <v>0</v>
      </c>
      <c r="T152" s="2">
        <f>IF(AND(输入!$H151=6,输入!$G151="s"),1,0)</f>
        <v>0</v>
      </c>
      <c r="U152" s="2">
        <f>IF(AND(输入!$H151&gt;6,输入!$G151="s"),1,0)</f>
        <v>0</v>
      </c>
      <c r="V152" s="2">
        <f>IF(AND(输入!$H151=1,输入!$G151="d"),1,0)</f>
        <v>0</v>
      </c>
      <c r="W152" s="2">
        <f>IF(AND(输入!$H151=2,输入!$G151="d"),1,0)</f>
        <v>0</v>
      </c>
      <c r="X152" s="2">
        <f>IF(AND(输入!$H151=3,输入!$G151="d"),1,0)</f>
        <v>0</v>
      </c>
      <c r="Y152" s="2">
        <f>IF(AND(输入!$H151=4,输入!$G151="d"),1,0)</f>
        <v>0</v>
      </c>
      <c r="Z152" s="2">
        <f>IF(AND(输入!$H151=5,输入!$G151="d"),1,0)</f>
        <v>0</v>
      </c>
      <c r="AA152" s="2">
        <f>IF(AND(输入!$H151=6,输入!$G151="d"),1,0)</f>
        <v>0</v>
      </c>
      <c r="AB152" s="2">
        <f>IF(AND(输入!$H151&gt;6,输入!$G151="d"),1,0)</f>
        <v>0</v>
      </c>
      <c r="AC152" s="1">
        <f>IF(AND(数据A!$E151="发球",数据A!$F151="得"),1,0)</f>
        <v>0</v>
      </c>
      <c r="AD152" s="1">
        <f>IF(AND(数据A!$E151="发球",数据A!$F151="失"),1,0)</f>
        <v>0</v>
      </c>
      <c r="AE152" s="1">
        <f>IF(AND(数据A!$E151="正手",数据A!$F151="得"),1,0)</f>
        <v>0</v>
      </c>
      <c r="AF152" s="1">
        <f>IF(AND(数据A!$E151="正手",数据A!$F151="失"),1,0)</f>
        <v>0</v>
      </c>
      <c r="AG152" s="1">
        <f>IF(AND(数据A!$E151="反手",数据A!$F151="得"),1,0)</f>
        <v>0</v>
      </c>
      <c r="AH152" s="1">
        <f>IF(AND(数据A!$E151="反手",数据A!$F151="失"),1,0)</f>
        <v>0</v>
      </c>
      <c r="AI152" s="1">
        <f>IF(AND(数据A!$E151="侧身",数据A!$F151="得"),1,0)</f>
        <v>0</v>
      </c>
      <c r="AJ152" s="1">
        <f>IF(AND(数据A!$E151="侧身",数据A!$F151="失"),1,0)</f>
        <v>0</v>
      </c>
      <c r="AK152" s="1">
        <f>IF(AND(数据A!$E151="控制",数据A!$F151="得"),1,0)</f>
        <v>0</v>
      </c>
      <c r="AL152" s="1">
        <f>IF(AND(数据A!$E151="控制",数据A!$F151="失"),1,0)</f>
        <v>0</v>
      </c>
      <c r="AM152" s="1">
        <f>IF(AND(数据A!$E151="意外",数据A!$F151="得"),1,0)</f>
        <v>0</v>
      </c>
      <c r="AN152" s="1">
        <f>IF(AND(数据A!$E151="意外",数据A!$F151="失"),1,0)</f>
        <v>0</v>
      </c>
      <c r="AO152" s="5">
        <f>IF(AND(数据B!$E151="发球",数据B!$F151="得"),1,0)</f>
        <v>0</v>
      </c>
      <c r="AP152" s="5">
        <f>IF(AND(数据B!$E151="发球",数据B!$F151="失"),1,0)</f>
        <v>0</v>
      </c>
      <c r="AQ152" s="5">
        <f>IF(AND(数据B!$E151="正手",数据B!$F151="得"),1,0)</f>
        <v>0</v>
      </c>
      <c r="AR152" s="5">
        <f>IF(AND(数据B!$E151="正手",数据B!$F151="失"),1,0)</f>
        <v>0</v>
      </c>
      <c r="AS152" s="5">
        <f>IF(AND(数据B!$E151="反手",数据B!$F151="得"),1,0)</f>
        <v>0</v>
      </c>
      <c r="AT152" s="5">
        <f>IF(AND(数据B!$E151="反手",数据B!$F151="失"),1,0)</f>
        <v>0</v>
      </c>
      <c r="AU152" s="5">
        <f>IF(AND(数据B!$E151="侧身",数据B!$F151="得"),1,0)</f>
        <v>0</v>
      </c>
      <c r="AV152" s="5">
        <f>IF(AND(数据B!$E151="侧身",数据B!$F151="失"),1,0)</f>
        <v>0</v>
      </c>
      <c r="AW152" s="5">
        <f>IF(AND(数据B!$E151="控制",数据B!$F151="得"),1,0)</f>
        <v>0</v>
      </c>
      <c r="AX152" s="5">
        <f>IF(AND(数据B!$E151="控制",数据B!$F151="失"),1,0)</f>
        <v>0</v>
      </c>
      <c r="AY152" s="5">
        <f>IF(AND(数据B!$E151="意外",数据B!$F151="得"),1,0)</f>
        <v>0</v>
      </c>
      <c r="AZ152" s="5">
        <f>IF(AND(数据B!$E151="意外",数据B!$F151="失"),1,0)</f>
        <v>0</v>
      </c>
    </row>
    <row r="153" spans="1:52">
      <c r="A153" s="1">
        <f>IF(AND(输入!$D152=1,输入!$G152="d"),1,0)</f>
        <v>0</v>
      </c>
      <c r="B153" s="1">
        <f>IF(AND(输入!$D152=2,输入!$G152="d"),1,0)</f>
        <v>0</v>
      </c>
      <c r="C153" s="1">
        <f>IF(AND(输入!$D152=3,输入!$G152="d"),1,0)</f>
        <v>0</v>
      </c>
      <c r="D153" s="1">
        <f>IF(AND(输入!$D152=4,输入!$G152="d"),1,0)</f>
        <v>0</v>
      </c>
      <c r="E153" s="1">
        <f>IF(AND(输入!$D152=5,输入!$G152="d"),1,0)</f>
        <v>0</v>
      </c>
      <c r="F153" s="1">
        <f>IF(AND(输入!$D152=6,输入!$G152="d"),1,0)</f>
        <v>0</v>
      </c>
      <c r="G153" s="1">
        <f>IF(AND(输入!$D152&gt;6,输入!$G152="d"),1,0)</f>
        <v>0</v>
      </c>
      <c r="H153" s="1">
        <f>IF(AND(输入!$D152=1,输入!$G152="s"),1,0)</f>
        <v>0</v>
      </c>
      <c r="I153" s="1">
        <f>IF(AND(输入!$D152=2,输入!$G152="s"),1,0)</f>
        <v>0</v>
      </c>
      <c r="J153" s="1">
        <f>IF(AND(输入!$D152=3,输入!$G152="s"),1,0)</f>
        <v>0</v>
      </c>
      <c r="K153" s="1">
        <f>IF(AND(输入!$D152=4,输入!$G152="s"),1,0)</f>
        <v>0</v>
      </c>
      <c r="L153" s="1">
        <f>IF(AND(输入!$D152=5,输入!$G152="s"),1,0)</f>
        <v>0</v>
      </c>
      <c r="M153" s="1">
        <f>IF(AND(输入!$D152=6,输入!$G152="s"),1,0)</f>
        <v>0</v>
      </c>
      <c r="N153" s="1">
        <f>IF(AND(输入!$D152&gt;6,输入!$G152="s"),1,0)</f>
        <v>0</v>
      </c>
      <c r="O153" s="2">
        <f>IF(AND(输入!$H152=1,输入!$G152="s"),1,0)</f>
        <v>0</v>
      </c>
      <c r="P153" s="2">
        <f>IF(AND(输入!$H152=2,输入!$G152="s"),1,0)</f>
        <v>0</v>
      </c>
      <c r="Q153" s="2">
        <f>IF(AND(输入!$H152=3,输入!$G152="s"),1,0)</f>
        <v>0</v>
      </c>
      <c r="R153" s="2">
        <f>IF(AND(输入!$H152=4,输入!$G152="s"),1,0)</f>
        <v>0</v>
      </c>
      <c r="S153" s="2">
        <f>IF(AND(输入!$H152=5,输入!$G152="s"),1,0)</f>
        <v>0</v>
      </c>
      <c r="T153" s="2">
        <f>IF(AND(输入!$H152=6,输入!$G152="s"),1,0)</f>
        <v>0</v>
      </c>
      <c r="U153" s="2">
        <f>IF(AND(输入!$H152&gt;6,输入!$G152="s"),1,0)</f>
        <v>0</v>
      </c>
      <c r="V153" s="2">
        <f>IF(AND(输入!$H152=1,输入!$G152="d"),1,0)</f>
        <v>0</v>
      </c>
      <c r="W153" s="2">
        <f>IF(AND(输入!$H152=2,输入!$G152="d"),1,0)</f>
        <v>0</v>
      </c>
      <c r="X153" s="2">
        <f>IF(AND(输入!$H152=3,输入!$G152="d"),1,0)</f>
        <v>0</v>
      </c>
      <c r="Y153" s="2">
        <f>IF(AND(输入!$H152=4,输入!$G152="d"),1,0)</f>
        <v>0</v>
      </c>
      <c r="Z153" s="2">
        <f>IF(AND(输入!$H152=5,输入!$G152="d"),1,0)</f>
        <v>0</v>
      </c>
      <c r="AA153" s="2">
        <f>IF(AND(输入!$H152=6,输入!$G152="d"),1,0)</f>
        <v>0</v>
      </c>
      <c r="AB153" s="2">
        <f>IF(AND(输入!$H152&gt;6,输入!$G152="d"),1,0)</f>
        <v>0</v>
      </c>
      <c r="AC153" s="1">
        <f>IF(AND(数据A!$E152="发球",数据A!$F152="得"),1,0)</f>
        <v>0</v>
      </c>
      <c r="AD153" s="1">
        <f>IF(AND(数据A!$E152="发球",数据A!$F152="失"),1,0)</f>
        <v>0</v>
      </c>
      <c r="AE153" s="1">
        <f>IF(AND(数据A!$E152="正手",数据A!$F152="得"),1,0)</f>
        <v>0</v>
      </c>
      <c r="AF153" s="1">
        <f>IF(AND(数据A!$E152="正手",数据A!$F152="失"),1,0)</f>
        <v>0</v>
      </c>
      <c r="AG153" s="1">
        <f>IF(AND(数据A!$E152="反手",数据A!$F152="得"),1,0)</f>
        <v>0</v>
      </c>
      <c r="AH153" s="1">
        <f>IF(AND(数据A!$E152="反手",数据A!$F152="失"),1,0)</f>
        <v>0</v>
      </c>
      <c r="AI153" s="1">
        <f>IF(AND(数据A!$E152="侧身",数据A!$F152="得"),1,0)</f>
        <v>0</v>
      </c>
      <c r="AJ153" s="1">
        <f>IF(AND(数据A!$E152="侧身",数据A!$F152="失"),1,0)</f>
        <v>0</v>
      </c>
      <c r="AK153" s="1">
        <f>IF(AND(数据A!$E152="控制",数据A!$F152="得"),1,0)</f>
        <v>0</v>
      </c>
      <c r="AL153" s="1">
        <f>IF(AND(数据A!$E152="控制",数据A!$F152="失"),1,0)</f>
        <v>0</v>
      </c>
      <c r="AM153" s="1">
        <f>IF(AND(数据A!$E152="意外",数据A!$F152="得"),1,0)</f>
        <v>0</v>
      </c>
      <c r="AN153" s="1">
        <f>IF(AND(数据A!$E152="意外",数据A!$F152="失"),1,0)</f>
        <v>0</v>
      </c>
      <c r="AO153" s="5">
        <f>IF(AND(数据B!$E152="发球",数据B!$F152="得"),1,0)</f>
        <v>0</v>
      </c>
      <c r="AP153" s="5">
        <f>IF(AND(数据B!$E152="发球",数据B!$F152="失"),1,0)</f>
        <v>0</v>
      </c>
      <c r="AQ153" s="5">
        <f>IF(AND(数据B!$E152="正手",数据B!$F152="得"),1,0)</f>
        <v>0</v>
      </c>
      <c r="AR153" s="5">
        <f>IF(AND(数据B!$E152="正手",数据B!$F152="失"),1,0)</f>
        <v>0</v>
      </c>
      <c r="AS153" s="5">
        <f>IF(AND(数据B!$E152="反手",数据B!$F152="得"),1,0)</f>
        <v>0</v>
      </c>
      <c r="AT153" s="5">
        <f>IF(AND(数据B!$E152="反手",数据B!$F152="失"),1,0)</f>
        <v>0</v>
      </c>
      <c r="AU153" s="5">
        <f>IF(AND(数据B!$E152="侧身",数据B!$F152="得"),1,0)</f>
        <v>0</v>
      </c>
      <c r="AV153" s="5">
        <f>IF(AND(数据B!$E152="侧身",数据B!$F152="失"),1,0)</f>
        <v>0</v>
      </c>
      <c r="AW153" s="5">
        <f>IF(AND(数据B!$E152="控制",数据B!$F152="得"),1,0)</f>
        <v>0</v>
      </c>
      <c r="AX153" s="5">
        <f>IF(AND(数据B!$E152="控制",数据B!$F152="失"),1,0)</f>
        <v>0</v>
      </c>
      <c r="AY153" s="5">
        <f>IF(AND(数据B!$E152="意外",数据B!$F152="得"),1,0)</f>
        <v>0</v>
      </c>
      <c r="AZ153" s="5">
        <f>IF(AND(数据B!$E152="意外",数据B!$F152="失"),1,0)</f>
        <v>0</v>
      </c>
    </row>
    <row r="154" spans="1:52">
      <c r="A154" s="1">
        <f>IF(AND(输入!$D153=1,输入!$G153="d"),1,0)</f>
        <v>0</v>
      </c>
      <c r="B154" s="1">
        <f>IF(AND(输入!$D153=2,输入!$G153="d"),1,0)</f>
        <v>0</v>
      </c>
      <c r="C154" s="1">
        <f>IF(AND(输入!$D153=3,输入!$G153="d"),1,0)</f>
        <v>0</v>
      </c>
      <c r="D154" s="1">
        <f>IF(AND(输入!$D153=4,输入!$G153="d"),1,0)</f>
        <v>0</v>
      </c>
      <c r="E154" s="1">
        <f>IF(AND(输入!$D153=5,输入!$G153="d"),1,0)</f>
        <v>0</v>
      </c>
      <c r="F154" s="1">
        <f>IF(AND(输入!$D153=6,输入!$G153="d"),1,0)</f>
        <v>0</v>
      </c>
      <c r="G154" s="1">
        <f>IF(AND(输入!$D153&gt;6,输入!$G153="d"),1,0)</f>
        <v>0</v>
      </c>
      <c r="H154" s="1">
        <f>IF(AND(输入!$D153=1,输入!$G153="s"),1,0)</f>
        <v>0</v>
      </c>
      <c r="I154" s="1">
        <f>IF(AND(输入!$D153=2,输入!$G153="s"),1,0)</f>
        <v>0</v>
      </c>
      <c r="J154" s="1">
        <f>IF(AND(输入!$D153=3,输入!$G153="s"),1,0)</f>
        <v>0</v>
      </c>
      <c r="K154" s="1">
        <f>IF(AND(输入!$D153=4,输入!$G153="s"),1,0)</f>
        <v>0</v>
      </c>
      <c r="L154" s="1">
        <f>IF(AND(输入!$D153=5,输入!$G153="s"),1,0)</f>
        <v>0</v>
      </c>
      <c r="M154" s="1">
        <f>IF(AND(输入!$D153=6,输入!$G153="s"),1,0)</f>
        <v>0</v>
      </c>
      <c r="N154" s="1">
        <f>IF(AND(输入!$D153&gt;6,输入!$G153="s"),1,0)</f>
        <v>0</v>
      </c>
      <c r="O154" s="2">
        <f>IF(AND(输入!$H153=1,输入!$G153="s"),1,0)</f>
        <v>0</v>
      </c>
      <c r="P154" s="2">
        <f>IF(AND(输入!$H153=2,输入!$G153="s"),1,0)</f>
        <v>0</v>
      </c>
      <c r="Q154" s="2">
        <f>IF(AND(输入!$H153=3,输入!$G153="s"),1,0)</f>
        <v>0</v>
      </c>
      <c r="R154" s="2">
        <f>IF(AND(输入!$H153=4,输入!$G153="s"),1,0)</f>
        <v>0</v>
      </c>
      <c r="S154" s="2">
        <f>IF(AND(输入!$H153=5,输入!$G153="s"),1,0)</f>
        <v>0</v>
      </c>
      <c r="T154" s="2">
        <f>IF(AND(输入!$H153=6,输入!$G153="s"),1,0)</f>
        <v>0</v>
      </c>
      <c r="U154" s="2">
        <f>IF(AND(输入!$H153&gt;6,输入!$G153="s"),1,0)</f>
        <v>0</v>
      </c>
      <c r="V154" s="2">
        <f>IF(AND(输入!$H153=1,输入!$G153="d"),1,0)</f>
        <v>0</v>
      </c>
      <c r="W154" s="2">
        <f>IF(AND(输入!$H153=2,输入!$G153="d"),1,0)</f>
        <v>0</v>
      </c>
      <c r="X154" s="2">
        <f>IF(AND(输入!$H153=3,输入!$G153="d"),1,0)</f>
        <v>0</v>
      </c>
      <c r="Y154" s="2">
        <f>IF(AND(输入!$H153=4,输入!$G153="d"),1,0)</f>
        <v>0</v>
      </c>
      <c r="Z154" s="2">
        <f>IF(AND(输入!$H153=5,输入!$G153="d"),1,0)</f>
        <v>0</v>
      </c>
      <c r="AA154" s="2">
        <f>IF(AND(输入!$H153=6,输入!$G153="d"),1,0)</f>
        <v>0</v>
      </c>
      <c r="AB154" s="2">
        <f>IF(AND(输入!$H153&gt;6,输入!$G153="d"),1,0)</f>
        <v>0</v>
      </c>
      <c r="AC154" s="1">
        <f>IF(AND(数据A!$E153="发球",数据A!$F153="得"),1,0)</f>
        <v>0</v>
      </c>
      <c r="AD154" s="1">
        <f>IF(AND(数据A!$E153="发球",数据A!$F153="失"),1,0)</f>
        <v>0</v>
      </c>
      <c r="AE154" s="1">
        <f>IF(AND(数据A!$E153="正手",数据A!$F153="得"),1,0)</f>
        <v>0</v>
      </c>
      <c r="AF154" s="1">
        <f>IF(AND(数据A!$E153="正手",数据A!$F153="失"),1,0)</f>
        <v>0</v>
      </c>
      <c r="AG154" s="1">
        <f>IF(AND(数据A!$E153="反手",数据A!$F153="得"),1,0)</f>
        <v>0</v>
      </c>
      <c r="AH154" s="1">
        <f>IF(AND(数据A!$E153="反手",数据A!$F153="失"),1,0)</f>
        <v>0</v>
      </c>
      <c r="AI154" s="1">
        <f>IF(AND(数据A!$E153="侧身",数据A!$F153="得"),1,0)</f>
        <v>0</v>
      </c>
      <c r="AJ154" s="1">
        <f>IF(AND(数据A!$E153="侧身",数据A!$F153="失"),1,0)</f>
        <v>0</v>
      </c>
      <c r="AK154" s="1">
        <f>IF(AND(数据A!$E153="控制",数据A!$F153="得"),1,0)</f>
        <v>0</v>
      </c>
      <c r="AL154" s="1">
        <f>IF(AND(数据A!$E153="控制",数据A!$F153="失"),1,0)</f>
        <v>0</v>
      </c>
      <c r="AM154" s="1">
        <f>IF(AND(数据A!$E153="意外",数据A!$F153="得"),1,0)</f>
        <v>0</v>
      </c>
      <c r="AN154" s="1">
        <f>IF(AND(数据A!$E153="意外",数据A!$F153="失"),1,0)</f>
        <v>0</v>
      </c>
      <c r="AO154" s="5">
        <f>IF(AND(数据B!$E153="发球",数据B!$F153="得"),1,0)</f>
        <v>0</v>
      </c>
      <c r="AP154" s="5">
        <f>IF(AND(数据B!$E153="发球",数据B!$F153="失"),1,0)</f>
        <v>0</v>
      </c>
      <c r="AQ154" s="5">
        <f>IF(AND(数据B!$E153="正手",数据B!$F153="得"),1,0)</f>
        <v>0</v>
      </c>
      <c r="AR154" s="5">
        <f>IF(AND(数据B!$E153="正手",数据B!$F153="失"),1,0)</f>
        <v>0</v>
      </c>
      <c r="AS154" s="5">
        <f>IF(AND(数据B!$E153="反手",数据B!$F153="得"),1,0)</f>
        <v>0</v>
      </c>
      <c r="AT154" s="5">
        <f>IF(AND(数据B!$E153="反手",数据B!$F153="失"),1,0)</f>
        <v>0</v>
      </c>
      <c r="AU154" s="5">
        <f>IF(AND(数据B!$E153="侧身",数据B!$F153="得"),1,0)</f>
        <v>0</v>
      </c>
      <c r="AV154" s="5">
        <f>IF(AND(数据B!$E153="侧身",数据B!$F153="失"),1,0)</f>
        <v>0</v>
      </c>
      <c r="AW154" s="5">
        <f>IF(AND(数据B!$E153="控制",数据B!$F153="得"),1,0)</f>
        <v>0</v>
      </c>
      <c r="AX154" s="5">
        <f>IF(AND(数据B!$E153="控制",数据B!$F153="失"),1,0)</f>
        <v>0</v>
      </c>
      <c r="AY154" s="5">
        <f>IF(AND(数据B!$E153="意外",数据B!$F153="得"),1,0)</f>
        <v>0</v>
      </c>
      <c r="AZ154" s="5">
        <f>IF(AND(数据B!$E153="意外",数据B!$F153="失"),1,0)</f>
        <v>0</v>
      </c>
    </row>
    <row r="155" spans="1:52">
      <c r="A155" s="1">
        <f>IF(AND(输入!$D154=1,输入!$G154="d"),1,0)</f>
        <v>0</v>
      </c>
      <c r="B155" s="1">
        <f>IF(AND(输入!$D154=2,输入!$G154="d"),1,0)</f>
        <v>0</v>
      </c>
      <c r="C155" s="1">
        <f>IF(AND(输入!$D154=3,输入!$G154="d"),1,0)</f>
        <v>0</v>
      </c>
      <c r="D155" s="1">
        <f>IF(AND(输入!$D154=4,输入!$G154="d"),1,0)</f>
        <v>0</v>
      </c>
      <c r="E155" s="1">
        <f>IF(AND(输入!$D154=5,输入!$G154="d"),1,0)</f>
        <v>0</v>
      </c>
      <c r="F155" s="1">
        <f>IF(AND(输入!$D154=6,输入!$G154="d"),1,0)</f>
        <v>0</v>
      </c>
      <c r="G155" s="1">
        <f>IF(AND(输入!$D154&gt;6,输入!$G154="d"),1,0)</f>
        <v>0</v>
      </c>
      <c r="H155" s="1">
        <f>IF(AND(输入!$D154=1,输入!$G154="s"),1,0)</f>
        <v>0</v>
      </c>
      <c r="I155" s="1">
        <f>IF(AND(输入!$D154=2,输入!$G154="s"),1,0)</f>
        <v>0</v>
      </c>
      <c r="J155" s="1">
        <f>IF(AND(输入!$D154=3,输入!$G154="s"),1,0)</f>
        <v>0</v>
      </c>
      <c r="K155" s="1">
        <f>IF(AND(输入!$D154=4,输入!$G154="s"),1,0)</f>
        <v>0</v>
      </c>
      <c r="L155" s="1">
        <f>IF(AND(输入!$D154=5,输入!$G154="s"),1,0)</f>
        <v>0</v>
      </c>
      <c r="M155" s="1">
        <f>IF(AND(输入!$D154=6,输入!$G154="s"),1,0)</f>
        <v>0</v>
      </c>
      <c r="N155" s="1">
        <f>IF(AND(输入!$D154&gt;6,输入!$G154="s"),1,0)</f>
        <v>0</v>
      </c>
      <c r="O155" s="2">
        <f>IF(AND(输入!$H154=1,输入!$G154="s"),1,0)</f>
        <v>0</v>
      </c>
      <c r="P155" s="2">
        <f>IF(AND(输入!$H154=2,输入!$G154="s"),1,0)</f>
        <v>0</v>
      </c>
      <c r="Q155" s="2">
        <f>IF(AND(输入!$H154=3,输入!$G154="s"),1,0)</f>
        <v>0</v>
      </c>
      <c r="R155" s="2">
        <f>IF(AND(输入!$H154=4,输入!$G154="s"),1,0)</f>
        <v>0</v>
      </c>
      <c r="S155" s="2">
        <f>IF(AND(输入!$H154=5,输入!$G154="s"),1,0)</f>
        <v>0</v>
      </c>
      <c r="T155" s="2">
        <f>IF(AND(输入!$H154=6,输入!$G154="s"),1,0)</f>
        <v>0</v>
      </c>
      <c r="U155" s="2">
        <f>IF(AND(输入!$H154&gt;6,输入!$G154="s"),1,0)</f>
        <v>0</v>
      </c>
      <c r="V155" s="2">
        <f>IF(AND(输入!$H154=1,输入!$G154="d"),1,0)</f>
        <v>0</v>
      </c>
      <c r="W155" s="2">
        <f>IF(AND(输入!$H154=2,输入!$G154="d"),1,0)</f>
        <v>0</v>
      </c>
      <c r="X155" s="2">
        <f>IF(AND(输入!$H154=3,输入!$G154="d"),1,0)</f>
        <v>0</v>
      </c>
      <c r="Y155" s="2">
        <f>IF(AND(输入!$H154=4,输入!$G154="d"),1,0)</f>
        <v>0</v>
      </c>
      <c r="Z155" s="2">
        <f>IF(AND(输入!$H154=5,输入!$G154="d"),1,0)</f>
        <v>0</v>
      </c>
      <c r="AA155" s="2">
        <f>IF(AND(输入!$H154=6,输入!$G154="d"),1,0)</f>
        <v>0</v>
      </c>
      <c r="AB155" s="2">
        <f>IF(AND(输入!$H154&gt;6,输入!$G154="d"),1,0)</f>
        <v>0</v>
      </c>
      <c r="AC155" s="1">
        <f>IF(AND(数据A!$E154="发球",数据A!$F154="得"),1,0)</f>
        <v>0</v>
      </c>
      <c r="AD155" s="1">
        <f>IF(AND(数据A!$E154="发球",数据A!$F154="失"),1,0)</f>
        <v>0</v>
      </c>
      <c r="AE155" s="1">
        <f>IF(AND(数据A!$E154="正手",数据A!$F154="得"),1,0)</f>
        <v>0</v>
      </c>
      <c r="AF155" s="1">
        <f>IF(AND(数据A!$E154="正手",数据A!$F154="失"),1,0)</f>
        <v>0</v>
      </c>
      <c r="AG155" s="1">
        <f>IF(AND(数据A!$E154="反手",数据A!$F154="得"),1,0)</f>
        <v>0</v>
      </c>
      <c r="AH155" s="1">
        <f>IF(AND(数据A!$E154="反手",数据A!$F154="失"),1,0)</f>
        <v>0</v>
      </c>
      <c r="AI155" s="1">
        <f>IF(AND(数据A!$E154="侧身",数据A!$F154="得"),1,0)</f>
        <v>0</v>
      </c>
      <c r="AJ155" s="1">
        <f>IF(AND(数据A!$E154="侧身",数据A!$F154="失"),1,0)</f>
        <v>0</v>
      </c>
      <c r="AK155" s="1">
        <f>IF(AND(数据A!$E154="控制",数据A!$F154="得"),1,0)</f>
        <v>0</v>
      </c>
      <c r="AL155" s="1">
        <f>IF(AND(数据A!$E154="控制",数据A!$F154="失"),1,0)</f>
        <v>0</v>
      </c>
      <c r="AM155" s="1">
        <f>IF(AND(数据A!$E154="意外",数据A!$F154="得"),1,0)</f>
        <v>0</v>
      </c>
      <c r="AN155" s="1">
        <f>IF(AND(数据A!$E154="意外",数据A!$F154="失"),1,0)</f>
        <v>0</v>
      </c>
      <c r="AO155" s="5">
        <f>IF(AND(数据B!$E154="发球",数据B!$F154="得"),1,0)</f>
        <v>0</v>
      </c>
      <c r="AP155" s="5">
        <f>IF(AND(数据B!$E154="发球",数据B!$F154="失"),1,0)</f>
        <v>0</v>
      </c>
      <c r="AQ155" s="5">
        <f>IF(AND(数据B!$E154="正手",数据B!$F154="得"),1,0)</f>
        <v>0</v>
      </c>
      <c r="AR155" s="5">
        <f>IF(AND(数据B!$E154="正手",数据B!$F154="失"),1,0)</f>
        <v>0</v>
      </c>
      <c r="AS155" s="5">
        <f>IF(AND(数据B!$E154="反手",数据B!$F154="得"),1,0)</f>
        <v>0</v>
      </c>
      <c r="AT155" s="5">
        <f>IF(AND(数据B!$E154="反手",数据B!$F154="失"),1,0)</f>
        <v>0</v>
      </c>
      <c r="AU155" s="5">
        <f>IF(AND(数据B!$E154="侧身",数据B!$F154="得"),1,0)</f>
        <v>0</v>
      </c>
      <c r="AV155" s="5">
        <f>IF(AND(数据B!$E154="侧身",数据B!$F154="失"),1,0)</f>
        <v>0</v>
      </c>
      <c r="AW155" s="5">
        <f>IF(AND(数据B!$E154="控制",数据B!$F154="得"),1,0)</f>
        <v>0</v>
      </c>
      <c r="AX155" s="5">
        <f>IF(AND(数据B!$E154="控制",数据B!$F154="失"),1,0)</f>
        <v>0</v>
      </c>
      <c r="AY155" s="5">
        <f>IF(AND(数据B!$E154="意外",数据B!$F154="得"),1,0)</f>
        <v>0</v>
      </c>
      <c r="AZ155" s="5">
        <f>IF(AND(数据B!$E154="意外",数据B!$F154="失"),1,0)</f>
        <v>0</v>
      </c>
    </row>
    <row r="156" spans="1:52">
      <c r="A156" s="1">
        <f>IF(AND(输入!$D155=1,输入!$G155="d"),1,0)</f>
        <v>0</v>
      </c>
      <c r="B156" s="1">
        <f>IF(AND(输入!$D155=2,输入!$G155="d"),1,0)</f>
        <v>0</v>
      </c>
      <c r="C156" s="1">
        <f>IF(AND(输入!$D155=3,输入!$G155="d"),1,0)</f>
        <v>0</v>
      </c>
      <c r="D156" s="1">
        <f>IF(AND(输入!$D155=4,输入!$G155="d"),1,0)</f>
        <v>0</v>
      </c>
      <c r="E156" s="1">
        <f>IF(AND(输入!$D155=5,输入!$G155="d"),1,0)</f>
        <v>0</v>
      </c>
      <c r="F156" s="1">
        <f>IF(AND(输入!$D155=6,输入!$G155="d"),1,0)</f>
        <v>0</v>
      </c>
      <c r="G156" s="1">
        <f>IF(AND(输入!$D155&gt;6,输入!$G155="d"),1,0)</f>
        <v>0</v>
      </c>
      <c r="H156" s="1">
        <f>IF(AND(输入!$D155=1,输入!$G155="s"),1,0)</f>
        <v>0</v>
      </c>
      <c r="I156" s="1">
        <f>IF(AND(输入!$D155=2,输入!$G155="s"),1,0)</f>
        <v>0</v>
      </c>
      <c r="J156" s="1">
        <f>IF(AND(输入!$D155=3,输入!$G155="s"),1,0)</f>
        <v>0</v>
      </c>
      <c r="K156" s="1">
        <f>IF(AND(输入!$D155=4,输入!$G155="s"),1,0)</f>
        <v>0</v>
      </c>
      <c r="L156" s="1">
        <f>IF(AND(输入!$D155=5,输入!$G155="s"),1,0)</f>
        <v>0</v>
      </c>
      <c r="M156" s="1">
        <f>IF(AND(输入!$D155=6,输入!$G155="s"),1,0)</f>
        <v>0</v>
      </c>
      <c r="N156" s="1">
        <f>IF(AND(输入!$D155&gt;6,输入!$G155="s"),1,0)</f>
        <v>0</v>
      </c>
      <c r="O156" s="2">
        <f>IF(AND(输入!$H155=1,输入!$G155="s"),1,0)</f>
        <v>0</v>
      </c>
      <c r="P156" s="2">
        <f>IF(AND(输入!$H155=2,输入!$G155="s"),1,0)</f>
        <v>0</v>
      </c>
      <c r="Q156" s="2">
        <f>IF(AND(输入!$H155=3,输入!$G155="s"),1,0)</f>
        <v>0</v>
      </c>
      <c r="R156" s="2">
        <f>IF(AND(输入!$H155=4,输入!$G155="s"),1,0)</f>
        <v>0</v>
      </c>
      <c r="S156" s="2">
        <f>IF(AND(输入!$H155=5,输入!$G155="s"),1,0)</f>
        <v>0</v>
      </c>
      <c r="T156" s="2">
        <f>IF(AND(输入!$H155=6,输入!$G155="s"),1,0)</f>
        <v>0</v>
      </c>
      <c r="U156" s="2">
        <f>IF(AND(输入!$H155&gt;6,输入!$G155="s"),1,0)</f>
        <v>0</v>
      </c>
      <c r="V156" s="2">
        <f>IF(AND(输入!$H155=1,输入!$G155="d"),1,0)</f>
        <v>0</v>
      </c>
      <c r="W156" s="2">
        <f>IF(AND(输入!$H155=2,输入!$G155="d"),1,0)</f>
        <v>0</v>
      </c>
      <c r="X156" s="2">
        <f>IF(AND(输入!$H155=3,输入!$G155="d"),1,0)</f>
        <v>0</v>
      </c>
      <c r="Y156" s="2">
        <f>IF(AND(输入!$H155=4,输入!$G155="d"),1,0)</f>
        <v>0</v>
      </c>
      <c r="Z156" s="2">
        <f>IF(AND(输入!$H155=5,输入!$G155="d"),1,0)</f>
        <v>0</v>
      </c>
      <c r="AA156" s="2">
        <f>IF(AND(输入!$H155=6,输入!$G155="d"),1,0)</f>
        <v>0</v>
      </c>
      <c r="AB156" s="2">
        <f>IF(AND(输入!$H155&gt;6,输入!$G155="d"),1,0)</f>
        <v>0</v>
      </c>
      <c r="AC156" s="1">
        <f>IF(AND(数据A!$E155="发球",数据A!$F155="得"),1,0)</f>
        <v>0</v>
      </c>
      <c r="AD156" s="1">
        <f>IF(AND(数据A!$E155="发球",数据A!$F155="失"),1,0)</f>
        <v>0</v>
      </c>
      <c r="AE156" s="1">
        <f>IF(AND(数据A!$E155="正手",数据A!$F155="得"),1,0)</f>
        <v>0</v>
      </c>
      <c r="AF156" s="1">
        <f>IF(AND(数据A!$E155="正手",数据A!$F155="失"),1,0)</f>
        <v>0</v>
      </c>
      <c r="AG156" s="1">
        <f>IF(AND(数据A!$E155="反手",数据A!$F155="得"),1,0)</f>
        <v>0</v>
      </c>
      <c r="AH156" s="1">
        <f>IF(AND(数据A!$E155="反手",数据A!$F155="失"),1,0)</f>
        <v>0</v>
      </c>
      <c r="AI156" s="1">
        <f>IF(AND(数据A!$E155="侧身",数据A!$F155="得"),1,0)</f>
        <v>0</v>
      </c>
      <c r="AJ156" s="1">
        <f>IF(AND(数据A!$E155="侧身",数据A!$F155="失"),1,0)</f>
        <v>0</v>
      </c>
      <c r="AK156" s="1">
        <f>IF(AND(数据A!$E155="控制",数据A!$F155="得"),1,0)</f>
        <v>0</v>
      </c>
      <c r="AL156" s="1">
        <f>IF(AND(数据A!$E155="控制",数据A!$F155="失"),1,0)</f>
        <v>0</v>
      </c>
      <c r="AM156" s="1">
        <f>IF(AND(数据A!$E155="意外",数据A!$F155="得"),1,0)</f>
        <v>0</v>
      </c>
      <c r="AN156" s="1">
        <f>IF(AND(数据A!$E155="意外",数据A!$F155="失"),1,0)</f>
        <v>0</v>
      </c>
      <c r="AO156" s="5">
        <f>IF(AND(数据B!$E155="发球",数据B!$F155="得"),1,0)</f>
        <v>0</v>
      </c>
      <c r="AP156" s="5">
        <f>IF(AND(数据B!$E155="发球",数据B!$F155="失"),1,0)</f>
        <v>0</v>
      </c>
      <c r="AQ156" s="5">
        <f>IF(AND(数据B!$E155="正手",数据B!$F155="得"),1,0)</f>
        <v>0</v>
      </c>
      <c r="AR156" s="5">
        <f>IF(AND(数据B!$E155="正手",数据B!$F155="失"),1,0)</f>
        <v>0</v>
      </c>
      <c r="AS156" s="5">
        <f>IF(AND(数据B!$E155="反手",数据B!$F155="得"),1,0)</f>
        <v>0</v>
      </c>
      <c r="AT156" s="5">
        <f>IF(AND(数据B!$E155="反手",数据B!$F155="失"),1,0)</f>
        <v>0</v>
      </c>
      <c r="AU156" s="5">
        <f>IF(AND(数据B!$E155="侧身",数据B!$F155="得"),1,0)</f>
        <v>0</v>
      </c>
      <c r="AV156" s="5">
        <f>IF(AND(数据B!$E155="侧身",数据B!$F155="失"),1,0)</f>
        <v>0</v>
      </c>
      <c r="AW156" s="5">
        <f>IF(AND(数据B!$E155="控制",数据B!$F155="得"),1,0)</f>
        <v>0</v>
      </c>
      <c r="AX156" s="5">
        <f>IF(AND(数据B!$E155="控制",数据B!$F155="失"),1,0)</f>
        <v>0</v>
      </c>
      <c r="AY156" s="5">
        <f>IF(AND(数据B!$E155="意外",数据B!$F155="得"),1,0)</f>
        <v>0</v>
      </c>
      <c r="AZ156" s="5">
        <f>IF(AND(数据B!$E155="意外",数据B!$F155="失"),1,0)</f>
        <v>0</v>
      </c>
    </row>
    <row r="157" spans="1:52">
      <c r="A157" s="1">
        <f>IF(AND(输入!$D156=1,输入!$G156="d"),1,0)</f>
        <v>0</v>
      </c>
      <c r="B157" s="1">
        <f>IF(AND(输入!$D156=2,输入!$G156="d"),1,0)</f>
        <v>0</v>
      </c>
      <c r="C157" s="1">
        <f>IF(AND(输入!$D156=3,输入!$G156="d"),1,0)</f>
        <v>0</v>
      </c>
      <c r="D157" s="1">
        <f>IF(AND(输入!$D156=4,输入!$G156="d"),1,0)</f>
        <v>0</v>
      </c>
      <c r="E157" s="1">
        <f>IF(AND(输入!$D156=5,输入!$G156="d"),1,0)</f>
        <v>0</v>
      </c>
      <c r="F157" s="1">
        <f>IF(AND(输入!$D156=6,输入!$G156="d"),1,0)</f>
        <v>0</v>
      </c>
      <c r="G157" s="1">
        <f>IF(AND(输入!$D156&gt;6,输入!$G156="d"),1,0)</f>
        <v>0</v>
      </c>
      <c r="H157" s="1">
        <f>IF(AND(输入!$D156=1,输入!$G156="s"),1,0)</f>
        <v>0</v>
      </c>
      <c r="I157" s="1">
        <f>IF(AND(输入!$D156=2,输入!$G156="s"),1,0)</f>
        <v>0</v>
      </c>
      <c r="J157" s="1">
        <f>IF(AND(输入!$D156=3,输入!$G156="s"),1,0)</f>
        <v>0</v>
      </c>
      <c r="K157" s="1">
        <f>IF(AND(输入!$D156=4,输入!$G156="s"),1,0)</f>
        <v>0</v>
      </c>
      <c r="L157" s="1">
        <f>IF(AND(输入!$D156=5,输入!$G156="s"),1,0)</f>
        <v>0</v>
      </c>
      <c r="M157" s="1">
        <f>IF(AND(输入!$D156=6,输入!$G156="s"),1,0)</f>
        <v>0</v>
      </c>
      <c r="N157" s="1">
        <f>IF(AND(输入!$D156&gt;6,输入!$G156="s"),1,0)</f>
        <v>0</v>
      </c>
      <c r="O157" s="2">
        <f>IF(AND(输入!$H156=1,输入!$G156="s"),1,0)</f>
        <v>0</v>
      </c>
      <c r="P157" s="2">
        <f>IF(AND(输入!$H156=2,输入!$G156="s"),1,0)</f>
        <v>0</v>
      </c>
      <c r="Q157" s="2">
        <f>IF(AND(输入!$H156=3,输入!$G156="s"),1,0)</f>
        <v>0</v>
      </c>
      <c r="R157" s="2">
        <f>IF(AND(输入!$H156=4,输入!$G156="s"),1,0)</f>
        <v>0</v>
      </c>
      <c r="S157" s="2">
        <f>IF(AND(输入!$H156=5,输入!$G156="s"),1,0)</f>
        <v>0</v>
      </c>
      <c r="T157" s="2">
        <f>IF(AND(输入!$H156=6,输入!$G156="s"),1,0)</f>
        <v>0</v>
      </c>
      <c r="U157" s="2">
        <f>IF(AND(输入!$H156&gt;6,输入!$G156="s"),1,0)</f>
        <v>0</v>
      </c>
      <c r="V157" s="2">
        <f>IF(AND(输入!$H156=1,输入!$G156="d"),1,0)</f>
        <v>0</v>
      </c>
      <c r="W157" s="2">
        <f>IF(AND(输入!$H156=2,输入!$G156="d"),1,0)</f>
        <v>0</v>
      </c>
      <c r="X157" s="2">
        <f>IF(AND(输入!$H156=3,输入!$G156="d"),1,0)</f>
        <v>0</v>
      </c>
      <c r="Y157" s="2">
        <f>IF(AND(输入!$H156=4,输入!$G156="d"),1,0)</f>
        <v>0</v>
      </c>
      <c r="Z157" s="2">
        <f>IF(AND(输入!$H156=5,输入!$G156="d"),1,0)</f>
        <v>0</v>
      </c>
      <c r="AA157" s="2">
        <f>IF(AND(输入!$H156=6,输入!$G156="d"),1,0)</f>
        <v>0</v>
      </c>
      <c r="AB157" s="2">
        <f>IF(AND(输入!$H156&gt;6,输入!$G156="d"),1,0)</f>
        <v>0</v>
      </c>
      <c r="AC157" s="1">
        <f>IF(AND(数据A!$E156="发球",数据A!$F156="得"),1,0)</f>
        <v>0</v>
      </c>
      <c r="AD157" s="1">
        <f>IF(AND(数据A!$E156="发球",数据A!$F156="失"),1,0)</f>
        <v>0</v>
      </c>
      <c r="AE157" s="1">
        <f>IF(AND(数据A!$E156="正手",数据A!$F156="得"),1,0)</f>
        <v>0</v>
      </c>
      <c r="AF157" s="1">
        <f>IF(AND(数据A!$E156="正手",数据A!$F156="失"),1,0)</f>
        <v>0</v>
      </c>
      <c r="AG157" s="1">
        <f>IF(AND(数据A!$E156="反手",数据A!$F156="得"),1,0)</f>
        <v>0</v>
      </c>
      <c r="AH157" s="1">
        <f>IF(AND(数据A!$E156="反手",数据A!$F156="失"),1,0)</f>
        <v>0</v>
      </c>
      <c r="AI157" s="1">
        <f>IF(AND(数据A!$E156="侧身",数据A!$F156="得"),1,0)</f>
        <v>0</v>
      </c>
      <c r="AJ157" s="1">
        <f>IF(AND(数据A!$E156="侧身",数据A!$F156="失"),1,0)</f>
        <v>0</v>
      </c>
      <c r="AK157" s="1">
        <f>IF(AND(数据A!$E156="控制",数据A!$F156="得"),1,0)</f>
        <v>0</v>
      </c>
      <c r="AL157" s="1">
        <f>IF(AND(数据A!$E156="控制",数据A!$F156="失"),1,0)</f>
        <v>0</v>
      </c>
      <c r="AM157" s="1">
        <f>IF(AND(数据A!$E156="意外",数据A!$F156="得"),1,0)</f>
        <v>0</v>
      </c>
      <c r="AN157" s="1">
        <f>IF(AND(数据A!$E156="意外",数据A!$F156="失"),1,0)</f>
        <v>0</v>
      </c>
      <c r="AO157" s="5">
        <f>IF(AND(数据B!$E156="发球",数据B!$F156="得"),1,0)</f>
        <v>0</v>
      </c>
      <c r="AP157" s="5">
        <f>IF(AND(数据B!$E156="发球",数据B!$F156="失"),1,0)</f>
        <v>0</v>
      </c>
      <c r="AQ157" s="5">
        <f>IF(AND(数据B!$E156="正手",数据B!$F156="得"),1,0)</f>
        <v>0</v>
      </c>
      <c r="AR157" s="5">
        <f>IF(AND(数据B!$E156="正手",数据B!$F156="失"),1,0)</f>
        <v>0</v>
      </c>
      <c r="AS157" s="5">
        <f>IF(AND(数据B!$E156="反手",数据B!$F156="得"),1,0)</f>
        <v>0</v>
      </c>
      <c r="AT157" s="5">
        <f>IF(AND(数据B!$E156="反手",数据B!$F156="失"),1,0)</f>
        <v>0</v>
      </c>
      <c r="AU157" s="5">
        <f>IF(AND(数据B!$E156="侧身",数据B!$F156="得"),1,0)</f>
        <v>0</v>
      </c>
      <c r="AV157" s="5">
        <f>IF(AND(数据B!$E156="侧身",数据B!$F156="失"),1,0)</f>
        <v>0</v>
      </c>
      <c r="AW157" s="5">
        <f>IF(AND(数据B!$E156="控制",数据B!$F156="得"),1,0)</f>
        <v>0</v>
      </c>
      <c r="AX157" s="5">
        <f>IF(AND(数据B!$E156="控制",数据B!$F156="失"),1,0)</f>
        <v>0</v>
      </c>
      <c r="AY157" s="5">
        <f>IF(AND(数据B!$E156="意外",数据B!$F156="得"),1,0)</f>
        <v>0</v>
      </c>
      <c r="AZ157" s="5">
        <f>IF(AND(数据B!$E156="意外",数据B!$F156="失"),1,0)</f>
        <v>0</v>
      </c>
    </row>
    <row r="158" spans="1:52">
      <c r="A158" s="1">
        <f>IF(AND(输入!$D157=1,输入!$G157="d"),1,0)</f>
        <v>0</v>
      </c>
      <c r="B158" s="1">
        <f>IF(AND(输入!$D157=2,输入!$G157="d"),1,0)</f>
        <v>0</v>
      </c>
      <c r="C158" s="1">
        <f>IF(AND(输入!$D157=3,输入!$G157="d"),1,0)</f>
        <v>0</v>
      </c>
      <c r="D158" s="1">
        <f>IF(AND(输入!$D157=4,输入!$G157="d"),1,0)</f>
        <v>0</v>
      </c>
      <c r="E158" s="1">
        <f>IF(AND(输入!$D157=5,输入!$G157="d"),1,0)</f>
        <v>0</v>
      </c>
      <c r="F158" s="1">
        <f>IF(AND(输入!$D157=6,输入!$G157="d"),1,0)</f>
        <v>0</v>
      </c>
      <c r="G158" s="1">
        <f>IF(AND(输入!$D157&gt;6,输入!$G157="d"),1,0)</f>
        <v>0</v>
      </c>
      <c r="H158" s="1">
        <f>IF(AND(输入!$D157=1,输入!$G157="s"),1,0)</f>
        <v>0</v>
      </c>
      <c r="I158" s="1">
        <f>IF(AND(输入!$D157=2,输入!$G157="s"),1,0)</f>
        <v>0</v>
      </c>
      <c r="J158" s="1">
        <f>IF(AND(输入!$D157=3,输入!$G157="s"),1,0)</f>
        <v>0</v>
      </c>
      <c r="K158" s="1">
        <f>IF(AND(输入!$D157=4,输入!$G157="s"),1,0)</f>
        <v>0</v>
      </c>
      <c r="L158" s="1">
        <f>IF(AND(输入!$D157=5,输入!$G157="s"),1,0)</f>
        <v>0</v>
      </c>
      <c r="M158" s="1">
        <f>IF(AND(输入!$D157=6,输入!$G157="s"),1,0)</f>
        <v>0</v>
      </c>
      <c r="N158" s="1">
        <f>IF(AND(输入!$D157&gt;6,输入!$G157="s"),1,0)</f>
        <v>0</v>
      </c>
      <c r="O158" s="2">
        <f>IF(AND(输入!$H157=1,输入!$G157="s"),1,0)</f>
        <v>0</v>
      </c>
      <c r="P158" s="2">
        <f>IF(AND(输入!$H157=2,输入!$G157="s"),1,0)</f>
        <v>0</v>
      </c>
      <c r="Q158" s="2">
        <f>IF(AND(输入!$H157=3,输入!$G157="s"),1,0)</f>
        <v>0</v>
      </c>
      <c r="R158" s="2">
        <f>IF(AND(输入!$H157=4,输入!$G157="s"),1,0)</f>
        <v>0</v>
      </c>
      <c r="S158" s="2">
        <f>IF(AND(输入!$H157=5,输入!$G157="s"),1,0)</f>
        <v>0</v>
      </c>
      <c r="T158" s="2">
        <f>IF(AND(输入!$H157=6,输入!$G157="s"),1,0)</f>
        <v>0</v>
      </c>
      <c r="U158" s="2">
        <f>IF(AND(输入!$H157&gt;6,输入!$G157="s"),1,0)</f>
        <v>0</v>
      </c>
      <c r="V158" s="2">
        <f>IF(AND(输入!$H157=1,输入!$G157="d"),1,0)</f>
        <v>0</v>
      </c>
      <c r="W158" s="2">
        <f>IF(AND(输入!$H157=2,输入!$G157="d"),1,0)</f>
        <v>0</v>
      </c>
      <c r="X158" s="2">
        <f>IF(AND(输入!$H157=3,输入!$G157="d"),1,0)</f>
        <v>0</v>
      </c>
      <c r="Y158" s="2">
        <f>IF(AND(输入!$H157=4,输入!$G157="d"),1,0)</f>
        <v>0</v>
      </c>
      <c r="Z158" s="2">
        <f>IF(AND(输入!$H157=5,输入!$G157="d"),1,0)</f>
        <v>0</v>
      </c>
      <c r="AA158" s="2">
        <f>IF(AND(输入!$H157=6,输入!$G157="d"),1,0)</f>
        <v>0</v>
      </c>
      <c r="AB158" s="2">
        <f>IF(AND(输入!$H157&gt;6,输入!$G157="d"),1,0)</f>
        <v>0</v>
      </c>
      <c r="AC158" s="1">
        <f>IF(AND(数据A!$E157="发球",数据A!$F157="得"),1,0)</f>
        <v>0</v>
      </c>
      <c r="AD158" s="1">
        <f>IF(AND(数据A!$E157="发球",数据A!$F157="失"),1,0)</f>
        <v>0</v>
      </c>
      <c r="AE158" s="1">
        <f>IF(AND(数据A!$E157="正手",数据A!$F157="得"),1,0)</f>
        <v>0</v>
      </c>
      <c r="AF158" s="1">
        <f>IF(AND(数据A!$E157="正手",数据A!$F157="失"),1,0)</f>
        <v>0</v>
      </c>
      <c r="AG158" s="1">
        <f>IF(AND(数据A!$E157="反手",数据A!$F157="得"),1,0)</f>
        <v>0</v>
      </c>
      <c r="AH158" s="1">
        <f>IF(AND(数据A!$E157="反手",数据A!$F157="失"),1,0)</f>
        <v>0</v>
      </c>
      <c r="AI158" s="1">
        <f>IF(AND(数据A!$E157="侧身",数据A!$F157="得"),1,0)</f>
        <v>0</v>
      </c>
      <c r="AJ158" s="1">
        <f>IF(AND(数据A!$E157="侧身",数据A!$F157="失"),1,0)</f>
        <v>0</v>
      </c>
      <c r="AK158" s="1">
        <f>IF(AND(数据A!$E157="控制",数据A!$F157="得"),1,0)</f>
        <v>0</v>
      </c>
      <c r="AL158" s="1">
        <f>IF(AND(数据A!$E157="控制",数据A!$F157="失"),1,0)</f>
        <v>0</v>
      </c>
      <c r="AM158" s="1">
        <f>IF(AND(数据A!$E157="意外",数据A!$F157="得"),1,0)</f>
        <v>0</v>
      </c>
      <c r="AN158" s="1">
        <f>IF(AND(数据A!$E157="意外",数据A!$F157="失"),1,0)</f>
        <v>0</v>
      </c>
      <c r="AO158" s="5">
        <f>IF(AND(数据B!$E157="发球",数据B!$F157="得"),1,0)</f>
        <v>0</v>
      </c>
      <c r="AP158" s="5">
        <f>IF(AND(数据B!$E157="发球",数据B!$F157="失"),1,0)</f>
        <v>0</v>
      </c>
      <c r="AQ158" s="5">
        <f>IF(AND(数据B!$E157="正手",数据B!$F157="得"),1,0)</f>
        <v>0</v>
      </c>
      <c r="AR158" s="5">
        <f>IF(AND(数据B!$E157="正手",数据B!$F157="失"),1,0)</f>
        <v>0</v>
      </c>
      <c r="AS158" s="5">
        <f>IF(AND(数据B!$E157="反手",数据B!$F157="得"),1,0)</f>
        <v>0</v>
      </c>
      <c r="AT158" s="5">
        <f>IF(AND(数据B!$E157="反手",数据B!$F157="失"),1,0)</f>
        <v>0</v>
      </c>
      <c r="AU158" s="5">
        <f>IF(AND(数据B!$E157="侧身",数据B!$F157="得"),1,0)</f>
        <v>0</v>
      </c>
      <c r="AV158" s="5">
        <f>IF(AND(数据B!$E157="侧身",数据B!$F157="失"),1,0)</f>
        <v>0</v>
      </c>
      <c r="AW158" s="5">
        <f>IF(AND(数据B!$E157="控制",数据B!$F157="得"),1,0)</f>
        <v>0</v>
      </c>
      <c r="AX158" s="5">
        <f>IF(AND(数据B!$E157="控制",数据B!$F157="失"),1,0)</f>
        <v>0</v>
      </c>
      <c r="AY158" s="5">
        <f>IF(AND(数据B!$E157="意外",数据B!$F157="得"),1,0)</f>
        <v>0</v>
      </c>
      <c r="AZ158" s="5">
        <f>IF(AND(数据B!$E157="意外",数据B!$F157="失"),1,0)</f>
        <v>0</v>
      </c>
    </row>
    <row r="159" spans="1:52">
      <c r="A159" s="1">
        <f>IF(AND(输入!$D158=1,输入!$G158="d"),1,0)</f>
        <v>0</v>
      </c>
      <c r="B159" s="1">
        <f>IF(AND(输入!$D158=2,输入!$G158="d"),1,0)</f>
        <v>0</v>
      </c>
      <c r="C159" s="1">
        <f>IF(AND(输入!$D158=3,输入!$G158="d"),1,0)</f>
        <v>0</v>
      </c>
      <c r="D159" s="1">
        <f>IF(AND(输入!$D158=4,输入!$G158="d"),1,0)</f>
        <v>0</v>
      </c>
      <c r="E159" s="1">
        <f>IF(AND(输入!$D158=5,输入!$G158="d"),1,0)</f>
        <v>0</v>
      </c>
      <c r="F159" s="1">
        <f>IF(AND(输入!$D158=6,输入!$G158="d"),1,0)</f>
        <v>0</v>
      </c>
      <c r="G159" s="1">
        <f>IF(AND(输入!$D158&gt;6,输入!$G158="d"),1,0)</f>
        <v>0</v>
      </c>
      <c r="H159" s="1">
        <f>IF(AND(输入!$D158=1,输入!$G158="s"),1,0)</f>
        <v>0</v>
      </c>
      <c r="I159" s="1">
        <f>IF(AND(输入!$D158=2,输入!$G158="s"),1,0)</f>
        <v>0</v>
      </c>
      <c r="J159" s="1">
        <f>IF(AND(输入!$D158=3,输入!$G158="s"),1,0)</f>
        <v>0</v>
      </c>
      <c r="K159" s="1">
        <f>IF(AND(输入!$D158=4,输入!$G158="s"),1,0)</f>
        <v>0</v>
      </c>
      <c r="L159" s="1">
        <f>IF(AND(输入!$D158=5,输入!$G158="s"),1,0)</f>
        <v>0</v>
      </c>
      <c r="M159" s="1">
        <f>IF(AND(输入!$D158=6,输入!$G158="s"),1,0)</f>
        <v>0</v>
      </c>
      <c r="N159" s="1">
        <f>IF(AND(输入!$D158&gt;6,输入!$G158="s"),1,0)</f>
        <v>0</v>
      </c>
      <c r="O159" s="2">
        <f>IF(AND(输入!$H158=1,输入!$G158="s"),1,0)</f>
        <v>0</v>
      </c>
      <c r="P159" s="2">
        <f>IF(AND(输入!$H158=2,输入!$G158="s"),1,0)</f>
        <v>0</v>
      </c>
      <c r="Q159" s="2">
        <f>IF(AND(输入!$H158=3,输入!$G158="s"),1,0)</f>
        <v>0</v>
      </c>
      <c r="R159" s="2">
        <f>IF(AND(输入!$H158=4,输入!$G158="s"),1,0)</f>
        <v>0</v>
      </c>
      <c r="S159" s="2">
        <f>IF(AND(输入!$H158=5,输入!$G158="s"),1,0)</f>
        <v>0</v>
      </c>
      <c r="T159" s="2">
        <f>IF(AND(输入!$H158=6,输入!$G158="s"),1,0)</f>
        <v>0</v>
      </c>
      <c r="U159" s="2">
        <f>IF(AND(输入!$H158&gt;6,输入!$G158="s"),1,0)</f>
        <v>0</v>
      </c>
      <c r="V159" s="2">
        <f>IF(AND(输入!$H158=1,输入!$G158="d"),1,0)</f>
        <v>0</v>
      </c>
      <c r="W159" s="2">
        <f>IF(AND(输入!$H158=2,输入!$G158="d"),1,0)</f>
        <v>0</v>
      </c>
      <c r="X159" s="2">
        <f>IF(AND(输入!$H158=3,输入!$G158="d"),1,0)</f>
        <v>0</v>
      </c>
      <c r="Y159" s="2">
        <f>IF(AND(输入!$H158=4,输入!$G158="d"),1,0)</f>
        <v>0</v>
      </c>
      <c r="Z159" s="2">
        <f>IF(AND(输入!$H158=5,输入!$G158="d"),1,0)</f>
        <v>0</v>
      </c>
      <c r="AA159" s="2">
        <f>IF(AND(输入!$H158=6,输入!$G158="d"),1,0)</f>
        <v>0</v>
      </c>
      <c r="AB159" s="2">
        <f>IF(AND(输入!$H158&gt;6,输入!$G158="d"),1,0)</f>
        <v>0</v>
      </c>
      <c r="AC159" s="1">
        <f>IF(AND(数据A!$E158="发球",数据A!$F158="得"),1,0)</f>
        <v>0</v>
      </c>
      <c r="AD159" s="1">
        <f>IF(AND(数据A!$E158="发球",数据A!$F158="失"),1,0)</f>
        <v>0</v>
      </c>
      <c r="AE159" s="1">
        <f>IF(AND(数据A!$E158="正手",数据A!$F158="得"),1,0)</f>
        <v>0</v>
      </c>
      <c r="AF159" s="1">
        <f>IF(AND(数据A!$E158="正手",数据A!$F158="失"),1,0)</f>
        <v>0</v>
      </c>
      <c r="AG159" s="1">
        <f>IF(AND(数据A!$E158="反手",数据A!$F158="得"),1,0)</f>
        <v>0</v>
      </c>
      <c r="AH159" s="1">
        <f>IF(AND(数据A!$E158="反手",数据A!$F158="失"),1,0)</f>
        <v>0</v>
      </c>
      <c r="AI159" s="1">
        <f>IF(AND(数据A!$E158="侧身",数据A!$F158="得"),1,0)</f>
        <v>0</v>
      </c>
      <c r="AJ159" s="1">
        <f>IF(AND(数据A!$E158="侧身",数据A!$F158="失"),1,0)</f>
        <v>0</v>
      </c>
      <c r="AK159" s="1">
        <f>IF(AND(数据A!$E158="控制",数据A!$F158="得"),1,0)</f>
        <v>0</v>
      </c>
      <c r="AL159" s="1">
        <f>IF(AND(数据A!$E158="控制",数据A!$F158="失"),1,0)</f>
        <v>0</v>
      </c>
      <c r="AM159" s="1">
        <f>IF(AND(数据A!$E158="意外",数据A!$F158="得"),1,0)</f>
        <v>0</v>
      </c>
      <c r="AN159" s="1">
        <f>IF(AND(数据A!$E158="意外",数据A!$F158="失"),1,0)</f>
        <v>0</v>
      </c>
      <c r="AO159" s="5">
        <f>IF(AND(数据B!$E158="发球",数据B!$F158="得"),1,0)</f>
        <v>0</v>
      </c>
      <c r="AP159" s="5">
        <f>IF(AND(数据B!$E158="发球",数据B!$F158="失"),1,0)</f>
        <v>0</v>
      </c>
      <c r="AQ159" s="5">
        <f>IF(AND(数据B!$E158="正手",数据B!$F158="得"),1,0)</f>
        <v>0</v>
      </c>
      <c r="AR159" s="5">
        <f>IF(AND(数据B!$E158="正手",数据B!$F158="失"),1,0)</f>
        <v>0</v>
      </c>
      <c r="AS159" s="5">
        <f>IF(AND(数据B!$E158="反手",数据B!$F158="得"),1,0)</f>
        <v>0</v>
      </c>
      <c r="AT159" s="5">
        <f>IF(AND(数据B!$E158="反手",数据B!$F158="失"),1,0)</f>
        <v>0</v>
      </c>
      <c r="AU159" s="5">
        <f>IF(AND(数据B!$E158="侧身",数据B!$F158="得"),1,0)</f>
        <v>0</v>
      </c>
      <c r="AV159" s="5">
        <f>IF(AND(数据B!$E158="侧身",数据B!$F158="失"),1,0)</f>
        <v>0</v>
      </c>
      <c r="AW159" s="5">
        <f>IF(AND(数据B!$E158="控制",数据B!$F158="得"),1,0)</f>
        <v>0</v>
      </c>
      <c r="AX159" s="5">
        <f>IF(AND(数据B!$E158="控制",数据B!$F158="失"),1,0)</f>
        <v>0</v>
      </c>
      <c r="AY159" s="5">
        <f>IF(AND(数据B!$E158="意外",数据B!$F158="得"),1,0)</f>
        <v>0</v>
      </c>
      <c r="AZ159" s="5">
        <f>IF(AND(数据B!$E158="意外",数据B!$F158="失"),1,0)</f>
        <v>0</v>
      </c>
    </row>
    <row r="160" spans="1:52">
      <c r="A160" s="1">
        <f>IF(AND(输入!$D159=1,输入!$G159="d"),1,0)</f>
        <v>0</v>
      </c>
      <c r="B160" s="1">
        <f>IF(AND(输入!$D159=2,输入!$G159="d"),1,0)</f>
        <v>0</v>
      </c>
      <c r="C160" s="1">
        <f>IF(AND(输入!$D159=3,输入!$G159="d"),1,0)</f>
        <v>0</v>
      </c>
      <c r="D160" s="1">
        <f>IF(AND(输入!$D159=4,输入!$G159="d"),1,0)</f>
        <v>0</v>
      </c>
      <c r="E160" s="1">
        <f>IF(AND(输入!$D159=5,输入!$G159="d"),1,0)</f>
        <v>0</v>
      </c>
      <c r="F160" s="1">
        <f>IF(AND(输入!$D159=6,输入!$G159="d"),1,0)</f>
        <v>0</v>
      </c>
      <c r="G160" s="1">
        <f>IF(AND(输入!$D159&gt;6,输入!$G159="d"),1,0)</f>
        <v>0</v>
      </c>
      <c r="H160" s="1">
        <f>IF(AND(输入!$D159=1,输入!$G159="s"),1,0)</f>
        <v>0</v>
      </c>
      <c r="I160" s="1">
        <f>IF(AND(输入!$D159=2,输入!$G159="s"),1,0)</f>
        <v>0</v>
      </c>
      <c r="J160" s="1">
        <f>IF(AND(输入!$D159=3,输入!$G159="s"),1,0)</f>
        <v>0</v>
      </c>
      <c r="K160" s="1">
        <f>IF(AND(输入!$D159=4,输入!$G159="s"),1,0)</f>
        <v>0</v>
      </c>
      <c r="L160" s="1">
        <f>IF(AND(输入!$D159=5,输入!$G159="s"),1,0)</f>
        <v>0</v>
      </c>
      <c r="M160" s="1">
        <f>IF(AND(输入!$D159=6,输入!$G159="s"),1,0)</f>
        <v>0</v>
      </c>
      <c r="N160" s="1">
        <f>IF(AND(输入!$D159&gt;6,输入!$G159="s"),1,0)</f>
        <v>0</v>
      </c>
      <c r="O160" s="2">
        <f>IF(AND(输入!$H159=1,输入!$G159="s"),1,0)</f>
        <v>0</v>
      </c>
      <c r="P160" s="2">
        <f>IF(AND(输入!$H159=2,输入!$G159="s"),1,0)</f>
        <v>0</v>
      </c>
      <c r="Q160" s="2">
        <f>IF(AND(输入!$H159=3,输入!$G159="s"),1,0)</f>
        <v>0</v>
      </c>
      <c r="R160" s="2">
        <f>IF(AND(输入!$H159=4,输入!$G159="s"),1,0)</f>
        <v>0</v>
      </c>
      <c r="S160" s="2">
        <f>IF(AND(输入!$H159=5,输入!$G159="s"),1,0)</f>
        <v>0</v>
      </c>
      <c r="T160" s="2">
        <f>IF(AND(输入!$H159=6,输入!$G159="s"),1,0)</f>
        <v>0</v>
      </c>
      <c r="U160" s="2">
        <f>IF(AND(输入!$H159&gt;6,输入!$G159="s"),1,0)</f>
        <v>0</v>
      </c>
      <c r="V160" s="2">
        <f>IF(AND(输入!$H159=1,输入!$G159="d"),1,0)</f>
        <v>0</v>
      </c>
      <c r="W160" s="2">
        <f>IF(AND(输入!$H159=2,输入!$G159="d"),1,0)</f>
        <v>0</v>
      </c>
      <c r="X160" s="2">
        <f>IF(AND(输入!$H159=3,输入!$G159="d"),1,0)</f>
        <v>0</v>
      </c>
      <c r="Y160" s="2">
        <f>IF(AND(输入!$H159=4,输入!$G159="d"),1,0)</f>
        <v>0</v>
      </c>
      <c r="Z160" s="2">
        <f>IF(AND(输入!$H159=5,输入!$G159="d"),1,0)</f>
        <v>0</v>
      </c>
      <c r="AA160" s="2">
        <f>IF(AND(输入!$H159=6,输入!$G159="d"),1,0)</f>
        <v>0</v>
      </c>
      <c r="AB160" s="2">
        <f>IF(AND(输入!$H159&gt;6,输入!$G159="d"),1,0)</f>
        <v>0</v>
      </c>
      <c r="AC160" s="1">
        <f>IF(AND(数据A!$E159="发球",数据A!$F159="得"),1,0)</f>
        <v>0</v>
      </c>
      <c r="AD160" s="1">
        <f>IF(AND(数据A!$E159="发球",数据A!$F159="失"),1,0)</f>
        <v>0</v>
      </c>
      <c r="AE160" s="1">
        <f>IF(AND(数据A!$E159="正手",数据A!$F159="得"),1,0)</f>
        <v>0</v>
      </c>
      <c r="AF160" s="1">
        <f>IF(AND(数据A!$E159="正手",数据A!$F159="失"),1,0)</f>
        <v>0</v>
      </c>
      <c r="AG160" s="1">
        <f>IF(AND(数据A!$E159="反手",数据A!$F159="得"),1,0)</f>
        <v>0</v>
      </c>
      <c r="AH160" s="1">
        <f>IF(AND(数据A!$E159="反手",数据A!$F159="失"),1,0)</f>
        <v>0</v>
      </c>
      <c r="AI160" s="1">
        <f>IF(AND(数据A!$E159="侧身",数据A!$F159="得"),1,0)</f>
        <v>0</v>
      </c>
      <c r="AJ160" s="1">
        <f>IF(AND(数据A!$E159="侧身",数据A!$F159="失"),1,0)</f>
        <v>0</v>
      </c>
      <c r="AK160" s="1">
        <f>IF(AND(数据A!$E159="控制",数据A!$F159="得"),1,0)</f>
        <v>0</v>
      </c>
      <c r="AL160" s="1">
        <f>IF(AND(数据A!$E159="控制",数据A!$F159="失"),1,0)</f>
        <v>0</v>
      </c>
      <c r="AM160" s="1">
        <f>IF(AND(数据A!$E159="意外",数据A!$F159="得"),1,0)</f>
        <v>0</v>
      </c>
      <c r="AN160" s="1">
        <f>IF(AND(数据A!$E159="意外",数据A!$F159="失"),1,0)</f>
        <v>0</v>
      </c>
      <c r="AO160" s="5">
        <f>IF(AND(数据B!$E159="发球",数据B!$F159="得"),1,0)</f>
        <v>0</v>
      </c>
      <c r="AP160" s="5">
        <f>IF(AND(数据B!$E159="发球",数据B!$F159="失"),1,0)</f>
        <v>0</v>
      </c>
      <c r="AQ160" s="5">
        <f>IF(AND(数据B!$E159="正手",数据B!$F159="得"),1,0)</f>
        <v>0</v>
      </c>
      <c r="AR160" s="5">
        <f>IF(AND(数据B!$E159="正手",数据B!$F159="失"),1,0)</f>
        <v>0</v>
      </c>
      <c r="AS160" s="5">
        <f>IF(AND(数据B!$E159="反手",数据B!$F159="得"),1,0)</f>
        <v>0</v>
      </c>
      <c r="AT160" s="5">
        <f>IF(AND(数据B!$E159="反手",数据B!$F159="失"),1,0)</f>
        <v>0</v>
      </c>
      <c r="AU160" s="5">
        <f>IF(AND(数据B!$E159="侧身",数据B!$F159="得"),1,0)</f>
        <v>0</v>
      </c>
      <c r="AV160" s="5">
        <f>IF(AND(数据B!$E159="侧身",数据B!$F159="失"),1,0)</f>
        <v>0</v>
      </c>
      <c r="AW160" s="5">
        <f>IF(AND(数据B!$E159="控制",数据B!$F159="得"),1,0)</f>
        <v>0</v>
      </c>
      <c r="AX160" s="5">
        <f>IF(AND(数据B!$E159="控制",数据B!$F159="失"),1,0)</f>
        <v>0</v>
      </c>
      <c r="AY160" s="5">
        <f>IF(AND(数据B!$E159="意外",数据B!$F159="得"),1,0)</f>
        <v>0</v>
      </c>
      <c r="AZ160" s="5">
        <f>IF(AND(数据B!$E159="意外",数据B!$F159="失"),1,0)</f>
        <v>0</v>
      </c>
    </row>
    <row r="161" spans="1:52">
      <c r="A161" s="1">
        <f>IF(AND(输入!$D160=1,输入!$G160="d"),1,0)</f>
        <v>0</v>
      </c>
      <c r="B161" s="1">
        <f>IF(AND(输入!$D160=2,输入!$G160="d"),1,0)</f>
        <v>0</v>
      </c>
      <c r="C161" s="1">
        <f>IF(AND(输入!$D160=3,输入!$G160="d"),1,0)</f>
        <v>0</v>
      </c>
      <c r="D161" s="1">
        <f>IF(AND(输入!$D160=4,输入!$G160="d"),1,0)</f>
        <v>0</v>
      </c>
      <c r="E161" s="1">
        <f>IF(AND(输入!$D160=5,输入!$G160="d"),1,0)</f>
        <v>0</v>
      </c>
      <c r="F161" s="1">
        <f>IF(AND(输入!$D160=6,输入!$G160="d"),1,0)</f>
        <v>0</v>
      </c>
      <c r="G161" s="1">
        <f>IF(AND(输入!$D160&gt;6,输入!$G160="d"),1,0)</f>
        <v>0</v>
      </c>
      <c r="H161" s="1">
        <f>IF(AND(输入!$D160=1,输入!$G160="s"),1,0)</f>
        <v>0</v>
      </c>
      <c r="I161" s="1">
        <f>IF(AND(输入!$D160=2,输入!$G160="s"),1,0)</f>
        <v>0</v>
      </c>
      <c r="J161" s="1">
        <f>IF(AND(输入!$D160=3,输入!$G160="s"),1,0)</f>
        <v>0</v>
      </c>
      <c r="K161" s="1">
        <f>IF(AND(输入!$D160=4,输入!$G160="s"),1,0)</f>
        <v>0</v>
      </c>
      <c r="L161" s="1">
        <f>IF(AND(输入!$D160=5,输入!$G160="s"),1,0)</f>
        <v>0</v>
      </c>
      <c r="M161" s="1">
        <f>IF(AND(输入!$D160=6,输入!$G160="s"),1,0)</f>
        <v>0</v>
      </c>
      <c r="N161" s="1">
        <f>IF(AND(输入!$D160&gt;6,输入!$G160="s"),1,0)</f>
        <v>0</v>
      </c>
      <c r="O161" s="2">
        <f>IF(AND(输入!$H160=1,输入!$G160="s"),1,0)</f>
        <v>0</v>
      </c>
      <c r="P161" s="2">
        <f>IF(AND(输入!$H160=2,输入!$G160="s"),1,0)</f>
        <v>0</v>
      </c>
      <c r="Q161" s="2">
        <f>IF(AND(输入!$H160=3,输入!$G160="s"),1,0)</f>
        <v>0</v>
      </c>
      <c r="R161" s="2">
        <f>IF(AND(输入!$H160=4,输入!$G160="s"),1,0)</f>
        <v>0</v>
      </c>
      <c r="S161" s="2">
        <f>IF(AND(输入!$H160=5,输入!$G160="s"),1,0)</f>
        <v>0</v>
      </c>
      <c r="T161" s="2">
        <f>IF(AND(输入!$H160=6,输入!$G160="s"),1,0)</f>
        <v>0</v>
      </c>
      <c r="U161" s="2">
        <f>IF(AND(输入!$H160&gt;6,输入!$G160="s"),1,0)</f>
        <v>0</v>
      </c>
      <c r="V161" s="2">
        <f>IF(AND(输入!$H160=1,输入!$G160="d"),1,0)</f>
        <v>0</v>
      </c>
      <c r="W161" s="2">
        <f>IF(AND(输入!$H160=2,输入!$G160="d"),1,0)</f>
        <v>0</v>
      </c>
      <c r="X161" s="2">
        <f>IF(AND(输入!$H160=3,输入!$G160="d"),1,0)</f>
        <v>0</v>
      </c>
      <c r="Y161" s="2">
        <f>IF(AND(输入!$H160=4,输入!$G160="d"),1,0)</f>
        <v>0</v>
      </c>
      <c r="Z161" s="2">
        <f>IF(AND(输入!$H160=5,输入!$G160="d"),1,0)</f>
        <v>0</v>
      </c>
      <c r="AA161" s="2">
        <f>IF(AND(输入!$H160=6,输入!$G160="d"),1,0)</f>
        <v>0</v>
      </c>
      <c r="AB161" s="2">
        <f>IF(AND(输入!$H160&gt;6,输入!$G160="d"),1,0)</f>
        <v>0</v>
      </c>
      <c r="AC161" s="1">
        <f>IF(AND(数据A!$E160="发球",数据A!$F160="得"),1,0)</f>
        <v>0</v>
      </c>
      <c r="AD161" s="1">
        <f>IF(AND(数据A!$E160="发球",数据A!$F160="失"),1,0)</f>
        <v>0</v>
      </c>
      <c r="AE161" s="1">
        <f>IF(AND(数据A!$E160="正手",数据A!$F160="得"),1,0)</f>
        <v>0</v>
      </c>
      <c r="AF161" s="1">
        <f>IF(AND(数据A!$E160="正手",数据A!$F160="失"),1,0)</f>
        <v>0</v>
      </c>
      <c r="AG161" s="1">
        <f>IF(AND(数据A!$E160="反手",数据A!$F160="得"),1,0)</f>
        <v>0</v>
      </c>
      <c r="AH161" s="1">
        <f>IF(AND(数据A!$E160="反手",数据A!$F160="失"),1,0)</f>
        <v>0</v>
      </c>
      <c r="AI161" s="1">
        <f>IF(AND(数据A!$E160="侧身",数据A!$F160="得"),1,0)</f>
        <v>0</v>
      </c>
      <c r="AJ161" s="1">
        <f>IF(AND(数据A!$E160="侧身",数据A!$F160="失"),1,0)</f>
        <v>0</v>
      </c>
      <c r="AK161" s="1">
        <f>IF(AND(数据A!$E160="控制",数据A!$F160="得"),1,0)</f>
        <v>0</v>
      </c>
      <c r="AL161" s="1">
        <f>IF(AND(数据A!$E160="控制",数据A!$F160="失"),1,0)</f>
        <v>0</v>
      </c>
      <c r="AM161" s="1">
        <f>IF(AND(数据A!$E160="意外",数据A!$F160="得"),1,0)</f>
        <v>0</v>
      </c>
      <c r="AN161" s="1">
        <f>IF(AND(数据A!$E160="意外",数据A!$F160="失"),1,0)</f>
        <v>0</v>
      </c>
      <c r="AO161" s="5">
        <f>IF(AND(数据B!$E160="发球",数据B!$F160="得"),1,0)</f>
        <v>0</v>
      </c>
      <c r="AP161" s="5">
        <f>IF(AND(数据B!$E160="发球",数据B!$F160="失"),1,0)</f>
        <v>0</v>
      </c>
      <c r="AQ161" s="5">
        <f>IF(AND(数据B!$E160="正手",数据B!$F160="得"),1,0)</f>
        <v>0</v>
      </c>
      <c r="AR161" s="5">
        <f>IF(AND(数据B!$E160="正手",数据B!$F160="失"),1,0)</f>
        <v>0</v>
      </c>
      <c r="AS161" s="5">
        <f>IF(AND(数据B!$E160="反手",数据B!$F160="得"),1,0)</f>
        <v>0</v>
      </c>
      <c r="AT161" s="5">
        <f>IF(AND(数据B!$E160="反手",数据B!$F160="失"),1,0)</f>
        <v>0</v>
      </c>
      <c r="AU161" s="5">
        <f>IF(AND(数据B!$E160="侧身",数据B!$F160="得"),1,0)</f>
        <v>0</v>
      </c>
      <c r="AV161" s="5">
        <f>IF(AND(数据B!$E160="侧身",数据B!$F160="失"),1,0)</f>
        <v>0</v>
      </c>
      <c r="AW161" s="5">
        <f>IF(AND(数据B!$E160="控制",数据B!$F160="得"),1,0)</f>
        <v>0</v>
      </c>
      <c r="AX161" s="5">
        <f>IF(AND(数据B!$E160="控制",数据B!$F160="失"),1,0)</f>
        <v>0</v>
      </c>
      <c r="AY161" s="5">
        <f>IF(AND(数据B!$E160="意外",数据B!$F160="得"),1,0)</f>
        <v>0</v>
      </c>
      <c r="AZ161" s="5">
        <f>IF(AND(数据B!$E160="意外",数据B!$F160="失"),1,0)</f>
        <v>0</v>
      </c>
    </row>
    <row r="162" spans="1:52">
      <c r="A162" s="1">
        <f>IF(AND(输入!$D161=1,输入!$G161="d"),1,0)</f>
        <v>0</v>
      </c>
      <c r="B162" s="1">
        <f>IF(AND(输入!$D161=2,输入!$G161="d"),1,0)</f>
        <v>0</v>
      </c>
      <c r="C162" s="1">
        <f>IF(AND(输入!$D161=3,输入!$G161="d"),1,0)</f>
        <v>0</v>
      </c>
      <c r="D162" s="1">
        <f>IF(AND(输入!$D161=4,输入!$G161="d"),1,0)</f>
        <v>0</v>
      </c>
      <c r="E162" s="1">
        <f>IF(AND(输入!$D161=5,输入!$G161="d"),1,0)</f>
        <v>0</v>
      </c>
      <c r="F162" s="1">
        <f>IF(AND(输入!$D161=6,输入!$G161="d"),1,0)</f>
        <v>0</v>
      </c>
      <c r="G162" s="1">
        <f>IF(AND(输入!$D161&gt;6,输入!$G161="d"),1,0)</f>
        <v>0</v>
      </c>
      <c r="H162" s="1">
        <f>IF(AND(输入!$D161=1,输入!$G161="s"),1,0)</f>
        <v>0</v>
      </c>
      <c r="I162" s="1">
        <f>IF(AND(输入!$D161=2,输入!$G161="s"),1,0)</f>
        <v>0</v>
      </c>
      <c r="J162" s="1">
        <f>IF(AND(输入!$D161=3,输入!$G161="s"),1,0)</f>
        <v>0</v>
      </c>
      <c r="K162" s="1">
        <f>IF(AND(输入!$D161=4,输入!$G161="s"),1,0)</f>
        <v>0</v>
      </c>
      <c r="L162" s="1">
        <f>IF(AND(输入!$D161=5,输入!$G161="s"),1,0)</f>
        <v>0</v>
      </c>
      <c r="M162" s="1">
        <f>IF(AND(输入!$D161=6,输入!$G161="s"),1,0)</f>
        <v>0</v>
      </c>
      <c r="N162" s="1">
        <f>IF(AND(输入!$D161&gt;6,输入!$G161="s"),1,0)</f>
        <v>0</v>
      </c>
      <c r="O162" s="2">
        <f>IF(AND(输入!$H161=1,输入!$G161="s"),1,0)</f>
        <v>0</v>
      </c>
      <c r="P162" s="2">
        <f>IF(AND(输入!$H161=2,输入!$G161="s"),1,0)</f>
        <v>0</v>
      </c>
      <c r="Q162" s="2">
        <f>IF(AND(输入!$H161=3,输入!$G161="s"),1,0)</f>
        <v>0</v>
      </c>
      <c r="R162" s="2">
        <f>IF(AND(输入!$H161=4,输入!$G161="s"),1,0)</f>
        <v>0</v>
      </c>
      <c r="S162" s="2">
        <f>IF(AND(输入!$H161=5,输入!$G161="s"),1,0)</f>
        <v>0</v>
      </c>
      <c r="T162" s="2">
        <f>IF(AND(输入!$H161=6,输入!$G161="s"),1,0)</f>
        <v>0</v>
      </c>
      <c r="U162" s="2">
        <f>IF(AND(输入!$H161&gt;6,输入!$G161="s"),1,0)</f>
        <v>0</v>
      </c>
      <c r="V162" s="2">
        <f>IF(AND(输入!$H161=1,输入!$G161="d"),1,0)</f>
        <v>0</v>
      </c>
      <c r="W162" s="2">
        <f>IF(AND(输入!$H161=2,输入!$G161="d"),1,0)</f>
        <v>0</v>
      </c>
      <c r="X162" s="2">
        <f>IF(AND(输入!$H161=3,输入!$G161="d"),1,0)</f>
        <v>0</v>
      </c>
      <c r="Y162" s="2">
        <f>IF(AND(输入!$H161=4,输入!$G161="d"),1,0)</f>
        <v>0</v>
      </c>
      <c r="Z162" s="2">
        <f>IF(AND(输入!$H161=5,输入!$G161="d"),1,0)</f>
        <v>0</v>
      </c>
      <c r="AA162" s="2">
        <f>IF(AND(输入!$H161=6,输入!$G161="d"),1,0)</f>
        <v>0</v>
      </c>
      <c r="AB162" s="2">
        <f>IF(AND(输入!$H161&gt;6,输入!$G161="d"),1,0)</f>
        <v>0</v>
      </c>
      <c r="AC162" s="1">
        <f>IF(AND(数据A!$E161="发球",数据A!$F161="得"),1,0)</f>
        <v>0</v>
      </c>
      <c r="AD162" s="1">
        <f>IF(AND(数据A!$E161="发球",数据A!$F161="失"),1,0)</f>
        <v>0</v>
      </c>
      <c r="AE162" s="1">
        <f>IF(AND(数据A!$E161="正手",数据A!$F161="得"),1,0)</f>
        <v>0</v>
      </c>
      <c r="AF162" s="1">
        <f>IF(AND(数据A!$E161="正手",数据A!$F161="失"),1,0)</f>
        <v>0</v>
      </c>
      <c r="AG162" s="1">
        <f>IF(AND(数据A!$E161="反手",数据A!$F161="得"),1,0)</f>
        <v>0</v>
      </c>
      <c r="AH162" s="1">
        <f>IF(AND(数据A!$E161="反手",数据A!$F161="失"),1,0)</f>
        <v>0</v>
      </c>
      <c r="AI162" s="1">
        <f>IF(AND(数据A!$E161="侧身",数据A!$F161="得"),1,0)</f>
        <v>0</v>
      </c>
      <c r="AJ162" s="1">
        <f>IF(AND(数据A!$E161="侧身",数据A!$F161="失"),1,0)</f>
        <v>0</v>
      </c>
      <c r="AK162" s="1">
        <f>IF(AND(数据A!$E161="控制",数据A!$F161="得"),1,0)</f>
        <v>0</v>
      </c>
      <c r="AL162" s="1">
        <f>IF(AND(数据A!$E161="控制",数据A!$F161="失"),1,0)</f>
        <v>0</v>
      </c>
      <c r="AM162" s="1">
        <f>IF(AND(数据A!$E161="意外",数据A!$F161="得"),1,0)</f>
        <v>0</v>
      </c>
      <c r="AN162" s="1">
        <f>IF(AND(数据A!$E161="意外",数据A!$F161="失"),1,0)</f>
        <v>0</v>
      </c>
      <c r="AO162" s="5">
        <f>IF(AND(数据B!$E161="发球",数据B!$F161="得"),1,0)</f>
        <v>0</v>
      </c>
      <c r="AP162" s="5">
        <f>IF(AND(数据B!$E161="发球",数据B!$F161="失"),1,0)</f>
        <v>0</v>
      </c>
      <c r="AQ162" s="5">
        <f>IF(AND(数据B!$E161="正手",数据B!$F161="得"),1,0)</f>
        <v>0</v>
      </c>
      <c r="AR162" s="5">
        <f>IF(AND(数据B!$E161="正手",数据B!$F161="失"),1,0)</f>
        <v>0</v>
      </c>
      <c r="AS162" s="5">
        <f>IF(AND(数据B!$E161="反手",数据B!$F161="得"),1,0)</f>
        <v>0</v>
      </c>
      <c r="AT162" s="5">
        <f>IF(AND(数据B!$E161="反手",数据B!$F161="失"),1,0)</f>
        <v>0</v>
      </c>
      <c r="AU162" s="5">
        <f>IF(AND(数据B!$E161="侧身",数据B!$F161="得"),1,0)</f>
        <v>0</v>
      </c>
      <c r="AV162" s="5">
        <f>IF(AND(数据B!$E161="侧身",数据B!$F161="失"),1,0)</f>
        <v>0</v>
      </c>
      <c r="AW162" s="5">
        <f>IF(AND(数据B!$E161="控制",数据B!$F161="得"),1,0)</f>
        <v>0</v>
      </c>
      <c r="AX162" s="5">
        <f>IF(AND(数据B!$E161="控制",数据B!$F161="失"),1,0)</f>
        <v>0</v>
      </c>
      <c r="AY162" s="5">
        <f>IF(AND(数据B!$E161="意外",数据B!$F161="得"),1,0)</f>
        <v>0</v>
      </c>
      <c r="AZ162" s="5">
        <f>IF(AND(数据B!$E161="意外",数据B!$F161="失"),1,0)</f>
        <v>0</v>
      </c>
    </row>
    <row r="163" spans="1:52">
      <c r="A163" s="1">
        <f>IF(AND(输入!$D162=1,输入!$G162="d"),1,0)</f>
        <v>0</v>
      </c>
      <c r="B163" s="1">
        <f>IF(AND(输入!$D162=2,输入!$G162="d"),1,0)</f>
        <v>0</v>
      </c>
      <c r="C163" s="1">
        <f>IF(AND(输入!$D162=3,输入!$G162="d"),1,0)</f>
        <v>0</v>
      </c>
      <c r="D163" s="1">
        <f>IF(AND(输入!$D162=4,输入!$G162="d"),1,0)</f>
        <v>0</v>
      </c>
      <c r="E163" s="1">
        <f>IF(AND(输入!$D162=5,输入!$G162="d"),1,0)</f>
        <v>0</v>
      </c>
      <c r="F163" s="1">
        <f>IF(AND(输入!$D162=6,输入!$G162="d"),1,0)</f>
        <v>0</v>
      </c>
      <c r="G163" s="1">
        <f>IF(AND(输入!$D162&gt;6,输入!$G162="d"),1,0)</f>
        <v>0</v>
      </c>
      <c r="H163" s="1">
        <f>IF(AND(输入!$D162=1,输入!$G162="s"),1,0)</f>
        <v>0</v>
      </c>
      <c r="I163" s="1">
        <f>IF(AND(输入!$D162=2,输入!$G162="s"),1,0)</f>
        <v>0</v>
      </c>
      <c r="J163" s="1">
        <f>IF(AND(输入!$D162=3,输入!$G162="s"),1,0)</f>
        <v>0</v>
      </c>
      <c r="K163" s="1">
        <f>IF(AND(输入!$D162=4,输入!$G162="s"),1,0)</f>
        <v>0</v>
      </c>
      <c r="L163" s="1">
        <f>IF(AND(输入!$D162=5,输入!$G162="s"),1,0)</f>
        <v>0</v>
      </c>
      <c r="M163" s="1">
        <f>IF(AND(输入!$D162=6,输入!$G162="s"),1,0)</f>
        <v>0</v>
      </c>
      <c r="N163" s="1">
        <f>IF(AND(输入!$D162&gt;6,输入!$G162="s"),1,0)</f>
        <v>0</v>
      </c>
      <c r="O163" s="2">
        <f>IF(AND(输入!$H162=1,输入!$G162="s"),1,0)</f>
        <v>0</v>
      </c>
      <c r="P163" s="2">
        <f>IF(AND(输入!$H162=2,输入!$G162="s"),1,0)</f>
        <v>0</v>
      </c>
      <c r="Q163" s="2">
        <f>IF(AND(输入!$H162=3,输入!$G162="s"),1,0)</f>
        <v>0</v>
      </c>
      <c r="R163" s="2">
        <f>IF(AND(输入!$H162=4,输入!$G162="s"),1,0)</f>
        <v>0</v>
      </c>
      <c r="S163" s="2">
        <f>IF(AND(输入!$H162=5,输入!$G162="s"),1,0)</f>
        <v>0</v>
      </c>
      <c r="T163" s="2">
        <f>IF(AND(输入!$H162=6,输入!$G162="s"),1,0)</f>
        <v>0</v>
      </c>
      <c r="U163" s="2">
        <f>IF(AND(输入!$H162&gt;6,输入!$G162="s"),1,0)</f>
        <v>0</v>
      </c>
      <c r="V163" s="2">
        <f>IF(AND(输入!$H162=1,输入!$G162="d"),1,0)</f>
        <v>0</v>
      </c>
      <c r="W163" s="2">
        <f>IF(AND(输入!$H162=2,输入!$G162="d"),1,0)</f>
        <v>0</v>
      </c>
      <c r="X163" s="2">
        <f>IF(AND(输入!$H162=3,输入!$G162="d"),1,0)</f>
        <v>0</v>
      </c>
      <c r="Y163" s="2">
        <f>IF(AND(输入!$H162=4,输入!$G162="d"),1,0)</f>
        <v>0</v>
      </c>
      <c r="Z163" s="2">
        <f>IF(AND(输入!$H162=5,输入!$G162="d"),1,0)</f>
        <v>0</v>
      </c>
      <c r="AA163" s="2">
        <f>IF(AND(输入!$H162=6,输入!$G162="d"),1,0)</f>
        <v>0</v>
      </c>
      <c r="AB163" s="2">
        <f>IF(AND(输入!$H162&gt;6,输入!$G162="d"),1,0)</f>
        <v>0</v>
      </c>
      <c r="AC163" s="1">
        <f>IF(AND(数据A!$E162="发球",数据A!$F162="得"),1,0)</f>
        <v>0</v>
      </c>
      <c r="AD163" s="1">
        <f>IF(AND(数据A!$E162="发球",数据A!$F162="失"),1,0)</f>
        <v>0</v>
      </c>
      <c r="AE163" s="1">
        <f>IF(AND(数据A!$E162="正手",数据A!$F162="得"),1,0)</f>
        <v>0</v>
      </c>
      <c r="AF163" s="1">
        <f>IF(AND(数据A!$E162="正手",数据A!$F162="失"),1,0)</f>
        <v>0</v>
      </c>
      <c r="AG163" s="1">
        <f>IF(AND(数据A!$E162="反手",数据A!$F162="得"),1,0)</f>
        <v>0</v>
      </c>
      <c r="AH163" s="1">
        <f>IF(AND(数据A!$E162="反手",数据A!$F162="失"),1,0)</f>
        <v>0</v>
      </c>
      <c r="AI163" s="1">
        <f>IF(AND(数据A!$E162="侧身",数据A!$F162="得"),1,0)</f>
        <v>0</v>
      </c>
      <c r="AJ163" s="1">
        <f>IF(AND(数据A!$E162="侧身",数据A!$F162="失"),1,0)</f>
        <v>0</v>
      </c>
      <c r="AK163" s="1">
        <f>IF(AND(数据A!$E162="控制",数据A!$F162="得"),1,0)</f>
        <v>0</v>
      </c>
      <c r="AL163" s="1">
        <f>IF(AND(数据A!$E162="控制",数据A!$F162="失"),1,0)</f>
        <v>0</v>
      </c>
      <c r="AM163" s="1">
        <f>IF(AND(数据A!$E162="意外",数据A!$F162="得"),1,0)</f>
        <v>0</v>
      </c>
      <c r="AN163" s="1">
        <f>IF(AND(数据A!$E162="意外",数据A!$F162="失"),1,0)</f>
        <v>0</v>
      </c>
      <c r="AO163" s="5">
        <f>IF(AND(数据B!$E162="发球",数据B!$F162="得"),1,0)</f>
        <v>0</v>
      </c>
      <c r="AP163" s="5">
        <f>IF(AND(数据B!$E162="发球",数据B!$F162="失"),1,0)</f>
        <v>0</v>
      </c>
      <c r="AQ163" s="5">
        <f>IF(AND(数据B!$E162="正手",数据B!$F162="得"),1,0)</f>
        <v>0</v>
      </c>
      <c r="AR163" s="5">
        <f>IF(AND(数据B!$E162="正手",数据B!$F162="失"),1,0)</f>
        <v>0</v>
      </c>
      <c r="AS163" s="5">
        <f>IF(AND(数据B!$E162="反手",数据B!$F162="得"),1,0)</f>
        <v>0</v>
      </c>
      <c r="AT163" s="5">
        <f>IF(AND(数据B!$E162="反手",数据B!$F162="失"),1,0)</f>
        <v>0</v>
      </c>
      <c r="AU163" s="5">
        <f>IF(AND(数据B!$E162="侧身",数据B!$F162="得"),1,0)</f>
        <v>0</v>
      </c>
      <c r="AV163" s="5">
        <f>IF(AND(数据B!$E162="侧身",数据B!$F162="失"),1,0)</f>
        <v>0</v>
      </c>
      <c r="AW163" s="5">
        <f>IF(AND(数据B!$E162="控制",数据B!$F162="得"),1,0)</f>
        <v>0</v>
      </c>
      <c r="AX163" s="5">
        <f>IF(AND(数据B!$E162="控制",数据B!$F162="失"),1,0)</f>
        <v>0</v>
      </c>
      <c r="AY163" s="5">
        <f>IF(AND(数据B!$E162="意外",数据B!$F162="得"),1,0)</f>
        <v>0</v>
      </c>
      <c r="AZ163" s="5">
        <f>IF(AND(数据B!$E162="意外",数据B!$F162="失"),1,0)</f>
        <v>0</v>
      </c>
    </row>
    <row r="164" spans="1:52">
      <c r="A164" s="1">
        <f>IF(AND(输入!$D163=1,输入!$G163="d"),1,0)</f>
        <v>0</v>
      </c>
      <c r="B164" s="1">
        <f>IF(AND(输入!$D163=2,输入!$G163="d"),1,0)</f>
        <v>0</v>
      </c>
      <c r="C164" s="1">
        <f>IF(AND(输入!$D163=3,输入!$G163="d"),1,0)</f>
        <v>0</v>
      </c>
      <c r="D164" s="1">
        <f>IF(AND(输入!$D163=4,输入!$G163="d"),1,0)</f>
        <v>0</v>
      </c>
      <c r="E164" s="1">
        <f>IF(AND(输入!$D163=5,输入!$G163="d"),1,0)</f>
        <v>0</v>
      </c>
      <c r="F164" s="1">
        <f>IF(AND(输入!$D163=6,输入!$G163="d"),1,0)</f>
        <v>0</v>
      </c>
      <c r="G164" s="1">
        <f>IF(AND(输入!$D163&gt;6,输入!$G163="d"),1,0)</f>
        <v>0</v>
      </c>
      <c r="H164" s="1">
        <f>IF(AND(输入!$D163=1,输入!$G163="s"),1,0)</f>
        <v>0</v>
      </c>
      <c r="I164" s="1">
        <f>IF(AND(输入!$D163=2,输入!$G163="s"),1,0)</f>
        <v>0</v>
      </c>
      <c r="J164" s="1">
        <f>IF(AND(输入!$D163=3,输入!$G163="s"),1,0)</f>
        <v>0</v>
      </c>
      <c r="K164" s="1">
        <f>IF(AND(输入!$D163=4,输入!$G163="s"),1,0)</f>
        <v>0</v>
      </c>
      <c r="L164" s="1">
        <f>IF(AND(输入!$D163=5,输入!$G163="s"),1,0)</f>
        <v>0</v>
      </c>
      <c r="M164" s="1">
        <f>IF(AND(输入!$D163=6,输入!$G163="s"),1,0)</f>
        <v>0</v>
      </c>
      <c r="N164" s="1">
        <f>IF(AND(输入!$D163&gt;6,输入!$G163="s"),1,0)</f>
        <v>0</v>
      </c>
      <c r="O164" s="2">
        <f>IF(AND(输入!$H163=1,输入!$G163="s"),1,0)</f>
        <v>0</v>
      </c>
      <c r="P164" s="2">
        <f>IF(AND(输入!$H163=2,输入!$G163="s"),1,0)</f>
        <v>0</v>
      </c>
      <c r="Q164" s="2">
        <f>IF(AND(输入!$H163=3,输入!$G163="s"),1,0)</f>
        <v>0</v>
      </c>
      <c r="R164" s="2">
        <f>IF(AND(输入!$H163=4,输入!$G163="s"),1,0)</f>
        <v>0</v>
      </c>
      <c r="S164" s="2">
        <f>IF(AND(输入!$H163=5,输入!$G163="s"),1,0)</f>
        <v>0</v>
      </c>
      <c r="T164" s="2">
        <f>IF(AND(输入!$H163=6,输入!$G163="s"),1,0)</f>
        <v>0</v>
      </c>
      <c r="U164" s="2">
        <f>IF(AND(输入!$H163&gt;6,输入!$G163="s"),1,0)</f>
        <v>0</v>
      </c>
      <c r="V164" s="2">
        <f>IF(AND(输入!$H163=1,输入!$G163="d"),1,0)</f>
        <v>0</v>
      </c>
      <c r="W164" s="2">
        <f>IF(AND(输入!$H163=2,输入!$G163="d"),1,0)</f>
        <v>0</v>
      </c>
      <c r="X164" s="2">
        <f>IF(AND(输入!$H163=3,输入!$G163="d"),1,0)</f>
        <v>0</v>
      </c>
      <c r="Y164" s="2">
        <f>IF(AND(输入!$H163=4,输入!$G163="d"),1,0)</f>
        <v>0</v>
      </c>
      <c r="Z164" s="2">
        <f>IF(AND(输入!$H163=5,输入!$G163="d"),1,0)</f>
        <v>0</v>
      </c>
      <c r="AA164" s="2">
        <f>IF(AND(输入!$H163=6,输入!$G163="d"),1,0)</f>
        <v>0</v>
      </c>
      <c r="AB164" s="2">
        <f>IF(AND(输入!$H163&gt;6,输入!$G163="d"),1,0)</f>
        <v>0</v>
      </c>
      <c r="AC164" s="1">
        <f>IF(AND(数据A!$E163="发球",数据A!$F163="得"),1,0)</f>
        <v>0</v>
      </c>
      <c r="AD164" s="1">
        <f>IF(AND(数据A!$E163="发球",数据A!$F163="失"),1,0)</f>
        <v>0</v>
      </c>
      <c r="AE164" s="1">
        <f>IF(AND(数据A!$E163="正手",数据A!$F163="得"),1,0)</f>
        <v>0</v>
      </c>
      <c r="AF164" s="1">
        <f>IF(AND(数据A!$E163="正手",数据A!$F163="失"),1,0)</f>
        <v>0</v>
      </c>
      <c r="AG164" s="1">
        <f>IF(AND(数据A!$E163="反手",数据A!$F163="得"),1,0)</f>
        <v>0</v>
      </c>
      <c r="AH164" s="1">
        <f>IF(AND(数据A!$E163="反手",数据A!$F163="失"),1,0)</f>
        <v>0</v>
      </c>
      <c r="AI164" s="1">
        <f>IF(AND(数据A!$E163="侧身",数据A!$F163="得"),1,0)</f>
        <v>0</v>
      </c>
      <c r="AJ164" s="1">
        <f>IF(AND(数据A!$E163="侧身",数据A!$F163="失"),1,0)</f>
        <v>0</v>
      </c>
      <c r="AK164" s="1">
        <f>IF(AND(数据A!$E163="控制",数据A!$F163="得"),1,0)</f>
        <v>0</v>
      </c>
      <c r="AL164" s="1">
        <f>IF(AND(数据A!$E163="控制",数据A!$F163="失"),1,0)</f>
        <v>0</v>
      </c>
      <c r="AM164" s="1">
        <f>IF(AND(数据A!$E163="意外",数据A!$F163="得"),1,0)</f>
        <v>0</v>
      </c>
      <c r="AN164" s="1">
        <f>IF(AND(数据A!$E163="意外",数据A!$F163="失"),1,0)</f>
        <v>0</v>
      </c>
      <c r="AO164" s="5">
        <f>IF(AND(数据B!$E163="发球",数据B!$F163="得"),1,0)</f>
        <v>0</v>
      </c>
      <c r="AP164" s="5">
        <f>IF(AND(数据B!$E163="发球",数据B!$F163="失"),1,0)</f>
        <v>0</v>
      </c>
      <c r="AQ164" s="5">
        <f>IF(AND(数据B!$E163="正手",数据B!$F163="得"),1,0)</f>
        <v>0</v>
      </c>
      <c r="AR164" s="5">
        <f>IF(AND(数据B!$E163="正手",数据B!$F163="失"),1,0)</f>
        <v>0</v>
      </c>
      <c r="AS164" s="5">
        <f>IF(AND(数据B!$E163="反手",数据B!$F163="得"),1,0)</f>
        <v>0</v>
      </c>
      <c r="AT164" s="5">
        <f>IF(AND(数据B!$E163="反手",数据B!$F163="失"),1,0)</f>
        <v>0</v>
      </c>
      <c r="AU164" s="5">
        <f>IF(AND(数据B!$E163="侧身",数据B!$F163="得"),1,0)</f>
        <v>0</v>
      </c>
      <c r="AV164" s="5">
        <f>IF(AND(数据B!$E163="侧身",数据B!$F163="失"),1,0)</f>
        <v>0</v>
      </c>
      <c r="AW164" s="5">
        <f>IF(AND(数据B!$E163="控制",数据B!$F163="得"),1,0)</f>
        <v>0</v>
      </c>
      <c r="AX164" s="5">
        <f>IF(AND(数据B!$E163="控制",数据B!$F163="失"),1,0)</f>
        <v>0</v>
      </c>
      <c r="AY164" s="5">
        <f>IF(AND(数据B!$E163="意外",数据B!$F163="得"),1,0)</f>
        <v>0</v>
      </c>
      <c r="AZ164" s="5">
        <f>IF(AND(数据B!$E163="意外",数据B!$F163="失"),1,0)</f>
        <v>0</v>
      </c>
    </row>
    <row r="165" spans="1:52">
      <c r="A165" s="1">
        <f>IF(AND(输入!$D164=1,输入!$G164="d"),1,0)</f>
        <v>0</v>
      </c>
      <c r="B165" s="1">
        <f>IF(AND(输入!$D164=2,输入!$G164="d"),1,0)</f>
        <v>0</v>
      </c>
      <c r="C165" s="1">
        <f>IF(AND(输入!$D164=3,输入!$G164="d"),1,0)</f>
        <v>0</v>
      </c>
      <c r="D165" s="1">
        <f>IF(AND(输入!$D164=4,输入!$G164="d"),1,0)</f>
        <v>0</v>
      </c>
      <c r="E165" s="1">
        <f>IF(AND(输入!$D164=5,输入!$G164="d"),1,0)</f>
        <v>0</v>
      </c>
      <c r="F165" s="1">
        <f>IF(AND(输入!$D164=6,输入!$G164="d"),1,0)</f>
        <v>0</v>
      </c>
      <c r="G165" s="1">
        <f>IF(AND(输入!$D164&gt;6,输入!$G164="d"),1,0)</f>
        <v>0</v>
      </c>
      <c r="H165" s="1">
        <f>IF(AND(输入!$D164=1,输入!$G164="s"),1,0)</f>
        <v>0</v>
      </c>
      <c r="I165" s="1">
        <f>IF(AND(输入!$D164=2,输入!$G164="s"),1,0)</f>
        <v>0</v>
      </c>
      <c r="J165" s="1">
        <f>IF(AND(输入!$D164=3,输入!$G164="s"),1,0)</f>
        <v>0</v>
      </c>
      <c r="K165" s="1">
        <f>IF(AND(输入!$D164=4,输入!$G164="s"),1,0)</f>
        <v>0</v>
      </c>
      <c r="L165" s="1">
        <f>IF(AND(输入!$D164=5,输入!$G164="s"),1,0)</f>
        <v>0</v>
      </c>
      <c r="M165" s="1">
        <f>IF(AND(输入!$D164=6,输入!$G164="s"),1,0)</f>
        <v>0</v>
      </c>
      <c r="N165" s="1">
        <f>IF(AND(输入!$D164&gt;6,输入!$G164="s"),1,0)</f>
        <v>0</v>
      </c>
      <c r="O165" s="2">
        <f>IF(AND(输入!$H164=1,输入!$G164="s"),1,0)</f>
        <v>0</v>
      </c>
      <c r="P165" s="2">
        <f>IF(AND(输入!$H164=2,输入!$G164="s"),1,0)</f>
        <v>0</v>
      </c>
      <c r="Q165" s="2">
        <f>IF(AND(输入!$H164=3,输入!$G164="s"),1,0)</f>
        <v>0</v>
      </c>
      <c r="R165" s="2">
        <f>IF(AND(输入!$H164=4,输入!$G164="s"),1,0)</f>
        <v>0</v>
      </c>
      <c r="S165" s="2">
        <f>IF(AND(输入!$H164=5,输入!$G164="s"),1,0)</f>
        <v>0</v>
      </c>
      <c r="T165" s="2">
        <f>IF(AND(输入!$H164=6,输入!$G164="s"),1,0)</f>
        <v>0</v>
      </c>
      <c r="U165" s="2">
        <f>IF(AND(输入!$H164&gt;6,输入!$G164="s"),1,0)</f>
        <v>0</v>
      </c>
      <c r="V165" s="2">
        <f>IF(AND(输入!$H164=1,输入!$G164="d"),1,0)</f>
        <v>0</v>
      </c>
      <c r="W165" s="2">
        <f>IF(AND(输入!$H164=2,输入!$G164="d"),1,0)</f>
        <v>0</v>
      </c>
      <c r="X165" s="2">
        <f>IF(AND(输入!$H164=3,输入!$G164="d"),1,0)</f>
        <v>0</v>
      </c>
      <c r="Y165" s="2">
        <f>IF(AND(输入!$H164=4,输入!$G164="d"),1,0)</f>
        <v>0</v>
      </c>
      <c r="Z165" s="2">
        <f>IF(AND(输入!$H164=5,输入!$G164="d"),1,0)</f>
        <v>0</v>
      </c>
      <c r="AA165" s="2">
        <f>IF(AND(输入!$H164=6,输入!$G164="d"),1,0)</f>
        <v>0</v>
      </c>
      <c r="AB165" s="2">
        <f>IF(AND(输入!$H164&gt;6,输入!$G164="d"),1,0)</f>
        <v>0</v>
      </c>
      <c r="AC165" s="1">
        <f>IF(AND(数据A!$E164="发球",数据A!$F164="得"),1,0)</f>
        <v>0</v>
      </c>
      <c r="AD165" s="1">
        <f>IF(AND(数据A!$E164="发球",数据A!$F164="失"),1,0)</f>
        <v>0</v>
      </c>
      <c r="AE165" s="1">
        <f>IF(AND(数据A!$E164="正手",数据A!$F164="得"),1,0)</f>
        <v>0</v>
      </c>
      <c r="AF165" s="1">
        <f>IF(AND(数据A!$E164="正手",数据A!$F164="失"),1,0)</f>
        <v>0</v>
      </c>
      <c r="AG165" s="1">
        <f>IF(AND(数据A!$E164="反手",数据A!$F164="得"),1,0)</f>
        <v>0</v>
      </c>
      <c r="AH165" s="1">
        <f>IF(AND(数据A!$E164="反手",数据A!$F164="失"),1,0)</f>
        <v>0</v>
      </c>
      <c r="AI165" s="1">
        <f>IF(AND(数据A!$E164="侧身",数据A!$F164="得"),1,0)</f>
        <v>0</v>
      </c>
      <c r="AJ165" s="1">
        <f>IF(AND(数据A!$E164="侧身",数据A!$F164="失"),1,0)</f>
        <v>0</v>
      </c>
      <c r="AK165" s="1">
        <f>IF(AND(数据A!$E164="控制",数据A!$F164="得"),1,0)</f>
        <v>0</v>
      </c>
      <c r="AL165" s="1">
        <f>IF(AND(数据A!$E164="控制",数据A!$F164="失"),1,0)</f>
        <v>0</v>
      </c>
      <c r="AM165" s="1">
        <f>IF(AND(数据A!$E164="意外",数据A!$F164="得"),1,0)</f>
        <v>0</v>
      </c>
      <c r="AN165" s="1">
        <f>IF(AND(数据A!$E164="意外",数据A!$F164="失"),1,0)</f>
        <v>0</v>
      </c>
      <c r="AO165" s="5">
        <f>IF(AND(数据B!$E164="发球",数据B!$F164="得"),1,0)</f>
        <v>0</v>
      </c>
      <c r="AP165" s="5">
        <f>IF(AND(数据B!$E164="发球",数据B!$F164="失"),1,0)</f>
        <v>0</v>
      </c>
      <c r="AQ165" s="5">
        <f>IF(AND(数据B!$E164="正手",数据B!$F164="得"),1,0)</f>
        <v>0</v>
      </c>
      <c r="AR165" s="5">
        <f>IF(AND(数据B!$E164="正手",数据B!$F164="失"),1,0)</f>
        <v>0</v>
      </c>
      <c r="AS165" s="5">
        <f>IF(AND(数据B!$E164="反手",数据B!$F164="得"),1,0)</f>
        <v>0</v>
      </c>
      <c r="AT165" s="5">
        <f>IF(AND(数据B!$E164="反手",数据B!$F164="失"),1,0)</f>
        <v>0</v>
      </c>
      <c r="AU165" s="5">
        <f>IF(AND(数据B!$E164="侧身",数据B!$F164="得"),1,0)</f>
        <v>0</v>
      </c>
      <c r="AV165" s="5">
        <f>IF(AND(数据B!$E164="侧身",数据B!$F164="失"),1,0)</f>
        <v>0</v>
      </c>
      <c r="AW165" s="5">
        <f>IF(AND(数据B!$E164="控制",数据B!$F164="得"),1,0)</f>
        <v>0</v>
      </c>
      <c r="AX165" s="5">
        <f>IF(AND(数据B!$E164="控制",数据B!$F164="失"),1,0)</f>
        <v>0</v>
      </c>
      <c r="AY165" s="5">
        <f>IF(AND(数据B!$E164="意外",数据B!$F164="得"),1,0)</f>
        <v>0</v>
      </c>
      <c r="AZ165" s="5">
        <f>IF(AND(数据B!$E164="意外",数据B!$F164="失"),1,0)</f>
        <v>0</v>
      </c>
    </row>
    <row r="166" spans="1:52">
      <c r="A166" s="1">
        <f>IF(AND(输入!$D165=1,输入!$G165="d"),1,0)</f>
        <v>0</v>
      </c>
      <c r="B166" s="1">
        <f>IF(AND(输入!$D165=2,输入!$G165="d"),1,0)</f>
        <v>0</v>
      </c>
      <c r="C166" s="1">
        <f>IF(AND(输入!$D165=3,输入!$G165="d"),1,0)</f>
        <v>0</v>
      </c>
      <c r="D166" s="1">
        <f>IF(AND(输入!$D165=4,输入!$G165="d"),1,0)</f>
        <v>0</v>
      </c>
      <c r="E166" s="1">
        <f>IF(AND(输入!$D165=5,输入!$G165="d"),1,0)</f>
        <v>0</v>
      </c>
      <c r="F166" s="1">
        <f>IF(AND(输入!$D165=6,输入!$G165="d"),1,0)</f>
        <v>0</v>
      </c>
      <c r="G166" s="1">
        <f>IF(AND(输入!$D165&gt;6,输入!$G165="d"),1,0)</f>
        <v>0</v>
      </c>
      <c r="H166" s="1">
        <f>IF(AND(输入!$D165=1,输入!$G165="s"),1,0)</f>
        <v>0</v>
      </c>
      <c r="I166" s="1">
        <f>IF(AND(输入!$D165=2,输入!$G165="s"),1,0)</f>
        <v>0</v>
      </c>
      <c r="J166" s="1">
        <f>IF(AND(输入!$D165=3,输入!$G165="s"),1,0)</f>
        <v>0</v>
      </c>
      <c r="K166" s="1">
        <f>IF(AND(输入!$D165=4,输入!$G165="s"),1,0)</f>
        <v>0</v>
      </c>
      <c r="L166" s="1">
        <f>IF(AND(输入!$D165=5,输入!$G165="s"),1,0)</f>
        <v>0</v>
      </c>
      <c r="M166" s="1">
        <f>IF(AND(输入!$D165=6,输入!$G165="s"),1,0)</f>
        <v>0</v>
      </c>
      <c r="N166" s="1">
        <f>IF(AND(输入!$D165&gt;6,输入!$G165="s"),1,0)</f>
        <v>0</v>
      </c>
      <c r="O166" s="2">
        <f>IF(AND(输入!$H165=1,输入!$G165="s"),1,0)</f>
        <v>0</v>
      </c>
      <c r="P166" s="2">
        <f>IF(AND(输入!$H165=2,输入!$G165="s"),1,0)</f>
        <v>0</v>
      </c>
      <c r="Q166" s="2">
        <f>IF(AND(输入!$H165=3,输入!$G165="s"),1,0)</f>
        <v>0</v>
      </c>
      <c r="R166" s="2">
        <f>IF(AND(输入!$H165=4,输入!$G165="s"),1,0)</f>
        <v>0</v>
      </c>
      <c r="S166" s="2">
        <f>IF(AND(输入!$H165=5,输入!$G165="s"),1,0)</f>
        <v>0</v>
      </c>
      <c r="T166" s="2">
        <f>IF(AND(输入!$H165=6,输入!$G165="s"),1,0)</f>
        <v>0</v>
      </c>
      <c r="U166" s="2">
        <f>IF(AND(输入!$H165&gt;6,输入!$G165="s"),1,0)</f>
        <v>0</v>
      </c>
      <c r="V166" s="2">
        <f>IF(AND(输入!$H165=1,输入!$G165="d"),1,0)</f>
        <v>0</v>
      </c>
      <c r="W166" s="2">
        <f>IF(AND(输入!$H165=2,输入!$G165="d"),1,0)</f>
        <v>0</v>
      </c>
      <c r="X166" s="2">
        <f>IF(AND(输入!$H165=3,输入!$G165="d"),1,0)</f>
        <v>0</v>
      </c>
      <c r="Y166" s="2">
        <f>IF(AND(输入!$H165=4,输入!$G165="d"),1,0)</f>
        <v>0</v>
      </c>
      <c r="Z166" s="2">
        <f>IF(AND(输入!$H165=5,输入!$G165="d"),1,0)</f>
        <v>0</v>
      </c>
      <c r="AA166" s="2">
        <f>IF(AND(输入!$H165=6,输入!$G165="d"),1,0)</f>
        <v>0</v>
      </c>
      <c r="AB166" s="2">
        <f>IF(AND(输入!$H165&gt;6,输入!$G165="d"),1,0)</f>
        <v>0</v>
      </c>
      <c r="AC166" s="1">
        <f>IF(AND(数据A!$E165="发球",数据A!$F165="得"),1,0)</f>
        <v>0</v>
      </c>
      <c r="AD166" s="1">
        <f>IF(AND(数据A!$E165="发球",数据A!$F165="失"),1,0)</f>
        <v>0</v>
      </c>
      <c r="AE166" s="1">
        <f>IF(AND(数据A!$E165="正手",数据A!$F165="得"),1,0)</f>
        <v>0</v>
      </c>
      <c r="AF166" s="1">
        <f>IF(AND(数据A!$E165="正手",数据A!$F165="失"),1,0)</f>
        <v>0</v>
      </c>
      <c r="AG166" s="1">
        <f>IF(AND(数据A!$E165="反手",数据A!$F165="得"),1,0)</f>
        <v>0</v>
      </c>
      <c r="AH166" s="1">
        <f>IF(AND(数据A!$E165="反手",数据A!$F165="失"),1,0)</f>
        <v>0</v>
      </c>
      <c r="AI166" s="1">
        <f>IF(AND(数据A!$E165="侧身",数据A!$F165="得"),1,0)</f>
        <v>0</v>
      </c>
      <c r="AJ166" s="1">
        <f>IF(AND(数据A!$E165="侧身",数据A!$F165="失"),1,0)</f>
        <v>0</v>
      </c>
      <c r="AK166" s="1">
        <f>IF(AND(数据A!$E165="控制",数据A!$F165="得"),1,0)</f>
        <v>0</v>
      </c>
      <c r="AL166" s="1">
        <f>IF(AND(数据A!$E165="控制",数据A!$F165="失"),1,0)</f>
        <v>0</v>
      </c>
      <c r="AM166" s="1">
        <f>IF(AND(数据A!$E165="意外",数据A!$F165="得"),1,0)</f>
        <v>0</v>
      </c>
      <c r="AN166" s="1">
        <f>IF(AND(数据A!$E165="意外",数据A!$F165="失"),1,0)</f>
        <v>0</v>
      </c>
      <c r="AO166" s="5">
        <f>IF(AND(数据B!$E165="发球",数据B!$F165="得"),1,0)</f>
        <v>0</v>
      </c>
      <c r="AP166" s="5">
        <f>IF(AND(数据B!$E165="发球",数据B!$F165="失"),1,0)</f>
        <v>0</v>
      </c>
      <c r="AQ166" s="5">
        <f>IF(AND(数据B!$E165="正手",数据B!$F165="得"),1,0)</f>
        <v>0</v>
      </c>
      <c r="AR166" s="5">
        <f>IF(AND(数据B!$E165="正手",数据B!$F165="失"),1,0)</f>
        <v>0</v>
      </c>
      <c r="AS166" s="5">
        <f>IF(AND(数据B!$E165="反手",数据B!$F165="得"),1,0)</f>
        <v>0</v>
      </c>
      <c r="AT166" s="5">
        <f>IF(AND(数据B!$E165="反手",数据B!$F165="失"),1,0)</f>
        <v>0</v>
      </c>
      <c r="AU166" s="5">
        <f>IF(AND(数据B!$E165="侧身",数据B!$F165="得"),1,0)</f>
        <v>0</v>
      </c>
      <c r="AV166" s="5">
        <f>IF(AND(数据B!$E165="侧身",数据B!$F165="失"),1,0)</f>
        <v>0</v>
      </c>
      <c r="AW166" s="5">
        <f>IF(AND(数据B!$E165="控制",数据B!$F165="得"),1,0)</f>
        <v>0</v>
      </c>
      <c r="AX166" s="5">
        <f>IF(AND(数据B!$E165="控制",数据B!$F165="失"),1,0)</f>
        <v>0</v>
      </c>
      <c r="AY166" s="5">
        <f>IF(AND(数据B!$E165="意外",数据B!$F165="得"),1,0)</f>
        <v>0</v>
      </c>
      <c r="AZ166" s="5">
        <f>IF(AND(数据B!$E165="意外",数据B!$F165="失"),1,0)</f>
        <v>0</v>
      </c>
    </row>
    <row r="167" spans="1:52">
      <c r="A167" s="1">
        <f>IF(AND(输入!$D166=1,输入!$G166="d"),1,0)</f>
        <v>0</v>
      </c>
      <c r="B167" s="1">
        <f>IF(AND(输入!$D166=2,输入!$G166="d"),1,0)</f>
        <v>0</v>
      </c>
      <c r="C167" s="1">
        <f>IF(AND(输入!$D166=3,输入!$G166="d"),1,0)</f>
        <v>0</v>
      </c>
      <c r="D167" s="1">
        <f>IF(AND(输入!$D166=4,输入!$G166="d"),1,0)</f>
        <v>0</v>
      </c>
      <c r="E167" s="1">
        <f>IF(AND(输入!$D166=5,输入!$G166="d"),1,0)</f>
        <v>0</v>
      </c>
      <c r="F167" s="1">
        <f>IF(AND(输入!$D166=6,输入!$G166="d"),1,0)</f>
        <v>0</v>
      </c>
      <c r="G167" s="1">
        <f>IF(AND(输入!$D166&gt;6,输入!$G166="d"),1,0)</f>
        <v>0</v>
      </c>
      <c r="H167" s="1">
        <f>IF(AND(输入!$D166=1,输入!$G166="s"),1,0)</f>
        <v>0</v>
      </c>
      <c r="I167" s="1">
        <f>IF(AND(输入!$D166=2,输入!$G166="s"),1,0)</f>
        <v>0</v>
      </c>
      <c r="J167" s="1">
        <f>IF(AND(输入!$D166=3,输入!$G166="s"),1,0)</f>
        <v>0</v>
      </c>
      <c r="K167" s="1">
        <f>IF(AND(输入!$D166=4,输入!$G166="s"),1,0)</f>
        <v>0</v>
      </c>
      <c r="L167" s="1">
        <f>IF(AND(输入!$D166=5,输入!$G166="s"),1,0)</f>
        <v>0</v>
      </c>
      <c r="M167" s="1">
        <f>IF(AND(输入!$D166=6,输入!$G166="s"),1,0)</f>
        <v>0</v>
      </c>
      <c r="N167" s="1">
        <f>IF(AND(输入!$D166&gt;6,输入!$G166="s"),1,0)</f>
        <v>0</v>
      </c>
      <c r="O167" s="2">
        <f>IF(AND(输入!$H166=1,输入!$G166="s"),1,0)</f>
        <v>0</v>
      </c>
      <c r="P167" s="2">
        <f>IF(AND(输入!$H166=2,输入!$G166="s"),1,0)</f>
        <v>0</v>
      </c>
      <c r="Q167" s="2">
        <f>IF(AND(输入!$H166=3,输入!$G166="s"),1,0)</f>
        <v>0</v>
      </c>
      <c r="R167" s="2">
        <f>IF(AND(输入!$H166=4,输入!$G166="s"),1,0)</f>
        <v>0</v>
      </c>
      <c r="S167" s="2">
        <f>IF(AND(输入!$H166=5,输入!$G166="s"),1,0)</f>
        <v>0</v>
      </c>
      <c r="T167" s="2">
        <f>IF(AND(输入!$H166=6,输入!$G166="s"),1,0)</f>
        <v>0</v>
      </c>
      <c r="U167" s="2">
        <f>IF(AND(输入!$H166&gt;6,输入!$G166="s"),1,0)</f>
        <v>0</v>
      </c>
      <c r="V167" s="2">
        <f>IF(AND(输入!$H166=1,输入!$G166="d"),1,0)</f>
        <v>0</v>
      </c>
      <c r="W167" s="2">
        <f>IF(AND(输入!$H166=2,输入!$G166="d"),1,0)</f>
        <v>0</v>
      </c>
      <c r="X167" s="2">
        <f>IF(AND(输入!$H166=3,输入!$G166="d"),1,0)</f>
        <v>0</v>
      </c>
      <c r="Y167" s="2">
        <f>IF(AND(输入!$H166=4,输入!$G166="d"),1,0)</f>
        <v>0</v>
      </c>
      <c r="Z167" s="2">
        <f>IF(AND(输入!$H166=5,输入!$G166="d"),1,0)</f>
        <v>0</v>
      </c>
      <c r="AA167" s="2">
        <f>IF(AND(输入!$H166=6,输入!$G166="d"),1,0)</f>
        <v>0</v>
      </c>
      <c r="AB167" s="2">
        <f>IF(AND(输入!$H166&gt;6,输入!$G166="d"),1,0)</f>
        <v>0</v>
      </c>
      <c r="AC167" s="1">
        <f>IF(AND(数据A!$E166="发球",数据A!$F166="得"),1,0)</f>
        <v>0</v>
      </c>
      <c r="AD167" s="1">
        <f>IF(AND(数据A!$E166="发球",数据A!$F166="失"),1,0)</f>
        <v>0</v>
      </c>
      <c r="AE167" s="1">
        <f>IF(AND(数据A!$E166="正手",数据A!$F166="得"),1,0)</f>
        <v>0</v>
      </c>
      <c r="AF167" s="1">
        <f>IF(AND(数据A!$E166="正手",数据A!$F166="失"),1,0)</f>
        <v>0</v>
      </c>
      <c r="AG167" s="1">
        <f>IF(AND(数据A!$E166="反手",数据A!$F166="得"),1,0)</f>
        <v>0</v>
      </c>
      <c r="AH167" s="1">
        <f>IF(AND(数据A!$E166="反手",数据A!$F166="失"),1,0)</f>
        <v>0</v>
      </c>
      <c r="AI167" s="1">
        <f>IF(AND(数据A!$E166="侧身",数据A!$F166="得"),1,0)</f>
        <v>0</v>
      </c>
      <c r="AJ167" s="1">
        <f>IF(AND(数据A!$E166="侧身",数据A!$F166="失"),1,0)</f>
        <v>0</v>
      </c>
      <c r="AK167" s="1">
        <f>IF(AND(数据A!$E166="控制",数据A!$F166="得"),1,0)</f>
        <v>0</v>
      </c>
      <c r="AL167" s="1">
        <f>IF(AND(数据A!$E166="控制",数据A!$F166="失"),1,0)</f>
        <v>0</v>
      </c>
      <c r="AM167" s="1">
        <f>IF(AND(数据A!$E166="意外",数据A!$F166="得"),1,0)</f>
        <v>0</v>
      </c>
      <c r="AN167" s="1">
        <f>IF(AND(数据A!$E166="意外",数据A!$F166="失"),1,0)</f>
        <v>0</v>
      </c>
      <c r="AO167" s="5">
        <f>IF(AND(数据B!$E166="发球",数据B!$F166="得"),1,0)</f>
        <v>0</v>
      </c>
      <c r="AP167" s="5">
        <f>IF(AND(数据B!$E166="发球",数据B!$F166="失"),1,0)</f>
        <v>0</v>
      </c>
      <c r="AQ167" s="5">
        <f>IF(AND(数据B!$E166="正手",数据B!$F166="得"),1,0)</f>
        <v>0</v>
      </c>
      <c r="AR167" s="5">
        <f>IF(AND(数据B!$E166="正手",数据B!$F166="失"),1,0)</f>
        <v>0</v>
      </c>
      <c r="AS167" s="5">
        <f>IF(AND(数据B!$E166="反手",数据B!$F166="得"),1,0)</f>
        <v>0</v>
      </c>
      <c r="AT167" s="5">
        <f>IF(AND(数据B!$E166="反手",数据B!$F166="失"),1,0)</f>
        <v>0</v>
      </c>
      <c r="AU167" s="5">
        <f>IF(AND(数据B!$E166="侧身",数据B!$F166="得"),1,0)</f>
        <v>0</v>
      </c>
      <c r="AV167" s="5">
        <f>IF(AND(数据B!$E166="侧身",数据B!$F166="失"),1,0)</f>
        <v>0</v>
      </c>
      <c r="AW167" s="5">
        <f>IF(AND(数据B!$E166="控制",数据B!$F166="得"),1,0)</f>
        <v>0</v>
      </c>
      <c r="AX167" s="5">
        <f>IF(AND(数据B!$E166="控制",数据B!$F166="失"),1,0)</f>
        <v>0</v>
      </c>
      <c r="AY167" s="5">
        <f>IF(AND(数据B!$E166="意外",数据B!$F166="得"),1,0)</f>
        <v>0</v>
      </c>
      <c r="AZ167" s="5">
        <f>IF(AND(数据B!$E166="意外",数据B!$F166="失"),1,0)</f>
        <v>0</v>
      </c>
    </row>
    <row r="168" spans="1:52">
      <c r="A168" s="1">
        <f>IF(AND(输入!$D167=1,输入!$G167="d"),1,0)</f>
        <v>0</v>
      </c>
      <c r="B168" s="1">
        <f>IF(AND(输入!$D167=2,输入!$G167="d"),1,0)</f>
        <v>0</v>
      </c>
      <c r="C168" s="1">
        <f>IF(AND(输入!$D167=3,输入!$G167="d"),1,0)</f>
        <v>0</v>
      </c>
      <c r="D168" s="1">
        <f>IF(AND(输入!$D167=4,输入!$G167="d"),1,0)</f>
        <v>0</v>
      </c>
      <c r="E168" s="1">
        <f>IF(AND(输入!$D167=5,输入!$G167="d"),1,0)</f>
        <v>0</v>
      </c>
      <c r="F168" s="1">
        <f>IF(AND(输入!$D167=6,输入!$G167="d"),1,0)</f>
        <v>0</v>
      </c>
      <c r="G168" s="1">
        <f>IF(AND(输入!$D167&gt;6,输入!$G167="d"),1,0)</f>
        <v>0</v>
      </c>
      <c r="H168" s="1">
        <f>IF(AND(输入!$D167=1,输入!$G167="s"),1,0)</f>
        <v>0</v>
      </c>
      <c r="I168" s="1">
        <f>IF(AND(输入!$D167=2,输入!$G167="s"),1,0)</f>
        <v>0</v>
      </c>
      <c r="J168" s="1">
        <f>IF(AND(输入!$D167=3,输入!$G167="s"),1,0)</f>
        <v>0</v>
      </c>
      <c r="K168" s="1">
        <f>IF(AND(输入!$D167=4,输入!$G167="s"),1,0)</f>
        <v>0</v>
      </c>
      <c r="L168" s="1">
        <f>IF(AND(输入!$D167=5,输入!$G167="s"),1,0)</f>
        <v>0</v>
      </c>
      <c r="M168" s="1">
        <f>IF(AND(输入!$D167=6,输入!$G167="s"),1,0)</f>
        <v>0</v>
      </c>
      <c r="N168" s="1">
        <f>IF(AND(输入!$D167&gt;6,输入!$G167="s"),1,0)</f>
        <v>0</v>
      </c>
      <c r="O168" s="2">
        <f>IF(AND(输入!$H167=1,输入!$G167="s"),1,0)</f>
        <v>0</v>
      </c>
      <c r="P168" s="2">
        <f>IF(AND(输入!$H167=2,输入!$G167="s"),1,0)</f>
        <v>0</v>
      </c>
      <c r="Q168" s="2">
        <f>IF(AND(输入!$H167=3,输入!$G167="s"),1,0)</f>
        <v>0</v>
      </c>
      <c r="R168" s="2">
        <f>IF(AND(输入!$H167=4,输入!$G167="s"),1,0)</f>
        <v>0</v>
      </c>
      <c r="S168" s="2">
        <f>IF(AND(输入!$H167=5,输入!$G167="s"),1,0)</f>
        <v>0</v>
      </c>
      <c r="T168" s="2">
        <f>IF(AND(输入!$H167=6,输入!$G167="s"),1,0)</f>
        <v>0</v>
      </c>
      <c r="U168" s="2">
        <f>IF(AND(输入!$H167&gt;6,输入!$G167="s"),1,0)</f>
        <v>0</v>
      </c>
      <c r="V168" s="2">
        <f>IF(AND(输入!$H167=1,输入!$G167="d"),1,0)</f>
        <v>0</v>
      </c>
      <c r="W168" s="2">
        <f>IF(AND(输入!$H167=2,输入!$G167="d"),1,0)</f>
        <v>0</v>
      </c>
      <c r="X168" s="2">
        <f>IF(AND(输入!$H167=3,输入!$G167="d"),1,0)</f>
        <v>0</v>
      </c>
      <c r="Y168" s="2">
        <f>IF(AND(输入!$H167=4,输入!$G167="d"),1,0)</f>
        <v>0</v>
      </c>
      <c r="Z168" s="2">
        <f>IF(AND(输入!$H167=5,输入!$G167="d"),1,0)</f>
        <v>0</v>
      </c>
      <c r="AA168" s="2">
        <f>IF(AND(输入!$H167=6,输入!$G167="d"),1,0)</f>
        <v>0</v>
      </c>
      <c r="AB168" s="2">
        <f>IF(AND(输入!$H167&gt;6,输入!$G167="d"),1,0)</f>
        <v>0</v>
      </c>
      <c r="AC168" s="1">
        <f>IF(AND(数据A!$E167="发球",数据A!$F167="得"),1,0)</f>
        <v>0</v>
      </c>
      <c r="AD168" s="1">
        <f>IF(AND(数据A!$E167="发球",数据A!$F167="失"),1,0)</f>
        <v>0</v>
      </c>
      <c r="AE168" s="1">
        <f>IF(AND(数据A!$E167="正手",数据A!$F167="得"),1,0)</f>
        <v>0</v>
      </c>
      <c r="AF168" s="1">
        <f>IF(AND(数据A!$E167="正手",数据A!$F167="失"),1,0)</f>
        <v>0</v>
      </c>
      <c r="AG168" s="1">
        <f>IF(AND(数据A!$E167="反手",数据A!$F167="得"),1,0)</f>
        <v>0</v>
      </c>
      <c r="AH168" s="1">
        <f>IF(AND(数据A!$E167="反手",数据A!$F167="失"),1,0)</f>
        <v>0</v>
      </c>
      <c r="AI168" s="1">
        <f>IF(AND(数据A!$E167="侧身",数据A!$F167="得"),1,0)</f>
        <v>0</v>
      </c>
      <c r="AJ168" s="1">
        <f>IF(AND(数据A!$E167="侧身",数据A!$F167="失"),1,0)</f>
        <v>0</v>
      </c>
      <c r="AK168" s="1">
        <f>IF(AND(数据A!$E167="控制",数据A!$F167="得"),1,0)</f>
        <v>0</v>
      </c>
      <c r="AL168" s="1">
        <f>IF(AND(数据A!$E167="控制",数据A!$F167="失"),1,0)</f>
        <v>0</v>
      </c>
      <c r="AM168" s="1">
        <f>IF(AND(数据A!$E167="意外",数据A!$F167="得"),1,0)</f>
        <v>0</v>
      </c>
      <c r="AN168" s="1">
        <f>IF(AND(数据A!$E167="意外",数据A!$F167="失"),1,0)</f>
        <v>0</v>
      </c>
      <c r="AO168" s="5">
        <f>IF(AND(数据B!$E167="发球",数据B!$F167="得"),1,0)</f>
        <v>0</v>
      </c>
      <c r="AP168" s="5">
        <f>IF(AND(数据B!$E167="发球",数据B!$F167="失"),1,0)</f>
        <v>0</v>
      </c>
      <c r="AQ168" s="5">
        <f>IF(AND(数据B!$E167="正手",数据B!$F167="得"),1,0)</f>
        <v>0</v>
      </c>
      <c r="AR168" s="5">
        <f>IF(AND(数据B!$E167="正手",数据B!$F167="失"),1,0)</f>
        <v>0</v>
      </c>
      <c r="AS168" s="5">
        <f>IF(AND(数据B!$E167="反手",数据B!$F167="得"),1,0)</f>
        <v>0</v>
      </c>
      <c r="AT168" s="5">
        <f>IF(AND(数据B!$E167="反手",数据B!$F167="失"),1,0)</f>
        <v>0</v>
      </c>
      <c r="AU168" s="5">
        <f>IF(AND(数据B!$E167="侧身",数据B!$F167="得"),1,0)</f>
        <v>0</v>
      </c>
      <c r="AV168" s="5">
        <f>IF(AND(数据B!$E167="侧身",数据B!$F167="失"),1,0)</f>
        <v>0</v>
      </c>
      <c r="AW168" s="5">
        <f>IF(AND(数据B!$E167="控制",数据B!$F167="得"),1,0)</f>
        <v>0</v>
      </c>
      <c r="AX168" s="5">
        <f>IF(AND(数据B!$E167="控制",数据B!$F167="失"),1,0)</f>
        <v>0</v>
      </c>
      <c r="AY168" s="5">
        <f>IF(AND(数据B!$E167="意外",数据B!$F167="得"),1,0)</f>
        <v>0</v>
      </c>
      <c r="AZ168" s="5">
        <f>IF(AND(数据B!$E167="意外",数据B!$F167="失"),1,0)</f>
        <v>0</v>
      </c>
    </row>
    <row r="169" spans="1:52">
      <c r="A169" s="1">
        <f>IF(AND(输入!$D168=1,输入!$G168="d"),1,0)</f>
        <v>0</v>
      </c>
      <c r="B169" s="1">
        <f>IF(AND(输入!$D168=2,输入!$G168="d"),1,0)</f>
        <v>0</v>
      </c>
      <c r="C169" s="1">
        <f>IF(AND(输入!$D168=3,输入!$G168="d"),1,0)</f>
        <v>0</v>
      </c>
      <c r="D169" s="1">
        <f>IF(AND(输入!$D168=4,输入!$G168="d"),1,0)</f>
        <v>0</v>
      </c>
      <c r="E169" s="1">
        <f>IF(AND(输入!$D168=5,输入!$G168="d"),1,0)</f>
        <v>0</v>
      </c>
      <c r="F169" s="1">
        <f>IF(AND(输入!$D168=6,输入!$G168="d"),1,0)</f>
        <v>0</v>
      </c>
      <c r="G169" s="1">
        <f>IF(AND(输入!$D168&gt;6,输入!$G168="d"),1,0)</f>
        <v>0</v>
      </c>
      <c r="H169" s="1">
        <f>IF(AND(输入!$D168=1,输入!$G168="s"),1,0)</f>
        <v>0</v>
      </c>
      <c r="I169" s="1">
        <f>IF(AND(输入!$D168=2,输入!$G168="s"),1,0)</f>
        <v>0</v>
      </c>
      <c r="J169" s="1">
        <f>IF(AND(输入!$D168=3,输入!$G168="s"),1,0)</f>
        <v>0</v>
      </c>
      <c r="K169" s="1">
        <f>IF(AND(输入!$D168=4,输入!$G168="s"),1,0)</f>
        <v>0</v>
      </c>
      <c r="L169" s="1">
        <f>IF(AND(输入!$D168=5,输入!$G168="s"),1,0)</f>
        <v>0</v>
      </c>
      <c r="M169" s="1">
        <f>IF(AND(输入!$D168=6,输入!$G168="s"),1,0)</f>
        <v>0</v>
      </c>
      <c r="N169" s="1">
        <f>IF(AND(输入!$D168&gt;6,输入!$G168="s"),1,0)</f>
        <v>0</v>
      </c>
      <c r="O169" s="2">
        <f>IF(AND(输入!$H168=1,输入!$G168="s"),1,0)</f>
        <v>0</v>
      </c>
      <c r="P169" s="2">
        <f>IF(AND(输入!$H168=2,输入!$G168="s"),1,0)</f>
        <v>0</v>
      </c>
      <c r="Q169" s="2">
        <f>IF(AND(输入!$H168=3,输入!$G168="s"),1,0)</f>
        <v>0</v>
      </c>
      <c r="R169" s="2">
        <f>IF(AND(输入!$H168=4,输入!$G168="s"),1,0)</f>
        <v>0</v>
      </c>
      <c r="S169" s="2">
        <f>IF(AND(输入!$H168=5,输入!$G168="s"),1,0)</f>
        <v>0</v>
      </c>
      <c r="T169" s="2">
        <f>IF(AND(输入!$H168=6,输入!$G168="s"),1,0)</f>
        <v>0</v>
      </c>
      <c r="U169" s="2">
        <f>IF(AND(输入!$H168&gt;6,输入!$G168="s"),1,0)</f>
        <v>0</v>
      </c>
      <c r="V169" s="2">
        <f>IF(AND(输入!$H168=1,输入!$G168="d"),1,0)</f>
        <v>0</v>
      </c>
      <c r="W169" s="2">
        <f>IF(AND(输入!$H168=2,输入!$G168="d"),1,0)</f>
        <v>0</v>
      </c>
      <c r="X169" s="2">
        <f>IF(AND(输入!$H168=3,输入!$G168="d"),1,0)</f>
        <v>0</v>
      </c>
      <c r="Y169" s="2">
        <f>IF(AND(输入!$H168=4,输入!$G168="d"),1,0)</f>
        <v>0</v>
      </c>
      <c r="Z169" s="2">
        <f>IF(AND(输入!$H168=5,输入!$G168="d"),1,0)</f>
        <v>0</v>
      </c>
      <c r="AA169" s="2">
        <f>IF(AND(输入!$H168=6,输入!$G168="d"),1,0)</f>
        <v>0</v>
      </c>
      <c r="AB169" s="2">
        <f>IF(AND(输入!$H168&gt;6,输入!$G168="d"),1,0)</f>
        <v>0</v>
      </c>
      <c r="AC169" s="1">
        <f>IF(AND(数据A!$E168="发球",数据A!$F168="得"),1,0)</f>
        <v>0</v>
      </c>
      <c r="AD169" s="1">
        <f>IF(AND(数据A!$E168="发球",数据A!$F168="失"),1,0)</f>
        <v>0</v>
      </c>
      <c r="AE169" s="1">
        <f>IF(AND(数据A!$E168="正手",数据A!$F168="得"),1,0)</f>
        <v>0</v>
      </c>
      <c r="AF169" s="1">
        <f>IF(AND(数据A!$E168="正手",数据A!$F168="失"),1,0)</f>
        <v>0</v>
      </c>
      <c r="AG169" s="1">
        <f>IF(AND(数据A!$E168="反手",数据A!$F168="得"),1,0)</f>
        <v>0</v>
      </c>
      <c r="AH169" s="1">
        <f>IF(AND(数据A!$E168="反手",数据A!$F168="失"),1,0)</f>
        <v>0</v>
      </c>
      <c r="AI169" s="1">
        <f>IF(AND(数据A!$E168="侧身",数据A!$F168="得"),1,0)</f>
        <v>0</v>
      </c>
      <c r="AJ169" s="1">
        <f>IF(AND(数据A!$E168="侧身",数据A!$F168="失"),1,0)</f>
        <v>0</v>
      </c>
      <c r="AK169" s="1">
        <f>IF(AND(数据A!$E168="控制",数据A!$F168="得"),1,0)</f>
        <v>0</v>
      </c>
      <c r="AL169" s="1">
        <f>IF(AND(数据A!$E168="控制",数据A!$F168="失"),1,0)</f>
        <v>0</v>
      </c>
      <c r="AM169" s="1">
        <f>IF(AND(数据A!$E168="意外",数据A!$F168="得"),1,0)</f>
        <v>0</v>
      </c>
      <c r="AN169" s="1">
        <f>IF(AND(数据A!$E168="意外",数据A!$F168="失"),1,0)</f>
        <v>0</v>
      </c>
      <c r="AO169" s="5">
        <f>IF(AND(数据B!$E168="发球",数据B!$F168="得"),1,0)</f>
        <v>0</v>
      </c>
      <c r="AP169" s="5">
        <f>IF(AND(数据B!$E168="发球",数据B!$F168="失"),1,0)</f>
        <v>0</v>
      </c>
      <c r="AQ169" s="5">
        <f>IF(AND(数据B!$E168="正手",数据B!$F168="得"),1,0)</f>
        <v>0</v>
      </c>
      <c r="AR169" s="5">
        <f>IF(AND(数据B!$E168="正手",数据B!$F168="失"),1,0)</f>
        <v>0</v>
      </c>
      <c r="AS169" s="5">
        <f>IF(AND(数据B!$E168="反手",数据B!$F168="得"),1,0)</f>
        <v>0</v>
      </c>
      <c r="AT169" s="5">
        <f>IF(AND(数据B!$E168="反手",数据B!$F168="失"),1,0)</f>
        <v>0</v>
      </c>
      <c r="AU169" s="5">
        <f>IF(AND(数据B!$E168="侧身",数据B!$F168="得"),1,0)</f>
        <v>0</v>
      </c>
      <c r="AV169" s="5">
        <f>IF(AND(数据B!$E168="侧身",数据B!$F168="失"),1,0)</f>
        <v>0</v>
      </c>
      <c r="AW169" s="5">
        <f>IF(AND(数据B!$E168="控制",数据B!$F168="得"),1,0)</f>
        <v>0</v>
      </c>
      <c r="AX169" s="5">
        <f>IF(AND(数据B!$E168="控制",数据B!$F168="失"),1,0)</f>
        <v>0</v>
      </c>
      <c r="AY169" s="5">
        <f>IF(AND(数据B!$E168="意外",数据B!$F168="得"),1,0)</f>
        <v>0</v>
      </c>
      <c r="AZ169" s="5">
        <f>IF(AND(数据B!$E168="意外",数据B!$F168="失"),1,0)</f>
        <v>0</v>
      </c>
    </row>
    <row r="170" spans="1:52">
      <c r="A170" s="1">
        <f>IF(AND(输入!$D169=1,输入!$G169="d"),1,0)</f>
        <v>0</v>
      </c>
      <c r="B170" s="1">
        <f>IF(AND(输入!$D169=2,输入!$G169="d"),1,0)</f>
        <v>0</v>
      </c>
      <c r="C170" s="1">
        <f>IF(AND(输入!$D169=3,输入!$G169="d"),1,0)</f>
        <v>0</v>
      </c>
      <c r="D170" s="1">
        <f>IF(AND(输入!$D169=4,输入!$G169="d"),1,0)</f>
        <v>0</v>
      </c>
      <c r="E170" s="1">
        <f>IF(AND(输入!$D169=5,输入!$G169="d"),1,0)</f>
        <v>0</v>
      </c>
      <c r="F170" s="1">
        <f>IF(AND(输入!$D169=6,输入!$G169="d"),1,0)</f>
        <v>0</v>
      </c>
      <c r="G170" s="1">
        <f>IF(AND(输入!$D169&gt;6,输入!$G169="d"),1,0)</f>
        <v>0</v>
      </c>
      <c r="H170" s="1">
        <f>IF(AND(输入!$D169=1,输入!$G169="s"),1,0)</f>
        <v>0</v>
      </c>
      <c r="I170" s="1">
        <f>IF(AND(输入!$D169=2,输入!$G169="s"),1,0)</f>
        <v>0</v>
      </c>
      <c r="J170" s="1">
        <f>IF(AND(输入!$D169=3,输入!$G169="s"),1,0)</f>
        <v>0</v>
      </c>
      <c r="K170" s="1">
        <f>IF(AND(输入!$D169=4,输入!$G169="s"),1,0)</f>
        <v>0</v>
      </c>
      <c r="L170" s="1">
        <f>IF(AND(输入!$D169=5,输入!$G169="s"),1,0)</f>
        <v>0</v>
      </c>
      <c r="M170" s="1">
        <f>IF(AND(输入!$D169=6,输入!$G169="s"),1,0)</f>
        <v>0</v>
      </c>
      <c r="N170" s="1">
        <f>IF(AND(输入!$D169&gt;6,输入!$G169="s"),1,0)</f>
        <v>0</v>
      </c>
      <c r="O170" s="2">
        <f>IF(AND(输入!$H169=1,输入!$G169="s"),1,0)</f>
        <v>0</v>
      </c>
      <c r="P170" s="2">
        <f>IF(AND(输入!$H169=2,输入!$G169="s"),1,0)</f>
        <v>0</v>
      </c>
      <c r="Q170" s="2">
        <f>IF(AND(输入!$H169=3,输入!$G169="s"),1,0)</f>
        <v>0</v>
      </c>
      <c r="R170" s="2">
        <f>IF(AND(输入!$H169=4,输入!$G169="s"),1,0)</f>
        <v>0</v>
      </c>
      <c r="S170" s="2">
        <f>IF(AND(输入!$H169=5,输入!$G169="s"),1,0)</f>
        <v>0</v>
      </c>
      <c r="T170" s="2">
        <f>IF(AND(输入!$H169=6,输入!$G169="s"),1,0)</f>
        <v>0</v>
      </c>
      <c r="U170" s="2">
        <f>IF(AND(输入!$H169&gt;6,输入!$G169="s"),1,0)</f>
        <v>0</v>
      </c>
      <c r="V170" s="2">
        <f>IF(AND(输入!$H169=1,输入!$G169="d"),1,0)</f>
        <v>0</v>
      </c>
      <c r="W170" s="2">
        <f>IF(AND(输入!$H169=2,输入!$G169="d"),1,0)</f>
        <v>0</v>
      </c>
      <c r="X170" s="2">
        <f>IF(AND(输入!$H169=3,输入!$G169="d"),1,0)</f>
        <v>0</v>
      </c>
      <c r="Y170" s="2">
        <f>IF(AND(输入!$H169=4,输入!$G169="d"),1,0)</f>
        <v>0</v>
      </c>
      <c r="Z170" s="2">
        <f>IF(AND(输入!$H169=5,输入!$G169="d"),1,0)</f>
        <v>0</v>
      </c>
      <c r="AA170" s="2">
        <f>IF(AND(输入!$H169=6,输入!$G169="d"),1,0)</f>
        <v>0</v>
      </c>
      <c r="AB170" s="2">
        <f>IF(AND(输入!$H169&gt;6,输入!$G169="d"),1,0)</f>
        <v>0</v>
      </c>
      <c r="AC170" s="1">
        <f>IF(AND(数据A!$E169="发球",数据A!$F169="得"),1,0)</f>
        <v>0</v>
      </c>
      <c r="AD170" s="1">
        <f>IF(AND(数据A!$E169="发球",数据A!$F169="失"),1,0)</f>
        <v>0</v>
      </c>
      <c r="AE170" s="1">
        <f>IF(AND(数据A!$E169="正手",数据A!$F169="得"),1,0)</f>
        <v>0</v>
      </c>
      <c r="AF170" s="1">
        <f>IF(AND(数据A!$E169="正手",数据A!$F169="失"),1,0)</f>
        <v>0</v>
      </c>
      <c r="AG170" s="1">
        <f>IF(AND(数据A!$E169="反手",数据A!$F169="得"),1,0)</f>
        <v>0</v>
      </c>
      <c r="AH170" s="1">
        <f>IF(AND(数据A!$E169="反手",数据A!$F169="失"),1,0)</f>
        <v>0</v>
      </c>
      <c r="AI170" s="1">
        <f>IF(AND(数据A!$E169="侧身",数据A!$F169="得"),1,0)</f>
        <v>0</v>
      </c>
      <c r="AJ170" s="1">
        <f>IF(AND(数据A!$E169="侧身",数据A!$F169="失"),1,0)</f>
        <v>0</v>
      </c>
      <c r="AK170" s="1">
        <f>IF(AND(数据A!$E169="控制",数据A!$F169="得"),1,0)</f>
        <v>0</v>
      </c>
      <c r="AL170" s="1">
        <f>IF(AND(数据A!$E169="控制",数据A!$F169="失"),1,0)</f>
        <v>0</v>
      </c>
      <c r="AM170" s="1">
        <f>IF(AND(数据A!$E169="意外",数据A!$F169="得"),1,0)</f>
        <v>0</v>
      </c>
      <c r="AN170" s="1">
        <f>IF(AND(数据A!$E169="意外",数据A!$F169="失"),1,0)</f>
        <v>0</v>
      </c>
      <c r="AO170" s="5">
        <f>IF(AND(数据B!$E169="发球",数据B!$F169="得"),1,0)</f>
        <v>0</v>
      </c>
      <c r="AP170" s="5">
        <f>IF(AND(数据B!$E169="发球",数据B!$F169="失"),1,0)</f>
        <v>0</v>
      </c>
      <c r="AQ170" s="5">
        <f>IF(AND(数据B!$E169="正手",数据B!$F169="得"),1,0)</f>
        <v>0</v>
      </c>
      <c r="AR170" s="5">
        <f>IF(AND(数据B!$E169="正手",数据B!$F169="失"),1,0)</f>
        <v>0</v>
      </c>
      <c r="AS170" s="5">
        <f>IF(AND(数据B!$E169="反手",数据B!$F169="得"),1,0)</f>
        <v>0</v>
      </c>
      <c r="AT170" s="5">
        <f>IF(AND(数据B!$E169="反手",数据B!$F169="失"),1,0)</f>
        <v>0</v>
      </c>
      <c r="AU170" s="5">
        <f>IF(AND(数据B!$E169="侧身",数据B!$F169="得"),1,0)</f>
        <v>0</v>
      </c>
      <c r="AV170" s="5">
        <f>IF(AND(数据B!$E169="侧身",数据B!$F169="失"),1,0)</f>
        <v>0</v>
      </c>
      <c r="AW170" s="5">
        <f>IF(AND(数据B!$E169="控制",数据B!$F169="得"),1,0)</f>
        <v>0</v>
      </c>
      <c r="AX170" s="5">
        <f>IF(AND(数据B!$E169="控制",数据B!$F169="失"),1,0)</f>
        <v>0</v>
      </c>
      <c r="AY170" s="5">
        <f>IF(AND(数据B!$E169="意外",数据B!$F169="得"),1,0)</f>
        <v>0</v>
      </c>
      <c r="AZ170" s="5">
        <f>IF(AND(数据B!$E169="意外",数据B!$F169="失"),1,0)</f>
        <v>0</v>
      </c>
    </row>
    <row r="171" spans="1:52">
      <c r="A171" s="1">
        <f>IF(AND(输入!$D170=1,输入!$G170="d"),1,0)</f>
        <v>0</v>
      </c>
      <c r="B171" s="1">
        <f>IF(AND(输入!$D170=2,输入!$G170="d"),1,0)</f>
        <v>0</v>
      </c>
      <c r="C171" s="1">
        <f>IF(AND(输入!$D170=3,输入!$G170="d"),1,0)</f>
        <v>0</v>
      </c>
      <c r="D171" s="1">
        <f>IF(AND(输入!$D170=4,输入!$G170="d"),1,0)</f>
        <v>0</v>
      </c>
      <c r="E171" s="1">
        <f>IF(AND(输入!$D170=5,输入!$G170="d"),1,0)</f>
        <v>0</v>
      </c>
      <c r="F171" s="1">
        <f>IF(AND(输入!$D170=6,输入!$G170="d"),1,0)</f>
        <v>0</v>
      </c>
      <c r="G171" s="1">
        <f>IF(AND(输入!$D170&gt;6,输入!$G170="d"),1,0)</f>
        <v>0</v>
      </c>
      <c r="H171" s="1">
        <f>IF(AND(输入!$D170=1,输入!$G170="s"),1,0)</f>
        <v>0</v>
      </c>
      <c r="I171" s="1">
        <f>IF(AND(输入!$D170=2,输入!$G170="s"),1,0)</f>
        <v>0</v>
      </c>
      <c r="J171" s="1">
        <f>IF(AND(输入!$D170=3,输入!$G170="s"),1,0)</f>
        <v>0</v>
      </c>
      <c r="K171" s="1">
        <f>IF(AND(输入!$D170=4,输入!$G170="s"),1,0)</f>
        <v>0</v>
      </c>
      <c r="L171" s="1">
        <f>IF(AND(输入!$D170=5,输入!$G170="s"),1,0)</f>
        <v>0</v>
      </c>
      <c r="M171" s="1">
        <f>IF(AND(输入!$D170=6,输入!$G170="s"),1,0)</f>
        <v>0</v>
      </c>
      <c r="N171" s="1">
        <f>IF(AND(输入!$D170&gt;6,输入!$G170="s"),1,0)</f>
        <v>0</v>
      </c>
      <c r="O171" s="2">
        <f>IF(AND(输入!$H170=1,输入!$G170="s"),1,0)</f>
        <v>0</v>
      </c>
      <c r="P171" s="2">
        <f>IF(AND(输入!$H170=2,输入!$G170="s"),1,0)</f>
        <v>0</v>
      </c>
      <c r="Q171" s="2">
        <f>IF(AND(输入!$H170=3,输入!$G170="s"),1,0)</f>
        <v>0</v>
      </c>
      <c r="R171" s="2">
        <f>IF(AND(输入!$H170=4,输入!$G170="s"),1,0)</f>
        <v>0</v>
      </c>
      <c r="S171" s="2">
        <f>IF(AND(输入!$H170=5,输入!$G170="s"),1,0)</f>
        <v>0</v>
      </c>
      <c r="T171" s="2">
        <f>IF(AND(输入!$H170=6,输入!$G170="s"),1,0)</f>
        <v>0</v>
      </c>
      <c r="U171" s="2">
        <f>IF(AND(输入!$H170&gt;6,输入!$G170="s"),1,0)</f>
        <v>0</v>
      </c>
      <c r="V171" s="2">
        <f>IF(AND(输入!$H170=1,输入!$G170="d"),1,0)</f>
        <v>0</v>
      </c>
      <c r="W171" s="2">
        <f>IF(AND(输入!$H170=2,输入!$G170="d"),1,0)</f>
        <v>0</v>
      </c>
      <c r="X171" s="2">
        <f>IF(AND(输入!$H170=3,输入!$G170="d"),1,0)</f>
        <v>0</v>
      </c>
      <c r="Y171" s="2">
        <f>IF(AND(输入!$H170=4,输入!$G170="d"),1,0)</f>
        <v>0</v>
      </c>
      <c r="Z171" s="2">
        <f>IF(AND(输入!$H170=5,输入!$G170="d"),1,0)</f>
        <v>0</v>
      </c>
      <c r="AA171" s="2">
        <f>IF(AND(输入!$H170=6,输入!$G170="d"),1,0)</f>
        <v>0</v>
      </c>
      <c r="AB171" s="2">
        <f>IF(AND(输入!$H170&gt;6,输入!$G170="d"),1,0)</f>
        <v>0</v>
      </c>
      <c r="AC171" s="1">
        <f>IF(AND(数据A!$E170="发球",数据A!$F170="得"),1,0)</f>
        <v>0</v>
      </c>
      <c r="AD171" s="1">
        <f>IF(AND(数据A!$E170="发球",数据A!$F170="失"),1,0)</f>
        <v>0</v>
      </c>
      <c r="AE171" s="1">
        <f>IF(AND(数据A!$E170="正手",数据A!$F170="得"),1,0)</f>
        <v>0</v>
      </c>
      <c r="AF171" s="1">
        <f>IF(AND(数据A!$E170="正手",数据A!$F170="失"),1,0)</f>
        <v>0</v>
      </c>
      <c r="AG171" s="1">
        <f>IF(AND(数据A!$E170="反手",数据A!$F170="得"),1,0)</f>
        <v>0</v>
      </c>
      <c r="AH171" s="1">
        <f>IF(AND(数据A!$E170="反手",数据A!$F170="失"),1,0)</f>
        <v>0</v>
      </c>
      <c r="AI171" s="1">
        <f>IF(AND(数据A!$E170="侧身",数据A!$F170="得"),1,0)</f>
        <v>0</v>
      </c>
      <c r="AJ171" s="1">
        <f>IF(AND(数据A!$E170="侧身",数据A!$F170="失"),1,0)</f>
        <v>0</v>
      </c>
      <c r="AK171" s="1">
        <f>IF(AND(数据A!$E170="控制",数据A!$F170="得"),1,0)</f>
        <v>0</v>
      </c>
      <c r="AL171" s="1">
        <f>IF(AND(数据A!$E170="控制",数据A!$F170="失"),1,0)</f>
        <v>0</v>
      </c>
      <c r="AM171" s="1">
        <f>IF(AND(数据A!$E170="意外",数据A!$F170="得"),1,0)</f>
        <v>0</v>
      </c>
      <c r="AN171" s="1">
        <f>IF(AND(数据A!$E170="意外",数据A!$F170="失"),1,0)</f>
        <v>0</v>
      </c>
      <c r="AO171" s="5">
        <f>IF(AND(数据B!$E170="发球",数据B!$F170="得"),1,0)</f>
        <v>0</v>
      </c>
      <c r="AP171" s="5">
        <f>IF(AND(数据B!$E170="发球",数据B!$F170="失"),1,0)</f>
        <v>0</v>
      </c>
      <c r="AQ171" s="5">
        <f>IF(AND(数据B!$E170="正手",数据B!$F170="得"),1,0)</f>
        <v>0</v>
      </c>
      <c r="AR171" s="5">
        <f>IF(AND(数据B!$E170="正手",数据B!$F170="失"),1,0)</f>
        <v>0</v>
      </c>
      <c r="AS171" s="5">
        <f>IF(AND(数据B!$E170="反手",数据B!$F170="得"),1,0)</f>
        <v>0</v>
      </c>
      <c r="AT171" s="5">
        <f>IF(AND(数据B!$E170="反手",数据B!$F170="失"),1,0)</f>
        <v>0</v>
      </c>
      <c r="AU171" s="5">
        <f>IF(AND(数据B!$E170="侧身",数据B!$F170="得"),1,0)</f>
        <v>0</v>
      </c>
      <c r="AV171" s="5">
        <f>IF(AND(数据B!$E170="侧身",数据B!$F170="失"),1,0)</f>
        <v>0</v>
      </c>
      <c r="AW171" s="5">
        <f>IF(AND(数据B!$E170="控制",数据B!$F170="得"),1,0)</f>
        <v>0</v>
      </c>
      <c r="AX171" s="5">
        <f>IF(AND(数据B!$E170="控制",数据B!$F170="失"),1,0)</f>
        <v>0</v>
      </c>
      <c r="AY171" s="5">
        <f>IF(AND(数据B!$E170="意外",数据B!$F170="得"),1,0)</f>
        <v>0</v>
      </c>
      <c r="AZ171" s="5">
        <f>IF(AND(数据B!$E170="意外",数据B!$F170="失"),1,0)</f>
        <v>0</v>
      </c>
    </row>
    <row r="172" spans="1:52">
      <c r="A172" s="1">
        <f>IF(AND(输入!$D171=1,输入!$G171="d"),1,0)</f>
        <v>0</v>
      </c>
      <c r="B172" s="1">
        <f>IF(AND(输入!$D171=2,输入!$G171="d"),1,0)</f>
        <v>0</v>
      </c>
      <c r="C172" s="1">
        <f>IF(AND(输入!$D171=3,输入!$G171="d"),1,0)</f>
        <v>0</v>
      </c>
      <c r="D172" s="1">
        <f>IF(AND(输入!$D171=4,输入!$G171="d"),1,0)</f>
        <v>0</v>
      </c>
      <c r="E172" s="1">
        <f>IF(AND(输入!$D171=5,输入!$G171="d"),1,0)</f>
        <v>0</v>
      </c>
      <c r="F172" s="1">
        <f>IF(AND(输入!$D171=6,输入!$G171="d"),1,0)</f>
        <v>0</v>
      </c>
      <c r="G172" s="1">
        <f>IF(AND(输入!$D171&gt;6,输入!$G171="d"),1,0)</f>
        <v>0</v>
      </c>
      <c r="H172" s="1">
        <f>IF(AND(输入!$D171=1,输入!$G171="s"),1,0)</f>
        <v>0</v>
      </c>
      <c r="I172" s="1">
        <f>IF(AND(输入!$D171=2,输入!$G171="s"),1,0)</f>
        <v>0</v>
      </c>
      <c r="J172" s="1">
        <f>IF(AND(输入!$D171=3,输入!$G171="s"),1,0)</f>
        <v>0</v>
      </c>
      <c r="K172" s="1">
        <f>IF(AND(输入!$D171=4,输入!$G171="s"),1,0)</f>
        <v>0</v>
      </c>
      <c r="L172" s="1">
        <f>IF(AND(输入!$D171=5,输入!$G171="s"),1,0)</f>
        <v>0</v>
      </c>
      <c r="M172" s="1">
        <f>IF(AND(输入!$D171=6,输入!$G171="s"),1,0)</f>
        <v>0</v>
      </c>
      <c r="N172" s="1">
        <f>IF(AND(输入!$D171&gt;6,输入!$G171="s"),1,0)</f>
        <v>0</v>
      </c>
      <c r="O172" s="2">
        <f>IF(AND(输入!$H171=1,输入!$G171="s"),1,0)</f>
        <v>0</v>
      </c>
      <c r="P172" s="2">
        <f>IF(AND(输入!$H171=2,输入!$G171="s"),1,0)</f>
        <v>0</v>
      </c>
      <c r="Q172" s="2">
        <f>IF(AND(输入!$H171=3,输入!$G171="s"),1,0)</f>
        <v>0</v>
      </c>
      <c r="R172" s="2">
        <f>IF(AND(输入!$H171=4,输入!$G171="s"),1,0)</f>
        <v>0</v>
      </c>
      <c r="S172" s="2">
        <f>IF(AND(输入!$H171=5,输入!$G171="s"),1,0)</f>
        <v>0</v>
      </c>
      <c r="T172" s="2">
        <f>IF(AND(输入!$H171=6,输入!$G171="s"),1,0)</f>
        <v>0</v>
      </c>
      <c r="U172" s="2">
        <f>IF(AND(输入!$H171&gt;6,输入!$G171="s"),1,0)</f>
        <v>0</v>
      </c>
      <c r="V172" s="2">
        <f>IF(AND(输入!$H171=1,输入!$G171="d"),1,0)</f>
        <v>0</v>
      </c>
      <c r="W172" s="2">
        <f>IF(AND(输入!$H171=2,输入!$G171="d"),1,0)</f>
        <v>0</v>
      </c>
      <c r="X172" s="2">
        <f>IF(AND(输入!$H171=3,输入!$G171="d"),1,0)</f>
        <v>0</v>
      </c>
      <c r="Y172" s="2">
        <f>IF(AND(输入!$H171=4,输入!$G171="d"),1,0)</f>
        <v>0</v>
      </c>
      <c r="Z172" s="2">
        <f>IF(AND(输入!$H171=5,输入!$G171="d"),1,0)</f>
        <v>0</v>
      </c>
      <c r="AA172" s="2">
        <f>IF(AND(输入!$H171=6,输入!$G171="d"),1,0)</f>
        <v>0</v>
      </c>
      <c r="AB172" s="2">
        <f>IF(AND(输入!$H171&gt;6,输入!$G171="d"),1,0)</f>
        <v>0</v>
      </c>
      <c r="AC172" s="1">
        <f>IF(AND(数据A!$E171="发球",数据A!$F171="得"),1,0)</f>
        <v>0</v>
      </c>
      <c r="AD172" s="1">
        <f>IF(AND(数据A!$E171="发球",数据A!$F171="失"),1,0)</f>
        <v>0</v>
      </c>
      <c r="AE172" s="1">
        <f>IF(AND(数据A!$E171="正手",数据A!$F171="得"),1,0)</f>
        <v>0</v>
      </c>
      <c r="AF172" s="1">
        <f>IF(AND(数据A!$E171="正手",数据A!$F171="失"),1,0)</f>
        <v>0</v>
      </c>
      <c r="AG172" s="1">
        <f>IF(AND(数据A!$E171="反手",数据A!$F171="得"),1,0)</f>
        <v>0</v>
      </c>
      <c r="AH172" s="1">
        <f>IF(AND(数据A!$E171="反手",数据A!$F171="失"),1,0)</f>
        <v>0</v>
      </c>
      <c r="AI172" s="1">
        <f>IF(AND(数据A!$E171="侧身",数据A!$F171="得"),1,0)</f>
        <v>0</v>
      </c>
      <c r="AJ172" s="1">
        <f>IF(AND(数据A!$E171="侧身",数据A!$F171="失"),1,0)</f>
        <v>0</v>
      </c>
      <c r="AK172" s="1">
        <f>IF(AND(数据A!$E171="控制",数据A!$F171="得"),1,0)</f>
        <v>0</v>
      </c>
      <c r="AL172" s="1">
        <f>IF(AND(数据A!$E171="控制",数据A!$F171="失"),1,0)</f>
        <v>0</v>
      </c>
      <c r="AM172" s="1">
        <f>IF(AND(数据A!$E171="意外",数据A!$F171="得"),1,0)</f>
        <v>0</v>
      </c>
      <c r="AN172" s="1">
        <f>IF(AND(数据A!$E171="意外",数据A!$F171="失"),1,0)</f>
        <v>0</v>
      </c>
      <c r="AO172" s="5">
        <f>IF(AND(数据B!$E171="发球",数据B!$F171="得"),1,0)</f>
        <v>0</v>
      </c>
      <c r="AP172" s="5">
        <f>IF(AND(数据B!$E171="发球",数据B!$F171="失"),1,0)</f>
        <v>0</v>
      </c>
      <c r="AQ172" s="5">
        <f>IF(AND(数据B!$E171="正手",数据B!$F171="得"),1,0)</f>
        <v>0</v>
      </c>
      <c r="AR172" s="5">
        <f>IF(AND(数据B!$E171="正手",数据B!$F171="失"),1,0)</f>
        <v>0</v>
      </c>
      <c r="AS172" s="5">
        <f>IF(AND(数据B!$E171="反手",数据B!$F171="得"),1,0)</f>
        <v>0</v>
      </c>
      <c r="AT172" s="5">
        <f>IF(AND(数据B!$E171="反手",数据B!$F171="失"),1,0)</f>
        <v>0</v>
      </c>
      <c r="AU172" s="5">
        <f>IF(AND(数据B!$E171="侧身",数据B!$F171="得"),1,0)</f>
        <v>0</v>
      </c>
      <c r="AV172" s="5">
        <f>IF(AND(数据B!$E171="侧身",数据B!$F171="失"),1,0)</f>
        <v>0</v>
      </c>
      <c r="AW172" s="5">
        <f>IF(AND(数据B!$E171="控制",数据B!$F171="得"),1,0)</f>
        <v>0</v>
      </c>
      <c r="AX172" s="5">
        <f>IF(AND(数据B!$E171="控制",数据B!$F171="失"),1,0)</f>
        <v>0</v>
      </c>
      <c r="AY172" s="5">
        <f>IF(AND(数据B!$E171="意外",数据B!$F171="得"),1,0)</f>
        <v>0</v>
      </c>
      <c r="AZ172" s="5">
        <f>IF(AND(数据B!$E171="意外",数据B!$F171="失"),1,0)</f>
        <v>0</v>
      </c>
    </row>
    <row r="173" spans="1:52">
      <c r="A173" s="1">
        <f>IF(AND(输入!$D172=1,输入!$G172="d"),1,0)</f>
        <v>0</v>
      </c>
      <c r="B173" s="1">
        <f>IF(AND(输入!$D172=2,输入!$G172="d"),1,0)</f>
        <v>0</v>
      </c>
      <c r="C173" s="1">
        <f>IF(AND(输入!$D172=3,输入!$G172="d"),1,0)</f>
        <v>0</v>
      </c>
      <c r="D173" s="1">
        <f>IF(AND(输入!$D172=4,输入!$G172="d"),1,0)</f>
        <v>0</v>
      </c>
      <c r="E173" s="1">
        <f>IF(AND(输入!$D172=5,输入!$G172="d"),1,0)</f>
        <v>0</v>
      </c>
      <c r="F173" s="1">
        <f>IF(AND(输入!$D172=6,输入!$G172="d"),1,0)</f>
        <v>0</v>
      </c>
      <c r="G173" s="1">
        <f>IF(AND(输入!$D172&gt;6,输入!$G172="d"),1,0)</f>
        <v>0</v>
      </c>
      <c r="H173" s="1">
        <f>IF(AND(输入!$D172=1,输入!$G172="s"),1,0)</f>
        <v>0</v>
      </c>
      <c r="I173" s="1">
        <f>IF(AND(输入!$D172=2,输入!$G172="s"),1,0)</f>
        <v>0</v>
      </c>
      <c r="J173" s="1">
        <f>IF(AND(输入!$D172=3,输入!$G172="s"),1,0)</f>
        <v>0</v>
      </c>
      <c r="K173" s="1">
        <f>IF(AND(输入!$D172=4,输入!$G172="s"),1,0)</f>
        <v>0</v>
      </c>
      <c r="L173" s="1">
        <f>IF(AND(输入!$D172=5,输入!$G172="s"),1,0)</f>
        <v>0</v>
      </c>
      <c r="M173" s="1">
        <f>IF(AND(输入!$D172=6,输入!$G172="s"),1,0)</f>
        <v>0</v>
      </c>
      <c r="N173" s="1">
        <f>IF(AND(输入!$D172&gt;6,输入!$G172="s"),1,0)</f>
        <v>0</v>
      </c>
      <c r="O173" s="2">
        <f>IF(AND(输入!$H172=1,输入!$G172="s"),1,0)</f>
        <v>0</v>
      </c>
      <c r="P173" s="2">
        <f>IF(AND(输入!$H172=2,输入!$G172="s"),1,0)</f>
        <v>0</v>
      </c>
      <c r="Q173" s="2">
        <f>IF(AND(输入!$H172=3,输入!$G172="s"),1,0)</f>
        <v>0</v>
      </c>
      <c r="R173" s="2">
        <f>IF(AND(输入!$H172=4,输入!$G172="s"),1,0)</f>
        <v>0</v>
      </c>
      <c r="S173" s="2">
        <f>IF(AND(输入!$H172=5,输入!$G172="s"),1,0)</f>
        <v>0</v>
      </c>
      <c r="T173" s="2">
        <f>IF(AND(输入!$H172=6,输入!$G172="s"),1,0)</f>
        <v>0</v>
      </c>
      <c r="U173" s="2">
        <f>IF(AND(输入!$H172&gt;6,输入!$G172="s"),1,0)</f>
        <v>0</v>
      </c>
      <c r="V173" s="2">
        <f>IF(AND(输入!$H172=1,输入!$G172="d"),1,0)</f>
        <v>0</v>
      </c>
      <c r="W173" s="2">
        <f>IF(AND(输入!$H172=2,输入!$G172="d"),1,0)</f>
        <v>0</v>
      </c>
      <c r="X173" s="2">
        <f>IF(AND(输入!$H172=3,输入!$G172="d"),1,0)</f>
        <v>0</v>
      </c>
      <c r="Y173" s="2">
        <f>IF(AND(输入!$H172=4,输入!$G172="d"),1,0)</f>
        <v>0</v>
      </c>
      <c r="Z173" s="2">
        <f>IF(AND(输入!$H172=5,输入!$G172="d"),1,0)</f>
        <v>0</v>
      </c>
      <c r="AA173" s="2">
        <f>IF(AND(输入!$H172=6,输入!$G172="d"),1,0)</f>
        <v>0</v>
      </c>
      <c r="AB173" s="2">
        <f>IF(AND(输入!$H172&gt;6,输入!$G172="d"),1,0)</f>
        <v>0</v>
      </c>
      <c r="AC173" s="1">
        <f>IF(AND(数据A!$E172="发球",数据A!$F172="得"),1,0)</f>
        <v>0</v>
      </c>
      <c r="AD173" s="1">
        <f>IF(AND(数据A!$E172="发球",数据A!$F172="失"),1,0)</f>
        <v>0</v>
      </c>
      <c r="AE173" s="1">
        <f>IF(AND(数据A!$E172="正手",数据A!$F172="得"),1,0)</f>
        <v>0</v>
      </c>
      <c r="AF173" s="1">
        <f>IF(AND(数据A!$E172="正手",数据A!$F172="失"),1,0)</f>
        <v>0</v>
      </c>
      <c r="AG173" s="1">
        <f>IF(AND(数据A!$E172="反手",数据A!$F172="得"),1,0)</f>
        <v>0</v>
      </c>
      <c r="AH173" s="1">
        <f>IF(AND(数据A!$E172="反手",数据A!$F172="失"),1,0)</f>
        <v>0</v>
      </c>
      <c r="AI173" s="1">
        <f>IF(AND(数据A!$E172="侧身",数据A!$F172="得"),1,0)</f>
        <v>0</v>
      </c>
      <c r="AJ173" s="1">
        <f>IF(AND(数据A!$E172="侧身",数据A!$F172="失"),1,0)</f>
        <v>0</v>
      </c>
      <c r="AK173" s="1">
        <f>IF(AND(数据A!$E172="控制",数据A!$F172="得"),1,0)</f>
        <v>0</v>
      </c>
      <c r="AL173" s="1">
        <f>IF(AND(数据A!$E172="控制",数据A!$F172="失"),1,0)</f>
        <v>0</v>
      </c>
      <c r="AM173" s="1">
        <f>IF(AND(数据A!$E172="意外",数据A!$F172="得"),1,0)</f>
        <v>0</v>
      </c>
      <c r="AN173" s="1">
        <f>IF(AND(数据A!$E172="意外",数据A!$F172="失"),1,0)</f>
        <v>0</v>
      </c>
      <c r="AO173" s="5">
        <f>IF(AND(数据B!$E172="发球",数据B!$F172="得"),1,0)</f>
        <v>0</v>
      </c>
      <c r="AP173" s="5">
        <f>IF(AND(数据B!$E172="发球",数据B!$F172="失"),1,0)</f>
        <v>0</v>
      </c>
      <c r="AQ173" s="5">
        <f>IF(AND(数据B!$E172="正手",数据B!$F172="得"),1,0)</f>
        <v>0</v>
      </c>
      <c r="AR173" s="5">
        <f>IF(AND(数据B!$E172="正手",数据B!$F172="失"),1,0)</f>
        <v>0</v>
      </c>
      <c r="AS173" s="5">
        <f>IF(AND(数据B!$E172="反手",数据B!$F172="得"),1,0)</f>
        <v>0</v>
      </c>
      <c r="AT173" s="5">
        <f>IF(AND(数据B!$E172="反手",数据B!$F172="失"),1,0)</f>
        <v>0</v>
      </c>
      <c r="AU173" s="5">
        <f>IF(AND(数据B!$E172="侧身",数据B!$F172="得"),1,0)</f>
        <v>0</v>
      </c>
      <c r="AV173" s="5">
        <f>IF(AND(数据B!$E172="侧身",数据B!$F172="失"),1,0)</f>
        <v>0</v>
      </c>
      <c r="AW173" s="5">
        <f>IF(AND(数据B!$E172="控制",数据B!$F172="得"),1,0)</f>
        <v>0</v>
      </c>
      <c r="AX173" s="5">
        <f>IF(AND(数据B!$E172="控制",数据B!$F172="失"),1,0)</f>
        <v>0</v>
      </c>
      <c r="AY173" s="5">
        <f>IF(AND(数据B!$E172="意外",数据B!$F172="得"),1,0)</f>
        <v>0</v>
      </c>
      <c r="AZ173" s="5">
        <f>IF(AND(数据B!$E172="意外",数据B!$F172="失"),1,0)</f>
        <v>0</v>
      </c>
    </row>
    <row r="174" spans="1:52">
      <c r="A174" s="1">
        <f>IF(AND(输入!$D173=1,输入!$G173="d"),1,0)</f>
        <v>0</v>
      </c>
      <c r="B174" s="1">
        <f>IF(AND(输入!$D173=2,输入!$G173="d"),1,0)</f>
        <v>0</v>
      </c>
      <c r="C174" s="1">
        <f>IF(AND(输入!$D173=3,输入!$G173="d"),1,0)</f>
        <v>0</v>
      </c>
      <c r="D174" s="1">
        <f>IF(AND(输入!$D173=4,输入!$G173="d"),1,0)</f>
        <v>0</v>
      </c>
      <c r="E174" s="1">
        <f>IF(AND(输入!$D173=5,输入!$G173="d"),1,0)</f>
        <v>0</v>
      </c>
      <c r="F174" s="1">
        <f>IF(AND(输入!$D173=6,输入!$G173="d"),1,0)</f>
        <v>0</v>
      </c>
      <c r="G174" s="1">
        <f>IF(AND(输入!$D173&gt;6,输入!$G173="d"),1,0)</f>
        <v>0</v>
      </c>
      <c r="H174" s="1">
        <f>IF(AND(输入!$D173=1,输入!$G173="s"),1,0)</f>
        <v>0</v>
      </c>
      <c r="I174" s="1">
        <f>IF(AND(输入!$D173=2,输入!$G173="s"),1,0)</f>
        <v>0</v>
      </c>
      <c r="J174" s="1">
        <f>IF(AND(输入!$D173=3,输入!$G173="s"),1,0)</f>
        <v>0</v>
      </c>
      <c r="K174" s="1">
        <f>IF(AND(输入!$D173=4,输入!$G173="s"),1,0)</f>
        <v>0</v>
      </c>
      <c r="L174" s="1">
        <f>IF(AND(输入!$D173=5,输入!$G173="s"),1,0)</f>
        <v>0</v>
      </c>
      <c r="M174" s="1">
        <f>IF(AND(输入!$D173=6,输入!$G173="s"),1,0)</f>
        <v>0</v>
      </c>
      <c r="N174" s="1">
        <f>IF(AND(输入!$D173&gt;6,输入!$G173="s"),1,0)</f>
        <v>0</v>
      </c>
      <c r="O174" s="2">
        <f>IF(AND(输入!$H173=1,输入!$G173="s"),1,0)</f>
        <v>0</v>
      </c>
      <c r="P174" s="2">
        <f>IF(AND(输入!$H173=2,输入!$G173="s"),1,0)</f>
        <v>0</v>
      </c>
      <c r="Q174" s="2">
        <f>IF(AND(输入!$H173=3,输入!$G173="s"),1,0)</f>
        <v>0</v>
      </c>
      <c r="R174" s="2">
        <f>IF(AND(输入!$H173=4,输入!$G173="s"),1,0)</f>
        <v>0</v>
      </c>
      <c r="S174" s="2">
        <f>IF(AND(输入!$H173=5,输入!$G173="s"),1,0)</f>
        <v>0</v>
      </c>
      <c r="T174" s="2">
        <f>IF(AND(输入!$H173=6,输入!$G173="s"),1,0)</f>
        <v>0</v>
      </c>
      <c r="U174" s="2">
        <f>IF(AND(输入!$H173&gt;6,输入!$G173="s"),1,0)</f>
        <v>0</v>
      </c>
      <c r="V174" s="2">
        <f>IF(AND(输入!$H173=1,输入!$G173="d"),1,0)</f>
        <v>0</v>
      </c>
      <c r="W174" s="2">
        <f>IF(AND(输入!$H173=2,输入!$G173="d"),1,0)</f>
        <v>0</v>
      </c>
      <c r="X174" s="2">
        <f>IF(AND(输入!$H173=3,输入!$G173="d"),1,0)</f>
        <v>0</v>
      </c>
      <c r="Y174" s="2">
        <f>IF(AND(输入!$H173=4,输入!$G173="d"),1,0)</f>
        <v>0</v>
      </c>
      <c r="Z174" s="2">
        <f>IF(AND(输入!$H173=5,输入!$G173="d"),1,0)</f>
        <v>0</v>
      </c>
      <c r="AA174" s="2">
        <f>IF(AND(输入!$H173=6,输入!$G173="d"),1,0)</f>
        <v>0</v>
      </c>
      <c r="AB174" s="2">
        <f>IF(AND(输入!$H173&gt;6,输入!$G173="d"),1,0)</f>
        <v>0</v>
      </c>
      <c r="AC174" s="1">
        <f>IF(AND(数据A!$E173="发球",数据A!$F173="得"),1,0)</f>
        <v>0</v>
      </c>
      <c r="AD174" s="1">
        <f>IF(AND(数据A!$E173="发球",数据A!$F173="失"),1,0)</f>
        <v>0</v>
      </c>
      <c r="AE174" s="1">
        <f>IF(AND(数据A!$E173="正手",数据A!$F173="得"),1,0)</f>
        <v>0</v>
      </c>
      <c r="AF174" s="1">
        <f>IF(AND(数据A!$E173="正手",数据A!$F173="失"),1,0)</f>
        <v>0</v>
      </c>
      <c r="AG174" s="1">
        <f>IF(AND(数据A!$E173="反手",数据A!$F173="得"),1,0)</f>
        <v>0</v>
      </c>
      <c r="AH174" s="1">
        <f>IF(AND(数据A!$E173="反手",数据A!$F173="失"),1,0)</f>
        <v>0</v>
      </c>
      <c r="AI174" s="1">
        <f>IF(AND(数据A!$E173="侧身",数据A!$F173="得"),1,0)</f>
        <v>0</v>
      </c>
      <c r="AJ174" s="1">
        <f>IF(AND(数据A!$E173="侧身",数据A!$F173="失"),1,0)</f>
        <v>0</v>
      </c>
      <c r="AK174" s="1">
        <f>IF(AND(数据A!$E173="控制",数据A!$F173="得"),1,0)</f>
        <v>0</v>
      </c>
      <c r="AL174" s="1">
        <f>IF(AND(数据A!$E173="控制",数据A!$F173="失"),1,0)</f>
        <v>0</v>
      </c>
      <c r="AM174" s="1">
        <f>IF(AND(数据A!$E173="意外",数据A!$F173="得"),1,0)</f>
        <v>0</v>
      </c>
      <c r="AN174" s="1">
        <f>IF(AND(数据A!$E173="意外",数据A!$F173="失"),1,0)</f>
        <v>0</v>
      </c>
      <c r="AO174" s="5">
        <f>IF(AND(数据B!$E173="发球",数据B!$F173="得"),1,0)</f>
        <v>0</v>
      </c>
      <c r="AP174" s="5">
        <f>IF(AND(数据B!$E173="发球",数据B!$F173="失"),1,0)</f>
        <v>0</v>
      </c>
      <c r="AQ174" s="5">
        <f>IF(AND(数据B!$E173="正手",数据B!$F173="得"),1,0)</f>
        <v>0</v>
      </c>
      <c r="AR174" s="5">
        <f>IF(AND(数据B!$E173="正手",数据B!$F173="失"),1,0)</f>
        <v>0</v>
      </c>
      <c r="AS174" s="5">
        <f>IF(AND(数据B!$E173="反手",数据B!$F173="得"),1,0)</f>
        <v>0</v>
      </c>
      <c r="AT174" s="5">
        <f>IF(AND(数据B!$E173="反手",数据B!$F173="失"),1,0)</f>
        <v>0</v>
      </c>
      <c r="AU174" s="5">
        <f>IF(AND(数据B!$E173="侧身",数据B!$F173="得"),1,0)</f>
        <v>0</v>
      </c>
      <c r="AV174" s="5">
        <f>IF(AND(数据B!$E173="侧身",数据B!$F173="失"),1,0)</f>
        <v>0</v>
      </c>
      <c r="AW174" s="5">
        <f>IF(AND(数据B!$E173="控制",数据B!$F173="得"),1,0)</f>
        <v>0</v>
      </c>
      <c r="AX174" s="5">
        <f>IF(AND(数据B!$E173="控制",数据B!$F173="失"),1,0)</f>
        <v>0</v>
      </c>
      <c r="AY174" s="5">
        <f>IF(AND(数据B!$E173="意外",数据B!$F173="得"),1,0)</f>
        <v>0</v>
      </c>
      <c r="AZ174" s="5">
        <f>IF(AND(数据B!$E173="意外",数据B!$F173="失"),1,0)</f>
        <v>0</v>
      </c>
    </row>
    <row r="175" spans="1:52">
      <c r="A175" s="1">
        <f>IF(AND(输入!$D174=1,输入!$G174="d"),1,0)</f>
        <v>0</v>
      </c>
      <c r="B175" s="1">
        <f>IF(AND(输入!$D174=2,输入!$G174="d"),1,0)</f>
        <v>0</v>
      </c>
      <c r="C175" s="1">
        <f>IF(AND(输入!$D174=3,输入!$G174="d"),1,0)</f>
        <v>0</v>
      </c>
      <c r="D175" s="1">
        <f>IF(AND(输入!$D174=4,输入!$G174="d"),1,0)</f>
        <v>0</v>
      </c>
      <c r="E175" s="1">
        <f>IF(AND(输入!$D174=5,输入!$G174="d"),1,0)</f>
        <v>0</v>
      </c>
      <c r="F175" s="1">
        <f>IF(AND(输入!$D174=6,输入!$G174="d"),1,0)</f>
        <v>0</v>
      </c>
      <c r="G175" s="1">
        <f>IF(AND(输入!$D174&gt;6,输入!$G174="d"),1,0)</f>
        <v>0</v>
      </c>
      <c r="H175" s="1">
        <f>IF(AND(输入!$D174=1,输入!$G174="s"),1,0)</f>
        <v>0</v>
      </c>
      <c r="I175" s="1">
        <f>IF(AND(输入!$D174=2,输入!$G174="s"),1,0)</f>
        <v>0</v>
      </c>
      <c r="J175" s="1">
        <f>IF(AND(输入!$D174=3,输入!$G174="s"),1,0)</f>
        <v>0</v>
      </c>
      <c r="K175" s="1">
        <f>IF(AND(输入!$D174=4,输入!$G174="s"),1,0)</f>
        <v>0</v>
      </c>
      <c r="L175" s="1">
        <f>IF(AND(输入!$D174=5,输入!$G174="s"),1,0)</f>
        <v>0</v>
      </c>
      <c r="M175" s="1">
        <f>IF(AND(输入!$D174=6,输入!$G174="s"),1,0)</f>
        <v>0</v>
      </c>
      <c r="N175" s="1">
        <f>IF(AND(输入!$D174&gt;6,输入!$G174="s"),1,0)</f>
        <v>0</v>
      </c>
      <c r="O175" s="2">
        <f>IF(AND(输入!$H174=1,输入!$G174="s"),1,0)</f>
        <v>0</v>
      </c>
      <c r="P175" s="2">
        <f>IF(AND(输入!$H174=2,输入!$G174="s"),1,0)</f>
        <v>0</v>
      </c>
      <c r="Q175" s="2">
        <f>IF(AND(输入!$H174=3,输入!$G174="s"),1,0)</f>
        <v>0</v>
      </c>
      <c r="R175" s="2">
        <f>IF(AND(输入!$H174=4,输入!$G174="s"),1,0)</f>
        <v>0</v>
      </c>
      <c r="S175" s="2">
        <f>IF(AND(输入!$H174=5,输入!$G174="s"),1,0)</f>
        <v>0</v>
      </c>
      <c r="T175" s="2">
        <f>IF(AND(输入!$H174=6,输入!$G174="s"),1,0)</f>
        <v>0</v>
      </c>
      <c r="U175" s="2">
        <f>IF(AND(输入!$H174&gt;6,输入!$G174="s"),1,0)</f>
        <v>0</v>
      </c>
      <c r="V175" s="2">
        <f>IF(AND(输入!$H174=1,输入!$G174="d"),1,0)</f>
        <v>0</v>
      </c>
      <c r="W175" s="2">
        <f>IF(AND(输入!$H174=2,输入!$G174="d"),1,0)</f>
        <v>0</v>
      </c>
      <c r="X175" s="2">
        <f>IF(AND(输入!$H174=3,输入!$G174="d"),1,0)</f>
        <v>0</v>
      </c>
      <c r="Y175" s="2">
        <f>IF(AND(输入!$H174=4,输入!$G174="d"),1,0)</f>
        <v>0</v>
      </c>
      <c r="Z175" s="2">
        <f>IF(AND(输入!$H174=5,输入!$G174="d"),1,0)</f>
        <v>0</v>
      </c>
      <c r="AA175" s="2">
        <f>IF(AND(输入!$H174=6,输入!$G174="d"),1,0)</f>
        <v>0</v>
      </c>
      <c r="AB175" s="2">
        <f>IF(AND(输入!$H174&gt;6,输入!$G174="d"),1,0)</f>
        <v>0</v>
      </c>
      <c r="AC175" s="1">
        <f>IF(AND(数据A!$E174="发球",数据A!$F174="得"),1,0)</f>
        <v>0</v>
      </c>
      <c r="AD175" s="1">
        <f>IF(AND(数据A!$E174="发球",数据A!$F174="失"),1,0)</f>
        <v>0</v>
      </c>
      <c r="AE175" s="1">
        <f>IF(AND(数据A!$E174="正手",数据A!$F174="得"),1,0)</f>
        <v>0</v>
      </c>
      <c r="AF175" s="1">
        <f>IF(AND(数据A!$E174="正手",数据A!$F174="失"),1,0)</f>
        <v>0</v>
      </c>
      <c r="AG175" s="1">
        <f>IF(AND(数据A!$E174="反手",数据A!$F174="得"),1,0)</f>
        <v>0</v>
      </c>
      <c r="AH175" s="1">
        <f>IF(AND(数据A!$E174="反手",数据A!$F174="失"),1,0)</f>
        <v>0</v>
      </c>
      <c r="AI175" s="1">
        <f>IF(AND(数据A!$E174="侧身",数据A!$F174="得"),1,0)</f>
        <v>0</v>
      </c>
      <c r="AJ175" s="1">
        <f>IF(AND(数据A!$E174="侧身",数据A!$F174="失"),1,0)</f>
        <v>0</v>
      </c>
      <c r="AK175" s="1">
        <f>IF(AND(数据A!$E174="控制",数据A!$F174="得"),1,0)</f>
        <v>0</v>
      </c>
      <c r="AL175" s="1">
        <f>IF(AND(数据A!$E174="控制",数据A!$F174="失"),1,0)</f>
        <v>0</v>
      </c>
      <c r="AM175" s="1">
        <f>IF(AND(数据A!$E174="意外",数据A!$F174="得"),1,0)</f>
        <v>0</v>
      </c>
      <c r="AN175" s="1">
        <f>IF(AND(数据A!$E174="意外",数据A!$F174="失"),1,0)</f>
        <v>0</v>
      </c>
      <c r="AO175" s="5">
        <f>IF(AND(数据B!$E174="发球",数据B!$F174="得"),1,0)</f>
        <v>0</v>
      </c>
      <c r="AP175" s="5">
        <f>IF(AND(数据B!$E174="发球",数据B!$F174="失"),1,0)</f>
        <v>0</v>
      </c>
      <c r="AQ175" s="5">
        <f>IF(AND(数据B!$E174="正手",数据B!$F174="得"),1,0)</f>
        <v>0</v>
      </c>
      <c r="AR175" s="5">
        <f>IF(AND(数据B!$E174="正手",数据B!$F174="失"),1,0)</f>
        <v>0</v>
      </c>
      <c r="AS175" s="5">
        <f>IF(AND(数据B!$E174="反手",数据B!$F174="得"),1,0)</f>
        <v>0</v>
      </c>
      <c r="AT175" s="5">
        <f>IF(AND(数据B!$E174="反手",数据B!$F174="失"),1,0)</f>
        <v>0</v>
      </c>
      <c r="AU175" s="5">
        <f>IF(AND(数据B!$E174="侧身",数据B!$F174="得"),1,0)</f>
        <v>0</v>
      </c>
      <c r="AV175" s="5">
        <f>IF(AND(数据B!$E174="侧身",数据B!$F174="失"),1,0)</f>
        <v>0</v>
      </c>
      <c r="AW175" s="5">
        <f>IF(AND(数据B!$E174="控制",数据B!$F174="得"),1,0)</f>
        <v>0</v>
      </c>
      <c r="AX175" s="5">
        <f>IF(AND(数据B!$E174="控制",数据B!$F174="失"),1,0)</f>
        <v>0</v>
      </c>
      <c r="AY175" s="5">
        <f>IF(AND(数据B!$E174="意外",数据B!$F174="得"),1,0)</f>
        <v>0</v>
      </c>
      <c r="AZ175" s="5">
        <f>IF(AND(数据B!$E174="意外",数据B!$F174="失"),1,0)</f>
        <v>0</v>
      </c>
    </row>
    <row r="176" spans="1:52">
      <c r="A176" s="1">
        <f>IF(AND(输入!$D175=1,输入!$G175="d"),1,0)</f>
        <v>0</v>
      </c>
      <c r="B176" s="1">
        <f>IF(AND(输入!$D175=2,输入!$G175="d"),1,0)</f>
        <v>0</v>
      </c>
      <c r="C176" s="1">
        <f>IF(AND(输入!$D175=3,输入!$G175="d"),1,0)</f>
        <v>0</v>
      </c>
      <c r="D176" s="1">
        <f>IF(AND(输入!$D175=4,输入!$G175="d"),1,0)</f>
        <v>0</v>
      </c>
      <c r="E176" s="1">
        <f>IF(AND(输入!$D175=5,输入!$G175="d"),1,0)</f>
        <v>0</v>
      </c>
      <c r="F176" s="1">
        <f>IF(AND(输入!$D175=6,输入!$G175="d"),1,0)</f>
        <v>0</v>
      </c>
      <c r="G176" s="1">
        <f>IF(AND(输入!$D175&gt;6,输入!$G175="d"),1,0)</f>
        <v>0</v>
      </c>
      <c r="H176" s="1">
        <f>IF(AND(输入!$D175=1,输入!$G175="s"),1,0)</f>
        <v>0</v>
      </c>
      <c r="I176" s="1">
        <f>IF(AND(输入!$D175=2,输入!$G175="s"),1,0)</f>
        <v>0</v>
      </c>
      <c r="J176" s="1">
        <f>IF(AND(输入!$D175=3,输入!$G175="s"),1,0)</f>
        <v>0</v>
      </c>
      <c r="K176" s="1">
        <f>IF(AND(输入!$D175=4,输入!$G175="s"),1,0)</f>
        <v>0</v>
      </c>
      <c r="L176" s="1">
        <f>IF(AND(输入!$D175=5,输入!$G175="s"),1,0)</f>
        <v>0</v>
      </c>
      <c r="M176" s="1">
        <f>IF(AND(输入!$D175=6,输入!$G175="s"),1,0)</f>
        <v>0</v>
      </c>
      <c r="N176" s="1">
        <f>IF(AND(输入!$D175&gt;6,输入!$G175="s"),1,0)</f>
        <v>0</v>
      </c>
      <c r="O176" s="2">
        <f>IF(AND(输入!$H175=1,输入!$G175="s"),1,0)</f>
        <v>0</v>
      </c>
      <c r="P176" s="2">
        <f>IF(AND(输入!$H175=2,输入!$G175="s"),1,0)</f>
        <v>0</v>
      </c>
      <c r="Q176" s="2">
        <f>IF(AND(输入!$H175=3,输入!$G175="s"),1,0)</f>
        <v>0</v>
      </c>
      <c r="R176" s="2">
        <f>IF(AND(输入!$H175=4,输入!$G175="s"),1,0)</f>
        <v>0</v>
      </c>
      <c r="S176" s="2">
        <f>IF(AND(输入!$H175=5,输入!$G175="s"),1,0)</f>
        <v>0</v>
      </c>
      <c r="T176" s="2">
        <f>IF(AND(输入!$H175=6,输入!$G175="s"),1,0)</f>
        <v>0</v>
      </c>
      <c r="U176" s="2">
        <f>IF(AND(输入!$H175&gt;6,输入!$G175="s"),1,0)</f>
        <v>0</v>
      </c>
      <c r="V176" s="2">
        <f>IF(AND(输入!$H175=1,输入!$G175="d"),1,0)</f>
        <v>0</v>
      </c>
      <c r="W176" s="2">
        <f>IF(AND(输入!$H175=2,输入!$G175="d"),1,0)</f>
        <v>0</v>
      </c>
      <c r="X176" s="2">
        <f>IF(AND(输入!$H175=3,输入!$G175="d"),1,0)</f>
        <v>0</v>
      </c>
      <c r="Y176" s="2">
        <f>IF(AND(输入!$H175=4,输入!$G175="d"),1,0)</f>
        <v>0</v>
      </c>
      <c r="Z176" s="2">
        <f>IF(AND(输入!$H175=5,输入!$G175="d"),1,0)</f>
        <v>0</v>
      </c>
      <c r="AA176" s="2">
        <f>IF(AND(输入!$H175=6,输入!$G175="d"),1,0)</f>
        <v>0</v>
      </c>
      <c r="AB176" s="2">
        <f>IF(AND(输入!$H175&gt;6,输入!$G175="d"),1,0)</f>
        <v>0</v>
      </c>
      <c r="AC176" s="1">
        <f>IF(AND(数据A!$E175="发球",数据A!$F175="得"),1,0)</f>
        <v>0</v>
      </c>
      <c r="AD176" s="1">
        <f>IF(AND(数据A!$E175="发球",数据A!$F175="失"),1,0)</f>
        <v>0</v>
      </c>
      <c r="AE176" s="1">
        <f>IF(AND(数据A!$E175="正手",数据A!$F175="得"),1,0)</f>
        <v>0</v>
      </c>
      <c r="AF176" s="1">
        <f>IF(AND(数据A!$E175="正手",数据A!$F175="失"),1,0)</f>
        <v>0</v>
      </c>
      <c r="AG176" s="1">
        <f>IF(AND(数据A!$E175="反手",数据A!$F175="得"),1,0)</f>
        <v>0</v>
      </c>
      <c r="AH176" s="1">
        <f>IF(AND(数据A!$E175="反手",数据A!$F175="失"),1,0)</f>
        <v>0</v>
      </c>
      <c r="AI176" s="1">
        <f>IF(AND(数据A!$E175="侧身",数据A!$F175="得"),1,0)</f>
        <v>0</v>
      </c>
      <c r="AJ176" s="1">
        <f>IF(AND(数据A!$E175="侧身",数据A!$F175="失"),1,0)</f>
        <v>0</v>
      </c>
      <c r="AK176" s="1">
        <f>IF(AND(数据A!$E175="控制",数据A!$F175="得"),1,0)</f>
        <v>0</v>
      </c>
      <c r="AL176" s="1">
        <f>IF(AND(数据A!$E175="控制",数据A!$F175="失"),1,0)</f>
        <v>0</v>
      </c>
      <c r="AM176" s="1">
        <f>IF(AND(数据A!$E175="意外",数据A!$F175="得"),1,0)</f>
        <v>0</v>
      </c>
      <c r="AN176" s="1">
        <f>IF(AND(数据A!$E175="意外",数据A!$F175="失"),1,0)</f>
        <v>0</v>
      </c>
      <c r="AO176" s="5">
        <f>IF(AND(数据B!$E175="发球",数据B!$F175="得"),1,0)</f>
        <v>0</v>
      </c>
      <c r="AP176" s="5">
        <f>IF(AND(数据B!$E175="发球",数据B!$F175="失"),1,0)</f>
        <v>0</v>
      </c>
      <c r="AQ176" s="5">
        <f>IF(AND(数据B!$E175="正手",数据B!$F175="得"),1,0)</f>
        <v>0</v>
      </c>
      <c r="AR176" s="5">
        <f>IF(AND(数据B!$E175="正手",数据B!$F175="失"),1,0)</f>
        <v>0</v>
      </c>
      <c r="AS176" s="5">
        <f>IF(AND(数据B!$E175="反手",数据B!$F175="得"),1,0)</f>
        <v>0</v>
      </c>
      <c r="AT176" s="5">
        <f>IF(AND(数据B!$E175="反手",数据B!$F175="失"),1,0)</f>
        <v>0</v>
      </c>
      <c r="AU176" s="5">
        <f>IF(AND(数据B!$E175="侧身",数据B!$F175="得"),1,0)</f>
        <v>0</v>
      </c>
      <c r="AV176" s="5">
        <f>IF(AND(数据B!$E175="侧身",数据B!$F175="失"),1,0)</f>
        <v>0</v>
      </c>
      <c r="AW176" s="5">
        <f>IF(AND(数据B!$E175="控制",数据B!$F175="得"),1,0)</f>
        <v>0</v>
      </c>
      <c r="AX176" s="5">
        <f>IF(AND(数据B!$E175="控制",数据B!$F175="失"),1,0)</f>
        <v>0</v>
      </c>
      <c r="AY176" s="5">
        <f>IF(AND(数据B!$E175="意外",数据B!$F175="得"),1,0)</f>
        <v>0</v>
      </c>
      <c r="AZ176" s="5">
        <f>IF(AND(数据B!$E175="意外",数据B!$F175="失"),1,0)</f>
        <v>0</v>
      </c>
    </row>
    <row r="177" spans="1:52">
      <c r="A177" s="1">
        <f>IF(AND(输入!$D176=1,输入!$G176="d"),1,0)</f>
        <v>0</v>
      </c>
      <c r="B177" s="1">
        <f>IF(AND(输入!$D176=2,输入!$G176="d"),1,0)</f>
        <v>0</v>
      </c>
      <c r="C177" s="1">
        <f>IF(AND(输入!$D176=3,输入!$G176="d"),1,0)</f>
        <v>0</v>
      </c>
      <c r="D177" s="1">
        <f>IF(AND(输入!$D176=4,输入!$G176="d"),1,0)</f>
        <v>0</v>
      </c>
      <c r="E177" s="1">
        <f>IF(AND(输入!$D176=5,输入!$G176="d"),1,0)</f>
        <v>0</v>
      </c>
      <c r="F177" s="1">
        <f>IF(AND(输入!$D176=6,输入!$G176="d"),1,0)</f>
        <v>0</v>
      </c>
      <c r="G177" s="1">
        <f>IF(AND(输入!$D176&gt;6,输入!$G176="d"),1,0)</f>
        <v>0</v>
      </c>
      <c r="H177" s="1">
        <f>IF(AND(输入!$D176=1,输入!$G176="s"),1,0)</f>
        <v>0</v>
      </c>
      <c r="I177" s="1">
        <f>IF(AND(输入!$D176=2,输入!$G176="s"),1,0)</f>
        <v>0</v>
      </c>
      <c r="J177" s="1">
        <f>IF(AND(输入!$D176=3,输入!$G176="s"),1,0)</f>
        <v>0</v>
      </c>
      <c r="K177" s="1">
        <f>IF(AND(输入!$D176=4,输入!$G176="s"),1,0)</f>
        <v>0</v>
      </c>
      <c r="L177" s="1">
        <f>IF(AND(输入!$D176=5,输入!$G176="s"),1,0)</f>
        <v>0</v>
      </c>
      <c r="M177" s="1">
        <f>IF(AND(输入!$D176=6,输入!$G176="s"),1,0)</f>
        <v>0</v>
      </c>
      <c r="N177" s="1">
        <f>IF(AND(输入!$D176&gt;6,输入!$G176="s"),1,0)</f>
        <v>0</v>
      </c>
      <c r="O177" s="2">
        <f>IF(AND(输入!$H176=1,输入!$G176="s"),1,0)</f>
        <v>0</v>
      </c>
      <c r="P177" s="2">
        <f>IF(AND(输入!$H176=2,输入!$G176="s"),1,0)</f>
        <v>0</v>
      </c>
      <c r="Q177" s="2">
        <f>IF(AND(输入!$H176=3,输入!$G176="s"),1,0)</f>
        <v>0</v>
      </c>
      <c r="R177" s="2">
        <f>IF(AND(输入!$H176=4,输入!$G176="s"),1,0)</f>
        <v>0</v>
      </c>
      <c r="S177" s="2">
        <f>IF(AND(输入!$H176=5,输入!$G176="s"),1,0)</f>
        <v>0</v>
      </c>
      <c r="T177" s="2">
        <f>IF(AND(输入!$H176=6,输入!$G176="s"),1,0)</f>
        <v>0</v>
      </c>
      <c r="U177" s="2">
        <f>IF(AND(输入!$H176&gt;6,输入!$G176="s"),1,0)</f>
        <v>0</v>
      </c>
      <c r="V177" s="2">
        <f>IF(AND(输入!$H176=1,输入!$G176="d"),1,0)</f>
        <v>0</v>
      </c>
      <c r="W177" s="2">
        <f>IF(AND(输入!$H176=2,输入!$G176="d"),1,0)</f>
        <v>0</v>
      </c>
      <c r="X177" s="2">
        <f>IF(AND(输入!$H176=3,输入!$G176="d"),1,0)</f>
        <v>0</v>
      </c>
      <c r="Y177" s="2">
        <f>IF(AND(输入!$H176=4,输入!$G176="d"),1,0)</f>
        <v>0</v>
      </c>
      <c r="Z177" s="2">
        <f>IF(AND(输入!$H176=5,输入!$G176="d"),1,0)</f>
        <v>0</v>
      </c>
      <c r="AA177" s="2">
        <f>IF(AND(输入!$H176=6,输入!$G176="d"),1,0)</f>
        <v>0</v>
      </c>
      <c r="AB177" s="2">
        <f>IF(AND(输入!$H176&gt;6,输入!$G176="d"),1,0)</f>
        <v>0</v>
      </c>
      <c r="AC177" s="1">
        <f>IF(AND(数据A!$E176="发球",数据A!$F176="得"),1,0)</f>
        <v>0</v>
      </c>
      <c r="AD177" s="1">
        <f>IF(AND(数据A!$E176="发球",数据A!$F176="失"),1,0)</f>
        <v>0</v>
      </c>
      <c r="AE177" s="1">
        <f>IF(AND(数据A!$E176="正手",数据A!$F176="得"),1,0)</f>
        <v>0</v>
      </c>
      <c r="AF177" s="1">
        <f>IF(AND(数据A!$E176="正手",数据A!$F176="失"),1,0)</f>
        <v>0</v>
      </c>
      <c r="AG177" s="1">
        <f>IF(AND(数据A!$E176="反手",数据A!$F176="得"),1,0)</f>
        <v>0</v>
      </c>
      <c r="AH177" s="1">
        <f>IF(AND(数据A!$E176="反手",数据A!$F176="失"),1,0)</f>
        <v>0</v>
      </c>
      <c r="AI177" s="1">
        <f>IF(AND(数据A!$E176="侧身",数据A!$F176="得"),1,0)</f>
        <v>0</v>
      </c>
      <c r="AJ177" s="1">
        <f>IF(AND(数据A!$E176="侧身",数据A!$F176="失"),1,0)</f>
        <v>0</v>
      </c>
      <c r="AK177" s="1">
        <f>IF(AND(数据A!$E176="控制",数据A!$F176="得"),1,0)</f>
        <v>0</v>
      </c>
      <c r="AL177" s="1">
        <f>IF(AND(数据A!$E176="控制",数据A!$F176="失"),1,0)</f>
        <v>0</v>
      </c>
      <c r="AM177" s="1">
        <f>IF(AND(数据A!$E176="意外",数据A!$F176="得"),1,0)</f>
        <v>0</v>
      </c>
      <c r="AN177" s="1">
        <f>IF(AND(数据A!$E176="意外",数据A!$F176="失"),1,0)</f>
        <v>0</v>
      </c>
      <c r="AO177" s="5">
        <f>IF(AND(数据B!$E176="发球",数据B!$F176="得"),1,0)</f>
        <v>0</v>
      </c>
      <c r="AP177" s="5">
        <f>IF(AND(数据B!$E176="发球",数据B!$F176="失"),1,0)</f>
        <v>0</v>
      </c>
      <c r="AQ177" s="5">
        <f>IF(AND(数据B!$E176="正手",数据B!$F176="得"),1,0)</f>
        <v>0</v>
      </c>
      <c r="AR177" s="5">
        <f>IF(AND(数据B!$E176="正手",数据B!$F176="失"),1,0)</f>
        <v>0</v>
      </c>
      <c r="AS177" s="5">
        <f>IF(AND(数据B!$E176="反手",数据B!$F176="得"),1,0)</f>
        <v>0</v>
      </c>
      <c r="AT177" s="5">
        <f>IF(AND(数据B!$E176="反手",数据B!$F176="失"),1,0)</f>
        <v>0</v>
      </c>
      <c r="AU177" s="5">
        <f>IF(AND(数据B!$E176="侧身",数据B!$F176="得"),1,0)</f>
        <v>0</v>
      </c>
      <c r="AV177" s="5">
        <f>IF(AND(数据B!$E176="侧身",数据B!$F176="失"),1,0)</f>
        <v>0</v>
      </c>
      <c r="AW177" s="5">
        <f>IF(AND(数据B!$E176="控制",数据B!$F176="得"),1,0)</f>
        <v>0</v>
      </c>
      <c r="AX177" s="5">
        <f>IF(AND(数据B!$E176="控制",数据B!$F176="失"),1,0)</f>
        <v>0</v>
      </c>
      <c r="AY177" s="5">
        <f>IF(AND(数据B!$E176="意外",数据B!$F176="得"),1,0)</f>
        <v>0</v>
      </c>
      <c r="AZ177" s="5">
        <f>IF(AND(数据B!$E176="意外",数据B!$F176="失"),1,0)</f>
        <v>0</v>
      </c>
    </row>
    <row r="178" spans="1:52">
      <c r="A178" s="1">
        <f>IF(AND(输入!$D177=1,输入!$G177="d"),1,0)</f>
        <v>0</v>
      </c>
      <c r="B178" s="1">
        <f>IF(AND(输入!$D177=2,输入!$G177="d"),1,0)</f>
        <v>0</v>
      </c>
      <c r="C178" s="1">
        <f>IF(AND(输入!$D177=3,输入!$G177="d"),1,0)</f>
        <v>0</v>
      </c>
      <c r="D178" s="1">
        <f>IF(AND(输入!$D177=4,输入!$G177="d"),1,0)</f>
        <v>0</v>
      </c>
      <c r="E178" s="1">
        <f>IF(AND(输入!$D177=5,输入!$G177="d"),1,0)</f>
        <v>0</v>
      </c>
      <c r="F178" s="1">
        <f>IF(AND(输入!$D177=6,输入!$G177="d"),1,0)</f>
        <v>0</v>
      </c>
      <c r="G178" s="1">
        <f>IF(AND(输入!$D177&gt;6,输入!$G177="d"),1,0)</f>
        <v>0</v>
      </c>
      <c r="H178" s="1">
        <f>IF(AND(输入!$D177=1,输入!$G177="s"),1,0)</f>
        <v>0</v>
      </c>
      <c r="I178" s="1">
        <f>IF(AND(输入!$D177=2,输入!$G177="s"),1,0)</f>
        <v>0</v>
      </c>
      <c r="J178" s="1">
        <f>IF(AND(输入!$D177=3,输入!$G177="s"),1,0)</f>
        <v>0</v>
      </c>
      <c r="K178" s="1">
        <f>IF(AND(输入!$D177=4,输入!$G177="s"),1,0)</f>
        <v>0</v>
      </c>
      <c r="L178" s="1">
        <f>IF(AND(输入!$D177=5,输入!$G177="s"),1,0)</f>
        <v>0</v>
      </c>
      <c r="M178" s="1">
        <f>IF(AND(输入!$D177=6,输入!$G177="s"),1,0)</f>
        <v>0</v>
      </c>
      <c r="N178" s="1">
        <f>IF(AND(输入!$D177&gt;6,输入!$G177="s"),1,0)</f>
        <v>0</v>
      </c>
      <c r="O178" s="2">
        <f>IF(AND(输入!$H177=1,输入!$G177="s"),1,0)</f>
        <v>0</v>
      </c>
      <c r="P178" s="2">
        <f>IF(AND(输入!$H177=2,输入!$G177="s"),1,0)</f>
        <v>0</v>
      </c>
      <c r="Q178" s="2">
        <f>IF(AND(输入!$H177=3,输入!$G177="s"),1,0)</f>
        <v>0</v>
      </c>
      <c r="R178" s="2">
        <f>IF(AND(输入!$H177=4,输入!$G177="s"),1,0)</f>
        <v>0</v>
      </c>
      <c r="S178" s="2">
        <f>IF(AND(输入!$H177=5,输入!$G177="s"),1,0)</f>
        <v>0</v>
      </c>
      <c r="T178" s="2">
        <f>IF(AND(输入!$H177=6,输入!$G177="s"),1,0)</f>
        <v>0</v>
      </c>
      <c r="U178" s="2">
        <f>IF(AND(输入!$H177&gt;6,输入!$G177="s"),1,0)</f>
        <v>0</v>
      </c>
      <c r="V178" s="2">
        <f>IF(AND(输入!$H177=1,输入!$G177="d"),1,0)</f>
        <v>0</v>
      </c>
      <c r="W178" s="2">
        <f>IF(AND(输入!$H177=2,输入!$G177="d"),1,0)</f>
        <v>0</v>
      </c>
      <c r="X178" s="2">
        <f>IF(AND(输入!$H177=3,输入!$G177="d"),1,0)</f>
        <v>0</v>
      </c>
      <c r="Y178" s="2">
        <f>IF(AND(输入!$H177=4,输入!$G177="d"),1,0)</f>
        <v>0</v>
      </c>
      <c r="Z178" s="2">
        <f>IF(AND(输入!$H177=5,输入!$G177="d"),1,0)</f>
        <v>0</v>
      </c>
      <c r="AA178" s="2">
        <f>IF(AND(输入!$H177=6,输入!$G177="d"),1,0)</f>
        <v>0</v>
      </c>
      <c r="AB178" s="2">
        <f>IF(AND(输入!$H177&gt;6,输入!$G177="d"),1,0)</f>
        <v>0</v>
      </c>
      <c r="AC178" s="1">
        <f>IF(AND(数据A!$E177="发球",数据A!$F177="得"),1,0)</f>
        <v>0</v>
      </c>
      <c r="AD178" s="1">
        <f>IF(AND(数据A!$E177="发球",数据A!$F177="失"),1,0)</f>
        <v>0</v>
      </c>
      <c r="AE178" s="1">
        <f>IF(AND(数据A!$E177="正手",数据A!$F177="得"),1,0)</f>
        <v>0</v>
      </c>
      <c r="AF178" s="1">
        <f>IF(AND(数据A!$E177="正手",数据A!$F177="失"),1,0)</f>
        <v>0</v>
      </c>
      <c r="AG178" s="1">
        <f>IF(AND(数据A!$E177="反手",数据A!$F177="得"),1,0)</f>
        <v>0</v>
      </c>
      <c r="AH178" s="1">
        <f>IF(AND(数据A!$E177="反手",数据A!$F177="失"),1,0)</f>
        <v>0</v>
      </c>
      <c r="AI178" s="1">
        <f>IF(AND(数据A!$E177="侧身",数据A!$F177="得"),1,0)</f>
        <v>0</v>
      </c>
      <c r="AJ178" s="1">
        <f>IF(AND(数据A!$E177="侧身",数据A!$F177="失"),1,0)</f>
        <v>0</v>
      </c>
      <c r="AK178" s="1">
        <f>IF(AND(数据A!$E177="控制",数据A!$F177="得"),1,0)</f>
        <v>0</v>
      </c>
      <c r="AL178" s="1">
        <f>IF(AND(数据A!$E177="控制",数据A!$F177="失"),1,0)</f>
        <v>0</v>
      </c>
      <c r="AM178" s="1">
        <f>IF(AND(数据A!$E177="意外",数据A!$F177="得"),1,0)</f>
        <v>0</v>
      </c>
      <c r="AN178" s="1">
        <f>IF(AND(数据A!$E177="意外",数据A!$F177="失"),1,0)</f>
        <v>0</v>
      </c>
      <c r="AO178" s="5">
        <f>IF(AND(数据B!$E177="发球",数据B!$F177="得"),1,0)</f>
        <v>0</v>
      </c>
      <c r="AP178" s="5">
        <f>IF(AND(数据B!$E177="发球",数据B!$F177="失"),1,0)</f>
        <v>0</v>
      </c>
      <c r="AQ178" s="5">
        <f>IF(AND(数据B!$E177="正手",数据B!$F177="得"),1,0)</f>
        <v>0</v>
      </c>
      <c r="AR178" s="5">
        <f>IF(AND(数据B!$E177="正手",数据B!$F177="失"),1,0)</f>
        <v>0</v>
      </c>
      <c r="AS178" s="5">
        <f>IF(AND(数据B!$E177="反手",数据B!$F177="得"),1,0)</f>
        <v>0</v>
      </c>
      <c r="AT178" s="5">
        <f>IF(AND(数据B!$E177="反手",数据B!$F177="失"),1,0)</f>
        <v>0</v>
      </c>
      <c r="AU178" s="5">
        <f>IF(AND(数据B!$E177="侧身",数据B!$F177="得"),1,0)</f>
        <v>0</v>
      </c>
      <c r="AV178" s="5">
        <f>IF(AND(数据B!$E177="侧身",数据B!$F177="失"),1,0)</f>
        <v>0</v>
      </c>
      <c r="AW178" s="5">
        <f>IF(AND(数据B!$E177="控制",数据B!$F177="得"),1,0)</f>
        <v>0</v>
      </c>
      <c r="AX178" s="5">
        <f>IF(AND(数据B!$E177="控制",数据B!$F177="失"),1,0)</f>
        <v>0</v>
      </c>
      <c r="AY178" s="5">
        <f>IF(AND(数据B!$E177="意外",数据B!$F177="得"),1,0)</f>
        <v>0</v>
      </c>
      <c r="AZ178" s="5">
        <f>IF(AND(数据B!$E177="意外",数据B!$F177="失"),1,0)</f>
        <v>0</v>
      </c>
    </row>
    <row r="179" spans="1:52">
      <c r="A179" s="1">
        <f>IF(AND(输入!$D178=1,输入!$G178="d"),1,0)</f>
        <v>0</v>
      </c>
      <c r="B179" s="1">
        <f>IF(AND(输入!$D178=2,输入!$G178="d"),1,0)</f>
        <v>0</v>
      </c>
      <c r="C179" s="1">
        <f>IF(AND(输入!$D178=3,输入!$G178="d"),1,0)</f>
        <v>0</v>
      </c>
      <c r="D179" s="1">
        <f>IF(AND(输入!$D178=4,输入!$G178="d"),1,0)</f>
        <v>0</v>
      </c>
      <c r="E179" s="1">
        <f>IF(AND(输入!$D178=5,输入!$G178="d"),1,0)</f>
        <v>0</v>
      </c>
      <c r="F179" s="1">
        <f>IF(AND(输入!$D178=6,输入!$G178="d"),1,0)</f>
        <v>0</v>
      </c>
      <c r="G179" s="1">
        <f>IF(AND(输入!$D178&gt;6,输入!$G178="d"),1,0)</f>
        <v>0</v>
      </c>
      <c r="H179" s="1">
        <f>IF(AND(输入!$D178=1,输入!$G178="s"),1,0)</f>
        <v>0</v>
      </c>
      <c r="I179" s="1">
        <f>IF(AND(输入!$D178=2,输入!$G178="s"),1,0)</f>
        <v>0</v>
      </c>
      <c r="J179" s="1">
        <f>IF(AND(输入!$D178=3,输入!$G178="s"),1,0)</f>
        <v>0</v>
      </c>
      <c r="K179" s="1">
        <f>IF(AND(输入!$D178=4,输入!$G178="s"),1,0)</f>
        <v>0</v>
      </c>
      <c r="L179" s="1">
        <f>IF(AND(输入!$D178=5,输入!$G178="s"),1,0)</f>
        <v>0</v>
      </c>
      <c r="M179" s="1">
        <f>IF(AND(输入!$D178=6,输入!$G178="s"),1,0)</f>
        <v>0</v>
      </c>
      <c r="N179" s="1">
        <f>IF(AND(输入!$D178&gt;6,输入!$G178="s"),1,0)</f>
        <v>0</v>
      </c>
      <c r="O179" s="2">
        <f>IF(AND(输入!$H178=1,输入!$G178="s"),1,0)</f>
        <v>0</v>
      </c>
      <c r="P179" s="2">
        <f>IF(AND(输入!$H178=2,输入!$G178="s"),1,0)</f>
        <v>0</v>
      </c>
      <c r="Q179" s="2">
        <f>IF(AND(输入!$H178=3,输入!$G178="s"),1,0)</f>
        <v>0</v>
      </c>
      <c r="R179" s="2">
        <f>IF(AND(输入!$H178=4,输入!$G178="s"),1,0)</f>
        <v>0</v>
      </c>
      <c r="S179" s="2">
        <f>IF(AND(输入!$H178=5,输入!$G178="s"),1,0)</f>
        <v>0</v>
      </c>
      <c r="T179" s="2">
        <f>IF(AND(输入!$H178=6,输入!$G178="s"),1,0)</f>
        <v>0</v>
      </c>
      <c r="U179" s="2">
        <f>IF(AND(输入!$H178&gt;6,输入!$G178="s"),1,0)</f>
        <v>0</v>
      </c>
      <c r="V179" s="2">
        <f>IF(AND(输入!$H178=1,输入!$G178="d"),1,0)</f>
        <v>0</v>
      </c>
      <c r="W179" s="2">
        <f>IF(AND(输入!$H178=2,输入!$G178="d"),1,0)</f>
        <v>0</v>
      </c>
      <c r="X179" s="2">
        <f>IF(AND(输入!$H178=3,输入!$G178="d"),1,0)</f>
        <v>0</v>
      </c>
      <c r="Y179" s="2">
        <f>IF(AND(输入!$H178=4,输入!$G178="d"),1,0)</f>
        <v>0</v>
      </c>
      <c r="Z179" s="2">
        <f>IF(AND(输入!$H178=5,输入!$G178="d"),1,0)</f>
        <v>0</v>
      </c>
      <c r="AA179" s="2">
        <f>IF(AND(输入!$H178=6,输入!$G178="d"),1,0)</f>
        <v>0</v>
      </c>
      <c r="AB179" s="2">
        <f>IF(AND(输入!$H178&gt;6,输入!$G178="d"),1,0)</f>
        <v>0</v>
      </c>
      <c r="AC179" s="1">
        <f>IF(AND(数据A!$E178="发球",数据A!$F178="得"),1,0)</f>
        <v>0</v>
      </c>
      <c r="AD179" s="1">
        <f>IF(AND(数据A!$E178="发球",数据A!$F178="失"),1,0)</f>
        <v>0</v>
      </c>
      <c r="AE179" s="1">
        <f>IF(AND(数据A!$E178="正手",数据A!$F178="得"),1,0)</f>
        <v>0</v>
      </c>
      <c r="AF179" s="1">
        <f>IF(AND(数据A!$E178="正手",数据A!$F178="失"),1,0)</f>
        <v>0</v>
      </c>
      <c r="AG179" s="1">
        <f>IF(AND(数据A!$E178="反手",数据A!$F178="得"),1,0)</f>
        <v>0</v>
      </c>
      <c r="AH179" s="1">
        <f>IF(AND(数据A!$E178="反手",数据A!$F178="失"),1,0)</f>
        <v>0</v>
      </c>
      <c r="AI179" s="1">
        <f>IF(AND(数据A!$E178="侧身",数据A!$F178="得"),1,0)</f>
        <v>0</v>
      </c>
      <c r="AJ179" s="1">
        <f>IF(AND(数据A!$E178="侧身",数据A!$F178="失"),1,0)</f>
        <v>0</v>
      </c>
      <c r="AK179" s="1">
        <f>IF(AND(数据A!$E178="控制",数据A!$F178="得"),1,0)</f>
        <v>0</v>
      </c>
      <c r="AL179" s="1">
        <f>IF(AND(数据A!$E178="控制",数据A!$F178="失"),1,0)</f>
        <v>0</v>
      </c>
      <c r="AM179" s="1">
        <f>IF(AND(数据A!$E178="意外",数据A!$F178="得"),1,0)</f>
        <v>0</v>
      </c>
      <c r="AN179" s="1">
        <f>IF(AND(数据A!$E178="意外",数据A!$F178="失"),1,0)</f>
        <v>0</v>
      </c>
      <c r="AO179" s="5">
        <f>IF(AND(数据B!$E178="发球",数据B!$F178="得"),1,0)</f>
        <v>0</v>
      </c>
      <c r="AP179" s="5">
        <f>IF(AND(数据B!$E178="发球",数据B!$F178="失"),1,0)</f>
        <v>0</v>
      </c>
      <c r="AQ179" s="5">
        <f>IF(AND(数据B!$E178="正手",数据B!$F178="得"),1,0)</f>
        <v>0</v>
      </c>
      <c r="AR179" s="5">
        <f>IF(AND(数据B!$E178="正手",数据B!$F178="失"),1,0)</f>
        <v>0</v>
      </c>
      <c r="AS179" s="5">
        <f>IF(AND(数据B!$E178="反手",数据B!$F178="得"),1,0)</f>
        <v>0</v>
      </c>
      <c r="AT179" s="5">
        <f>IF(AND(数据B!$E178="反手",数据B!$F178="失"),1,0)</f>
        <v>0</v>
      </c>
      <c r="AU179" s="5">
        <f>IF(AND(数据B!$E178="侧身",数据B!$F178="得"),1,0)</f>
        <v>0</v>
      </c>
      <c r="AV179" s="5">
        <f>IF(AND(数据B!$E178="侧身",数据B!$F178="失"),1,0)</f>
        <v>0</v>
      </c>
      <c r="AW179" s="5">
        <f>IF(AND(数据B!$E178="控制",数据B!$F178="得"),1,0)</f>
        <v>0</v>
      </c>
      <c r="AX179" s="5">
        <f>IF(AND(数据B!$E178="控制",数据B!$F178="失"),1,0)</f>
        <v>0</v>
      </c>
      <c r="AY179" s="5">
        <f>IF(AND(数据B!$E178="意外",数据B!$F178="得"),1,0)</f>
        <v>0</v>
      </c>
      <c r="AZ179" s="5">
        <f>IF(AND(数据B!$E178="意外",数据B!$F178="失"),1,0)</f>
        <v>0</v>
      </c>
    </row>
    <row r="180" spans="1:52">
      <c r="A180" s="1">
        <f>IF(AND(输入!$D179=1,输入!$G179="d"),1,0)</f>
        <v>0</v>
      </c>
      <c r="B180" s="1">
        <f>IF(AND(输入!$D179=2,输入!$G179="d"),1,0)</f>
        <v>0</v>
      </c>
      <c r="C180" s="1">
        <f>IF(AND(输入!$D179=3,输入!$G179="d"),1,0)</f>
        <v>0</v>
      </c>
      <c r="D180" s="1">
        <f>IF(AND(输入!$D179=4,输入!$G179="d"),1,0)</f>
        <v>0</v>
      </c>
      <c r="E180" s="1">
        <f>IF(AND(输入!$D179=5,输入!$G179="d"),1,0)</f>
        <v>0</v>
      </c>
      <c r="F180" s="1">
        <f>IF(AND(输入!$D179=6,输入!$G179="d"),1,0)</f>
        <v>0</v>
      </c>
      <c r="G180" s="1">
        <f>IF(AND(输入!$D179&gt;6,输入!$G179="d"),1,0)</f>
        <v>0</v>
      </c>
      <c r="H180" s="1">
        <f>IF(AND(输入!$D179=1,输入!$G179="s"),1,0)</f>
        <v>0</v>
      </c>
      <c r="I180" s="1">
        <f>IF(AND(输入!$D179=2,输入!$G179="s"),1,0)</f>
        <v>0</v>
      </c>
      <c r="J180" s="1">
        <f>IF(AND(输入!$D179=3,输入!$G179="s"),1,0)</f>
        <v>0</v>
      </c>
      <c r="K180" s="1">
        <f>IF(AND(输入!$D179=4,输入!$G179="s"),1,0)</f>
        <v>0</v>
      </c>
      <c r="L180" s="1">
        <f>IF(AND(输入!$D179=5,输入!$G179="s"),1,0)</f>
        <v>0</v>
      </c>
      <c r="M180" s="1">
        <f>IF(AND(输入!$D179=6,输入!$G179="s"),1,0)</f>
        <v>0</v>
      </c>
      <c r="N180" s="1">
        <f>IF(AND(输入!$D179&gt;6,输入!$G179="s"),1,0)</f>
        <v>0</v>
      </c>
      <c r="O180" s="2">
        <f>IF(AND(输入!$H179=1,输入!$G179="s"),1,0)</f>
        <v>0</v>
      </c>
      <c r="P180" s="2">
        <f>IF(AND(输入!$H179=2,输入!$G179="s"),1,0)</f>
        <v>0</v>
      </c>
      <c r="Q180" s="2">
        <f>IF(AND(输入!$H179=3,输入!$G179="s"),1,0)</f>
        <v>0</v>
      </c>
      <c r="R180" s="2">
        <f>IF(AND(输入!$H179=4,输入!$G179="s"),1,0)</f>
        <v>0</v>
      </c>
      <c r="S180" s="2">
        <f>IF(AND(输入!$H179=5,输入!$G179="s"),1,0)</f>
        <v>0</v>
      </c>
      <c r="T180" s="2">
        <f>IF(AND(输入!$H179=6,输入!$G179="s"),1,0)</f>
        <v>0</v>
      </c>
      <c r="U180" s="2">
        <f>IF(AND(输入!$H179&gt;6,输入!$G179="s"),1,0)</f>
        <v>0</v>
      </c>
      <c r="V180" s="2">
        <f>IF(AND(输入!$H179=1,输入!$G179="d"),1,0)</f>
        <v>0</v>
      </c>
      <c r="W180" s="2">
        <f>IF(AND(输入!$H179=2,输入!$G179="d"),1,0)</f>
        <v>0</v>
      </c>
      <c r="X180" s="2">
        <f>IF(AND(输入!$H179=3,输入!$G179="d"),1,0)</f>
        <v>0</v>
      </c>
      <c r="Y180" s="2">
        <f>IF(AND(输入!$H179=4,输入!$G179="d"),1,0)</f>
        <v>0</v>
      </c>
      <c r="Z180" s="2">
        <f>IF(AND(输入!$H179=5,输入!$G179="d"),1,0)</f>
        <v>0</v>
      </c>
      <c r="AA180" s="2">
        <f>IF(AND(输入!$H179=6,输入!$G179="d"),1,0)</f>
        <v>0</v>
      </c>
      <c r="AB180" s="2">
        <f>IF(AND(输入!$H179&gt;6,输入!$G179="d"),1,0)</f>
        <v>0</v>
      </c>
      <c r="AC180" s="1">
        <f>IF(AND(数据A!$E179="发球",数据A!$F179="得"),1,0)</f>
        <v>0</v>
      </c>
      <c r="AD180" s="1">
        <f>IF(AND(数据A!$E179="发球",数据A!$F179="失"),1,0)</f>
        <v>0</v>
      </c>
      <c r="AE180" s="1">
        <f>IF(AND(数据A!$E179="正手",数据A!$F179="得"),1,0)</f>
        <v>0</v>
      </c>
      <c r="AF180" s="1">
        <f>IF(AND(数据A!$E179="正手",数据A!$F179="失"),1,0)</f>
        <v>0</v>
      </c>
      <c r="AG180" s="1">
        <f>IF(AND(数据A!$E179="反手",数据A!$F179="得"),1,0)</f>
        <v>0</v>
      </c>
      <c r="AH180" s="1">
        <f>IF(AND(数据A!$E179="反手",数据A!$F179="失"),1,0)</f>
        <v>0</v>
      </c>
      <c r="AI180" s="1">
        <f>IF(AND(数据A!$E179="侧身",数据A!$F179="得"),1,0)</f>
        <v>0</v>
      </c>
      <c r="AJ180" s="1">
        <f>IF(AND(数据A!$E179="侧身",数据A!$F179="失"),1,0)</f>
        <v>0</v>
      </c>
      <c r="AK180" s="1">
        <f>IF(AND(数据A!$E179="控制",数据A!$F179="得"),1,0)</f>
        <v>0</v>
      </c>
      <c r="AL180" s="1">
        <f>IF(AND(数据A!$E179="控制",数据A!$F179="失"),1,0)</f>
        <v>0</v>
      </c>
      <c r="AM180" s="1">
        <f>IF(AND(数据A!$E179="意外",数据A!$F179="得"),1,0)</f>
        <v>0</v>
      </c>
      <c r="AN180" s="1">
        <f>IF(AND(数据A!$E179="意外",数据A!$F179="失"),1,0)</f>
        <v>0</v>
      </c>
      <c r="AO180" s="5">
        <f>IF(AND(数据B!$E179="发球",数据B!$F179="得"),1,0)</f>
        <v>0</v>
      </c>
      <c r="AP180" s="5">
        <f>IF(AND(数据B!$E179="发球",数据B!$F179="失"),1,0)</f>
        <v>0</v>
      </c>
      <c r="AQ180" s="5">
        <f>IF(AND(数据B!$E179="正手",数据B!$F179="得"),1,0)</f>
        <v>0</v>
      </c>
      <c r="AR180" s="5">
        <f>IF(AND(数据B!$E179="正手",数据B!$F179="失"),1,0)</f>
        <v>0</v>
      </c>
      <c r="AS180" s="5">
        <f>IF(AND(数据B!$E179="反手",数据B!$F179="得"),1,0)</f>
        <v>0</v>
      </c>
      <c r="AT180" s="5">
        <f>IF(AND(数据B!$E179="反手",数据B!$F179="失"),1,0)</f>
        <v>0</v>
      </c>
      <c r="AU180" s="5">
        <f>IF(AND(数据B!$E179="侧身",数据B!$F179="得"),1,0)</f>
        <v>0</v>
      </c>
      <c r="AV180" s="5">
        <f>IF(AND(数据B!$E179="侧身",数据B!$F179="失"),1,0)</f>
        <v>0</v>
      </c>
      <c r="AW180" s="5">
        <f>IF(AND(数据B!$E179="控制",数据B!$F179="得"),1,0)</f>
        <v>0</v>
      </c>
      <c r="AX180" s="5">
        <f>IF(AND(数据B!$E179="控制",数据B!$F179="失"),1,0)</f>
        <v>0</v>
      </c>
      <c r="AY180" s="5">
        <f>IF(AND(数据B!$E179="意外",数据B!$F179="得"),1,0)</f>
        <v>0</v>
      </c>
      <c r="AZ180" s="5">
        <f>IF(AND(数据B!$E179="意外",数据B!$F179="失"),1,0)</f>
        <v>0</v>
      </c>
    </row>
    <row r="181" spans="1:52">
      <c r="A181" s="1">
        <f>IF(AND(输入!$D180=1,输入!$G180="d"),1,0)</f>
        <v>0</v>
      </c>
      <c r="B181" s="1">
        <f>IF(AND(输入!$D180=2,输入!$G180="d"),1,0)</f>
        <v>0</v>
      </c>
      <c r="C181" s="1">
        <f>IF(AND(输入!$D180=3,输入!$G180="d"),1,0)</f>
        <v>0</v>
      </c>
      <c r="D181" s="1">
        <f>IF(AND(输入!$D180=4,输入!$G180="d"),1,0)</f>
        <v>0</v>
      </c>
      <c r="E181" s="1">
        <f>IF(AND(输入!$D180=5,输入!$G180="d"),1,0)</f>
        <v>0</v>
      </c>
      <c r="F181" s="1">
        <f>IF(AND(输入!$D180=6,输入!$G180="d"),1,0)</f>
        <v>0</v>
      </c>
      <c r="G181" s="1">
        <f>IF(AND(输入!$D180&gt;6,输入!$G180="d"),1,0)</f>
        <v>0</v>
      </c>
      <c r="H181" s="1">
        <f>IF(AND(输入!$D180=1,输入!$G180="s"),1,0)</f>
        <v>0</v>
      </c>
      <c r="I181" s="1">
        <f>IF(AND(输入!$D180=2,输入!$G180="s"),1,0)</f>
        <v>0</v>
      </c>
      <c r="J181" s="1">
        <f>IF(AND(输入!$D180=3,输入!$G180="s"),1,0)</f>
        <v>0</v>
      </c>
      <c r="K181" s="1">
        <f>IF(AND(输入!$D180=4,输入!$G180="s"),1,0)</f>
        <v>0</v>
      </c>
      <c r="L181" s="1">
        <f>IF(AND(输入!$D180=5,输入!$G180="s"),1,0)</f>
        <v>0</v>
      </c>
      <c r="M181" s="1">
        <f>IF(AND(输入!$D180=6,输入!$G180="s"),1,0)</f>
        <v>0</v>
      </c>
      <c r="N181" s="1">
        <f>IF(AND(输入!$D180&gt;6,输入!$G180="s"),1,0)</f>
        <v>0</v>
      </c>
      <c r="O181" s="2">
        <f>IF(AND(输入!$H180=1,输入!$G180="s"),1,0)</f>
        <v>0</v>
      </c>
      <c r="P181" s="2">
        <f>IF(AND(输入!$H180=2,输入!$G180="s"),1,0)</f>
        <v>0</v>
      </c>
      <c r="Q181" s="2">
        <f>IF(AND(输入!$H180=3,输入!$G180="s"),1,0)</f>
        <v>0</v>
      </c>
      <c r="R181" s="2">
        <f>IF(AND(输入!$H180=4,输入!$G180="s"),1,0)</f>
        <v>0</v>
      </c>
      <c r="S181" s="2">
        <f>IF(AND(输入!$H180=5,输入!$G180="s"),1,0)</f>
        <v>0</v>
      </c>
      <c r="T181" s="2">
        <f>IF(AND(输入!$H180=6,输入!$G180="s"),1,0)</f>
        <v>0</v>
      </c>
      <c r="U181" s="2">
        <f>IF(AND(输入!$H180&gt;6,输入!$G180="s"),1,0)</f>
        <v>0</v>
      </c>
      <c r="V181" s="2">
        <f>IF(AND(输入!$H180=1,输入!$G180="d"),1,0)</f>
        <v>0</v>
      </c>
      <c r="W181" s="2">
        <f>IF(AND(输入!$H180=2,输入!$G180="d"),1,0)</f>
        <v>0</v>
      </c>
      <c r="X181" s="2">
        <f>IF(AND(输入!$H180=3,输入!$G180="d"),1,0)</f>
        <v>0</v>
      </c>
      <c r="Y181" s="2">
        <f>IF(AND(输入!$H180=4,输入!$G180="d"),1,0)</f>
        <v>0</v>
      </c>
      <c r="Z181" s="2">
        <f>IF(AND(输入!$H180=5,输入!$G180="d"),1,0)</f>
        <v>0</v>
      </c>
      <c r="AA181" s="2">
        <f>IF(AND(输入!$H180=6,输入!$G180="d"),1,0)</f>
        <v>0</v>
      </c>
      <c r="AB181" s="2">
        <f>IF(AND(输入!$H180&gt;6,输入!$G180="d"),1,0)</f>
        <v>0</v>
      </c>
      <c r="AC181" s="1">
        <f>IF(AND(数据A!$E180="发球",数据A!$F180="得"),1,0)</f>
        <v>0</v>
      </c>
      <c r="AD181" s="1">
        <f>IF(AND(数据A!$E180="发球",数据A!$F180="失"),1,0)</f>
        <v>0</v>
      </c>
      <c r="AE181" s="1">
        <f>IF(AND(数据A!$E180="正手",数据A!$F180="得"),1,0)</f>
        <v>0</v>
      </c>
      <c r="AF181" s="1">
        <f>IF(AND(数据A!$E180="正手",数据A!$F180="失"),1,0)</f>
        <v>0</v>
      </c>
      <c r="AG181" s="1">
        <f>IF(AND(数据A!$E180="反手",数据A!$F180="得"),1,0)</f>
        <v>0</v>
      </c>
      <c r="AH181" s="1">
        <f>IF(AND(数据A!$E180="反手",数据A!$F180="失"),1,0)</f>
        <v>0</v>
      </c>
      <c r="AI181" s="1">
        <f>IF(AND(数据A!$E180="侧身",数据A!$F180="得"),1,0)</f>
        <v>0</v>
      </c>
      <c r="AJ181" s="1">
        <f>IF(AND(数据A!$E180="侧身",数据A!$F180="失"),1,0)</f>
        <v>0</v>
      </c>
      <c r="AK181" s="1">
        <f>IF(AND(数据A!$E180="控制",数据A!$F180="得"),1,0)</f>
        <v>0</v>
      </c>
      <c r="AL181" s="1">
        <f>IF(AND(数据A!$E180="控制",数据A!$F180="失"),1,0)</f>
        <v>0</v>
      </c>
      <c r="AM181" s="1">
        <f>IF(AND(数据A!$E180="意外",数据A!$F180="得"),1,0)</f>
        <v>0</v>
      </c>
      <c r="AN181" s="1">
        <f>IF(AND(数据A!$E180="意外",数据A!$F180="失"),1,0)</f>
        <v>0</v>
      </c>
      <c r="AO181" s="5">
        <f>IF(AND(数据B!$E180="发球",数据B!$F180="得"),1,0)</f>
        <v>0</v>
      </c>
      <c r="AP181" s="5">
        <f>IF(AND(数据B!$E180="发球",数据B!$F180="失"),1,0)</f>
        <v>0</v>
      </c>
      <c r="AQ181" s="5">
        <f>IF(AND(数据B!$E180="正手",数据B!$F180="得"),1,0)</f>
        <v>0</v>
      </c>
      <c r="AR181" s="5">
        <f>IF(AND(数据B!$E180="正手",数据B!$F180="失"),1,0)</f>
        <v>0</v>
      </c>
      <c r="AS181" s="5">
        <f>IF(AND(数据B!$E180="反手",数据B!$F180="得"),1,0)</f>
        <v>0</v>
      </c>
      <c r="AT181" s="5">
        <f>IF(AND(数据B!$E180="反手",数据B!$F180="失"),1,0)</f>
        <v>0</v>
      </c>
      <c r="AU181" s="5">
        <f>IF(AND(数据B!$E180="侧身",数据B!$F180="得"),1,0)</f>
        <v>0</v>
      </c>
      <c r="AV181" s="5">
        <f>IF(AND(数据B!$E180="侧身",数据B!$F180="失"),1,0)</f>
        <v>0</v>
      </c>
      <c r="AW181" s="5">
        <f>IF(AND(数据B!$E180="控制",数据B!$F180="得"),1,0)</f>
        <v>0</v>
      </c>
      <c r="AX181" s="5">
        <f>IF(AND(数据B!$E180="控制",数据B!$F180="失"),1,0)</f>
        <v>0</v>
      </c>
      <c r="AY181" s="5">
        <f>IF(AND(数据B!$E180="意外",数据B!$F180="得"),1,0)</f>
        <v>0</v>
      </c>
      <c r="AZ181" s="5">
        <f>IF(AND(数据B!$E180="意外",数据B!$F180="失"),1,0)</f>
        <v>0</v>
      </c>
    </row>
    <row r="182" spans="1:52">
      <c r="A182" s="1">
        <f>IF(AND(输入!$D181=1,输入!$G181="d"),1,0)</f>
        <v>0</v>
      </c>
      <c r="B182" s="1">
        <f>IF(AND(输入!$D181=2,输入!$G181="d"),1,0)</f>
        <v>0</v>
      </c>
      <c r="C182" s="1">
        <f>IF(AND(输入!$D181=3,输入!$G181="d"),1,0)</f>
        <v>0</v>
      </c>
      <c r="D182" s="1">
        <f>IF(AND(输入!$D181=4,输入!$G181="d"),1,0)</f>
        <v>0</v>
      </c>
      <c r="E182" s="1">
        <f>IF(AND(输入!$D181=5,输入!$G181="d"),1,0)</f>
        <v>0</v>
      </c>
      <c r="F182" s="1">
        <f>IF(AND(输入!$D181=6,输入!$G181="d"),1,0)</f>
        <v>0</v>
      </c>
      <c r="G182" s="1">
        <f>IF(AND(输入!$D181&gt;6,输入!$G181="d"),1,0)</f>
        <v>0</v>
      </c>
      <c r="H182" s="1">
        <f>IF(AND(输入!$D181=1,输入!$G181="s"),1,0)</f>
        <v>0</v>
      </c>
      <c r="I182" s="1">
        <f>IF(AND(输入!$D181=2,输入!$G181="s"),1,0)</f>
        <v>0</v>
      </c>
      <c r="J182" s="1">
        <f>IF(AND(输入!$D181=3,输入!$G181="s"),1,0)</f>
        <v>0</v>
      </c>
      <c r="K182" s="1">
        <f>IF(AND(输入!$D181=4,输入!$G181="s"),1,0)</f>
        <v>0</v>
      </c>
      <c r="L182" s="1">
        <f>IF(AND(输入!$D181=5,输入!$G181="s"),1,0)</f>
        <v>0</v>
      </c>
      <c r="M182" s="1">
        <f>IF(AND(输入!$D181=6,输入!$G181="s"),1,0)</f>
        <v>0</v>
      </c>
      <c r="N182" s="1">
        <f>IF(AND(输入!$D181&gt;6,输入!$G181="s"),1,0)</f>
        <v>0</v>
      </c>
      <c r="O182" s="2">
        <f>IF(AND(输入!$H181=1,输入!$G181="s"),1,0)</f>
        <v>0</v>
      </c>
      <c r="P182" s="2">
        <f>IF(AND(输入!$H181=2,输入!$G181="s"),1,0)</f>
        <v>0</v>
      </c>
      <c r="Q182" s="2">
        <f>IF(AND(输入!$H181=3,输入!$G181="s"),1,0)</f>
        <v>0</v>
      </c>
      <c r="R182" s="2">
        <f>IF(AND(输入!$H181=4,输入!$G181="s"),1,0)</f>
        <v>0</v>
      </c>
      <c r="S182" s="2">
        <f>IF(AND(输入!$H181=5,输入!$G181="s"),1,0)</f>
        <v>0</v>
      </c>
      <c r="T182" s="2">
        <f>IF(AND(输入!$H181=6,输入!$G181="s"),1,0)</f>
        <v>0</v>
      </c>
      <c r="U182" s="2">
        <f>IF(AND(输入!$H181&gt;6,输入!$G181="s"),1,0)</f>
        <v>0</v>
      </c>
      <c r="V182" s="2">
        <f>IF(AND(输入!$H181=1,输入!$G181="d"),1,0)</f>
        <v>0</v>
      </c>
      <c r="W182" s="2">
        <f>IF(AND(输入!$H181=2,输入!$G181="d"),1,0)</f>
        <v>0</v>
      </c>
      <c r="X182" s="2">
        <f>IF(AND(输入!$H181=3,输入!$G181="d"),1,0)</f>
        <v>0</v>
      </c>
      <c r="Y182" s="2">
        <f>IF(AND(输入!$H181=4,输入!$G181="d"),1,0)</f>
        <v>0</v>
      </c>
      <c r="Z182" s="2">
        <f>IF(AND(输入!$H181=5,输入!$G181="d"),1,0)</f>
        <v>0</v>
      </c>
      <c r="AA182" s="2">
        <f>IF(AND(输入!$H181=6,输入!$G181="d"),1,0)</f>
        <v>0</v>
      </c>
      <c r="AB182" s="2">
        <f>IF(AND(输入!$H181&gt;6,输入!$G181="d"),1,0)</f>
        <v>0</v>
      </c>
      <c r="AC182" s="1">
        <f>IF(AND(数据A!$E181="发球",数据A!$F181="得"),1,0)</f>
        <v>0</v>
      </c>
      <c r="AD182" s="1">
        <f>IF(AND(数据A!$E181="发球",数据A!$F181="失"),1,0)</f>
        <v>0</v>
      </c>
      <c r="AE182" s="1">
        <f>IF(AND(数据A!$E181="正手",数据A!$F181="得"),1,0)</f>
        <v>0</v>
      </c>
      <c r="AF182" s="1">
        <f>IF(AND(数据A!$E181="正手",数据A!$F181="失"),1,0)</f>
        <v>0</v>
      </c>
      <c r="AG182" s="1">
        <f>IF(AND(数据A!$E181="反手",数据A!$F181="得"),1,0)</f>
        <v>0</v>
      </c>
      <c r="AH182" s="1">
        <f>IF(AND(数据A!$E181="反手",数据A!$F181="失"),1,0)</f>
        <v>0</v>
      </c>
      <c r="AI182" s="1">
        <f>IF(AND(数据A!$E181="侧身",数据A!$F181="得"),1,0)</f>
        <v>0</v>
      </c>
      <c r="AJ182" s="1">
        <f>IF(AND(数据A!$E181="侧身",数据A!$F181="失"),1,0)</f>
        <v>0</v>
      </c>
      <c r="AK182" s="1">
        <f>IF(AND(数据A!$E181="控制",数据A!$F181="得"),1,0)</f>
        <v>0</v>
      </c>
      <c r="AL182" s="1">
        <f>IF(AND(数据A!$E181="控制",数据A!$F181="失"),1,0)</f>
        <v>0</v>
      </c>
      <c r="AM182" s="1">
        <f>IF(AND(数据A!$E181="意外",数据A!$F181="得"),1,0)</f>
        <v>0</v>
      </c>
      <c r="AN182" s="1">
        <f>IF(AND(数据A!$E181="意外",数据A!$F181="失"),1,0)</f>
        <v>0</v>
      </c>
      <c r="AO182" s="5">
        <f>IF(AND(数据B!$E181="发球",数据B!$F181="得"),1,0)</f>
        <v>0</v>
      </c>
      <c r="AP182" s="5">
        <f>IF(AND(数据B!$E181="发球",数据B!$F181="失"),1,0)</f>
        <v>0</v>
      </c>
      <c r="AQ182" s="5">
        <f>IF(AND(数据B!$E181="正手",数据B!$F181="得"),1,0)</f>
        <v>0</v>
      </c>
      <c r="AR182" s="5">
        <f>IF(AND(数据B!$E181="正手",数据B!$F181="失"),1,0)</f>
        <v>0</v>
      </c>
      <c r="AS182" s="5">
        <f>IF(AND(数据B!$E181="反手",数据B!$F181="得"),1,0)</f>
        <v>0</v>
      </c>
      <c r="AT182" s="5">
        <f>IF(AND(数据B!$E181="反手",数据B!$F181="失"),1,0)</f>
        <v>0</v>
      </c>
      <c r="AU182" s="5">
        <f>IF(AND(数据B!$E181="侧身",数据B!$F181="得"),1,0)</f>
        <v>0</v>
      </c>
      <c r="AV182" s="5">
        <f>IF(AND(数据B!$E181="侧身",数据B!$F181="失"),1,0)</f>
        <v>0</v>
      </c>
      <c r="AW182" s="5">
        <f>IF(AND(数据B!$E181="控制",数据B!$F181="得"),1,0)</f>
        <v>0</v>
      </c>
      <c r="AX182" s="5">
        <f>IF(AND(数据B!$E181="控制",数据B!$F181="失"),1,0)</f>
        <v>0</v>
      </c>
      <c r="AY182" s="5">
        <f>IF(AND(数据B!$E181="意外",数据B!$F181="得"),1,0)</f>
        <v>0</v>
      </c>
      <c r="AZ182" s="5">
        <f>IF(AND(数据B!$E181="意外",数据B!$F181="失"),1,0)</f>
        <v>0</v>
      </c>
    </row>
    <row r="183" spans="1:52">
      <c r="A183" s="1">
        <f>IF(AND(输入!$D182=1,输入!$G182="d"),1,0)</f>
        <v>0</v>
      </c>
      <c r="B183" s="1">
        <f>IF(AND(输入!$D182=2,输入!$G182="d"),1,0)</f>
        <v>0</v>
      </c>
      <c r="C183" s="1">
        <f>IF(AND(输入!$D182=3,输入!$G182="d"),1,0)</f>
        <v>0</v>
      </c>
      <c r="D183" s="1">
        <f>IF(AND(输入!$D182=4,输入!$G182="d"),1,0)</f>
        <v>0</v>
      </c>
      <c r="E183" s="1">
        <f>IF(AND(输入!$D182=5,输入!$G182="d"),1,0)</f>
        <v>0</v>
      </c>
      <c r="F183" s="1">
        <f>IF(AND(输入!$D182=6,输入!$G182="d"),1,0)</f>
        <v>0</v>
      </c>
      <c r="G183" s="1">
        <f>IF(AND(输入!$D182&gt;6,输入!$G182="d"),1,0)</f>
        <v>0</v>
      </c>
      <c r="H183" s="1">
        <f>IF(AND(输入!$D182=1,输入!$G182="s"),1,0)</f>
        <v>0</v>
      </c>
      <c r="I183" s="1">
        <f>IF(AND(输入!$D182=2,输入!$G182="s"),1,0)</f>
        <v>0</v>
      </c>
      <c r="J183" s="1">
        <f>IF(AND(输入!$D182=3,输入!$G182="s"),1,0)</f>
        <v>0</v>
      </c>
      <c r="K183" s="1">
        <f>IF(AND(输入!$D182=4,输入!$G182="s"),1,0)</f>
        <v>0</v>
      </c>
      <c r="L183" s="1">
        <f>IF(AND(输入!$D182=5,输入!$G182="s"),1,0)</f>
        <v>0</v>
      </c>
      <c r="M183" s="1">
        <f>IF(AND(输入!$D182=6,输入!$G182="s"),1,0)</f>
        <v>0</v>
      </c>
      <c r="N183" s="1">
        <f>IF(AND(输入!$D182&gt;6,输入!$G182="s"),1,0)</f>
        <v>0</v>
      </c>
      <c r="O183" s="2">
        <f>IF(AND(输入!$H182=1,输入!$G182="s"),1,0)</f>
        <v>0</v>
      </c>
      <c r="P183" s="2">
        <f>IF(AND(输入!$H182=2,输入!$G182="s"),1,0)</f>
        <v>0</v>
      </c>
      <c r="Q183" s="2">
        <f>IF(AND(输入!$H182=3,输入!$G182="s"),1,0)</f>
        <v>0</v>
      </c>
      <c r="R183" s="2">
        <f>IF(AND(输入!$H182=4,输入!$G182="s"),1,0)</f>
        <v>0</v>
      </c>
      <c r="S183" s="2">
        <f>IF(AND(输入!$H182=5,输入!$G182="s"),1,0)</f>
        <v>0</v>
      </c>
      <c r="T183" s="2">
        <f>IF(AND(输入!$H182=6,输入!$G182="s"),1,0)</f>
        <v>0</v>
      </c>
      <c r="U183" s="2">
        <f>IF(AND(输入!$H182&gt;6,输入!$G182="s"),1,0)</f>
        <v>0</v>
      </c>
      <c r="V183" s="2">
        <f>IF(AND(输入!$H182=1,输入!$G182="d"),1,0)</f>
        <v>0</v>
      </c>
      <c r="W183" s="2">
        <f>IF(AND(输入!$H182=2,输入!$G182="d"),1,0)</f>
        <v>0</v>
      </c>
      <c r="X183" s="2">
        <f>IF(AND(输入!$H182=3,输入!$G182="d"),1,0)</f>
        <v>0</v>
      </c>
      <c r="Y183" s="2">
        <f>IF(AND(输入!$H182=4,输入!$G182="d"),1,0)</f>
        <v>0</v>
      </c>
      <c r="Z183" s="2">
        <f>IF(AND(输入!$H182=5,输入!$G182="d"),1,0)</f>
        <v>0</v>
      </c>
      <c r="AA183" s="2">
        <f>IF(AND(输入!$H182=6,输入!$G182="d"),1,0)</f>
        <v>0</v>
      </c>
      <c r="AB183" s="2">
        <f>IF(AND(输入!$H182&gt;6,输入!$G182="d"),1,0)</f>
        <v>0</v>
      </c>
      <c r="AC183" s="1">
        <f>IF(AND(数据A!$E182="发球",数据A!$F182="得"),1,0)</f>
        <v>0</v>
      </c>
      <c r="AD183" s="1">
        <f>IF(AND(数据A!$E182="发球",数据A!$F182="失"),1,0)</f>
        <v>0</v>
      </c>
      <c r="AE183" s="1">
        <f>IF(AND(数据A!$E182="正手",数据A!$F182="得"),1,0)</f>
        <v>0</v>
      </c>
      <c r="AF183" s="1">
        <f>IF(AND(数据A!$E182="正手",数据A!$F182="失"),1,0)</f>
        <v>0</v>
      </c>
      <c r="AG183" s="1">
        <f>IF(AND(数据A!$E182="反手",数据A!$F182="得"),1,0)</f>
        <v>0</v>
      </c>
      <c r="AH183" s="1">
        <f>IF(AND(数据A!$E182="反手",数据A!$F182="失"),1,0)</f>
        <v>0</v>
      </c>
      <c r="AI183" s="1">
        <f>IF(AND(数据A!$E182="侧身",数据A!$F182="得"),1,0)</f>
        <v>0</v>
      </c>
      <c r="AJ183" s="1">
        <f>IF(AND(数据A!$E182="侧身",数据A!$F182="失"),1,0)</f>
        <v>0</v>
      </c>
      <c r="AK183" s="1">
        <f>IF(AND(数据A!$E182="控制",数据A!$F182="得"),1,0)</f>
        <v>0</v>
      </c>
      <c r="AL183" s="1">
        <f>IF(AND(数据A!$E182="控制",数据A!$F182="失"),1,0)</f>
        <v>0</v>
      </c>
      <c r="AM183" s="1">
        <f>IF(AND(数据A!$E182="意外",数据A!$F182="得"),1,0)</f>
        <v>0</v>
      </c>
      <c r="AN183" s="1">
        <f>IF(AND(数据A!$E182="意外",数据A!$F182="失"),1,0)</f>
        <v>0</v>
      </c>
      <c r="AO183" s="5">
        <f>IF(AND(数据B!$E182="发球",数据B!$F182="得"),1,0)</f>
        <v>0</v>
      </c>
      <c r="AP183" s="5">
        <f>IF(AND(数据B!$E182="发球",数据B!$F182="失"),1,0)</f>
        <v>0</v>
      </c>
      <c r="AQ183" s="5">
        <f>IF(AND(数据B!$E182="正手",数据B!$F182="得"),1,0)</f>
        <v>0</v>
      </c>
      <c r="AR183" s="5">
        <f>IF(AND(数据B!$E182="正手",数据B!$F182="失"),1,0)</f>
        <v>0</v>
      </c>
      <c r="AS183" s="5">
        <f>IF(AND(数据B!$E182="反手",数据B!$F182="得"),1,0)</f>
        <v>0</v>
      </c>
      <c r="AT183" s="5">
        <f>IF(AND(数据B!$E182="反手",数据B!$F182="失"),1,0)</f>
        <v>0</v>
      </c>
      <c r="AU183" s="5">
        <f>IF(AND(数据B!$E182="侧身",数据B!$F182="得"),1,0)</f>
        <v>0</v>
      </c>
      <c r="AV183" s="5">
        <f>IF(AND(数据B!$E182="侧身",数据B!$F182="失"),1,0)</f>
        <v>0</v>
      </c>
      <c r="AW183" s="5">
        <f>IF(AND(数据B!$E182="控制",数据B!$F182="得"),1,0)</f>
        <v>0</v>
      </c>
      <c r="AX183" s="5">
        <f>IF(AND(数据B!$E182="控制",数据B!$F182="失"),1,0)</f>
        <v>0</v>
      </c>
      <c r="AY183" s="5">
        <f>IF(AND(数据B!$E182="意外",数据B!$F182="得"),1,0)</f>
        <v>0</v>
      </c>
      <c r="AZ183" s="5">
        <f>IF(AND(数据B!$E182="意外",数据B!$F182="失"),1,0)</f>
        <v>0</v>
      </c>
    </row>
    <row r="184" spans="1:52">
      <c r="A184" s="1">
        <f>IF(AND(输入!$D183=1,输入!$G183="d"),1,0)</f>
        <v>0</v>
      </c>
      <c r="B184" s="1">
        <f>IF(AND(输入!$D183=2,输入!$G183="d"),1,0)</f>
        <v>0</v>
      </c>
      <c r="C184" s="1">
        <f>IF(AND(输入!$D183=3,输入!$G183="d"),1,0)</f>
        <v>0</v>
      </c>
      <c r="D184" s="1">
        <f>IF(AND(输入!$D183=4,输入!$G183="d"),1,0)</f>
        <v>0</v>
      </c>
      <c r="E184" s="1">
        <f>IF(AND(输入!$D183=5,输入!$G183="d"),1,0)</f>
        <v>0</v>
      </c>
      <c r="F184" s="1">
        <f>IF(AND(输入!$D183=6,输入!$G183="d"),1,0)</f>
        <v>0</v>
      </c>
      <c r="G184" s="1">
        <f>IF(AND(输入!$D183&gt;6,输入!$G183="d"),1,0)</f>
        <v>0</v>
      </c>
      <c r="H184" s="1">
        <f>IF(AND(输入!$D183=1,输入!$G183="s"),1,0)</f>
        <v>0</v>
      </c>
      <c r="I184" s="1">
        <f>IF(AND(输入!$D183=2,输入!$G183="s"),1,0)</f>
        <v>0</v>
      </c>
      <c r="J184" s="1">
        <f>IF(AND(输入!$D183=3,输入!$G183="s"),1,0)</f>
        <v>0</v>
      </c>
      <c r="K184" s="1">
        <f>IF(AND(输入!$D183=4,输入!$G183="s"),1,0)</f>
        <v>0</v>
      </c>
      <c r="L184" s="1">
        <f>IF(AND(输入!$D183=5,输入!$G183="s"),1,0)</f>
        <v>0</v>
      </c>
      <c r="M184" s="1">
        <f>IF(AND(输入!$D183=6,输入!$G183="s"),1,0)</f>
        <v>0</v>
      </c>
      <c r="N184" s="1">
        <f>IF(AND(输入!$D183&gt;6,输入!$G183="s"),1,0)</f>
        <v>0</v>
      </c>
      <c r="O184" s="2">
        <f>IF(AND(输入!$H183=1,输入!$G183="s"),1,0)</f>
        <v>0</v>
      </c>
      <c r="P184" s="2">
        <f>IF(AND(输入!$H183=2,输入!$G183="s"),1,0)</f>
        <v>0</v>
      </c>
      <c r="Q184" s="2">
        <f>IF(AND(输入!$H183=3,输入!$G183="s"),1,0)</f>
        <v>0</v>
      </c>
      <c r="R184" s="2">
        <f>IF(AND(输入!$H183=4,输入!$G183="s"),1,0)</f>
        <v>0</v>
      </c>
      <c r="S184" s="2">
        <f>IF(AND(输入!$H183=5,输入!$G183="s"),1,0)</f>
        <v>0</v>
      </c>
      <c r="T184" s="2">
        <f>IF(AND(输入!$H183=6,输入!$G183="s"),1,0)</f>
        <v>0</v>
      </c>
      <c r="U184" s="2">
        <f>IF(AND(输入!$H183&gt;6,输入!$G183="s"),1,0)</f>
        <v>0</v>
      </c>
      <c r="V184" s="2">
        <f>IF(AND(输入!$H183=1,输入!$G183="d"),1,0)</f>
        <v>0</v>
      </c>
      <c r="W184" s="2">
        <f>IF(AND(输入!$H183=2,输入!$G183="d"),1,0)</f>
        <v>0</v>
      </c>
      <c r="X184" s="2">
        <f>IF(AND(输入!$H183=3,输入!$G183="d"),1,0)</f>
        <v>0</v>
      </c>
      <c r="Y184" s="2">
        <f>IF(AND(输入!$H183=4,输入!$G183="d"),1,0)</f>
        <v>0</v>
      </c>
      <c r="Z184" s="2">
        <f>IF(AND(输入!$H183=5,输入!$G183="d"),1,0)</f>
        <v>0</v>
      </c>
      <c r="AA184" s="2">
        <f>IF(AND(输入!$H183=6,输入!$G183="d"),1,0)</f>
        <v>0</v>
      </c>
      <c r="AB184" s="2">
        <f>IF(AND(输入!$H183&gt;6,输入!$G183="d"),1,0)</f>
        <v>0</v>
      </c>
      <c r="AC184" s="1">
        <f>IF(AND(数据A!$E183="发球",数据A!$F183="得"),1,0)</f>
        <v>0</v>
      </c>
      <c r="AD184" s="1">
        <f>IF(AND(数据A!$E183="发球",数据A!$F183="失"),1,0)</f>
        <v>0</v>
      </c>
      <c r="AE184" s="1">
        <f>IF(AND(数据A!$E183="正手",数据A!$F183="得"),1,0)</f>
        <v>0</v>
      </c>
      <c r="AF184" s="1">
        <f>IF(AND(数据A!$E183="正手",数据A!$F183="失"),1,0)</f>
        <v>0</v>
      </c>
      <c r="AG184" s="1">
        <f>IF(AND(数据A!$E183="反手",数据A!$F183="得"),1,0)</f>
        <v>0</v>
      </c>
      <c r="AH184" s="1">
        <f>IF(AND(数据A!$E183="反手",数据A!$F183="失"),1,0)</f>
        <v>0</v>
      </c>
      <c r="AI184" s="1">
        <f>IF(AND(数据A!$E183="侧身",数据A!$F183="得"),1,0)</f>
        <v>0</v>
      </c>
      <c r="AJ184" s="1">
        <f>IF(AND(数据A!$E183="侧身",数据A!$F183="失"),1,0)</f>
        <v>0</v>
      </c>
      <c r="AK184" s="1">
        <f>IF(AND(数据A!$E183="控制",数据A!$F183="得"),1,0)</f>
        <v>0</v>
      </c>
      <c r="AL184" s="1">
        <f>IF(AND(数据A!$E183="控制",数据A!$F183="失"),1,0)</f>
        <v>0</v>
      </c>
      <c r="AM184" s="1">
        <f>IF(AND(数据A!$E183="意外",数据A!$F183="得"),1,0)</f>
        <v>0</v>
      </c>
      <c r="AN184" s="1">
        <f>IF(AND(数据A!$E183="意外",数据A!$F183="失"),1,0)</f>
        <v>0</v>
      </c>
      <c r="AO184" s="5">
        <f>IF(AND(数据B!$E183="发球",数据B!$F183="得"),1,0)</f>
        <v>0</v>
      </c>
      <c r="AP184" s="5">
        <f>IF(AND(数据B!$E183="发球",数据B!$F183="失"),1,0)</f>
        <v>0</v>
      </c>
      <c r="AQ184" s="5">
        <f>IF(AND(数据B!$E183="正手",数据B!$F183="得"),1,0)</f>
        <v>0</v>
      </c>
      <c r="AR184" s="5">
        <f>IF(AND(数据B!$E183="正手",数据B!$F183="失"),1,0)</f>
        <v>0</v>
      </c>
      <c r="AS184" s="5">
        <f>IF(AND(数据B!$E183="反手",数据B!$F183="得"),1,0)</f>
        <v>0</v>
      </c>
      <c r="AT184" s="5">
        <f>IF(AND(数据B!$E183="反手",数据B!$F183="失"),1,0)</f>
        <v>0</v>
      </c>
      <c r="AU184" s="5">
        <f>IF(AND(数据B!$E183="侧身",数据B!$F183="得"),1,0)</f>
        <v>0</v>
      </c>
      <c r="AV184" s="5">
        <f>IF(AND(数据B!$E183="侧身",数据B!$F183="失"),1,0)</f>
        <v>0</v>
      </c>
      <c r="AW184" s="5">
        <f>IF(AND(数据B!$E183="控制",数据B!$F183="得"),1,0)</f>
        <v>0</v>
      </c>
      <c r="AX184" s="5">
        <f>IF(AND(数据B!$E183="控制",数据B!$F183="失"),1,0)</f>
        <v>0</v>
      </c>
      <c r="AY184" s="5">
        <f>IF(AND(数据B!$E183="意外",数据B!$F183="得"),1,0)</f>
        <v>0</v>
      </c>
      <c r="AZ184" s="5">
        <f>IF(AND(数据B!$E183="意外",数据B!$F183="失"),1,0)</f>
        <v>0</v>
      </c>
    </row>
    <row r="185" spans="1:52">
      <c r="A185" s="1">
        <f>IF(AND(输入!$D184=1,输入!$G184="d"),1,0)</f>
        <v>0</v>
      </c>
      <c r="B185" s="1">
        <f>IF(AND(输入!$D184=2,输入!$G184="d"),1,0)</f>
        <v>0</v>
      </c>
      <c r="C185" s="1">
        <f>IF(AND(输入!$D184=3,输入!$G184="d"),1,0)</f>
        <v>0</v>
      </c>
      <c r="D185" s="1">
        <f>IF(AND(输入!$D184=4,输入!$G184="d"),1,0)</f>
        <v>0</v>
      </c>
      <c r="E185" s="1">
        <f>IF(AND(输入!$D184=5,输入!$G184="d"),1,0)</f>
        <v>0</v>
      </c>
      <c r="F185" s="1">
        <f>IF(AND(输入!$D184=6,输入!$G184="d"),1,0)</f>
        <v>0</v>
      </c>
      <c r="G185" s="1">
        <f>IF(AND(输入!$D184&gt;6,输入!$G184="d"),1,0)</f>
        <v>0</v>
      </c>
      <c r="H185" s="1">
        <f>IF(AND(输入!$D184=1,输入!$G184="s"),1,0)</f>
        <v>0</v>
      </c>
      <c r="I185" s="1">
        <f>IF(AND(输入!$D184=2,输入!$G184="s"),1,0)</f>
        <v>0</v>
      </c>
      <c r="J185" s="1">
        <f>IF(AND(输入!$D184=3,输入!$G184="s"),1,0)</f>
        <v>0</v>
      </c>
      <c r="K185" s="1">
        <f>IF(AND(输入!$D184=4,输入!$G184="s"),1,0)</f>
        <v>0</v>
      </c>
      <c r="L185" s="1">
        <f>IF(AND(输入!$D184=5,输入!$G184="s"),1,0)</f>
        <v>0</v>
      </c>
      <c r="M185" s="1">
        <f>IF(AND(输入!$D184=6,输入!$G184="s"),1,0)</f>
        <v>0</v>
      </c>
      <c r="N185" s="1">
        <f>IF(AND(输入!$D184&gt;6,输入!$G184="s"),1,0)</f>
        <v>0</v>
      </c>
      <c r="O185" s="2">
        <f>IF(AND(输入!$H184=1,输入!$G184="s"),1,0)</f>
        <v>0</v>
      </c>
      <c r="P185" s="2">
        <f>IF(AND(输入!$H184=2,输入!$G184="s"),1,0)</f>
        <v>0</v>
      </c>
      <c r="Q185" s="2">
        <f>IF(AND(输入!$H184=3,输入!$G184="s"),1,0)</f>
        <v>0</v>
      </c>
      <c r="R185" s="2">
        <f>IF(AND(输入!$H184=4,输入!$G184="s"),1,0)</f>
        <v>0</v>
      </c>
      <c r="S185" s="2">
        <f>IF(AND(输入!$H184=5,输入!$G184="s"),1,0)</f>
        <v>0</v>
      </c>
      <c r="T185" s="2">
        <f>IF(AND(输入!$H184=6,输入!$G184="s"),1,0)</f>
        <v>0</v>
      </c>
      <c r="U185" s="2">
        <f>IF(AND(输入!$H184&gt;6,输入!$G184="s"),1,0)</f>
        <v>0</v>
      </c>
      <c r="V185" s="2">
        <f>IF(AND(输入!$H184=1,输入!$G184="d"),1,0)</f>
        <v>0</v>
      </c>
      <c r="W185" s="2">
        <f>IF(AND(输入!$H184=2,输入!$G184="d"),1,0)</f>
        <v>0</v>
      </c>
      <c r="X185" s="2">
        <f>IF(AND(输入!$H184=3,输入!$G184="d"),1,0)</f>
        <v>0</v>
      </c>
      <c r="Y185" s="2">
        <f>IF(AND(输入!$H184=4,输入!$G184="d"),1,0)</f>
        <v>0</v>
      </c>
      <c r="Z185" s="2">
        <f>IF(AND(输入!$H184=5,输入!$G184="d"),1,0)</f>
        <v>0</v>
      </c>
      <c r="AA185" s="2">
        <f>IF(AND(输入!$H184=6,输入!$G184="d"),1,0)</f>
        <v>0</v>
      </c>
      <c r="AB185" s="2">
        <f>IF(AND(输入!$H184&gt;6,输入!$G184="d"),1,0)</f>
        <v>0</v>
      </c>
      <c r="AC185" s="1">
        <f>IF(AND(数据A!$E184="发球",数据A!$F184="得"),1,0)</f>
        <v>0</v>
      </c>
      <c r="AD185" s="1">
        <f>IF(AND(数据A!$E184="发球",数据A!$F184="失"),1,0)</f>
        <v>0</v>
      </c>
      <c r="AE185" s="1">
        <f>IF(AND(数据A!$E184="正手",数据A!$F184="得"),1,0)</f>
        <v>0</v>
      </c>
      <c r="AF185" s="1">
        <f>IF(AND(数据A!$E184="正手",数据A!$F184="失"),1,0)</f>
        <v>0</v>
      </c>
      <c r="AG185" s="1">
        <f>IF(AND(数据A!$E184="反手",数据A!$F184="得"),1,0)</f>
        <v>0</v>
      </c>
      <c r="AH185" s="1">
        <f>IF(AND(数据A!$E184="反手",数据A!$F184="失"),1,0)</f>
        <v>0</v>
      </c>
      <c r="AI185" s="1">
        <f>IF(AND(数据A!$E184="侧身",数据A!$F184="得"),1,0)</f>
        <v>0</v>
      </c>
      <c r="AJ185" s="1">
        <f>IF(AND(数据A!$E184="侧身",数据A!$F184="失"),1,0)</f>
        <v>0</v>
      </c>
      <c r="AK185" s="1">
        <f>IF(AND(数据A!$E184="控制",数据A!$F184="得"),1,0)</f>
        <v>0</v>
      </c>
      <c r="AL185" s="1">
        <f>IF(AND(数据A!$E184="控制",数据A!$F184="失"),1,0)</f>
        <v>0</v>
      </c>
      <c r="AM185" s="1">
        <f>IF(AND(数据A!$E184="意外",数据A!$F184="得"),1,0)</f>
        <v>0</v>
      </c>
      <c r="AN185" s="1">
        <f>IF(AND(数据A!$E184="意外",数据A!$F184="失"),1,0)</f>
        <v>0</v>
      </c>
      <c r="AO185" s="5">
        <f>IF(AND(数据B!$E184="发球",数据B!$F184="得"),1,0)</f>
        <v>0</v>
      </c>
      <c r="AP185" s="5">
        <f>IF(AND(数据B!$E184="发球",数据B!$F184="失"),1,0)</f>
        <v>0</v>
      </c>
      <c r="AQ185" s="5">
        <f>IF(AND(数据B!$E184="正手",数据B!$F184="得"),1,0)</f>
        <v>0</v>
      </c>
      <c r="AR185" s="5">
        <f>IF(AND(数据B!$E184="正手",数据B!$F184="失"),1,0)</f>
        <v>0</v>
      </c>
      <c r="AS185" s="5">
        <f>IF(AND(数据B!$E184="反手",数据B!$F184="得"),1,0)</f>
        <v>0</v>
      </c>
      <c r="AT185" s="5">
        <f>IF(AND(数据B!$E184="反手",数据B!$F184="失"),1,0)</f>
        <v>0</v>
      </c>
      <c r="AU185" s="5">
        <f>IF(AND(数据B!$E184="侧身",数据B!$F184="得"),1,0)</f>
        <v>0</v>
      </c>
      <c r="AV185" s="5">
        <f>IF(AND(数据B!$E184="侧身",数据B!$F184="失"),1,0)</f>
        <v>0</v>
      </c>
      <c r="AW185" s="5">
        <f>IF(AND(数据B!$E184="控制",数据B!$F184="得"),1,0)</f>
        <v>0</v>
      </c>
      <c r="AX185" s="5">
        <f>IF(AND(数据B!$E184="控制",数据B!$F184="失"),1,0)</f>
        <v>0</v>
      </c>
      <c r="AY185" s="5">
        <f>IF(AND(数据B!$E184="意外",数据B!$F184="得"),1,0)</f>
        <v>0</v>
      </c>
      <c r="AZ185" s="5">
        <f>IF(AND(数据B!$E184="意外",数据B!$F184="失"),1,0)</f>
        <v>0</v>
      </c>
    </row>
    <row r="186" spans="1:52">
      <c r="A186" s="1">
        <f>IF(AND(输入!$D185=1,输入!$G185="d"),1,0)</f>
        <v>0</v>
      </c>
      <c r="B186" s="1">
        <f>IF(AND(输入!$D185=2,输入!$G185="d"),1,0)</f>
        <v>0</v>
      </c>
      <c r="C186" s="1">
        <f>IF(AND(输入!$D185=3,输入!$G185="d"),1,0)</f>
        <v>0</v>
      </c>
      <c r="D186" s="1">
        <f>IF(AND(输入!$D185=4,输入!$G185="d"),1,0)</f>
        <v>0</v>
      </c>
      <c r="E186" s="1">
        <f>IF(AND(输入!$D185=5,输入!$G185="d"),1,0)</f>
        <v>0</v>
      </c>
      <c r="F186" s="1">
        <f>IF(AND(输入!$D185=6,输入!$G185="d"),1,0)</f>
        <v>0</v>
      </c>
      <c r="G186" s="1">
        <f>IF(AND(输入!$D185&gt;6,输入!$G185="d"),1,0)</f>
        <v>0</v>
      </c>
      <c r="H186" s="1">
        <f>IF(AND(输入!$D185=1,输入!$G185="s"),1,0)</f>
        <v>0</v>
      </c>
      <c r="I186" s="1">
        <f>IF(AND(输入!$D185=2,输入!$G185="s"),1,0)</f>
        <v>0</v>
      </c>
      <c r="J186" s="1">
        <f>IF(AND(输入!$D185=3,输入!$G185="s"),1,0)</f>
        <v>0</v>
      </c>
      <c r="K186" s="1">
        <f>IF(AND(输入!$D185=4,输入!$G185="s"),1,0)</f>
        <v>0</v>
      </c>
      <c r="L186" s="1">
        <f>IF(AND(输入!$D185=5,输入!$G185="s"),1,0)</f>
        <v>0</v>
      </c>
      <c r="M186" s="1">
        <f>IF(AND(输入!$D185=6,输入!$G185="s"),1,0)</f>
        <v>0</v>
      </c>
      <c r="N186" s="1">
        <f>IF(AND(输入!$D185&gt;6,输入!$G185="s"),1,0)</f>
        <v>0</v>
      </c>
      <c r="O186" s="2">
        <f>IF(AND(输入!$H185=1,输入!$G185="s"),1,0)</f>
        <v>0</v>
      </c>
      <c r="P186" s="2">
        <f>IF(AND(输入!$H185=2,输入!$G185="s"),1,0)</f>
        <v>0</v>
      </c>
      <c r="Q186" s="2">
        <f>IF(AND(输入!$H185=3,输入!$G185="s"),1,0)</f>
        <v>0</v>
      </c>
      <c r="R186" s="2">
        <f>IF(AND(输入!$H185=4,输入!$G185="s"),1,0)</f>
        <v>0</v>
      </c>
      <c r="S186" s="2">
        <f>IF(AND(输入!$H185=5,输入!$G185="s"),1,0)</f>
        <v>0</v>
      </c>
      <c r="T186" s="2">
        <f>IF(AND(输入!$H185=6,输入!$G185="s"),1,0)</f>
        <v>0</v>
      </c>
      <c r="U186" s="2">
        <f>IF(AND(输入!$H185&gt;6,输入!$G185="s"),1,0)</f>
        <v>0</v>
      </c>
      <c r="V186" s="2">
        <f>IF(AND(输入!$H185=1,输入!$G185="d"),1,0)</f>
        <v>0</v>
      </c>
      <c r="W186" s="2">
        <f>IF(AND(输入!$H185=2,输入!$G185="d"),1,0)</f>
        <v>0</v>
      </c>
      <c r="X186" s="2">
        <f>IF(AND(输入!$H185=3,输入!$G185="d"),1,0)</f>
        <v>0</v>
      </c>
      <c r="Y186" s="2">
        <f>IF(AND(输入!$H185=4,输入!$G185="d"),1,0)</f>
        <v>0</v>
      </c>
      <c r="Z186" s="2">
        <f>IF(AND(输入!$H185=5,输入!$G185="d"),1,0)</f>
        <v>0</v>
      </c>
      <c r="AA186" s="2">
        <f>IF(AND(输入!$H185=6,输入!$G185="d"),1,0)</f>
        <v>0</v>
      </c>
      <c r="AB186" s="2">
        <f>IF(AND(输入!$H185&gt;6,输入!$G185="d"),1,0)</f>
        <v>0</v>
      </c>
      <c r="AC186" s="1">
        <f>IF(AND(数据A!$E185="发球",数据A!$F185="得"),1,0)</f>
        <v>0</v>
      </c>
      <c r="AD186" s="1">
        <f>IF(AND(数据A!$E185="发球",数据A!$F185="失"),1,0)</f>
        <v>0</v>
      </c>
      <c r="AE186" s="1">
        <f>IF(AND(数据A!$E185="正手",数据A!$F185="得"),1,0)</f>
        <v>0</v>
      </c>
      <c r="AF186" s="1">
        <f>IF(AND(数据A!$E185="正手",数据A!$F185="失"),1,0)</f>
        <v>0</v>
      </c>
      <c r="AG186" s="1">
        <f>IF(AND(数据A!$E185="反手",数据A!$F185="得"),1,0)</f>
        <v>0</v>
      </c>
      <c r="AH186" s="1">
        <f>IF(AND(数据A!$E185="反手",数据A!$F185="失"),1,0)</f>
        <v>0</v>
      </c>
      <c r="AI186" s="1">
        <f>IF(AND(数据A!$E185="侧身",数据A!$F185="得"),1,0)</f>
        <v>0</v>
      </c>
      <c r="AJ186" s="1">
        <f>IF(AND(数据A!$E185="侧身",数据A!$F185="失"),1,0)</f>
        <v>0</v>
      </c>
      <c r="AK186" s="1">
        <f>IF(AND(数据A!$E185="控制",数据A!$F185="得"),1,0)</f>
        <v>0</v>
      </c>
      <c r="AL186" s="1">
        <f>IF(AND(数据A!$E185="控制",数据A!$F185="失"),1,0)</f>
        <v>0</v>
      </c>
      <c r="AM186" s="1">
        <f>IF(AND(数据A!$E185="意外",数据A!$F185="得"),1,0)</f>
        <v>0</v>
      </c>
      <c r="AN186" s="1">
        <f>IF(AND(数据A!$E185="意外",数据A!$F185="失"),1,0)</f>
        <v>0</v>
      </c>
      <c r="AO186" s="5">
        <f>IF(AND(数据B!$E185="发球",数据B!$F185="得"),1,0)</f>
        <v>0</v>
      </c>
      <c r="AP186" s="5">
        <f>IF(AND(数据B!$E185="发球",数据B!$F185="失"),1,0)</f>
        <v>0</v>
      </c>
      <c r="AQ186" s="5">
        <f>IF(AND(数据B!$E185="正手",数据B!$F185="得"),1,0)</f>
        <v>0</v>
      </c>
      <c r="AR186" s="5">
        <f>IF(AND(数据B!$E185="正手",数据B!$F185="失"),1,0)</f>
        <v>0</v>
      </c>
      <c r="AS186" s="5">
        <f>IF(AND(数据B!$E185="反手",数据B!$F185="得"),1,0)</f>
        <v>0</v>
      </c>
      <c r="AT186" s="5">
        <f>IF(AND(数据B!$E185="反手",数据B!$F185="失"),1,0)</f>
        <v>0</v>
      </c>
      <c r="AU186" s="5">
        <f>IF(AND(数据B!$E185="侧身",数据B!$F185="得"),1,0)</f>
        <v>0</v>
      </c>
      <c r="AV186" s="5">
        <f>IF(AND(数据B!$E185="侧身",数据B!$F185="失"),1,0)</f>
        <v>0</v>
      </c>
      <c r="AW186" s="5">
        <f>IF(AND(数据B!$E185="控制",数据B!$F185="得"),1,0)</f>
        <v>0</v>
      </c>
      <c r="AX186" s="5">
        <f>IF(AND(数据B!$E185="控制",数据B!$F185="失"),1,0)</f>
        <v>0</v>
      </c>
      <c r="AY186" s="5">
        <f>IF(AND(数据B!$E185="意外",数据B!$F185="得"),1,0)</f>
        <v>0</v>
      </c>
      <c r="AZ186" s="5">
        <f>IF(AND(数据B!$E185="意外",数据B!$F185="失"),1,0)</f>
        <v>0</v>
      </c>
    </row>
    <row r="187" spans="1:52">
      <c r="A187" s="1">
        <f>IF(AND(输入!$D186=1,输入!$G186="d"),1,0)</f>
        <v>0</v>
      </c>
      <c r="B187" s="1">
        <f>IF(AND(输入!$D186=2,输入!$G186="d"),1,0)</f>
        <v>0</v>
      </c>
      <c r="C187" s="1">
        <f>IF(AND(输入!$D186=3,输入!$G186="d"),1,0)</f>
        <v>0</v>
      </c>
      <c r="D187" s="1">
        <f>IF(AND(输入!$D186=4,输入!$G186="d"),1,0)</f>
        <v>0</v>
      </c>
      <c r="E187" s="1">
        <f>IF(AND(输入!$D186=5,输入!$G186="d"),1,0)</f>
        <v>0</v>
      </c>
      <c r="F187" s="1">
        <f>IF(AND(输入!$D186=6,输入!$G186="d"),1,0)</f>
        <v>0</v>
      </c>
      <c r="G187" s="1">
        <f>IF(AND(输入!$D186&gt;6,输入!$G186="d"),1,0)</f>
        <v>0</v>
      </c>
      <c r="H187" s="1">
        <f>IF(AND(输入!$D186=1,输入!$G186="s"),1,0)</f>
        <v>0</v>
      </c>
      <c r="I187" s="1">
        <f>IF(AND(输入!$D186=2,输入!$G186="s"),1,0)</f>
        <v>0</v>
      </c>
      <c r="J187" s="1">
        <f>IF(AND(输入!$D186=3,输入!$G186="s"),1,0)</f>
        <v>0</v>
      </c>
      <c r="K187" s="1">
        <f>IF(AND(输入!$D186=4,输入!$G186="s"),1,0)</f>
        <v>0</v>
      </c>
      <c r="L187" s="1">
        <f>IF(AND(输入!$D186=5,输入!$G186="s"),1,0)</f>
        <v>0</v>
      </c>
      <c r="M187" s="1">
        <f>IF(AND(输入!$D186=6,输入!$G186="s"),1,0)</f>
        <v>0</v>
      </c>
      <c r="N187" s="1">
        <f>IF(AND(输入!$D186&gt;6,输入!$G186="s"),1,0)</f>
        <v>0</v>
      </c>
      <c r="O187" s="2">
        <f>IF(AND(输入!$H186=1,输入!$G186="s"),1,0)</f>
        <v>0</v>
      </c>
      <c r="P187" s="2">
        <f>IF(AND(输入!$H186=2,输入!$G186="s"),1,0)</f>
        <v>0</v>
      </c>
      <c r="Q187" s="2">
        <f>IF(AND(输入!$H186=3,输入!$G186="s"),1,0)</f>
        <v>0</v>
      </c>
      <c r="R187" s="2">
        <f>IF(AND(输入!$H186=4,输入!$G186="s"),1,0)</f>
        <v>0</v>
      </c>
      <c r="S187" s="2">
        <f>IF(AND(输入!$H186=5,输入!$G186="s"),1,0)</f>
        <v>0</v>
      </c>
      <c r="T187" s="2">
        <f>IF(AND(输入!$H186=6,输入!$G186="s"),1,0)</f>
        <v>0</v>
      </c>
      <c r="U187" s="2">
        <f>IF(AND(输入!$H186&gt;6,输入!$G186="s"),1,0)</f>
        <v>0</v>
      </c>
      <c r="V187" s="2">
        <f>IF(AND(输入!$H186=1,输入!$G186="d"),1,0)</f>
        <v>0</v>
      </c>
      <c r="W187" s="2">
        <f>IF(AND(输入!$H186=2,输入!$G186="d"),1,0)</f>
        <v>0</v>
      </c>
      <c r="X187" s="2">
        <f>IF(AND(输入!$H186=3,输入!$G186="d"),1,0)</f>
        <v>0</v>
      </c>
      <c r="Y187" s="2">
        <f>IF(AND(输入!$H186=4,输入!$G186="d"),1,0)</f>
        <v>0</v>
      </c>
      <c r="Z187" s="2">
        <f>IF(AND(输入!$H186=5,输入!$G186="d"),1,0)</f>
        <v>0</v>
      </c>
      <c r="AA187" s="2">
        <f>IF(AND(输入!$H186=6,输入!$G186="d"),1,0)</f>
        <v>0</v>
      </c>
      <c r="AB187" s="2">
        <f>IF(AND(输入!$H186&gt;6,输入!$G186="d"),1,0)</f>
        <v>0</v>
      </c>
      <c r="AC187" s="1">
        <f>IF(AND(数据A!$E186="发球",数据A!$F186="得"),1,0)</f>
        <v>0</v>
      </c>
      <c r="AD187" s="1">
        <f>IF(AND(数据A!$E186="发球",数据A!$F186="失"),1,0)</f>
        <v>0</v>
      </c>
      <c r="AE187" s="1">
        <f>IF(AND(数据A!$E186="正手",数据A!$F186="得"),1,0)</f>
        <v>0</v>
      </c>
      <c r="AF187" s="1">
        <f>IF(AND(数据A!$E186="正手",数据A!$F186="失"),1,0)</f>
        <v>0</v>
      </c>
      <c r="AG187" s="1">
        <f>IF(AND(数据A!$E186="反手",数据A!$F186="得"),1,0)</f>
        <v>0</v>
      </c>
      <c r="AH187" s="1">
        <f>IF(AND(数据A!$E186="反手",数据A!$F186="失"),1,0)</f>
        <v>0</v>
      </c>
      <c r="AI187" s="1">
        <f>IF(AND(数据A!$E186="侧身",数据A!$F186="得"),1,0)</f>
        <v>0</v>
      </c>
      <c r="AJ187" s="1">
        <f>IF(AND(数据A!$E186="侧身",数据A!$F186="失"),1,0)</f>
        <v>0</v>
      </c>
      <c r="AK187" s="1">
        <f>IF(AND(数据A!$E186="控制",数据A!$F186="得"),1,0)</f>
        <v>0</v>
      </c>
      <c r="AL187" s="1">
        <f>IF(AND(数据A!$E186="控制",数据A!$F186="失"),1,0)</f>
        <v>0</v>
      </c>
      <c r="AM187" s="1">
        <f>IF(AND(数据A!$E186="意外",数据A!$F186="得"),1,0)</f>
        <v>0</v>
      </c>
      <c r="AN187" s="1">
        <f>IF(AND(数据A!$E186="意外",数据A!$F186="失"),1,0)</f>
        <v>0</v>
      </c>
      <c r="AO187" s="5">
        <f>IF(AND(数据B!$E186="发球",数据B!$F186="得"),1,0)</f>
        <v>0</v>
      </c>
      <c r="AP187" s="5">
        <f>IF(AND(数据B!$E186="发球",数据B!$F186="失"),1,0)</f>
        <v>0</v>
      </c>
      <c r="AQ187" s="5">
        <f>IF(AND(数据B!$E186="正手",数据B!$F186="得"),1,0)</f>
        <v>0</v>
      </c>
      <c r="AR187" s="5">
        <f>IF(AND(数据B!$E186="正手",数据B!$F186="失"),1,0)</f>
        <v>0</v>
      </c>
      <c r="AS187" s="5">
        <f>IF(AND(数据B!$E186="反手",数据B!$F186="得"),1,0)</f>
        <v>0</v>
      </c>
      <c r="AT187" s="5">
        <f>IF(AND(数据B!$E186="反手",数据B!$F186="失"),1,0)</f>
        <v>0</v>
      </c>
      <c r="AU187" s="5">
        <f>IF(AND(数据B!$E186="侧身",数据B!$F186="得"),1,0)</f>
        <v>0</v>
      </c>
      <c r="AV187" s="5">
        <f>IF(AND(数据B!$E186="侧身",数据B!$F186="失"),1,0)</f>
        <v>0</v>
      </c>
      <c r="AW187" s="5">
        <f>IF(AND(数据B!$E186="控制",数据B!$F186="得"),1,0)</f>
        <v>0</v>
      </c>
      <c r="AX187" s="5">
        <f>IF(AND(数据B!$E186="控制",数据B!$F186="失"),1,0)</f>
        <v>0</v>
      </c>
      <c r="AY187" s="5">
        <f>IF(AND(数据B!$E186="意外",数据B!$F186="得"),1,0)</f>
        <v>0</v>
      </c>
      <c r="AZ187" s="5">
        <f>IF(AND(数据B!$E186="意外",数据B!$F186="失"),1,0)</f>
        <v>0</v>
      </c>
    </row>
    <row r="188" spans="1:52">
      <c r="A188" s="1">
        <f>IF(AND(输入!$D187=1,输入!$G187="d"),1,0)</f>
        <v>0</v>
      </c>
      <c r="B188" s="1">
        <f>IF(AND(输入!$D187=2,输入!$G187="d"),1,0)</f>
        <v>0</v>
      </c>
      <c r="C188" s="1">
        <f>IF(AND(输入!$D187=3,输入!$G187="d"),1,0)</f>
        <v>0</v>
      </c>
      <c r="D188" s="1">
        <f>IF(AND(输入!$D187=4,输入!$G187="d"),1,0)</f>
        <v>0</v>
      </c>
      <c r="E188" s="1">
        <f>IF(AND(输入!$D187=5,输入!$G187="d"),1,0)</f>
        <v>0</v>
      </c>
      <c r="F188" s="1">
        <f>IF(AND(输入!$D187=6,输入!$G187="d"),1,0)</f>
        <v>0</v>
      </c>
      <c r="G188" s="1">
        <f>IF(AND(输入!$D187&gt;6,输入!$G187="d"),1,0)</f>
        <v>0</v>
      </c>
      <c r="H188" s="1">
        <f>IF(AND(输入!$D187=1,输入!$G187="s"),1,0)</f>
        <v>0</v>
      </c>
      <c r="I188" s="1">
        <f>IF(AND(输入!$D187=2,输入!$G187="s"),1,0)</f>
        <v>0</v>
      </c>
      <c r="J188" s="1">
        <f>IF(AND(输入!$D187=3,输入!$G187="s"),1,0)</f>
        <v>0</v>
      </c>
      <c r="K188" s="1">
        <f>IF(AND(输入!$D187=4,输入!$G187="s"),1,0)</f>
        <v>0</v>
      </c>
      <c r="L188" s="1">
        <f>IF(AND(输入!$D187=5,输入!$G187="s"),1,0)</f>
        <v>0</v>
      </c>
      <c r="M188" s="1">
        <f>IF(AND(输入!$D187=6,输入!$G187="s"),1,0)</f>
        <v>0</v>
      </c>
      <c r="N188" s="1">
        <f>IF(AND(输入!$D187&gt;6,输入!$G187="s"),1,0)</f>
        <v>0</v>
      </c>
      <c r="O188" s="2">
        <f>IF(AND(输入!$H187=1,输入!$G187="s"),1,0)</f>
        <v>0</v>
      </c>
      <c r="P188" s="2">
        <f>IF(AND(输入!$H187=2,输入!$G187="s"),1,0)</f>
        <v>0</v>
      </c>
      <c r="Q188" s="2">
        <f>IF(AND(输入!$H187=3,输入!$G187="s"),1,0)</f>
        <v>0</v>
      </c>
      <c r="R188" s="2">
        <f>IF(AND(输入!$H187=4,输入!$G187="s"),1,0)</f>
        <v>0</v>
      </c>
      <c r="S188" s="2">
        <f>IF(AND(输入!$H187=5,输入!$G187="s"),1,0)</f>
        <v>0</v>
      </c>
      <c r="T188" s="2">
        <f>IF(AND(输入!$H187=6,输入!$G187="s"),1,0)</f>
        <v>0</v>
      </c>
      <c r="U188" s="2">
        <f>IF(AND(输入!$H187&gt;6,输入!$G187="s"),1,0)</f>
        <v>0</v>
      </c>
      <c r="V188" s="2">
        <f>IF(AND(输入!$H187=1,输入!$G187="d"),1,0)</f>
        <v>0</v>
      </c>
      <c r="W188" s="2">
        <f>IF(AND(输入!$H187=2,输入!$G187="d"),1,0)</f>
        <v>0</v>
      </c>
      <c r="X188" s="2">
        <f>IF(AND(输入!$H187=3,输入!$G187="d"),1,0)</f>
        <v>0</v>
      </c>
      <c r="Y188" s="2">
        <f>IF(AND(输入!$H187=4,输入!$G187="d"),1,0)</f>
        <v>0</v>
      </c>
      <c r="Z188" s="2">
        <f>IF(AND(输入!$H187=5,输入!$G187="d"),1,0)</f>
        <v>0</v>
      </c>
      <c r="AA188" s="2">
        <f>IF(AND(输入!$H187=6,输入!$G187="d"),1,0)</f>
        <v>0</v>
      </c>
      <c r="AB188" s="2">
        <f>IF(AND(输入!$H187&gt;6,输入!$G187="d"),1,0)</f>
        <v>0</v>
      </c>
      <c r="AC188" s="1">
        <f>IF(AND(数据A!$E187="发球",数据A!$F187="得"),1,0)</f>
        <v>0</v>
      </c>
      <c r="AD188" s="1">
        <f>IF(AND(数据A!$E187="发球",数据A!$F187="失"),1,0)</f>
        <v>0</v>
      </c>
      <c r="AE188" s="1">
        <f>IF(AND(数据A!$E187="正手",数据A!$F187="得"),1,0)</f>
        <v>0</v>
      </c>
      <c r="AF188" s="1">
        <f>IF(AND(数据A!$E187="正手",数据A!$F187="失"),1,0)</f>
        <v>0</v>
      </c>
      <c r="AG188" s="1">
        <f>IF(AND(数据A!$E187="反手",数据A!$F187="得"),1,0)</f>
        <v>0</v>
      </c>
      <c r="AH188" s="1">
        <f>IF(AND(数据A!$E187="反手",数据A!$F187="失"),1,0)</f>
        <v>0</v>
      </c>
      <c r="AI188" s="1">
        <f>IF(AND(数据A!$E187="侧身",数据A!$F187="得"),1,0)</f>
        <v>0</v>
      </c>
      <c r="AJ188" s="1">
        <f>IF(AND(数据A!$E187="侧身",数据A!$F187="失"),1,0)</f>
        <v>0</v>
      </c>
      <c r="AK188" s="1">
        <f>IF(AND(数据A!$E187="控制",数据A!$F187="得"),1,0)</f>
        <v>0</v>
      </c>
      <c r="AL188" s="1">
        <f>IF(AND(数据A!$E187="控制",数据A!$F187="失"),1,0)</f>
        <v>0</v>
      </c>
      <c r="AM188" s="1">
        <f>IF(AND(数据A!$E187="意外",数据A!$F187="得"),1,0)</f>
        <v>0</v>
      </c>
      <c r="AN188" s="1">
        <f>IF(AND(数据A!$E187="意外",数据A!$F187="失"),1,0)</f>
        <v>0</v>
      </c>
      <c r="AO188" s="5">
        <f>IF(AND(数据B!$E187="发球",数据B!$F187="得"),1,0)</f>
        <v>0</v>
      </c>
      <c r="AP188" s="5">
        <f>IF(AND(数据B!$E187="发球",数据B!$F187="失"),1,0)</f>
        <v>0</v>
      </c>
      <c r="AQ188" s="5">
        <f>IF(AND(数据B!$E187="正手",数据B!$F187="得"),1,0)</f>
        <v>0</v>
      </c>
      <c r="AR188" s="5">
        <f>IF(AND(数据B!$E187="正手",数据B!$F187="失"),1,0)</f>
        <v>0</v>
      </c>
      <c r="AS188" s="5">
        <f>IF(AND(数据B!$E187="反手",数据B!$F187="得"),1,0)</f>
        <v>0</v>
      </c>
      <c r="AT188" s="5">
        <f>IF(AND(数据B!$E187="反手",数据B!$F187="失"),1,0)</f>
        <v>0</v>
      </c>
      <c r="AU188" s="5">
        <f>IF(AND(数据B!$E187="侧身",数据B!$F187="得"),1,0)</f>
        <v>0</v>
      </c>
      <c r="AV188" s="5">
        <f>IF(AND(数据B!$E187="侧身",数据B!$F187="失"),1,0)</f>
        <v>0</v>
      </c>
      <c r="AW188" s="5">
        <f>IF(AND(数据B!$E187="控制",数据B!$F187="得"),1,0)</f>
        <v>0</v>
      </c>
      <c r="AX188" s="5">
        <f>IF(AND(数据B!$E187="控制",数据B!$F187="失"),1,0)</f>
        <v>0</v>
      </c>
      <c r="AY188" s="5">
        <f>IF(AND(数据B!$E187="意外",数据B!$F187="得"),1,0)</f>
        <v>0</v>
      </c>
      <c r="AZ188" s="5">
        <f>IF(AND(数据B!$E187="意外",数据B!$F187="失"),1,0)</f>
        <v>0</v>
      </c>
    </row>
    <row r="189" spans="1:52">
      <c r="A189" s="1">
        <f>IF(AND(输入!$D188=1,输入!$G188="d"),1,0)</f>
        <v>0</v>
      </c>
      <c r="B189" s="1">
        <f>IF(AND(输入!$D188=2,输入!$G188="d"),1,0)</f>
        <v>0</v>
      </c>
      <c r="C189" s="1">
        <f>IF(AND(输入!$D188=3,输入!$G188="d"),1,0)</f>
        <v>0</v>
      </c>
      <c r="D189" s="1">
        <f>IF(AND(输入!$D188=4,输入!$G188="d"),1,0)</f>
        <v>0</v>
      </c>
      <c r="E189" s="1">
        <f>IF(AND(输入!$D188=5,输入!$G188="d"),1,0)</f>
        <v>0</v>
      </c>
      <c r="F189" s="1">
        <f>IF(AND(输入!$D188=6,输入!$G188="d"),1,0)</f>
        <v>0</v>
      </c>
      <c r="G189" s="1">
        <f>IF(AND(输入!$D188&gt;6,输入!$G188="d"),1,0)</f>
        <v>0</v>
      </c>
      <c r="H189" s="1">
        <f>IF(AND(输入!$D188=1,输入!$G188="s"),1,0)</f>
        <v>0</v>
      </c>
      <c r="I189" s="1">
        <f>IF(AND(输入!$D188=2,输入!$G188="s"),1,0)</f>
        <v>0</v>
      </c>
      <c r="J189" s="1">
        <f>IF(AND(输入!$D188=3,输入!$G188="s"),1,0)</f>
        <v>0</v>
      </c>
      <c r="K189" s="1">
        <f>IF(AND(输入!$D188=4,输入!$G188="s"),1,0)</f>
        <v>0</v>
      </c>
      <c r="L189" s="1">
        <f>IF(AND(输入!$D188=5,输入!$G188="s"),1,0)</f>
        <v>0</v>
      </c>
      <c r="M189" s="1">
        <f>IF(AND(输入!$D188=6,输入!$G188="s"),1,0)</f>
        <v>0</v>
      </c>
      <c r="N189" s="1">
        <f>IF(AND(输入!$D188&gt;6,输入!$G188="s"),1,0)</f>
        <v>0</v>
      </c>
      <c r="O189" s="2">
        <f>IF(AND(输入!$H188=1,输入!$G188="s"),1,0)</f>
        <v>0</v>
      </c>
      <c r="P189" s="2">
        <f>IF(AND(输入!$H188=2,输入!$G188="s"),1,0)</f>
        <v>0</v>
      </c>
      <c r="Q189" s="2">
        <f>IF(AND(输入!$H188=3,输入!$G188="s"),1,0)</f>
        <v>0</v>
      </c>
      <c r="R189" s="2">
        <f>IF(AND(输入!$H188=4,输入!$G188="s"),1,0)</f>
        <v>0</v>
      </c>
      <c r="S189" s="2">
        <f>IF(AND(输入!$H188=5,输入!$G188="s"),1,0)</f>
        <v>0</v>
      </c>
      <c r="T189" s="2">
        <f>IF(AND(输入!$H188=6,输入!$G188="s"),1,0)</f>
        <v>0</v>
      </c>
      <c r="U189" s="2">
        <f>IF(AND(输入!$H188&gt;6,输入!$G188="s"),1,0)</f>
        <v>0</v>
      </c>
      <c r="V189" s="2">
        <f>IF(AND(输入!$H188=1,输入!$G188="d"),1,0)</f>
        <v>0</v>
      </c>
      <c r="W189" s="2">
        <f>IF(AND(输入!$H188=2,输入!$G188="d"),1,0)</f>
        <v>0</v>
      </c>
      <c r="X189" s="2">
        <f>IF(AND(输入!$H188=3,输入!$G188="d"),1,0)</f>
        <v>0</v>
      </c>
      <c r="Y189" s="2">
        <f>IF(AND(输入!$H188=4,输入!$G188="d"),1,0)</f>
        <v>0</v>
      </c>
      <c r="Z189" s="2">
        <f>IF(AND(输入!$H188=5,输入!$G188="d"),1,0)</f>
        <v>0</v>
      </c>
      <c r="AA189" s="2">
        <f>IF(AND(输入!$H188=6,输入!$G188="d"),1,0)</f>
        <v>0</v>
      </c>
      <c r="AB189" s="2">
        <f>IF(AND(输入!$H188&gt;6,输入!$G188="d"),1,0)</f>
        <v>0</v>
      </c>
      <c r="AC189" s="1">
        <f>IF(AND(数据A!$E188="发球",数据A!$F188="得"),1,0)</f>
        <v>0</v>
      </c>
      <c r="AD189" s="1">
        <f>IF(AND(数据A!$E188="发球",数据A!$F188="失"),1,0)</f>
        <v>0</v>
      </c>
      <c r="AE189" s="1">
        <f>IF(AND(数据A!$E188="正手",数据A!$F188="得"),1,0)</f>
        <v>0</v>
      </c>
      <c r="AF189" s="1">
        <f>IF(AND(数据A!$E188="正手",数据A!$F188="失"),1,0)</f>
        <v>0</v>
      </c>
      <c r="AG189" s="1">
        <f>IF(AND(数据A!$E188="反手",数据A!$F188="得"),1,0)</f>
        <v>0</v>
      </c>
      <c r="AH189" s="1">
        <f>IF(AND(数据A!$E188="反手",数据A!$F188="失"),1,0)</f>
        <v>0</v>
      </c>
      <c r="AI189" s="1">
        <f>IF(AND(数据A!$E188="侧身",数据A!$F188="得"),1,0)</f>
        <v>0</v>
      </c>
      <c r="AJ189" s="1">
        <f>IF(AND(数据A!$E188="侧身",数据A!$F188="失"),1,0)</f>
        <v>0</v>
      </c>
      <c r="AK189" s="1">
        <f>IF(AND(数据A!$E188="控制",数据A!$F188="得"),1,0)</f>
        <v>0</v>
      </c>
      <c r="AL189" s="1">
        <f>IF(AND(数据A!$E188="控制",数据A!$F188="失"),1,0)</f>
        <v>0</v>
      </c>
      <c r="AM189" s="1">
        <f>IF(AND(数据A!$E188="意外",数据A!$F188="得"),1,0)</f>
        <v>0</v>
      </c>
      <c r="AN189" s="1">
        <f>IF(AND(数据A!$E188="意外",数据A!$F188="失"),1,0)</f>
        <v>0</v>
      </c>
      <c r="AO189" s="5">
        <f>IF(AND(数据B!$E188="发球",数据B!$F188="得"),1,0)</f>
        <v>0</v>
      </c>
      <c r="AP189" s="5">
        <f>IF(AND(数据B!$E188="发球",数据B!$F188="失"),1,0)</f>
        <v>0</v>
      </c>
      <c r="AQ189" s="5">
        <f>IF(AND(数据B!$E188="正手",数据B!$F188="得"),1,0)</f>
        <v>0</v>
      </c>
      <c r="AR189" s="5">
        <f>IF(AND(数据B!$E188="正手",数据B!$F188="失"),1,0)</f>
        <v>0</v>
      </c>
      <c r="AS189" s="5">
        <f>IF(AND(数据B!$E188="反手",数据B!$F188="得"),1,0)</f>
        <v>0</v>
      </c>
      <c r="AT189" s="5">
        <f>IF(AND(数据B!$E188="反手",数据B!$F188="失"),1,0)</f>
        <v>0</v>
      </c>
      <c r="AU189" s="5">
        <f>IF(AND(数据B!$E188="侧身",数据B!$F188="得"),1,0)</f>
        <v>0</v>
      </c>
      <c r="AV189" s="5">
        <f>IF(AND(数据B!$E188="侧身",数据B!$F188="失"),1,0)</f>
        <v>0</v>
      </c>
      <c r="AW189" s="5">
        <f>IF(AND(数据B!$E188="控制",数据B!$F188="得"),1,0)</f>
        <v>0</v>
      </c>
      <c r="AX189" s="5">
        <f>IF(AND(数据B!$E188="控制",数据B!$F188="失"),1,0)</f>
        <v>0</v>
      </c>
      <c r="AY189" s="5">
        <f>IF(AND(数据B!$E188="意外",数据B!$F188="得"),1,0)</f>
        <v>0</v>
      </c>
      <c r="AZ189" s="5">
        <f>IF(AND(数据B!$E188="意外",数据B!$F188="失"),1,0)</f>
        <v>0</v>
      </c>
    </row>
    <row r="190" spans="1:52">
      <c r="A190" s="1">
        <f>IF(AND(输入!$D189=1,输入!$G189="d"),1,0)</f>
        <v>0</v>
      </c>
      <c r="B190" s="1">
        <f>IF(AND(输入!$D189=2,输入!$G189="d"),1,0)</f>
        <v>0</v>
      </c>
      <c r="C190" s="1">
        <f>IF(AND(输入!$D189=3,输入!$G189="d"),1,0)</f>
        <v>0</v>
      </c>
      <c r="D190" s="1">
        <f>IF(AND(输入!$D189=4,输入!$G189="d"),1,0)</f>
        <v>0</v>
      </c>
      <c r="E190" s="1">
        <f>IF(AND(输入!$D189=5,输入!$G189="d"),1,0)</f>
        <v>0</v>
      </c>
      <c r="F190" s="1">
        <f>IF(AND(输入!$D189=6,输入!$G189="d"),1,0)</f>
        <v>0</v>
      </c>
      <c r="G190" s="1">
        <f>IF(AND(输入!$D189&gt;6,输入!$G189="d"),1,0)</f>
        <v>0</v>
      </c>
      <c r="H190" s="1">
        <f>IF(AND(输入!$D189=1,输入!$G189="s"),1,0)</f>
        <v>0</v>
      </c>
      <c r="I190" s="1">
        <f>IF(AND(输入!$D189=2,输入!$G189="s"),1,0)</f>
        <v>0</v>
      </c>
      <c r="J190" s="1">
        <f>IF(AND(输入!$D189=3,输入!$G189="s"),1,0)</f>
        <v>0</v>
      </c>
      <c r="K190" s="1">
        <f>IF(AND(输入!$D189=4,输入!$G189="s"),1,0)</f>
        <v>0</v>
      </c>
      <c r="L190" s="1">
        <f>IF(AND(输入!$D189=5,输入!$G189="s"),1,0)</f>
        <v>0</v>
      </c>
      <c r="M190" s="1">
        <f>IF(AND(输入!$D189=6,输入!$G189="s"),1,0)</f>
        <v>0</v>
      </c>
      <c r="N190" s="1">
        <f>IF(AND(输入!$D189&gt;6,输入!$G189="s"),1,0)</f>
        <v>0</v>
      </c>
      <c r="O190" s="2">
        <f>IF(AND(输入!$H189=1,输入!$G189="s"),1,0)</f>
        <v>0</v>
      </c>
      <c r="P190" s="2">
        <f>IF(AND(输入!$H189=2,输入!$G189="s"),1,0)</f>
        <v>0</v>
      </c>
      <c r="Q190" s="2">
        <f>IF(AND(输入!$H189=3,输入!$G189="s"),1,0)</f>
        <v>0</v>
      </c>
      <c r="R190" s="2">
        <f>IF(AND(输入!$H189=4,输入!$G189="s"),1,0)</f>
        <v>0</v>
      </c>
      <c r="S190" s="2">
        <f>IF(AND(输入!$H189=5,输入!$G189="s"),1,0)</f>
        <v>0</v>
      </c>
      <c r="T190" s="2">
        <f>IF(AND(输入!$H189=6,输入!$G189="s"),1,0)</f>
        <v>0</v>
      </c>
      <c r="U190" s="2">
        <f>IF(AND(输入!$H189&gt;6,输入!$G189="s"),1,0)</f>
        <v>0</v>
      </c>
      <c r="V190" s="2">
        <f>IF(AND(输入!$H189=1,输入!$G189="d"),1,0)</f>
        <v>0</v>
      </c>
      <c r="W190" s="2">
        <f>IF(AND(输入!$H189=2,输入!$G189="d"),1,0)</f>
        <v>0</v>
      </c>
      <c r="X190" s="2">
        <f>IF(AND(输入!$H189=3,输入!$G189="d"),1,0)</f>
        <v>0</v>
      </c>
      <c r="Y190" s="2">
        <f>IF(AND(输入!$H189=4,输入!$G189="d"),1,0)</f>
        <v>0</v>
      </c>
      <c r="Z190" s="2">
        <f>IF(AND(输入!$H189=5,输入!$G189="d"),1,0)</f>
        <v>0</v>
      </c>
      <c r="AA190" s="2">
        <f>IF(AND(输入!$H189=6,输入!$G189="d"),1,0)</f>
        <v>0</v>
      </c>
      <c r="AB190" s="2">
        <f>IF(AND(输入!$H189&gt;6,输入!$G189="d"),1,0)</f>
        <v>0</v>
      </c>
      <c r="AC190" s="1">
        <f>IF(AND(数据A!$E189="发球",数据A!$F189="得"),1,0)</f>
        <v>0</v>
      </c>
      <c r="AD190" s="1">
        <f>IF(AND(数据A!$E189="发球",数据A!$F189="失"),1,0)</f>
        <v>0</v>
      </c>
      <c r="AE190" s="1">
        <f>IF(AND(数据A!$E189="正手",数据A!$F189="得"),1,0)</f>
        <v>0</v>
      </c>
      <c r="AF190" s="1">
        <f>IF(AND(数据A!$E189="正手",数据A!$F189="失"),1,0)</f>
        <v>0</v>
      </c>
      <c r="AG190" s="1">
        <f>IF(AND(数据A!$E189="反手",数据A!$F189="得"),1,0)</f>
        <v>0</v>
      </c>
      <c r="AH190" s="1">
        <f>IF(AND(数据A!$E189="反手",数据A!$F189="失"),1,0)</f>
        <v>0</v>
      </c>
      <c r="AI190" s="1">
        <f>IF(AND(数据A!$E189="侧身",数据A!$F189="得"),1,0)</f>
        <v>0</v>
      </c>
      <c r="AJ190" s="1">
        <f>IF(AND(数据A!$E189="侧身",数据A!$F189="失"),1,0)</f>
        <v>0</v>
      </c>
      <c r="AK190" s="1">
        <f>IF(AND(数据A!$E189="控制",数据A!$F189="得"),1,0)</f>
        <v>0</v>
      </c>
      <c r="AL190" s="1">
        <f>IF(AND(数据A!$E189="控制",数据A!$F189="失"),1,0)</f>
        <v>0</v>
      </c>
      <c r="AM190" s="1">
        <f>IF(AND(数据A!$E189="意外",数据A!$F189="得"),1,0)</f>
        <v>0</v>
      </c>
      <c r="AN190" s="1">
        <f>IF(AND(数据A!$E189="意外",数据A!$F189="失"),1,0)</f>
        <v>0</v>
      </c>
      <c r="AO190" s="5">
        <f>IF(AND(数据B!$E189="发球",数据B!$F189="得"),1,0)</f>
        <v>0</v>
      </c>
      <c r="AP190" s="5">
        <f>IF(AND(数据B!$E189="发球",数据B!$F189="失"),1,0)</f>
        <v>0</v>
      </c>
      <c r="AQ190" s="5">
        <f>IF(AND(数据B!$E189="正手",数据B!$F189="得"),1,0)</f>
        <v>0</v>
      </c>
      <c r="AR190" s="5">
        <f>IF(AND(数据B!$E189="正手",数据B!$F189="失"),1,0)</f>
        <v>0</v>
      </c>
      <c r="AS190" s="5">
        <f>IF(AND(数据B!$E189="反手",数据B!$F189="得"),1,0)</f>
        <v>0</v>
      </c>
      <c r="AT190" s="5">
        <f>IF(AND(数据B!$E189="反手",数据B!$F189="失"),1,0)</f>
        <v>0</v>
      </c>
      <c r="AU190" s="5">
        <f>IF(AND(数据B!$E189="侧身",数据B!$F189="得"),1,0)</f>
        <v>0</v>
      </c>
      <c r="AV190" s="5">
        <f>IF(AND(数据B!$E189="侧身",数据B!$F189="失"),1,0)</f>
        <v>0</v>
      </c>
      <c r="AW190" s="5">
        <f>IF(AND(数据B!$E189="控制",数据B!$F189="得"),1,0)</f>
        <v>0</v>
      </c>
      <c r="AX190" s="5">
        <f>IF(AND(数据B!$E189="控制",数据B!$F189="失"),1,0)</f>
        <v>0</v>
      </c>
      <c r="AY190" s="5">
        <f>IF(AND(数据B!$E189="意外",数据B!$F189="得"),1,0)</f>
        <v>0</v>
      </c>
      <c r="AZ190" s="5">
        <f>IF(AND(数据B!$E189="意外",数据B!$F189="失"),1,0)</f>
        <v>0</v>
      </c>
    </row>
    <row r="191" spans="1:52">
      <c r="A191" s="1">
        <f>IF(AND(输入!$D190=1,输入!$G190="d"),1,0)</f>
        <v>0</v>
      </c>
      <c r="B191" s="1">
        <f>IF(AND(输入!$D190=2,输入!$G190="d"),1,0)</f>
        <v>0</v>
      </c>
      <c r="C191" s="1">
        <f>IF(AND(输入!$D190=3,输入!$G190="d"),1,0)</f>
        <v>0</v>
      </c>
      <c r="D191" s="1">
        <f>IF(AND(输入!$D190=4,输入!$G190="d"),1,0)</f>
        <v>0</v>
      </c>
      <c r="E191" s="1">
        <f>IF(AND(输入!$D190=5,输入!$G190="d"),1,0)</f>
        <v>0</v>
      </c>
      <c r="F191" s="1">
        <f>IF(AND(输入!$D190=6,输入!$G190="d"),1,0)</f>
        <v>0</v>
      </c>
      <c r="G191" s="1">
        <f>IF(AND(输入!$D190&gt;6,输入!$G190="d"),1,0)</f>
        <v>0</v>
      </c>
      <c r="H191" s="1">
        <f>IF(AND(输入!$D190=1,输入!$G190="s"),1,0)</f>
        <v>0</v>
      </c>
      <c r="I191" s="1">
        <f>IF(AND(输入!$D190=2,输入!$G190="s"),1,0)</f>
        <v>0</v>
      </c>
      <c r="J191" s="1">
        <f>IF(AND(输入!$D190=3,输入!$G190="s"),1,0)</f>
        <v>0</v>
      </c>
      <c r="K191" s="1">
        <f>IF(AND(输入!$D190=4,输入!$G190="s"),1,0)</f>
        <v>0</v>
      </c>
      <c r="L191" s="1">
        <f>IF(AND(输入!$D190=5,输入!$G190="s"),1,0)</f>
        <v>0</v>
      </c>
      <c r="M191" s="1">
        <f>IF(AND(输入!$D190=6,输入!$G190="s"),1,0)</f>
        <v>0</v>
      </c>
      <c r="N191" s="1">
        <f>IF(AND(输入!$D190&gt;6,输入!$G190="s"),1,0)</f>
        <v>0</v>
      </c>
      <c r="O191" s="2">
        <f>IF(AND(输入!$H190=1,输入!$G190="s"),1,0)</f>
        <v>0</v>
      </c>
      <c r="P191" s="2">
        <f>IF(AND(输入!$H190=2,输入!$G190="s"),1,0)</f>
        <v>0</v>
      </c>
      <c r="Q191" s="2">
        <f>IF(AND(输入!$H190=3,输入!$G190="s"),1,0)</f>
        <v>0</v>
      </c>
      <c r="R191" s="2">
        <f>IF(AND(输入!$H190=4,输入!$G190="s"),1,0)</f>
        <v>0</v>
      </c>
      <c r="S191" s="2">
        <f>IF(AND(输入!$H190=5,输入!$G190="s"),1,0)</f>
        <v>0</v>
      </c>
      <c r="T191" s="2">
        <f>IF(AND(输入!$H190=6,输入!$G190="s"),1,0)</f>
        <v>0</v>
      </c>
      <c r="U191" s="2">
        <f>IF(AND(输入!$H190&gt;6,输入!$G190="s"),1,0)</f>
        <v>0</v>
      </c>
      <c r="V191" s="2">
        <f>IF(AND(输入!$H190=1,输入!$G190="d"),1,0)</f>
        <v>0</v>
      </c>
      <c r="W191" s="2">
        <f>IF(AND(输入!$H190=2,输入!$G190="d"),1,0)</f>
        <v>0</v>
      </c>
      <c r="X191" s="2">
        <f>IF(AND(输入!$H190=3,输入!$G190="d"),1,0)</f>
        <v>0</v>
      </c>
      <c r="Y191" s="2">
        <f>IF(AND(输入!$H190=4,输入!$G190="d"),1,0)</f>
        <v>0</v>
      </c>
      <c r="Z191" s="2">
        <f>IF(AND(输入!$H190=5,输入!$G190="d"),1,0)</f>
        <v>0</v>
      </c>
      <c r="AA191" s="2">
        <f>IF(AND(输入!$H190=6,输入!$G190="d"),1,0)</f>
        <v>0</v>
      </c>
      <c r="AB191" s="2">
        <f>IF(AND(输入!$H190&gt;6,输入!$G190="d"),1,0)</f>
        <v>0</v>
      </c>
      <c r="AC191" s="1">
        <f>IF(AND(数据A!$E190="发球",数据A!$F190="得"),1,0)</f>
        <v>0</v>
      </c>
      <c r="AD191" s="1">
        <f>IF(AND(数据A!$E190="发球",数据A!$F190="失"),1,0)</f>
        <v>0</v>
      </c>
      <c r="AE191" s="1">
        <f>IF(AND(数据A!$E190="正手",数据A!$F190="得"),1,0)</f>
        <v>0</v>
      </c>
      <c r="AF191" s="1">
        <f>IF(AND(数据A!$E190="正手",数据A!$F190="失"),1,0)</f>
        <v>0</v>
      </c>
      <c r="AG191" s="1">
        <f>IF(AND(数据A!$E190="反手",数据A!$F190="得"),1,0)</f>
        <v>0</v>
      </c>
      <c r="AH191" s="1">
        <f>IF(AND(数据A!$E190="反手",数据A!$F190="失"),1,0)</f>
        <v>0</v>
      </c>
      <c r="AI191" s="1">
        <f>IF(AND(数据A!$E190="侧身",数据A!$F190="得"),1,0)</f>
        <v>0</v>
      </c>
      <c r="AJ191" s="1">
        <f>IF(AND(数据A!$E190="侧身",数据A!$F190="失"),1,0)</f>
        <v>0</v>
      </c>
      <c r="AK191" s="1">
        <f>IF(AND(数据A!$E190="控制",数据A!$F190="得"),1,0)</f>
        <v>0</v>
      </c>
      <c r="AL191" s="1">
        <f>IF(AND(数据A!$E190="控制",数据A!$F190="失"),1,0)</f>
        <v>0</v>
      </c>
      <c r="AM191" s="1">
        <f>IF(AND(数据A!$E190="意外",数据A!$F190="得"),1,0)</f>
        <v>0</v>
      </c>
      <c r="AN191" s="1">
        <f>IF(AND(数据A!$E190="意外",数据A!$F190="失"),1,0)</f>
        <v>0</v>
      </c>
      <c r="AO191" s="5">
        <f>IF(AND(数据B!$E190="发球",数据B!$F190="得"),1,0)</f>
        <v>0</v>
      </c>
      <c r="AP191" s="5">
        <f>IF(AND(数据B!$E190="发球",数据B!$F190="失"),1,0)</f>
        <v>0</v>
      </c>
      <c r="AQ191" s="5">
        <f>IF(AND(数据B!$E190="正手",数据B!$F190="得"),1,0)</f>
        <v>0</v>
      </c>
      <c r="AR191" s="5">
        <f>IF(AND(数据B!$E190="正手",数据B!$F190="失"),1,0)</f>
        <v>0</v>
      </c>
      <c r="AS191" s="5">
        <f>IF(AND(数据B!$E190="反手",数据B!$F190="得"),1,0)</f>
        <v>0</v>
      </c>
      <c r="AT191" s="5">
        <f>IF(AND(数据B!$E190="反手",数据B!$F190="失"),1,0)</f>
        <v>0</v>
      </c>
      <c r="AU191" s="5">
        <f>IF(AND(数据B!$E190="侧身",数据B!$F190="得"),1,0)</f>
        <v>0</v>
      </c>
      <c r="AV191" s="5">
        <f>IF(AND(数据B!$E190="侧身",数据B!$F190="失"),1,0)</f>
        <v>0</v>
      </c>
      <c r="AW191" s="5">
        <f>IF(AND(数据B!$E190="控制",数据B!$F190="得"),1,0)</f>
        <v>0</v>
      </c>
      <c r="AX191" s="5">
        <f>IF(AND(数据B!$E190="控制",数据B!$F190="失"),1,0)</f>
        <v>0</v>
      </c>
      <c r="AY191" s="5">
        <f>IF(AND(数据B!$E190="意外",数据B!$F190="得"),1,0)</f>
        <v>0</v>
      </c>
      <c r="AZ191" s="5">
        <f>IF(AND(数据B!$E190="意外",数据B!$F190="失"),1,0)</f>
        <v>0</v>
      </c>
    </row>
    <row r="192" spans="1:52">
      <c r="A192" s="1">
        <f>IF(AND(输入!$D191=1,输入!$G191="d"),1,0)</f>
        <v>0</v>
      </c>
      <c r="B192" s="1">
        <f>IF(AND(输入!$D191=2,输入!$G191="d"),1,0)</f>
        <v>0</v>
      </c>
      <c r="C192" s="1">
        <f>IF(AND(输入!$D191=3,输入!$G191="d"),1,0)</f>
        <v>0</v>
      </c>
      <c r="D192" s="1">
        <f>IF(AND(输入!$D191=4,输入!$G191="d"),1,0)</f>
        <v>0</v>
      </c>
      <c r="E192" s="1">
        <f>IF(AND(输入!$D191=5,输入!$G191="d"),1,0)</f>
        <v>0</v>
      </c>
      <c r="F192" s="1">
        <f>IF(AND(输入!$D191=6,输入!$G191="d"),1,0)</f>
        <v>0</v>
      </c>
      <c r="G192" s="1">
        <f>IF(AND(输入!$D191&gt;6,输入!$G191="d"),1,0)</f>
        <v>0</v>
      </c>
      <c r="H192" s="1">
        <f>IF(AND(输入!$D191=1,输入!$G191="s"),1,0)</f>
        <v>0</v>
      </c>
      <c r="I192" s="1">
        <f>IF(AND(输入!$D191=2,输入!$G191="s"),1,0)</f>
        <v>0</v>
      </c>
      <c r="J192" s="1">
        <f>IF(AND(输入!$D191=3,输入!$G191="s"),1,0)</f>
        <v>0</v>
      </c>
      <c r="K192" s="1">
        <f>IF(AND(输入!$D191=4,输入!$G191="s"),1,0)</f>
        <v>0</v>
      </c>
      <c r="L192" s="1">
        <f>IF(AND(输入!$D191=5,输入!$G191="s"),1,0)</f>
        <v>0</v>
      </c>
      <c r="M192" s="1">
        <f>IF(AND(输入!$D191=6,输入!$G191="s"),1,0)</f>
        <v>0</v>
      </c>
      <c r="N192" s="1">
        <f>IF(AND(输入!$D191&gt;6,输入!$G191="s"),1,0)</f>
        <v>0</v>
      </c>
      <c r="O192" s="2">
        <f>IF(AND(输入!$H191=1,输入!$G191="s"),1,0)</f>
        <v>0</v>
      </c>
      <c r="P192" s="2">
        <f>IF(AND(输入!$H191=2,输入!$G191="s"),1,0)</f>
        <v>0</v>
      </c>
      <c r="Q192" s="2">
        <f>IF(AND(输入!$H191=3,输入!$G191="s"),1,0)</f>
        <v>0</v>
      </c>
      <c r="R192" s="2">
        <f>IF(AND(输入!$H191=4,输入!$G191="s"),1,0)</f>
        <v>0</v>
      </c>
      <c r="S192" s="2">
        <f>IF(AND(输入!$H191=5,输入!$G191="s"),1,0)</f>
        <v>0</v>
      </c>
      <c r="T192" s="2">
        <f>IF(AND(输入!$H191=6,输入!$G191="s"),1,0)</f>
        <v>0</v>
      </c>
      <c r="U192" s="2">
        <f>IF(AND(输入!$H191&gt;6,输入!$G191="s"),1,0)</f>
        <v>0</v>
      </c>
      <c r="V192" s="2">
        <f>IF(AND(输入!$H191=1,输入!$G191="d"),1,0)</f>
        <v>0</v>
      </c>
      <c r="W192" s="2">
        <f>IF(AND(输入!$H191=2,输入!$G191="d"),1,0)</f>
        <v>0</v>
      </c>
      <c r="X192" s="2">
        <f>IF(AND(输入!$H191=3,输入!$G191="d"),1,0)</f>
        <v>0</v>
      </c>
      <c r="Y192" s="2">
        <f>IF(AND(输入!$H191=4,输入!$G191="d"),1,0)</f>
        <v>0</v>
      </c>
      <c r="Z192" s="2">
        <f>IF(AND(输入!$H191=5,输入!$G191="d"),1,0)</f>
        <v>0</v>
      </c>
      <c r="AA192" s="2">
        <f>IF(AND(输入!$H191=6,输入!$G191="d"),1,0)</f>
        <v>0</v>
      </c>
      <c r="AB192" s="2">
        <f>IF(AND(输入!$H191&gt;6,输入!$G191="d"),1,0)</f>
        <v>0</v>
      </c>
      <c r="AC192" s="1">
        <f>IF(AND(数据A!$E191="发球",数据A!$F191="得"),1,0)</f>
        <v>0</v>
      </c>
      <c r="AD192" s="1">
        <f>IF(AND(数据A!$E191="发球",数据A!$F191="失"),1,0)</f>
        <v>0</v>
      </c>
      <c r="AE192" s="1">
        <f>IF(AND(数据A!$E191="正手",数据A!$F191="得"),1,0)</f>
        <v>0</v>
      </c>
      <c r="AF192" s="1">
        <f>IF(AND(数据A!$E191="正手",数据A!$F191="失"),1,0)</f>
        <v>0</v>
      </c>
      <c r="AG192" s="1">
        <f>IF(AND(数据A!$E191="反手",数据A!$F191="得"),1,0)</f>
        <v>0</v>
      </c>
      <c r="AH192" s="1">
        <f>IF(AND(数据A!$E191="反手",数据A!$F191="失"),1,0)</f>
        <v>0</v>
      </c>
      <c r="AI192" s="1">
        <f>IF(AND(数据A!$E191="侧身",数据A!$F191="得"),1,0)</f>
        <v>0</v>
      </c>
      <c r="AJ192" s="1">
        <f>IF(AND(数据A!$E191="侧身",数据A!$F191="失"),1,0)</f>
        <v>0</v>
      </c>
      <c r="AK192" s="1">
        <f>IF(AND(数据A!$E191="控制",数据A!$F191="得"),1,0)</f>
        <v>0</v>
      </c>
      <c r="AL192" s="1">
        <f>IF(AND(数据A!$E191="控制",数据A!$F191="失"),1,0)</f>
        <v>0</v>
      </c>
      <c r="AM192" s="1">
        <f>IF(AND(数据A!$E191="意外",数据A!$F191="得"),1,0)</f>
        <v>0</v>
      </c>
      <c r="AN192" s="1">
        <f>IF(AND(数据A!$E191="意外",数据A!$F191="失"),1,0)</f>
        <v>0</v>
      </c>
      <c r="AO192" s="5">
        <f>IF(AND(数据B!$E191="发球",数据B!$F191="得"),1,0)</f>
        <v>0</v>
      </c>
      <c r="AP192" s="5">
        <f>IF(AND(数据B!$E191="发球",数据B!$F191="失"),1,0)</f>
        <v>0</v>
      </c>
      <c r="AQ192" s="5">
        <f>IF(AND(数据B!$E191="正手",数据B!$F191="得"),1,0)</f>
        <v>0</v>
      </c>
      <c r="AR192" s="5">
        <f>IF(AND(数据B!$E191="正手",数据B!$F191="失"),1,0)</f>
        <v>0</v>
      </c>
      <c r="AS192" s="5">
        <f>IF(AND(数据B!$E191="反手",数据B!$F191="得"),1,0)</f>
        <v>0</v>
      </c>
      <c r="AT192" s="5">
        <f>IF(AND(数据B!$E191="反手",数据B!$F191="失"),1,0)</f>
        <v>0</v>
      </c>
      <c r="AU192" s="5">
        <f>IF(AND(数据B!$E191="侧身",数据B!$F191="得"),1,0)</f>
        <v>0</v>
      </c>
      <c r="AV192" s="5">
        <f>IF(AND(数据B!$E191="侧身",数据B!$F191="失"),1,0)</f>
        <v>0</v>
      </c>
      <c r="AW192" s="5">
        <f>IF(AND(数据B!$E191="控制",数据B!$F191="得"),1,0)</f>
        <v>0</v>
      </c>
      <c r="AX192" s="5">
        <f>IF(AND(数据B!$E191="控制",数据B!$F191="失"),1,0)</f>
        <v>0</v>
      </c>
      <c r="AY192" s="5">
        <f>IF(AND(数据B!$E191="意外",数据B!$F191="得"),1,0)</f>
        <v>0</v>
      </c>
      <c r="AZ192" s="5">
        <f>IF(AND(数据B!$E191="意外",数据B!$F191="失"),1,0)</f>
        <v>0</v>
      </c>
    </row>
    <row r="193" spans="1:52">
      <c r="A193" s="1">
        <f>IF(AND(输入!$D192=1,输入!$G192="d"),1,0)</f>
        <v>0</v>
      </c>
      <c r="B193" s="1">
        <f>IF(AND(输入!$D192=2,输入!$G192="d"),1,0)</f>
        <v>0</v>
      </c>
      <c r="C193" s="1">
        <f>IF(AND(输入!$D192=3,输入!$G192="d"),1,0)</f>
        <v>0</v>
      </c>
      <c r="D193" s="1">
        <f>IF(AND(输入!$D192=4,输入!$G192="d"),1,0)</f>
        <v>0</v>
      </c>
      <c r="E193" s="1">
        <f>IF(AND(输入!$D192=5,输入!$G192="d"),1,0)</f>
        <v>0</v>
      </c>
      <c r="F193" s="1">
        <f>IF(AND(输入!$D192=6,输入!$G192="d"),1,0)</f>
        <v>0</v>
      </c>
      <c r="G193" s="1">
        <f>IF(AND(输入!$D192&gt;6,输入!$G192="d"),1,0)</f>
        <v>0</v>
      </c>
      <c r="H193" s="1">
        <f>IF(AND(输入!$D192=1,输入!$G192="s"),1,0)</f>
        <v>0</v>
      </c>
      <c r="I193" s="1">
        <f>IF(AND(输入!$D192=2,输入!$G192="s"),1,0)</f>
        <v>0</v>
      </c>
      <c r="J193" s="1">
        <f>IF(AND(输入!$D192=3,输入!$G192="s"),1,0)</f>
        <v>0</v>
      </c>
      <c r="K193" s="1">
        <f>IF(AND(输入!$D192=4,输入!$G192="s"),1,0)</f>
        <v>0</v>
      </c>
      <c r="L193" s="1">
        <f>IF(AND(输入!$D192=5,输入!$G192="s"),1,0)</f>
        <v>0</v>
      </c>
      <c r="M193" s="1">
        <f>IF(AND(输入!$D192=6,输入!$G192="s"),1,0)</f>
        <v>0</v>
      </c>
      <c r="N193" s="1">
        <f>IF(AND(输入!$D192&gt;6,输入!$G192="s"),1,0)</f>
        <v>0</v>
      </c>
      <c r="O193" s="2">
        <f>IF(AND(输入!$H192=1,输入!$G192="s"),1,0)</f>
        <v>0</v>
      </c>
      <c r="P193" s="2">
        <f>IF(AND(输入!$H192=2,输入!$G192="s"),1,0)</f>
        <v>0</v>
      </c>
      <c r="Q193" s="2">
        <f>IF(AND(输入!$H192=3,输入!$G192="s"),1,0)</f>
        <v>0</v>
      </c>
      <c r="R193" s="2">
        <f>IF(AND(输入!$H192=4,输入!$G192="s"),1,0)</f>
        <v>0</v>
      </c>
      <c r="S193" s="2">
        <f>IF(AND(输入!$H192=5,输入!$G192="s"),1,0)</f>
        <v>0</v>
      </c>
      <c r="T193" s="2">
        <f>IF(AND(输入!$H192=6,输入!$G192="s"),1,0)</f>
        <v>0</v>
      </c>
      <c r="U193" s="2">
        <f>IF(AND(输入!$H192&gt;6,输入!$G192="s"),1,0)</f>
        <v>0</v>
      </c>
      <c r="V193" s="2">
        <f>IF(AND(输入!$H192=1,输入!$G192="d"),1,0)</f>
        <v>0</v>
      </c>
      <c r="W193" s="2">
        <f>IF(AND(输入!$H192=2,输入!$G192="d"),1,0)</f>
        <v>0</v>
      </c>
      <c r="X193" s="2">
        <f>IF(AND(输入!$H192=3,输入!$G192="d"),1,0)</f>
        <v>0</v>
      </c>
      <c r="Y193" s="2">
        <f>IF(AND(输入!$H192=4,输入!$G192="d"),1,0)</f>
        <v>0</v>
      </c>
      <c r="Z193" s="2">
        <f>IF(AND(输入!$H192=5,输入!$G192="d"),1,0)</f>
        <v>0</v>
      </c>
      <c r="AA193" s="2">
        <f>IF(AND(输入!$H192=6,输入!$G192="d"),1,0)</f>
        <v>0</v>
      </c>
      <c r="AB193" s="2">
        <f>IF(AND(输入!$H192&gt;6,输入!$G192="d"),1,0)</f>
        <v>0</v>
      </c>
      <c r="AC193" s="1">
        <f>IF(AND(数据A!$E192="发球",数据A!$F192="得"),1,0)</f>
        <v>0</v>
      </c>
      <c r="AD193" s="1">
        <f>IF(AND(数据A!$E192="发球",数据A!$F192="失"),1,0)</f>
        <v>0</v>
      </c>
      <c r="AE193" s="1">
        <f>IF(AND(数据A!$E192="正手",数据A!$F192="得"),1,0)</f>
        <v>0</v>
      </c>
      <c r="AF193" s="1">
        <f>IF(AND(数据A!$E192="正手",数据A!$F192="失"),1,0)</f>
        <v>0</v>
      </c>
      <c r="AG193" s="1">
        <f>IF(AND(数据A!$E192="反手",数据A!$F192="得"),1,0)</f>
        <v>0</v>
      </c>
      <c r="AH193" s="1">
        <f>IF(AND(数据A!$E192="反手",数据A!$F192="失"),1,0)</f>
        <v>0</v>
      </c>
      <c r="AI193" s="1">
        <f>IF(AND(数据A!$E192="侧身",数据A!$F192="得"),1,0)</f>
        <v>0</v>
      </c>
      <c r="AJ193" s="1">
        <f>IF(AND(数据A!$E192="侧身",数据A!$F192="失"),1,0)</f>
        <v>0</v>
      </c>
      <c r="AK193" s="1">
        <f>IF(AND(数据A!$E192="控制",数据A!$F192="得"),1,0)</f>
        <v>0</v>
      </c>
      <c r="AL193" s="1">
        <f>IF(AND(数据A!$E192="控制",数据A!$F192="失"),1,0)</f>
        <v>0</v>
      </c>
      <c r="AM193" s="1">
        <f>IF(AND(数据A!$E192="意外",数据A!$F192="得"),1,0)</f>
        <v>0</v>
      </c>
      <c r="AN193" s="1">
        <f>IF(AND(数据A!$E192="意外",数据A!$F192="失"),1,0)</f>
        <v>0</v>
      </c>
      <c r="AO193" s="5">
        <f>IF(AND(数据B!$E192="发球",数据B!$F192="得"),1,0)</f>
        <v>0</v>
      </c>
      <c r="AP193" s="5">
        <f>IF(AND(数据B!$E192="发球",数据B!$F192="失"),1,0)</f>
        <v>0</v>
      </c>
      <c r="AQ193" s="5">
        <f>IF(AND(数据B!$E192="正手",数据B!$F192="得"),1,0)</f>
        <v>0</v>
      </c>
      <c r="AR193" s="5">
        <f>IF(AND(数据B!$E192="正手",数据B!$F192="失"),1,0)</f>
        <v>0</v>
      </c>
      <c r="AS193" s="5">
        <f>IF(AND(数据B!$E192="反手",数据B!$F192="得"),1,0)</f>
        <v>0</v>
      </c>
      <c r="AT193" s="5">
        <f>IF(AND(数据B!$E192="反手",数据B!$F192="失"),1,0)</f>
        <v>0</v>
      </c>
      <c r="AU193" s="5">
        <f>IF(AND(数据B!$E192="侧身",数据B!$F192="得"),1,0)</f>
        <v>0</v>
      </c>
      <c r="AV193" s="5">
        <f>IF(AND(数据B!$E192="侧身",数据B!$F192="失"),1,0)</f>
        <v>0</v>
      </c>
      <c r="AW193" s="5">
        <f>IF(AND(数据B!$E192="控制",数据B!$F192="得"),1,0)</f>
        <v>0</v>
      </c>
      <c r="AX193" s="5">
        <f>IF(AND(数据B!$E192="控制",数据B!$F192="失"),1,0)</f>
        <v>0</v>
      </c>
      <c r="AY193" s="5">
        <f>IF(AND(数据B!$E192="意外",数据B!$F192="得"),1,0)</f>
        <v>0</v>
      </c>
      <c r="AZ193" s="5">
        <f>IF(AND(数据B!$E192="意外",数据B!$F192="失"),1,0)</f>
        <v>0</v>
      </c>
    </row>
    <row r="194" spans="1:52">
      <c r="A194" s="1">
        <f>IF(AND(输入!$D193=1,输入!$G193="d"),1,0)</f>
        <v>0</v>
      </c>
      <c r="B194" s="1">
        <f>IF(AND(输入!$D193=2,输入!$G193="d"),1,0)</f>
        <v>0</v>
      </c>
      <c r="C194" s="1">
        <f>IF(AND(输入!$D193=3,输入!$G193="d"),1,0)</f>
        <v>0</v>
      </c>
      <c r="D194" s="1">
        <f>IF(AND(输入!$D193=4,输入!$G193="d"),1,0)</f>
        <v>0</v>
      </c>
      <c r="E194" s="1">
        <f>IF(AND(输入!$D193=5,输入!$G193="d"),1,0)</f>
        <v>0</v>
      </c>
      <c r="F194" s="1">
        <f>IF(AND(输入!$D193=6,输入!$G193="d"),1,0)</f>
        <v>0</v>
      </c>
      <c r="G194" s="1">
        <f>IF(AND(输入!$D193&gt;6,输入!$G193="d"),1,0)</f>
        <v>0</v>
      </c>
      <c r="H194" s="1">
        <f>IF(AND(输入!$D193=1,输入!$G193="s"),1,0)</f>
        <v>0</v>
      </c>
      <c r="I194" s="1">
        <f>IF(AND(输入!$D193=2,输入!$G193="s"),1,0)</f>
        <v>0</v>
      </c>
      <c r="J194" s="1">
        <f>IF(AND(输入!$D193=3,输入!$G193="s"),1,0)</f>
        <v>0</v>
      </c>
      <c r="K194" s="1">
        <f>IF(AND(输入!$D193=4,输入!$G193="s"),1,0)</f>
        <v>0</v>
      </c>
      <c r="L194" s="1">
        <f>IF(AND(输入!$D193=5,输入!$G193="s"),1,0)</f>
        <v>0</v>
      </c>
      <c r="M194" s="1">
        <f>IF(AND(输入!$D193=6,输入!$G193="s"),1,0)</f>
        <v>0</v>
      </c>
      <c r="N194" s="1">
        <f>IF(AND(输入!$D193&gt;6,输入!$G193="s"),1,0)</f>
        <v>0</v>
      </c>
      <c r="O194" s="2">
        <f>IF(AND(输入!$H193=1,输入!$G193="s"),1,0)</f>
        <v>0</v>
      </c>
      <c r="P194" s="2">
        <f>IF(AND(输入!$H193=2,输入!$G193="s"),1,0)</f>
        <v>0</v>
      </c>
      <c r="Q194" s="2">
        <f>IF(AND(输入!$H193=3,输入!$G193="s"),1,0)</f>
        <v>0</v>
      </c>
      <c r="R194" s="2">
        <f>IF(AND(输入!$H193=4,输入!$G193="s"),1,0)</f>
        <v>0</v>
      </c>
      <c r="S194" s="2">
        <f>IF(AND(输入!$H193=5,输入!$G193="s"),1,0)</f>
        <v>0</v>
      </c>
      <c r="T194" s="2">
        <f>IF(AND(输入!$H193=6,输入!$G193="s"),1,0)</f>
        <v>0</v>
      </c>
      <c r="U194" s="2">
        <f>IF(AND(输入!$H193&gt;6,输入!$G193="s"),1,0)</f>
        <v>0</v>
      </c>
      <c r="V194" s="2">
        <f>IF(AND(输入!$H193=1,输入!$G193="d"),1,0)</f>
        <v>0</v>
      </c>
      <c r="W194" s="2">
        <f>IF(AND(输入!$H193=2,输入!$G193="d"),1,0)</f>
        <v>0</v>
      </c>
      <c r="X194" s="2">
        <f>IF(AND(输入!$H193=3,输入!$G193="d"),1,0)</f>
        <v>0</v>
      </c>
      <c r="Y194" s="2">
        <f>IF(AND(输入!$H193=4,输入!$G193="d"),1,0)</f>
        <v>0</v>
      </c>
      <c r="Z194" s="2">
        <f>IF(AND(输入!$H193=5,输入!$G193="d"),1,0)</f>
        <v>0</v>
      </c>
      <c r="AA194" s="2">
        <f>IF(AND(输入!$H193=6,输入!$G193="d"),1,0)</f>
        <v>0</v>
      </c>
      <c r="AB194" s="2">
        <f>IF(AND(输入!$H193&gt;6,输入!$G193="d"),1,0)</f>
        <v>0</v>
      </c>
      <c r="AC194" s="1">
        <f>IF(AND(数据A!$E193="发球",数据A!$F193="得"),1,0)</f>
        <v>0</v>
      </c>
      <c r="AD194" s="1">
        <f>IF(AND(数据A!$E193="发球",数据A!$F193="失"),1,0)</f>
        <v>0</v>
      </c>
      <c r="AE194" s="1">
        <f>IF(AND(数据A!$E193="正手",数据A!$F193="得"),1,0)</f>
        <v>0</v>
      </c>
      <c r="AF194" s="1">
        <f>IF(AND(数据A!$E193="正手",数据A!$F193="失"),1,0)</f>
        <v>0</v>
      </c>
      <c r="AG194" s="1">
        <f>IF(AND(数据A!$E193="反手",数据A!$F193="得"),1,0)</f>
        <v>0</v>
      </c>
      <c r="AH194" s="1">
        <f>IF(AND(数据A!$E193="反手",数据A!$F193="失"),1,0)</f>
        <v>0</v>
      </c>
      <c r="AI194" s="1">
        <f>IF(AND(数据A!$E193="侧身",数据A!$F193="得"),1,0)</f>
        <v>0</v>
      </c>
      <c r="AJ194" s="1">
        <f>IF(AND(数据A!$E193="侧身",数据A!$F193="失"),1,0)</f>
        <v>0</v>
      </c>
      <c r="AK194" s="1">
        <f>IF(AND(数据A!$E193="控制",数据A!$F193="得"),1,0)</f>
        <v>0</v>
      </c>
      <c r="AL194" s="1">
        <f>IF(AND(数据A!$E193="控制",数据A!$F193="失"),1,0)</f>
        <v>0</v>
      </c>
      <c r="AM194" s="1">
        <f>IF(AND(数据A!$E193="意外",数据A!$F193="得"),1,0)</f>
        <v>0</v>
      </c>
      <c r="AN194" s="1">
        <f>IF(AND(数据A!$E193="意外",数据A!$F193="失"),1,0)</f>
        <v>0</v>
      </c>
      <c r="AO194" s="5">
        <f>IF(AND(数据B!$E193="发球",数据B!$F193="得"),1,0)</f>
        <v>0</v>
      </c>
      <c r="AP194" s="5">
        <f>IF(AND(数据B!$E193="发球",数据B!$F193="失"),1,0)</f>
        <v>0</v>
      </c>
      <c r="AQ194" s="5">
        <f>IF(AND(数据B!$E193="正手",数据B!$F193="得"),1,0)</f>
        <v>0</v>
      </c>
      <c r="AR194" s="5">
        <f>IF(AND(数据B!$E193="正手",数据B!$F193="失"),1,0)</f>
        <v>0</v>
      </c>
      <c r="AS194" s="5">
        <f>IF(AND(数据B!$E193="反手",数据B!$F193="得"),1,0)</f>
        <v>0</v>
      </c>
      <c r="AT194" s="5">
        <f>IF(AND(数据B!$E193="反手",数据B!$F193="失"),1,0)</f>
        <v>0</v>
      </c>
      <c r="AU194" s="5">
        <f>IF(AND(数据B!$E193="侧身",数据B!$F193="得"),1,0)</f>
        <v>0</v>
      </c>
      <c r="AV194" s="5">
        <f>IF(AND(数据B!$E193="侧身",数据B!$F193="失"),1,0)</f>
        <v>0</v>
      </c>
      <c r="AW194" s="5">
        <f>IF(AND(数据B!$E193="控制",数据B!$F193="得"),1,0)</f>
        <v>0</v>
      </c>
      <c r="AX194" s="5">
        <f>IF(AND(数据B!$E193="控制",数据B!$F193="失"),1,0)</f>
        <v>0</v>
      </c>
      <c r="AY194" s="5">
        <f>IF(AND(数据B!$E193="意外",数据B!$F193="得"),1,0)</f>
        <v>0</v>
      </c>
      <c r="AZ194" s="5">
        <f>IF(AND(数据B!$E193="意外",数据B!$F193="失"),1,0)</f>
        <v>0</v>
      </c>
    </row>
    <row r="195" spans="1:52">
      <c r="A195" s="1">
        <f>IF(AND(输入!$D194=1,输入!$G194="d"),1,0)</f>
        <v>0</v>
      </c>
      <c r="B195" s="1">
        <f>IF(AND(输入!$D194=2,输入!$G194="d"),1,0)</f>
        <v>0</v>
      </c>
      <c r="C195" s="1">
        <f>IF(AND(输入!$D194=3,输入!$G194="d"),1,0)</f>
        <v>0</v>
      </c>
      <c r="D195" s="1">
        <f>IF(AND(输入!$D194=4,输入!$G194="d"),1,0)</f>
        <v>0</v>
      </c>
      <c r="E195" s="1">
        <f>IF(AND(输入!$D194=5,输入!$G194="d"),1,0)</f>
        <v>0</v>
      </c>
      <c r="F195" s="1">
        <f>IF(AND(输入!$D194=6,输入!$G194="d"),1,0)</f>
        <v>0</v>
      </c>
      <c r="G195" s="1">
        <f>IF(AND(输入!$D194&gt;6,输入!$G194="d"),1,0)</f>
        <v>0</v>
      </c>
      <c r="H195" s="1">
        <f>IF(AND(输入!$D194=1,输入!$G194="s"),1,0)</f>
        <v>0</v>
      </c>
      <c r="I195" s="1">
        <f>IF(AND(输入!$D194=2,输入!$G194="s"),1,0)</f>
        <v>0</v>
      </c>
      <c r="J195" s="1">
        <f>IF(AND(输入!$D194=3,输入!$G194="s"),1,0)</f>
        <v>0</v>
      </c>
      <c r="K195" s="1">
        <f>IF(AND(输入!$D194=4,输入!$G194="s"),1,0)</f>
        <v>0</v>
      </c>
      <c r="L195" s="1">
        <f>IF(AND(输入!$D194=5,输入!$G194="s"),1,0)</f>
        <v>0</v>
      </c>
      <c r="M195" s="1">
        <f>IF(AND(输入!$D194=6,输入!$G194="s"),1,0)</f>
        <v>0</v>
      </c>
      <c r="N195" s="1">
        <f>IF(AND(输入!$D194&gt;6,输入!$G194="s"),1,0)</f>
        <v>0</v>
      </c>
      <c r="O195" s="2">
        <f>IF(AND(输入!$H194=1,输入!$G194="s"),1,0)</f>
        <v>0</v>
      </c>
      <c r="P195" s="2">
        <f>IF(AND(输入!$H194=2,输入!$G194="s"),1,0)</f>
        <v>0</v>
      </c>
      <c r="Q195" s="2">
        <f>IF(AND(输入!$H194=3,输入!$G194="s"),1,0)</f>
        <v>0</v>
      </c>
      <c r="R195" s="2">
        <f>IF(AND(输入!$H194=4,输入!$G194="s"),1,0)</f>
        <v>0</v>
      </c>
      <c r="S195" s="2">
        <f>IF(AND(输入!$H194=5,输入!$G194="s"),1,0)</f>
        <v>0</v>
      </c>
      <c r="T195" s="2">
        <f>IF(AND(输入!$H194=6,输入!$G194="s"),1,0)</f>
        <v>0</v>
      </c>
      <c r="U195" s="2">
        <f>IF(AND(输入!$H194&gt;6,输入!$G194="s"),1,0)</f>
        <v>0</v>
      </c>
      <c r="V195" s="2">
        <f>IF(AND(输入!$H194=1,输入!$G194="d"),1,0)</f>
        <v>0</v>
      </c>
      <c r="W195" s="2">
        <f>IF(AND(输入!$H194=2,输入!$G194="d"),1,0)</f>
        <v>0</v>
      </c>
      <c r="X195" s="2">
        <f>IF(AND(输入!$H194=3,输入!$G194="d"),1,0)</f>
        <v>0</v>
      </c>
      <c r="Y195" s="2">
        <f>IF(AND(输入!$H194=4,输入!$G194="d"),1,0)</f>
        <v>0</v>
      </c>
      <c r="Z195" s="2">
        <f>IF(AND(输入!$H194=5,输入!$G194="d"),1,0)</f>
        <v>0</v>
      </c>
      <c r="AA195" s="2">
        <f>IF(AND(输入!$H194=6,输入!$G194="d"),1,0)</f>
        <v>0</v>
      </c>
      <c r="AB195" s="2">
        <f>IF(AND(输入!$H194&gt;6,输入!$G194="d"),1,0)</f>
        <v>0</v>
      </c>
      <c r="AC195" s="1">
        <f>IF(AND(数据A!$E194="发球",数据A!$F194="得"),1,0)</f>
        <v>0</v>
      </c>
      <c r="AD195" s="1">
        <f>IF(AND(数据A!$E194="发球",数据A!$F194="失"),1,0)</f>
        <v>0</v>
      </c>
      <c r="AE195" s="1">
        <f>IF(AND(数据A!$E194="正手",数据A!$F194="得"),1,0)</f>
        <v>0</v>
      </c>
      <c r="AF195" s="1">
        <f>IF(AND(数据A!$E194="正手",数据A!$F194="失"),1,0)</f>
        <v>0</v>
      </c>
      <c r="AG195" s="1">
        <f>IF(AND(数据A!$E194="反手",数据A!$F194="得"),1,0)</f>
        <v>0</v>
      </c>
      <c r="AH195" s="1">
        <f>IF(AND(数据A!$E194="反手",数据A!$F194="失"),1,0)</f>
        <v>0</v>
      </c>
      <c r="AI195" s="1">
        <f>IF(AND(数据A!$E194="侧身",数据A!$F194="得"),1,0)</f>
        <v>0</v>
      </c>
      <c r="AJ195" s="1">
        <f>IF(AND(数据A!$E194="侧身",数据A!$F194="失"),1,0)</f>
        <v>0</v>
      </c>
      <c r="AK195" s="1">
        <f>IF(AND(数据A!$E194="控制",数据A!$F194="得"),1,0)</f>
        <v>0</v>
      </c>
      <c r="AL195" s="1">
        <f>IF(AND(数据A!$E194="控制",数据A!$F194="失"),1,0)</f>
        <v>0</v>
      </c>
      <c r="AM195" s="1">
        <f>IF(AND(数据A!$E194="意外",数据A!$F194="得"),1,0)</f>
        <v>0</v>
      </c>
      <c r="AN195" s="1">
        <f>IF(AND(数据A!$E194="意外",数据A!$F194="失"),1,0)</f>
        <v>0</v>
      </c>
      <c r="AO195" s="5">
        <f>IF(AND(数据B!$E194="发球",数据B!$F194="得"),1,0)</f>
        <v>0</v>
      </c>
      <c r="AP195" s="5">
        <f>IF(AND(数据B!$E194="发球",数据B!$F194="失"),1,0)</f>
        <v>0</v>
      </c>
      <c r="AQ195" s="5">
        <f>IF(AND(数据B!$E194="正手",数据B!$F194="得"),1,0)</f>
        <v>0</v>
      </c>
      <c r="AR195" s="5">
        <f>IF(AND(数据B!$E194="正手",数据B!$F194="失"),1,0)</f>
        <v>0</v>
      </c>
      <c r="AS195" s="5">
        <f>IF(AND(数据B!$E194="反手",数据B!$F194="得"),1,0)</f>
        <v>0</v>
      </c>
      <c r="AT195" s="5">
        <f>IF(AND(数据B!$E194="反手",数据B!$F194="失"),1,0)</f>
        <v>0</v>
      </c>
      <c r="AU195" s="5">
        <f>IF(AND(数据B!$E194="侧身",数据B!$F194="得"),1,0)</f>
        <v>0</v>
      </c>
      <c r="AV195" s="5">
        <f>IF(AND(数据B!$E194="侧身",数据B!$F194="失"),1,0)</f>
        <v>0</v>
      </c>
      <c r="AW195" s="5">
        <f>IF(AND(数据B!$E194="控制",数据B!$F194="得"),1,0)</f>
        <v>0</v>
      </c>
      <c r="AX195" s="5">
        <f>IF(AND(数据B!$E194="控制",数据B!$F194="失"),1,0)</f>
        <v>0</v>
      </c>
      <c r="AY195" s="5">
        <f>IF(AND(数据B!$E194="意外",数据B!$F194="得"),1,0)</f>
        <v>0</v>
      </c>
      <c r="AZ195" s="5">
        <f>IF(AND(数据B!$E194="意外",数据B!$F194="失"),1,0)</f>
        <v>0</v>
      </c>
    </row>
    <row r="196" spans="1:52">
      <c r="A196" s="1">
        <f>IF(AND(输入!$D195=1,输入!$G195="d"),1,0)</f>
        <v>0</v>
      </c>
      <c r="B196" s="1">
        <f>IF(AND(输入!$D195=2,输入!$G195="d"),1,0)</f>
        <v>0</v>
      </c>
      <c r="C196" s="1">
        <f>IF(AND(输入!$D195=3,输入!$G195="d"),1,0)</f>
        <v>0</v>
      </c>
      <c r="D196" s="1">
        <f>IF(AND(输入!$D195=4,输入!$G195="d"),1,0)</f>
        <v>0</v>
      </c>
      <c r="E196" s="1">
        <f>IF(AND(输入!$D195=5,输入!$G195="d"),1,0)</f>
        <v>0</v>
      </c>
      <c r="F196" s="1">
        <f>IF(AND(输入!$D195=6,输入!$G195="d"),1,0)</f>
        <v>0</v>
      </c>
      <c r="G196" s="1">
        <f>IF(AND(输入!$D195&gt;6,输入!$G195="d"),1,0)</f>
        <v>0</v>
      </c>
      <c r="H196" s="1">
        <f>IF(AND(输入!$D195=1,输入!$G195="s"),1,0)</f>
        <v>0</v>
      </c>
      <c r="I196" s="1">
        <f>IF(AND(输入!$D195=2,输入!$G195="s"),1,0)</f>
        <v>0</v>
      </c>
      <c r="J196" s="1">
        <f>IF(AND(输入!$D195=3,输入!$G195="s"),1,0)</f>
        <v>0</v>
      </c>
      <c r="K196" s="1">
        <f>IF(AND(输入!$D195=4,输入!$G195="s"),1,0)</f>
        <v>0</v>
      </c>
      <c r="L196" s="1">
        <f>IF(AND(输入!$D195=5,输入!$G195="s"),1,0)</f>
        <v>0</v>
      </c>
      <c r="M196" s="1">
        <f>IF(AND(输入!$D195=6,输入!$G195="s"),1,0)</f>
        <v>0</v>
      </c>
      <c r="N196" s="1">
        <f>IF(AND(输入!$D195&gt;6,输入!$G195="s"),1,0)</f>
        <v>0</v>
      </c>
      <c r="O196" s="2">
        <f>IF(AND(输入!$H195=1,输入!$G195="s"),1,0)</f>
        <v>0</v>
      </c>
      <c r="P196" s="2">
        <f>IF(AND(输入!$H195=2,输入!$G195="s"),1,0)</f>
        <v>0</v>
      </c>
      <c r="Q196" s="2">
        <f>IF(AND(输入!$H195=3,输入!$G195="s"),1,0)</f>
        <v>0</v>
      </c>
      <c r="R196" s="2">
        <f>IF(AND(输入!$H195=4,输入!$G195="s"),1,0)</f>
        <v>0</v>
      </c>
      <c r="S196" s="2">
        <f>IF(AND(输入!$H195=5,输入!$G195="s"),1,0)</f>
        <v>0</v>
      </c>
      <c r="T196" s="2">
        <f>IF(AND(输入!$H195=6,输入!$G195="s"),1,0)</f>
        <v>0</v>
      </c>
      <c r="U196" s="2">
        <f>IF(AND(输入!$H195&gt;6,输入!$G195="s"),1,0)</f>
        <v>0</v>
      </c>
      <c r="V196" s="2">
        <f>IF(AND(输入!$H195=1,输入!$G195="d"),1,0)</f>
        <v>0</v>
      </c>
      <c r="W196" s="2">
        <f>IF(AND(输入!$H195=2,输入!$G195="d"),1,0)</f>
        <v>0</v>
      </c>
      <c r="X196" s="2">
        <f>IF(AND(输入!$H195=3,输入!$G195="d"),1,0)</f>
        <v>0</v>
      </c>
      <c r="Y196" s="2">
        <f>IF(AND(输入!$H195=4,输入!$G195="d"),1,0)</f>
        <v>0</v>
      </c>
      <c r="Z196" s="2">
        <f>IF(AND(输入!$H195=5,输入!$G195="d"),1,0)</f>
        <v>0</v>
      </c>
      <c r="AA196" s="2">
        <f>IF(AND(输入!$H195=6,输入!$G195="d"),1,0)</f>
        <v>0</v>
      </c>
      <c r="AB196" s="2">
        <f>IF(AND(输入!$H195&gt;6,输入!$G195="d"),1,0)</f>
        <v>0</v>
      </c>
      <c r="AC196" s="1">
        <f>IF(AND(数据A!$E195="发球",数据A!$F195="得"),1,0)</f>
        <v>0</v>
      </c>
      <c r="AD196" s="1">
        <f>IF(AND(数据A!$E195="发球",数据A!$F195="失"),1,0)</f>
        <v>0</v>
      </c>
      <c r="AE196" s="1">
        <f>IF(AND(数据A!$E195="正手",数据A!$F195="得"),1,0)</f>
        <v>0</v>
      </c>
      <c r="AF196" s="1">
        <f>IF(AND(数据A!$E195="正手",数据A!$F195="失"),1,0)</f>
        <v>0</v>
      </c>
      <c r="AG196" s="1">
        <f>IF(AND(数据A!$E195="反手",数据A!$F195="得"),1,0)</f>
        <v>0</v>
      </c>
      <c r="AH196" s="1">
        <f>IF(AND(数据A!$E195="反手",数据A!$F195="失"),1,0)</f>
        <v>0</v>
      </c>
      <c r="AI196" s="1">
        <f>IF(AND(数据A!$E195="侧身",数据A!$F195="得"),1,0)</f>
        <v>0</v>
      </c>
      <c r="AJ196" s="1">
        <f>IF(AND(数据A!$E195="侧身",数据A!$F195="失"),1,0)</f>
        <v>0</v>
      </c>
      <c r="AK196" s="1">
        <f>IF(AND(数据A!$E195="控制",数据A!$F195="得"),1,0)</f>
        <v>0</v>
      </c>
      <c r="AL196" s="1">
        <f>IF(AND(数据A!$E195="控制",数据A!$F195="失"),1,0)</f>
        <v>0</v>
      </c>
      <c r="AM196" s="1">
        <f>IF(AND(数据A!$E195="意外",数据A!$F195="得"),1,0)</f>
        <v>0</v>
      </c>
      <c r="AN196" s="1">
        <f>IF(AND(数据A!$E195="意外",数据A!$F195="失"),1,0)</f>
        <v>0</v>
      </c>
      <c r="AO196" s="5">
        <f>IF(AND(数据B!$E195="发球",数据B!$F195="得"),1,0)</f>
        <v>0</v>
      </c>
      <c r="AP196" s="5">
        <f>IF(AND(数据B!$E195="发球",数据B!$F195="失"),1,0)</f>
        <v>0</v>
      </c>
      <c r="AQ196" s="5">
        <f>IF(AND(数据B!$E195="正手",数据B!$F195="得"),1,0)</f>
        <v>0</v>
      </c>
      <c r="AR196" s="5">
        <f>IF(AND(数据B!$E195="正手",数据B!$F195="失"),1,0)</f>
        <v>0</v>
      </c>
      <c r="AS196" s="5">
        <f>IF(AND(数据B!$E195="反手",数据B!$F195="得"),1,0)</f>
        <v>0</v>
      </c>
      <c r="AT196" s="5">
        <f>IF(AND(数据B!$E195="反手",数据B!$F195="失"),1,0)</f>
        <v>0</v>
      </c>
      <c r="AU196" s="5">
        <f>IF(AND(数据B!$E195="侧身",数据B!$F195="得"),1,0)</f>
        <v>0</v>
      </c>
      <c r="AV196" s="5">
        <f>IF(AND(数据B!$E195="侧身",数据B!$F195="失"),1,0)</f>
        <v>0</v>
      </c>
      <c r="AW196" s="5">
        <f>IF(AND(数据B!$E195="控制",数据B!$F195="得"),1,0)</f>
        <v>0</v>
      </c>
      <c r="AX196" s="5">
        <f>IF(AND(数据B!$E195="控制",数据B!$F195="失"),1,0)</f>
        <v>0</v>
      </c>
      <c r="AY196" s="5">
        <f>IF(AND(数据B!$E195="意外",数据B!$F195="得"),1,0)</f>
        <v>0</v>
      </c>
      <c r="AZ196" s="5">
        <f>IF(AND(数据B!$E195="意外",数据B!$F195="失"),1,0)</f>
        <v>0</v>
      </c>
    </row>
    <row r="197" spans="1:52">
      <c r="A197" s="1">
        <f>IF(AND(输入!$D196=1,输入!$G196="d"),1,0)</f>
        <v>0</v>
      </c>
      <c r="B197" s="1">
        <f>IF(AND(输入!$D196=2,输入!$G196="d"),1,0)</f>
        <v>0</v>
      </c>
      <c r="C197" s="1">
        <f>IF(AND(输入!$D196=3,输入!$G196="d"),1,0)</f>
        <v>0</v>
      </c>
      <c r="D197" s="1">
        <f>IF(AND(输入!$D196=4,输入!$G196="d"),1,0)</f>
        <v>0</v>
      </c>
      <c r="E197" s="1">
        <f>IF(AND(输入!$D196=5,输入!$G196="d"),1,0)</f>
        <v>0</v>
      </c>
      <c r="F197" s="1">
        <f>IF(AND(输入!$D196=6,输入!$G196="d"),1,0)</f>
        <v>0</v>
      </c>
      <c r="G197" s="1">
        <f>IF(AND(输入!$D196&gt;6,输入!$G196="d"),1,0)</f>
        <v>0</v>
      </c>
      <c r="H197" s="1">
        <f>IF(AND(输入!$D196=1,输入!$G196="s"),1,0)</f>
        <v>0</v>
      </c>
      <c r="I197" s="1">
        <f>IF(AND(输入!$D196=2,输入!$G196="s"),1,0)</f>
        <v>0</v>
      </c>
      <c r="J197" s="1">
        <f>IF(AND(输入!$D196=3,输入!$G196="s"),1,0)</f>
        <v>0</v>
      </c>
      <c r="K197" s="1">
        <f>IF(AND(输入!$D196=4,输入!$G196="s"),1,0)</f>
        <v>0</v>
      </c>
      <c r="L197" s="1">
        <f>IF(AND(输入!$D196=5,输入!$G196="s"),1,0)</f>
        <v>0</v>
      </c>
      <c r="M197" s="1">
        <f>IF(AND(输入!$D196=6,输入!$G196="s"),1,0)</f>
        <v>0</v>
      </c>
      <c r="N197" s="1">
        <f>IF(AND(输入!$D196&gt;6,输入!$G196="s"),1,0)</f>
        <v>0</v>
      </c>
      <c r="O197" s="2">
        <f>IF(AND(输入!$H196=1,输入!$G196="s"),1,0)</f>
        <v>0</v>
      </c>
      <c r="P197" s="2">
        <f>IF(AND(输入!$H196=2,输入!$G196="s"),1,0)</f>
        <v>0</v>
      </c>
      <c r="Q197" s="2">
        <f>IF(AND(输入!$H196=3,输入!$G196="s"),1,0)</f>
        <v>0</v>
      </c>
      <c r="R197" s="2">
        <f>IF(AND(输入!$H196=4,输入!$G196="s"),1,0)</f>
        <v>0</v>
      </c>
      <c r="S197" s="2">
        <f>IF(AND(输入!$H196=5,输入!$G196="s"),1,0)</f>
        <v>0</v>
      </c>
      <c r="T197" s="2">
        <f>IF(AND(输入!$H196=6,输入!$G196="s"),1,0)</f>
        <v>0</v>
      </c>
      <c r="U197" s="2">
        <f>IF(AND(输入!$H196&gt;6,输入!$G196="s"),1,0)</f>
        <v>0</v>
      </c>
      <c r="V197" s="2">
        <f>IF(AND(输入!$H196=1,输入!$G196="d"),1,0)</f>
        <v>0</v>
      </c>
      <c r="W197" s="2">
        <f>IF(AND(输入!$H196=2,输入!$G196="d"),1,0)</f>
        <v>0</v>
      </c>
      <c r="X197" s="2">
        <f>IF(AND(输入!$H196=3,输入!$G196="d"),1,0)</f>
        <v>0</v>
      </c>
      <c r="Y197" s="2">
        <f>IF(AND(输入!$H196=4,输入!$G196="d"),1,0)</f>
        <v>0</v>
      </c>
      <c r="Z197" s="2">
        <f>IF(AND(输入!$H196=5,输入!$G196="d"),1,0)</f>
        <v>0</v>
      </c>
      <c r="AA197" s="2">
        <f>IF(AND(输入!$H196=6,输入!$G196="d"),1,0)</f>
        <v>0</v>
      </c>
      <c r="AB197" s="2">
        <f>IF(AND(输入!$H196&gt;6,输入!$G196="d"),1,0)</f>
        <v>0</v>
      </c>
      <c r="AC197" s="1">
        <f>IF(AND(数据A!$E196="发球",数据A!$F196="得"),1,0)</f>
        <v>0</v>
      </c>
      <c r="AD197" s="1">
        <f>IF(AND(数据A!$E196="发球",数据A!$F196="失"),1,0)</f>
        <v>0</v>
      </c>
      <c r="AE197" s="1">
        <f>IF(AND(数据A!$E196="正手",数据A!$F196="得"),1,0)</f>
        <v>0</v>
      </c>
      <c r="AF197" s="1">
        <f>IF(AND(数据A!$E196="正手",数据A!$F196="失"),1,0)</f>
        <v>0</v>
      </c>
      <c r="AG197" s="1">
        <f>IF(AND(数据A!$E196="反手",数据A!$F196="得"),1,0)</f>
        <v>0</v>
      </c>
      <c r="AH197" s="1">
        <f>IF(AND(数据A!$E196="反手",数据A!$F196="失"),1,0)</f>
        <v>0</v>
      </c>
      <c r="AI197" s="1">
        <f>IF(AND(数据A!$E196="侧身",数据A!$F196="得"),1,0)</f>
        <v>0</v>
      </c>
      <c r="AJ197" s="1">
        <f>IF(AND(数据A!$E196="侧身",数据A!$F196="失"),1,0)</f>
        <v>0</v>
      </c>
      <c r="AK197" s="1">
        <f>IF(AND(数据A!$E196="控制",数据A!$F196="得"),1,0)</f>
        <v>0</v>
      </c>
      <c r="AL197" s="1">
        <f>IF(AND(数据A!$E196="控制",数据A!$F196="失"),1,0)</f>
        <v>0</v>
      </c>
      <c r="AM197" s="1">
        <f>IF(AND(数据A!$E196="意外",数据A!$F196="得"),1,0)</f>
        <v>0</v>
      </c>
      <c r="AN197" s="1">
        <f>IF(AND(数据A!$E196="意外",数据A!$F196="失"),1,0)</f>
        <v>0</v>
      </c>
      <c r="AO197" s="5">
        <f>IF(AND(数据B!$E196="发球",数据B!$F196="得"),1,0)</f>
        <v>0</v>
      </c>
      <c r="AP197" s="5">
        <f>IF(AND(数据B!$E196="发球",数据B!$F196="失"),1,0)</f>
        <v>0</v>
      </c>
      <c r="AQ197" s="5">
        <f>IF(AND(数据B!$E196="正手",数据B!$F196="得"),1,0)</f>
        <v>0</v>
      </c>
      <c r="AR197" s="5">
        <f>IF(AND(数据B!$E196="正手",数据B!$F196="失"),1,0)</f>
        <v>0</v>
      </c>
      <c r="AS197" s="5">
        <f>IF(AND(数据B!$E196="反手",数据B!$F196="得"),1,0)</f>
        <v>0</v>
      </c>
      <c r="AT197" s="5">
        <f>IF(AND(数据B!$E196="反手",数据B!$F196="失"),1,0)</f>
        <v>0</v>
      </c>
      <c r="AU197" s="5">
        <f>IF(AND(数据B!$E196="侧身",数据B!$F196="得"),1,0)</f>
        <v>0</v>
      </c>
      <c r="AV197" s="5">
        <f>IF(AND(数据B!$E196="侧身",数据B!$F196="失"),1,0)</f>
        <v>0</v>
      </c>
      <c r="AW197" s="5">
        <f>IF(AND(数据B!$E196="控制",数据B!$F196="得"),1,0)</f>
        <v>0</v>
      </c>
      <c r="AX197" s="5">
        <f>IF(AND(数据B!$E196="控制",数据B!$F196="失"),1,0)</f>
        <v>0</v>
      </c>
      <c r="AY197" s="5">
        <f>IF(AND(数据B!$E196="意外",数据B!$F196="得"),1,0)</f>
        <v>0</v>
      </c>
      <c r="AZ197" s="5">
        <f>IF(AND(数据B!$E196="意外",数据B!$F196="失"),1,0)</f>
        <v>0</v>
      </c>
    </row>
    <row r="198" spans="1:52">
      <c r="A198" s="1">
        <f>IF(AND(输入!$D197=1,输入!$G197="d"),1,0)</f>
        <v>0</v>
      </c>
      <c r="B198" s="1">
        <f>IF(AND(输入!$D197=2,输入!$G197="d"),1,0)</f>
        <v>0</v>
      </c>
      <c r="C198" s="1">
        <f>IF(AND(输入!$D197=3,输入!$G197="d"),1,0)</f>
        <v>0</v>
      </c>
      <c r="D198" s="1">
        <f>IF(AND(输入!$D197=4,输入!$G197="d"),1,0)</f>
        <v>0</v>
      </c>
      <c r="E198" s="1">
        <f>IF(AND(输入!$D197=5,输入!$G197="d"),1,0)</f>
        <v>0</v>
      </c>
      <c r="F198" s="1">
        <f>IF(AND(输入!$D197=6,输入!$G197="d"),1,0)</f>
        <v>0</v>
      </c>
      <c r="G198" s="1">
        <f>IF(AND(输入!$D197&gt;6,输入!$G197="d"),1,0)</f>
        <v>0</v>
      </c>
      <c r="H198" s="1">
        <f>IF(AND(输入!$D197=1,输入!$G197="s"),1,0)</f>
        <v>0</v>
      </c>
      <c r="I198" s="1">
        <f>IF(AND(输入!$D197=2,输入!$G197="s"),1,0)</f>
        <v>0</v>
      </c>
      <c r="J198" s="1">
        <f>IF(AND(输入!$D197=3,输入!$G197="s"),1,0)</f>
        <v>0</v>
      </c>
      <c r="K198" s="1">
        <f>IF(AND(输入!$D197=4,输入!$G197="s"),1,0)</f>
        <v>0</v>
      </c>
      <c r="L198" s="1">
        <f>IF(AND(输入!$D197=5,输入!$G197="s"),1,0)</f>
        <v>0</v>
      </c>
      <c r="M198" s="1">
        <f>IF(AND(输入!$D197=6,输入!$G197="s"),1,0)</f>
        <v>0</v>
      </c>
      <c r="N198" s="1">
        <f>IF(AND(输入!$D197&gt;6,输入!$G197="s"),1,0)</f>
        <v>0</v>
      </c>
      <c r="O198" s="2">
        <f>IF(AND(输入!$H197=1,输入!$G197="s"),1,0)</f>
        <v>0</v>
      </c>
      <c r="P198" s="2">
        <f>IF(AND(输入!$H197=2,输入!$G197="s"),1,0)</f>
        <v>0</v>
      </c>
      <c r="Q198" s="2">
        <f>IF(AND(输入!$H197=3,输入!$G197="s"),1,0)</f>
        <v>0</v>
      </c>
      <c r="R198" s="2">
        <f>IF(AND(输入!$H197=4,输入!$G197="s"),1,0)</f>
        <v>0</v>
      </c>
      <c r="S198" s="2">
        <f>IF(AND(输入!$H197=5,输入!$G197="s"),1,0)</f>
        <v>0</v>
      </c>
      <c r="T198" s="2">
        <f>IF(AND(输入!$H197=6,输入!$G197="s"),1,0)</f>
        <v>0</v>
      </c>
      <c r="U198" s="2">
        <f>IF(AND(输入!$H197&gt;6,输入!$G197="s"),1,0)</f>
        <v>0</v>
      </c>
      <c r="V198" s="2">
        <f>IF(AND(输入!$H197=1,输入!$G197="d"),1,0)</f>
        <v>0</v>
      </c>
      <c r="W198" s="2">
        <f>IF(AND(输入!$H197=2,输入!$G197="d"),1,0)</f>
        <v>0</v>
      </c>
      <c r="X198" s="2">
        <f>IF(AND(输入!$H197=3,输入!$G197="d"),1,0)</f>
        <v>0</v>
      </c>
      <c r="Y198" s="2">
        <f>IF(AND(输入!$H197=4,输入!$G197="d"),1,0)</f>
        <v>0</v>
      </c>
      <c r="Z198" s="2">
        <f>IF(AND(输入!$H197=5,输入!$G197="d"),1,0)</f>
        <v>0</v>
      </c>
      <c r="AA198" s="2">
        <f>IF(AND(输入!$H197=6,输入!$G197="d"),1,0)</f>
        <v>0</v>
      </c>
      <c r="AB198" s="2">
        <f>IF(AND(输入!$H197&gt;6,输入!$G197="d"),1,0)</f>
        <v>0</v>
      </c>
      <c r="AC198" s="1">
        <f>IF(AND(数据A!$E197="发球",数据A!$F197="得"),1,0)</f>
        <v>0</v>
      </c>
      <c r="AD198" s="1">
        <f>IF(AND(数据A!$E197="发球",数据A!$F197="失"),1,0)</f>
        <v>0</v>
      </c>
      <c r="AE198" s="1">
        <f>IF(AND(数据A!$E197="正手",数据A!$F197="得"),1,0)</f>
        <v>0</v>
      </c>
      <c r="AF198" s="1">
        <f>IF(AND(数据A!$E197="正手",数据A!$F197="失"),1,0)</f>
        <v>0</v>
      </c>
      <c r="AG198" s="1">
        <f>IF(AND(数据A!$E197="反手",数据A!$F197="得"),1,0)</f>
        <v>0</v>
      </c>
      <c r="AH198" s="1">
        <f>IF(AND(数据A!$E197="反手",数据A!$F197="失"),1,0)</f>
        <v>0</v>
      </c>
      <c r="AI198" s="1">
        <f>IF(AND(数据A!$E197="侧身",数据A!$F197="得"),1,0)</f>
        <v>0</v>
      </c>
      <c r="AJ198" s="1">
        <f>IF(AND(数据A!$E197="侧身",数据A!$F197="失"),1,0)</f>
        <v>0</v>
      </c>
      <c r="AK198" s="1">
        <f>IF(AND(数据A!$E197="控制",数据A!$F197="得"),1,0)</f>
        <v>0</v>
      </c>
      <c r="AL198" s="1">
        <f>IF(AND(数据A!$E197="控制",数据A!$F197="失"),1,0)</f>
        <v>0</v>
      </c>
      <c r="AM198" s="1">
        <f>IF(AND(数据A!$E197="意外",数据A!$F197="得"),1,0)</f>
        <v>0</v>
      </c>
      <c r="AN198" s="1">
        <f>IF(AND(数据A!$E197="意外",数据A!$F197="失"),1,0)</f>
        <v>0</v>
      </c>
      <c r="AO198" s="5">
        <f>IF(AND(数据B!$E197="发球",数据B!$F197="得"),1,0)</f>
        <v>0</v>
      </c>
      <c r="AP198" s="5">
        <f>IF(AND(数据B!$E197="发球",数据B!$F197="失"),1,0)</f>
        <v>0</v>
      </c>
      <c r="AQ198" s="5">
        <f>IF(AND(数据B!$E197="正手",数据B!$F197="得"),1,0)</f>
        <v>0</v>
      </c>
      <c r="AR198" s="5">
        <f>IF(AND(数据B!$E197="正手",数据B!$F197="失"),1,0)</f>
        <v>0</v>
      </c>
      <c r="AS198" s="5">
        <f>IF(AND(数据B!$E197="反手",数据B!$F197="得"),1,0)</f>
        <v>0</v>
      </c>
      <c r="AT198" s="5">
        <f>IF(AND(数据B!$E197="反手",数据B!$F197="失"),1,0)</f>
        <v>0</v>
      </c>
      <c r="AU198" s="5">
        <f>IF(AND(数据B!$E197="侧身",数据B!$F197="得"),1,0)</f>
        <v>0</v>
      </c>
      <c r="AV198" s="5">
        <f>IF(AND(数据B!$E197="侧身",数据B!$F197="失"),1,0)</f>
        <v>0</v>
      </c>
      <c r="AW198" s="5">
        <f>IF(AND(数据B!$E197="控制",数据B!$F197="得"),1,0)</f>
        <v>0</v>
      </c>
      <c r="AX198" s="5">
        <f>IF(AND(数据B!$E197="控制",数据B!$F197="失"),1,0)</f>
        <v>0</v>
      </c>
      <c r="AY198" s="5">
        <f>IF(AND(数据B!$E197="意外",数据B!$F197="得"),1,0)</f>
        <v>0</v>
      </c>
      <c r="AZ198" s="5">
        <f>IF(AND(数据B!$E197="意外",数据B!$F197="失"),1,0)</f>
        <v>0</v>
      </c>
    </row>
    <row r="199" spans="1:52">
      <c r="A199" s="1">
        <f>IF(AND(输入!$D198=1,输入!$G198="d"),1,0)</f>
        <v>0</v>
      </c>
      <c r="B199" s="1">
        <f>IF(AND(输入!$D198=2,输入!$G198="d"),1,0)</f>
        <v>0</v>
      </c>
      <c r="C199" s="1">
        <f>IF(AND(输入!$D198=3,输入!$G198="d"),1,0)</f>
        <v>0</v>
      </c>
      <c r="D199" s="1">
        <f>IF(AND(输入!$D198=4,输入!$G198="d"),1,0)</f>
        <v>0</v>
      </c>
      <c r="E199" s="1">
        <f>IF(AND(输入!$D198=5,输入!$G198="d"),1,0)</f>
        <v>0</v>
      </c>
      <c r="F199" s="1">
        <f>IF(AND(输入!$D198=6,输入!$G198="d"),1,0)</f>
        <v>0</v>
      </c>
      <c r="G199" s="1">
        <f>IF(AND(输入!$D198&gt;6,输入!$G198="d"),1,0)</f>
        <v>0</v>
      </c>
      <c r="H199" s="1">
        <f>IF(AND(输入!$D198=1,输入!$G198="s"),1,0)</f>
        <v>0</v>
      </c>
      <c r="I199" s="1">
        <f>IF(AND(输入!$D198=2,输入!$G198="s"),1,0)</f>
        <v>0</v>
      </c>
      <c r="J199" s="1">
        <f>IF(AND(输入!$D198=3,输入!$G198="s"),1,0)</f>
        <v>0</v>
      </c>
      <c r="K199" s="1">
        <f>IF(AND(输入!$D198=4,输入!$G198="s"),1,0)</f>
        <v>0</v>
      </c>
      <c r="L199" s="1">
        <f>IF(AND(输入!$D198=5,输入!$G198="s"),1,0)</f>
        <v>0</v>
      </c>
      <c r="M199" s="1">
        <f>IF(AND(输入!$D198=6,输入!$G198="s"),1,0)</f>
        <v>0</v>
      </c>
      <c r="N199" s="1">
        <f>IF(AND(输入!$D198&gt;6,输入!$G198="s"),1,0)</f>
        <v>0</v>
      </c>
      <c r="O199" s="2">
        <f>IF(AND(输入!$H198=1,输入!$G198="s"),1,0)</f>
        <v>0</v>
      </c>
      <c r="P199" s="2">
        <f>IF(AND(输入!$H198=2,输入!$G198="s"),1,0)</f>
        <v>0</v>
      </c>
      <c r="Q199" s="2">
        <f>IF(AND(输入!$H198=3,输入!$G198="s"),1,0)</f>
        <v>0</v>
      </c>
      <c r="R199" s="2">
        <f>IF(AND(输入!$H198=4,输入!$G198="s"),1,0)</f>
        <v>0</v>
      </c>
      <c r="S199" s="2">
        <f>IF(AND(输入!$H198=5,输入!$G198="s"),1,0)</f>
        <v>0</v>
      </c>
      <c r="T199" s="2">
        <f>IF(AND(输入!$H198=6,输入!$G198="s"),1,0)</f>
        <v>0</v>
      </c>
      <c r="U199" s="2">
        <f>IF(AND(输入!$H198&gt;6,输入!$G198="s"),1,0)</f>
        <v>0</v>
      </c>
      <c r="V199" s="2">
        <f>IF(AND(输入!$H198=1,输入!$G198="d"),1,0)</f>
        <v>0</v>
      </c>
      <c r="W199" s="2">
        <f>IF(AND(输入!$H198=2,输入!$G198="d"),1,0)</f>
        <v>0</v>
      </c>
      <c r="X199" s="2">
        <f>IF(AND(输入!$H198=3,输入!$G198="d"),1,0)</f>
        <v>0</v>
      </c>
      <c r="Y199" s="2">
        <f>IF(AND(输入!$H198=4,输入!$G198="d"),1,0)</f>
        <v>0</v>
      </c>
      <c r="Z199" s="2">
        <f>IF(AND(输入!$H198=5,输入!$G198="d"),1,0)</f>
        <v>0</v>
      </c>
      <c r="AA199" s="2">
        <f>IF(AND(输入!$H198=6,输入!$G198="d"),1,0)</f>
        <v>0</v>
      </c>
      <c r="AB199" s="2">
        <f>IF(AND(输入!$H198&gt;6,输入!$G198="d"),1,0)</f>
        <v>0</v>
      </c>
      <c r="AC199" s="1">
        <f>IF(AND(数据A!$E198="发球",数据A!$F198="得"),1,0)</f>
        <v>0</v>
      </c>
      <c r="AD199" s="1">
        <f>IF(AND(数据A!$E198="发球",数据A!$F198="失"),1,0)</f>
        <v>0</v>
      </c>
      <c r="AE199" s="1">
        <f>IF(AND(数据A!$E198="正手",数据A!$F198="得"),1,0)</f>
        <v>0</v>
      </c>
      <c r="AF199" s="1">
        <f>IF(AND(数据A!$E198="正手",数据A!$F198="失"),1,0)</f>
        <v>0</v>
      </c>
      <c r="AG199" s="1">
        <f>IF(AND(数据A!$E198="反手",数据A!$F198="得"),1,0)</f>
        <v>0</v>
      </c>
      <c r="AH199" s="1">
        <f>IF(AND(数据A!$E198="反手",数据A!$F198="失"),1,0)</f>
        <v>0</v>
      </c>
      <c r="AI199" s="1">
        <f>IF(AND(数据A!$E198="侧身",数据A!$F198="得"),1,0)</f>
        <v>0</v>
      </c>
      <c r="AJ199" s="1">
        <f>IF(AND(数据A!$E198="侧身",数据A!$F198="失"),1,0)</f>
        <v>0</v>
      </c>
      <c r="AK199" s="1">
        <f>IF(AND(数据A!$E198="控制",数据A!$F198="得"),1,0)</f>
        <v>0</v>
      </c>
      <c r="AL199" s="1">
        <f>IF(AND(数据A!$E198="控制",数据A!$F198="失"),1,0)</f>
        <v>0</v>
      </c>
      <c r="AM199" s="1">
        <f>IF(AND(数据A!$E198="意外",数据A!$F198="得"),1,0)</f>
        <v>0</v>
      </c>
      <c r="AN199" s="1">
        <f>IF(AND(数据A!$E198="意外",数据A!$F198="失"),1,0)</f>
        <v>0</v>
      </c>
      <c r="AO199" s="5">
        <f>IF(AND(数据B!$E198="发球",数据B!$F198="得"),1,0)</f>
        <v>0</v>
      </c>
      <c r="AP199" s="5">
        <f>IF(AND(数据B!$E198="发球",数据B!$F198="失"),1,0)</f>
        <v>0</v>
      </c>
      <c r="AQ199" s="5">
        <f>IF(AND(数据B!$E198="正手",数据B!$F198="得"),1,0)</f>
        <v>0</v>
      </c>
      <c r="AR199" s="5">
        <f>IF(AND(数据B!$E198="正手",数据B!$F198="失"),1,0)</f>
        <v>0</v>
      </c>
      <c r="AS199" s="5">
        <f>IF(AND(数据B!$E198="反手",数据B!$F198="得"),1,0)</f>
        <v>0</v>
      </c>
      <c r="AT199" s="5">
        <f>IF(AND(数据B!$E198="反手",数据B!$F198="失"),1,0)</f>
        <v>0</v>
      </c>
      <c r="AU199" s="5">
        <f>IF(AND(数据B!$E198="侧身",数据B!$F198="得"),1,0)</f>
        <v>0</v>
      </c>
      <c r="AV199" s="5">
        <f>IF(AND(数据B!$E198="侧身",数据B!$F198="失"),1,0)</f>
        <v>0</v>
      </c>
      <c r="AW199" s="5">
        <f>IF(AND(数据B!$E198="控制",数据B!$F198="得"),1,0)</f>
        <v>0</v>
      </c>
      <c r="AX199" s="5">
        <f>IF(AND(数据B!$E198="控制",数据B!$F198="失"),1,0)</f>
        <v>0</v>
      </c>
      <c r="AY199" s="5">
        <f>IF(AND(数据B!$E198="意外",数据B!$F198="得"),1,0)</f>
        <v>0</v>
      </c>
      <c r="AZ199" s="5">
        <f>IF(AND(数据B!$E198="意外",数据B!$F198="失"),1,0)</f>
        <v>0</v>
      </c>
    </row>
    <row r="200" spans="1:52">
      <c r="A200" s="1">
        <f>IF(AND(输入!$D199=1,输入!$G199="d"),1,0)</f>
        <v>0</v>
      </c>
      <c r="B200" s="1">
        <f>IF(AND(输入!$D199=2,输入!$G199="d"),1,0)</f>
        <v>0</v>
      </c>
      <c r="C200" s="1">
        <f>IF(AND(输入!$D199=3,输入!$G199="d"),1,0)</f>
        <v>0</v>
      </c>
      <c r="D200" s="1">
        <f>IF(AND(输入!$D199=4,输入!$G199="d"),1,0)</f>
        <v>0</v>
      </c>
      <c r="E200" s="1">
        <f>IF(AND(输入!$D199=5,输入!$G199="d"),1,0)</f>
        <v>0</v>
      </c>
      <c r="F200" s="1">
        <f>IF(AND(输入!$D199=6,输入!$G199="d"),1,0)</f>
        <v>0</v>
      </c>
      <c r="G200" s="1">
        <f>IF(AND(输入!$D199&gt;6,输入!$G199="d"),1,0)</f>
        <v>0</v>
      </c>
      <c r="H200" s="1">
        <f>IF(AND(输入!$D199=1,输入!$G199="s"),1,0)</f>
        <v>0</v>
      </c>
      <c r="I200" s="1">
        <f>IF(AND(输入!$D199=2,输入!$G199="s"),1,0)</f>
        <v>0</v>
      </c>
      <c r="J200" s="1">
        <f>IF(AND(输入!$D199=3,输入!$G199="s"),1,0)</f>
        <v>0</v>
      </c>
      <c r="K200" s="1">
        <f>IF(AND(输入!$D199=4,输入!$G199="s"),1,0)</f>
        <v>0</v>
      </c>
      <c r="L200" s="1">
        <f>IF(AND(输入!$D199=5,输入!$G199="s"),1,0)</f>
        <v>0</v>
      </c>
      <c r="M200" s="1">
        <f>IF(AND(输入!$D199=6,输入!$G199="s"),1,0)</f>
        <v>0</v>
      </c>
      <c r="N200" s="1">
        <f>IF(AND(输入!$D199&gt;6,输入!$G199="s"),1,0)</f>
        <v>0</v>
      </c>
      <c r="O200" s="2">
        <f>IF(AND(输入!$H199=1,输入!$G199="s"),1,0)</f>
        <v>0</v>
      </c>
      <c r="P200" s="2">
        <f>IF(AND(输入!$H199=2,输入!$G199="s"),1,0)</f>
        <v>0</v>
      </c>
      <c r="Q200" s="2">
        <f>IF(AND(输入!$H199=3,输入!$G199="s"),1,0)</f>
        <v>0</v>
      </c>
      <c r="R200" s="2">
        <f>IF(AND(输入!$H199=4,输入!$G199="s"),1,0)</f>
        <v>0</v>
      </c>
      <c r="S200" s="2">
        <f>IF(AND(输入!$H199=5,输入!$G199="s"),1,0)</f>
        <v>0</v>
      </c>
      <c r="T200" s="2">
        <f>IF(AND(输入!$H199=6,输入!$G199="s"),1,0)</f>
        <v>0</v>
      </c>
      <c r="U200" s="2">
        <f>IF(AND(输入!$H199&gt;6,输入!$G199="s"),1,0)</f>
        <v>0</v>
      </c>
      <c r="V200" s="2">
        <f>IF(AND(输入!$H199=1,输入!$G199="d"),1,0)</f>
        <v>0</v>
      </c>
      <c r="W200" s="2">
        <f>IF(AND(输入!$H199=2,输入!$G199="d"),1,0)</f>
        <v>0</v>
      </c>
      <c r="X200" s="2">
        <f>IF(AND(输入!$H199=3,输入!$G199="d"),1,0)</f>
        <v>0</v>
      </c>
      <c r="Y200" s="2">
        <f>IF(AND(输入!$H199=4,输入!$G199="d"),1,0)</f>
        <v>0</v>
      </c>
      <c r="Z200" s="2">
        <f>IF(AND(输入!$H199=5,输入!$G199="d"),1,0)</f>
        <v>0</v>
      </c>
      <c r="AA200" s="2">
        <f>IF(AND(输入!$H199=6,输入!$G199="d"),1,0)</f>
        <v>0</v>
      </c>
      <c r="AB200" s="2">
        <f>IF(AND(输入!$H199&gt;6,输入!$G199="d"),1,0)</f>
        <v>0</v>
      </c>
      <c r="AC200" s="1">
        <f>IF(AND(数据A!$E199="发球",数据A!$F199="得"),1,0)</f>
        <v>0</v>
      </c>
      <c r="AD200" s="1">
        <f>IF(AND(数据A!$E199="发球",数据A!$F199="失"),1,0)</f>
        <v>0</v>
      </c>
      <c r="AE200" s="1">
        <f>IF(AND(数据A!$E199="正手",数据A!$F199="得"),1,0)</f>
        <v>0</v>
      </c>
      <c r="AF200" s="1">
        <f>IF(AND(数据A!$E199="正手",数据A!$F199="失"),1,0)</f>
        <v>0</v>
      </c>
      <c r="AG200" s="1">
        <f>IF(AND(数据A!$E199="反手",数据A!$F199="得"),1,0)</f>
        <v>0</v>
      </c>
      <c r="AH200" s="1">
        <f>IF(AND(数据A!$E199="反手",数据A!$F199="失"),1,0)</f>
        <v>0</v>
      </c>
      <c r="AI200" s="1">
        <f>IF(AND(数据A!$E199="侧身",数据A!$F199="得"),1,0)</f>
        <v>0</v>
      </c>
      <c r="AJ200" s="1">
        <f>IF(AND(数据A!$E199="侧身",数据A!$F199="失"),1,0)</f>
        <v>0</v>
      </c>
      <c r="AK200" s="1">
        <f>IF(AND(数据A!$E199="控制",数据A!$F199="得"),1,0)</f>
        <v>0</v>
      </c>
      <c r="AL200" s="1">
        <f>IF(AND(数据A!$E199="控制",数据A!$F199="失"),1,0)</f>
        <v>0</v>
      </c>
      <c r="AM200" s="1">
        <f>IF(AND(数据A!$E199="意外",数据A!$F199="得"),1,0)</f>
        <v>0</v>
      </c>
      <c r="AN200" s="1">
        <f>IF(AND(数据A!$E199="意外",数据A!$F199="失"),1,0)</f>
        <v>0</v>
      </c>
      <c r="AO200" s="5">
        <f>IF(AND(数据B!$E199="发球",数据B!$F199="得"),1,0)</f>
        <v>0</v>
      </c>
      <c r="AP200" s="5">
        <f>IF(AND(数据B!$E199="发球",数据B!$F199="失"),1,0)</f>
        <v>0</v>
      </c>
      <c r="AQ200" s="5">
        <f>IF(AND(数据B!$E199="正手",数据B!$F199="得"),1,0)</f>
        <v>0</v>
      </c>
      <c r="AR200" s="5">
        <f>IF(AND(数据B!$E199="正手",数据B!$F199="失"),1,0)</f>
        <v>0</v>
      </c>
      <c r="AS200" s="5">
        <f>IF(AND(数据B!$E199="反手",数据B!$F199="得"),1,0)</f>
        <v>0</v>
      </c>
      <c r="AT200" s="5">
        <f>IF(AND(数据B!$E199="反手",数据B!$F199="失"),1,0)</f>
        <v>0</v>
      </c>
      <c r="AU200" s="5">
        <f>IF(AND(数据B!$E199="侧身",数据B!$F199="得"),1,0)</f>
        <v>0</v>
      </c>
      <c r="AV200" s="5">
        <f>IF(AND(数据B!$E199="侧身",数据B!$F199="失"),1,0)</f>
        <v>0</v>
      </c>
      <c r="AW200" s="5">
        <f>IF(AND(数据B!$E199="控制",数据B!$F199="得"),1,0)</f>
        <v>0</v>
      </c>
      <c r="AX200" s="5">
        <f>IF(AND(数据B!$E199="控制",数据B!$F199="失"),1,0)</f>
        <v>0</v>
      </c>
      <c r="AY200" s="5">
        <f>IF(AND(数据B!$E199="意外",数据B!$F199="得"),1,0)</f>
        <v>0</v>
      </c>
      <c r="AZ200" s="5">
        <f>IF(AND(数据B!$E199="意外",数据B!$F199="失"),1,0)</f>
        <v>0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输入</vt:lpstr>
      <vt:lpstr>Sheet1</vt:lpstr>
      <vt:lpstr>数据输出（中文）</vt:lpstr>
      <vt:lpstr>数据输出（英文）</vt:lpstr>
      <vt:lpstr>各局折线图</vt:lpstr>
      <vt:lpstr>数据A</vt:lpstr>
      <vt:lpstr>数据B</vt:lpstr>
      <vt:lpstr>后台计算1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MUXUEFENG</cp:lastModifiedBy>
  <dcterms:created xsi:type="dcterms:W3CDTF">2015-06-05T18:19:00Z</dcterms:created>
  <dcterms:modified xsi:type="dcterms:W3CDTF">2018-09-21T05:21:05Z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