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hinapku.sharepoint.com/sites/IPP-655-PTSDMeta/Shared Documents/PTSD治疗的高级Meta分析/component NMA/"/>
    </mc:Choice>
  </mc:AlternateContent>
  <bookViews>
    <workbookView xWindow="480" yWindow="75" windowWidth="18075" windowHeight="12525"/>
  </bookViews>
  <sheets>
    <sheet name="data for trial 20250416_2" sheetId="1" r:id="rId1"/>
  </sheets>
  <calcPr calcId="162913"/>
</workbook>
</file>

<file path=xl/calcChain.xml><?xml version="1.0" encoding="utf-8"?>
<calcChain xmlns="http://schemas.openxmlformats.org/spreadsheetml/2006/main">
  <c r="J130" i="1" l="1"/>
  <c r="I130" i="1"/>
  <c r="J127" i="1"/>
  <c r="I127" i="1"/>
  <c r="I126" i="1"/>
  <c r="J125" i="1"/>
  <c r="I125" i="1"/>
  <c r="J124" i="1"/>
  <c r="I124" i="1"/>
  <c r="J122" i="1"/>
  <c r="I122" i="1"/>
  <c r="K121" i="1"/>
  <c r="J121" i="1"/>
  <c r="I121" i="1"/>
  <c r="I110" i="1"/>
  <c r="J91" i="1"/>
  <c r="J88" i="1"/>
  <c r="I58" i="1"/>
  <c r="I17" i="1"/>
  <c r="J7" i="1"/>
  <c r="I7" i="1"/>
</calcChain>
</file>

<file path=xl/sharedStrings.xml><?xml version="1.0" encoding="utf-8"?>
<sst xmlns="http://schemas.openxmlformats.org/spreadsheetml/2006/main" count="2372" uniqueCount="550">
  <si>
    <t>NO</t>
  </si>
  <si>
    <t>ref</t>
  </si>
  <si>
    <t>Arm_1</t>
  </si>
  <si>
    <t>Arm_2</t>
  </si>
  <si>
    <t>Arm_3</t>
  </si>
  <si>
    <t>Arm_4</t>
  </si>
  <si>
    <t>na</t>
  </si>
  <si>
    <t>contrast_group</t>
  </si>
  <si>
    <t>dropout_rate_a1</t>
  </si>
  <si>
    <t>dropout_rate_a2</t>
  </si>
  <si>
    <t>dropout_rate_a3</t>
  </si>
  <si>
    <t>dropout_rate_a4</t>
  </si>
  <si>
    <t>age</t>
  </si>
  <si>
    <t>sex</t>
  </si>
  <si>
    <t>comorbidity</t>
  </si>
  <si>
    <t>trauma</t>
  </si>
  <si>
    <t>duration</t>
  </si>
  <si>
    <t>n.1</t>
  </si>
  <si>
    <t>y.1</t>
  </si>
  <si>
    <t>sd.1</t>
  </si>
  <si>
    <t>n.2</t>
  </si>
  <si>
    <t>y.2</t>
  </si>
  <si>
    <t>sd.2</t>
  </si>
  <si>
    <t>n.3</t>
  </si>
  <si>
    <t>y.3</t>
  </si>
  <si>
    <t>sd.3</t>
  </si>
  <si>
    <t>n.4</t>
  </si>
  <si>
    <t>y.4</t>
  </si>
  <si>
    <t>sd.4</t>
  </si>
  <si>
    <t>IVE</t>
  </si>
  <si>
    <t>reliving</t>
  </si>
  <si>
    <t>CR</t>
  </si>
  <si>
    <t>BL</t>
  </si>
  <si>
    <t>NF</t>
  </si>
  <si>
    <t>IMAG</t>
  </si>
  <si>
    <t>PS</t>
  </si>
  <si>
    <t>BA</t>
  </si>
  <si>
    <t>RL</t>
  </si>
  <si>
    <t>HW</t>
  </si>
  <si>
    <t>other</t>
  </si>
  <si>
    <t>Foa et al., 1991</t>
  </si>
  <si>
    <t>SIT</t>
  </si>
  <si>
    <t>PE</t>
  </si>
  <si>
    <t>Supportive counseling</t>
  </si>
  <si>
    <t>1,1,1,1</t>
  </si>
  <si>
    <t>1,0,0,0</t>
  </si>
  <si>
    <t>0,0,0,0</t>
  </si>
  <si>
    <t>0,0,1,0</t>
  </si>
  <si>
    <t>1,1,1,0</t>
  </si>
  <si>
    <t>1,0,1,0</t>
  </si>
  <si>
    <t>0,0,0,1</t>
  </si>
  <si>
    <t>Johnson &amp; Lubin, 2006</t>
  </si>
  <si>
    <t>other TFCBT</t>
  </si>
  <si>
    <t>EMDR</t>
  </si>
  <si>
    <t>TAU</t>
  </si>
  <si>
    <t>38.9,38.9,38.9,38.9</t>
  </si>
  <si>
    <t>869.4,530.1,569.7,697</t>
  </si>
  <si>
    <t>Foa et al., 1999</t>
  </si>
  <si>
    <t>integrated therapy</t>
  </si>
  <si>
    <t>Matthijssen et al., 2024</t>
  </si>
  <si>
    <t>0,0,0</t>
  </si>
  <si>
    <t>0,1,0</t>
  </si>
  <si>
    <t>1,0,0</t>
  </si>
  <si>
    <t>0,0,1</t>
  </si>
  <si>
    <t>Rothbaum et al., 2005</t>
  </si>
  <si>
    <t>1,1,1</t>
  </si>
  <si>
    <t>1,1,0</t>
  </si>
  <si>
    <t>van den Berg et al., 2015</t>
  </si>
  <si>
    <t>Foa et al., 2005</t>
  </si>
  <si>
    <t>McDonagh et al., 2005</t>
  </si>
  <si>
    <t>PCT</t>
  </si>
  <si>
    <t>Ford et al., 2011</t>
  </si>
  <si>
    <t>TARGET</t>
  </si>
  <si>
    <t>Wells et al., 2015</t>
  </si>
  <si>
    <t>MCT</t>
  </si>
  <si>
    <t>Carlson et al., 1998</t>
  </si>
  <si>
    <t>relaxation</t>
  </si>
  <si>
    <t>Reger et al., 2016</t>
  </si>
  <si>
    <t>VRET</t>
  </si>
  <si>
    <t>王新燕等，2016</t>
  </si>
  <si>
    <t>40,40,40</t>
  </si>
  <si>
    <t>0.54,0.54,0.54</t>
  </si>
  <si>
    <t>270,282,697</t>
  </si>
  <si>
    <t>0,1,1</t>
  </si>
  <si>
    <t>Ehlers  et al., 2014</t>
  </si>
  <si>
    <t>CT</t>
  </si>
  <si>
    <t>1,0,1</t>
  </si>
  <si>
    <t>Blanchard et al., 2003</t>
  </si>
  <si>
    <t>Markowitz et al., 2015</t>
  </si>
  <si>
    <t>IPT</t>
  </si>
  <si>
    <t>38.12,41.76,40.62</t>
  </si>
  <si>
    <t>0.7,0.55,0.88</t>
  </si>
  <si>
    <t>700,900,840</t>
  </si>
  <si>
    <t>Coffey et al., 2016</t>
  </si>
  <si>
    <t>psychoeducation</t>
  </si>
  <si>
    <t>34.7,34.4,32.9</t>
  </si>
  <si>
    <t>0.42,0.45,0.51</t>
  </si>
  <si>
    <t>780,810,780</t>
  </si>
  <si>
    <t>Resick et al., 2002</t>
  </si>
  <si>
    <t>CPT</t>
  </si>
  <si>
    <t>MCC</t>
  </si>
  <si>
    <t>32,32,32</t>
  </si>
  <si>
    <t>780,697,780</t>
  </si>
  <si>
    <t>Cloitre et al., 2010</t>
  </si>
  <si>
    <t>33.2,37.1,38.7</t>
  </si>
  <si>
    <t>960,960,960</t>
  </si>
  <si>
    <t>Power et al., 2002</t>
  </si>
  <si>
    <t>Simpson et al., 2022</t>
  </si>
  <si>
    <t>non PTSD treatment</t>
  </si>
  <si>
    <t>42.1,42.1,42.1</t>
  </si>
  <si>
    <t>0.56,0.56,0.56</t>
  </si>
  <si>
    <t>600,600,180</t>
  </si>
  <si>
    <t>Ruglass et al., 2016</t>
  </si>
  <si>
    <t>43.08,44.21,47.18</t>
  </si>
  <si>
    <t>0.282,0.372,0.464</t>
  </si>
  <si>
    <t>1080,1080,0</t>
  </si>
  <si>
    <t>Foa et al., 2018</t>
  </si>
  <si>
    <t>32.77,32.54,32.70</t>
  </si>
  <si>
    <t>0.12,0.15,0.05</t>
  </si>
  <si>
    <t>900,900,697</t>
  </si>
  <si>
    <t>Resick et al., 2008</t>
  </si>
  <si>
    <t>35.4,35.4,35.4</t>
  </si>
  <si>
    <t>720,720,720</t>
  </si>
  <si>
    <t>Haller et al., 2016</t>
  </si>
  <si>
    <t>47.32,47.2</t>
  </si>
  <si>
    <t>0.129,0.098</t>
  </si>
  <si>
    <t>720,720</t>
  </si>
  <si>
    <t>0,0</t>
  </si>
  <si>
    <t>0,1</t>
  </si>
  <si>
    <t>1,1</t>
  </si>
  <si>
    <t>1,0</t>
  </si>
  <si>
    <t>Galovski et al., 2016</t>
  </si>
  <si>
    <t>36.87,36.87</t>
  </si>
  <si>
    <t>900,720</t>
  </si>
  <si>
    <t>Pigeon et al., 2022</t>
  </si>
  <si>
    <t>34.21,36.8</t>
  </si>
  <si>
    <t>0.964,0.981</t>
  </si>
  <si>
    <t>960,720</t>
  </si>
  <si>
    <t>Bohus et al., 2020</t>
  </si>
  <si>
    <t>37,35.5</t>
  </si>
  <si>
    <t>2250,2250</t>
  </si>
  <si>
    <t>Butollo et al., 2016</t>
  </si>
  <si>
    <t>37.99,33.67</t>
  </si>
  <si>
    <t>0.649,0.672</t>
  </si>
  <si>
    <t>1440,1440</t>
  </si>
  <si>
    <t>Schnurr et al., 2022</t>
  </si>
  <si>
    <t>45.5,44.9</t>
  </si>
  <si>
    <t>0.21,0.2</t>
  </si>
  <si>
    <t>1080,720</t>
  </si>
  <si>
    <t>Sloan et al., 2018</t>
  </si>
  <si>
    <t>WET</t>
  </si>
  <si>
    <t>44.9,42.8</t>
  </si>
  <si>
    <t>0.476,0.476</t>
  </si>
  <si>
    <t>300,720</t>
  </si>
  <si>
    <t>Sloan et al., 2022</t>
  </si>
  <si>
    <t>33.98,33.32</t>
  </si>
  <si>
    <t>0.18,0.20</t>
  </si>
  <si>
    <t>240,720</t>
  </si>
  <si>
    <t>Tarrier et al., 1999</t>
  </si>
  <si>
    <t>38.6,38.6</t>
  </si>
  <si>
    <t>0.42,0.42</t>
  </si>
  <si>
    <t>960,697</t>
  </si>
  <si>
    <t>Nijdam, 2012</t>
  </si>
  <si>
    <t>BEP</t>
  </si>
  <si>
    <t>37.3,38.3</t>
  </si>
  <si>
    <t>0.614,0.514</t>
  </si>
  <si>
    <t>960,585</t>
  </si>
  <si>
    <t>Bryant et al., 2013</t>
  </si>
  <si>
    <t>41.15,37.86</t>
  </si>
  <si>
    <t>0.5,0.58</t>
  </si>
  <si>
    <t>1080,1080</t>
  </si>
  <si>
    <t>Jak et al., 2019</t>
  </si>
  <si>
    <t>33.94,34.82</t>
  </si>
  <si>
    <t>0.12,0.10</t>
  </si>
  <si>
    <t>7200,7356</t>
  </si>
  <si>
    <t>Campbell et al., 2016</t>
  </si>
  <si>
    <t>40,40</t>
  </si>
  <si>
    <t>480,1080</t>
  </si>
  <si>
    <t>Walter et al., 2023</t>
  </si>
  <si>
    <t>28.5,28.4</t>
  </si>
  <si>
    <t>0.596,0.511</t>
  </si>
  <si>
    <t>720,840</t>
  </si>
  <si>
    <t>Dedert et al., 2019</t>
  </si>
  <si>
    <t>53.3,43.1</t>
  </si>
  <si>
    <t>0.24,0.07</t>
  </si>
  <si>
    <t>300,1020</t>
  </si>
  <si>
    <t>van Vliet et al., 2021</t>
  </si>
  <si>
    <t>0.67,0.70</t>
  </si>
  <si>
    <t>1440,2160</t>
  </si>
  <si>
    <t>Oprel et al., 2021</t>
  </si>
  <si>
    <t>36.76,37.07</t>
  </si>
  <si>
    <t>0.76,0.78</t>
  </si>
  <si>
    <t>1440,2400</t>
  </si>
  <si>
    <t>Peterson et al., 2023</t>
  </si>
  <si>
    <t>39.03,39.37</t>
  </si>
  <si>
    <t>0.24,0.20</t>
  </si>
  <si>
    <t>1350,1350</t>
  </si>
  <si>
    <t>Galovski et al., 2012</t>
  </si>
  <si>
    <t>39.80,39.80</t>
  </si>
  <si>
    <t>0.69,0.69</t>
  </si>
  <si>
    <t>642.12,697</t>
  </si>
  <si>
    <t>Cloitre et al., 2002</t>
  </si>
  <si>
    <t>34,34</t>
  </si>
  <si>
    <t>1200,180</t>
  </si>
  <si>
    <t>Pacella et al., 2015</t>
  </si>
  <si>
    <t>46,48</t>
  </si>
  <si>
    <t>0.369,0.369</t>
  </si>
  <si>
    <t>1200,697</t>
  </si>
  <si>
    <t>Miyahira et al., 2012</t>
  </si>
  <si>
    <t>0.54,0.54</t>
  </si>
  <si>
    <t>600,697</t>
  </si>
  <si>
    <t>Petrakis et al., 2024</t>
  </si>
  <si>
    <t>45.5,48.44</t>
  </si>
  <si>
    <t>0,0.17</t>
  </si>
  <si>
    <t>Sannibale et al., 2013</t>
  </si>
  <si>
    <t>41.85,40.41</t>
  </si>
  <si>
    <t>0.58,0.48</t>
  </si>
  <si>
    <t>Back et al., 2020</t>
  </si>
  <si>
    <t>39.7,41.9</t>
  </si>
  <si>
    <t>0.07,0.15</t>
  </si>
  <si>
    <t>Mills et al., 2012</t>
  </si>
  <si>
    <t>33.4,33.5</t>
  </si>
  <si>
    <t>0.6,0.646</t>
  </si>
  <si>
    <t>1170,697</t>
  </si>
  <si>
    <t>Trottier et al., 2022</t>
  </si>
  <si>
    <t>28.5,29.7</t>
  </si>
  <si>
    <t>0.947,1</t>
  </si>
  <si>
    <t>1240,1240</t>
  </si>
  <si>
    <t>Karatzias et al., 2011</t>
  </si>
  <si>
    <t>41.5,39.7</t>
  </si>
  <si>
    <t>0.61,0.52</t>
  </si>
  <si>
    <t>480,480</t>
  </si>
  <si>
    <t>Bell et al., 2019</t>
  </si>
  <si>
    <t>44.58,43.73</t>
  </si>
  <si>
    <t>300,300</t>
  </si>
  <si>
    <t>Litz et al., 2021</t>
  </si>
  <si>
    <t>29.29,30.30</t>
  </si>
  <si>
    <t>0.085,0.082</t>
  </si>
  <si>
    <t>Susanty et al., 2022</t>
  </si>
  <si>
    <t>26.15,24.66</t>
  </si>
  <si>
    <t>0.894,0.932</t>
  </si>
  <si>
    <t>360,360</t>
  </si>
  <si>
    <t>Sack et al., 2016</t>
  </si>
  <si>
    <t>39.299999999999997</t>
  </si>
  <si>
    <t>39.87282608695652</t>
  </si>
  <si>
    <t>Capezzani et al., 2013</t>
  </si>
  <si>
    <t>50.82,52.7</t>
  </si>
  <si>
    <t>1,0.8</t>
  </si>
  <si>
    <t>Arabia et al., 2011</t>
  </si>
  <si>
    <t>63.48,63.48</t>
  </si>
  <si>
    <t>0.333,0.333</t>
  </si>
  <si>
    <t>450,450</t>
  </si>
  <si>
    <t>de Haan et al., 2020</t>
  </si>
  <si>
    <t>38.96,38.08</t>
  </si>
  <si>
    <t>0.8,0.73</t>
  </si>
  <si>
    <t>Devilly &amp; Spence, 1999</t>
  </si>
  <si>
    <t>40.18,35.92</t>
  </si>
  <si>
    <t>0.73,0.58</t>
  </si>
  <si>
    <t>870,870</t>
  </si>
  <si>
    <t>Denderen et al., 2018</t>
  </si>
  <si>
    <t>50.05,43.82</t>
  </si>
  <si>
    <t>0.6,0.864</t>
  </si>
  <si>
    <t>390,255</t>
  </si>
  <si>
    <t>Wigard et al., 2024</t>
  </si>
  <si>
    <t>36.6,35.2</t>
  </si>
  <si>
    <t>0.118,0.118</t>
  </si>
  <si>
    <t>1560,1560</t>
  </si>
  <si>
    <t>Belleville et al., 2018</t>
  </si>
  <si>
    <t>29.45,31.45</t>
  </si>
  <si>
    <t>0.864,0.90</t>
  </si>
  <si>
    <t>1650,1350</t>
  </si>
  <si>
    <t>Fine et al., 2024</t>
  </si>
  <si>
    <t>37.37,35.86</t>
  </si>
  <si>
    <t>697,697</t>
  </si>
  <si>
    <t>Paunovic and Ost, 2001</t>
  </si>
  <si>
    <t>37.9,37.9</t>
  </si>
  <si>
    <t>0.15,0.15</t>
  </si>
  <si>
    <t>2400,2400</t>
  </si>
  <si>
    <t>Øktedalen et al., 2015</t>
  </si>
  <si>
    <t>44.15,46.32</t>
  </si>
  <si>
    <t>0.38,0.52</t>
  </si>
  <si>
    <t>600,600</t>
  </si>
  <si>
    <t>Litz et al., 2024</t>
  </si>
  <si>
    <t>39.24,38.82</t>
  </si>
  <si>
    <t>0.212,0.213</t>
  </si>
  <si>
    <t>Duran et al., 2021</t>
  </si>
  <si>
    <t>40.12,43.64</t>
  </si>
  <si>
    <t>0.8,0.8</t>
  </si>
  <si>
    <t>780,780</t>
  </si>
  <si>
    <t>Carlsson et al., 2018</t>
  </si>
  <si>
    <t>43.1,43.5</t>
  </si>
  <si>
    <t>0.44,0.44</t>
  </si>
  <si>
    <t>960,960</t>
  </si>
  <si>
    <t>Suris et al., 2013</t>
  </si>
  <si>
    <t>44.6,48.4</t>
  </si>
  <si>
    <t>0.83,0.88</t>
  </si>
  <si>
    <t>Heide et al., 2011</t>
  </si>
  <si>
    <t>40,43</t>
  </si>
  <si>
    <t>0.5,0.3</t>
  </si>
  <si>
    <t>990,660</t>
  </si>
  <si>
    <t>Norman et al., 2019</t>
  </si>
  <si>
    <t>43.2,39.7</t>
  </si>
  <si>
    <t>0.1,0.11</t>
  </si>
  <si>
    <t>Lely et al., 2022</t>
  </si>
  <si>
    <t>NET</t>
  </si>
  <si>
    <t>63,62</t>
  </si>
  <si>
    <t>0.28,0.27</t>
  </si>
  <si>
    <t>660,660</t>
  </si>
  <si>
    <t>Bormann et al., 2018</t>
  </si>
  <si>
    <t>48.3,49.5</t>
  </si>
  <si>
    <t>0.26,0.25</t>
  </si>
  <si>
    <t>Kelly et al., 2022</t>
  </si>
  <si>
    <t>54.9,56.8</t>
  </si>
  <si>
    <t>0.19,0.053</t>
  </si>
  <si>
    <t>Johnson et al., 2020</t>
  </si>
  <si>
    <t>34.34,35.87</t>
  </si>
  <si>
    <t>531.6,603.6</t>
  </si>
  <si>
    <t>Rauch et al., 2015</t>
  </si>
  <si>
    <t>31.9,31.9</t>
  </si>
  <si>
    <t>0.083,0.083</t>
  </si>
  <si>
    <t>Schnurr et al., 2007</t>
  </si>
  <si>
    <t>44.6,44.9</t>
  </si>
  <si>
    <t>900,900</t>
  </si>
  <si>
    <t>Ready et al., 2010</t>
  </si>
  <si>
    <t>57,58</t>
  </si>
  <si>
    <t>Laugharne et al., 2016</t>
  </si>
  <si>
    <t>40.1,45.5</t>
  </si>
  <si>
    <t>0.8,0.6</t>
  </si>
  <si>
    <t>Stanbury et al., 2020</t>
  </si>
  <si>
    <t>39.7,44.6</t>
  </si>
  <si>
    <t>Shea et al., 2023</t>
  </si>
  <si>
    <t>47,52</t>
  </si>
  <si>
    <t>0.05,0.06</t>
  </si>
  <si>
    <t>600,1080</t>
  </si>
  <si>
    <t>Langkaas et al., 2017</t>
  </si>
  <si>
    <t>45.2,45.2</t>
  </si>
  <si>
    <t>0.58,0.58</t>
  </si>
  <si>
    <t>1200,1200</t>
  </si>
  <si>
    <t>Roy et al., 2014</t>
  </si>
  <si>
    <t>1800,1800</t>
  </si>
  <si>
    <t>Bichescu et al., 2007</t>
  </si>
  <si>
    <t>68.9,69.8</t>
  </si>
  <si>
    <t>0,0.11</t>
  </si>
  <si>
    <t>600,120</t>
  </si>
  <si>
    <t>Heide et al., 2016</t>
  </si>
  <si>
    <t>43.1,39.8</t>
  </si>
  <si>
    <t>0.167,0.389</t>
  </si>
  <si>
    <t>990,720</t>
  </si>
  <si>
    <t>Carletto et al., 2016</t>
  </si>
  <si>
    <t>39.52,40.66</t>
  </si>
  <si>
    <t>0.75,0.8636</t>
  </si>
  <si>
    <t>Coffey et al., 2006</t>
  </si>
  <si>
    <t>37.5,37.5</t>
  </si>
  <si>
    <t>0.67,0.67</t>
  </si>
  <si>
    <t>Mueser et al., 2015</t>
  </si>
  <si>
    <t>42.96,44.52</t>
  </si>
  <si>
    <t>0.7,0.67</t>
  </si>
  <si>
    <t>960,180</t>
  </si>
  <si>
    <t>Vera et al., 2022</t>
  </si>
  <si>
    <t>44.08,43.16</t>
  </si>
  <si>
    <t>0.73,0.9</t>
  </si>
  <si>
    <t>Thorp et al., 2019</t>
  </si>
  <si>
    <t>66.51,64.43</t>
  </si>
  <si>
    <t>Nicholson et al., 2020</t>
  </si>
  <si>
    <t>sham-neurofeedback</t>
  </si>
  <si>
    <t>40.28,46.28</t>
  </si>
  <si>
    <t>0.67,0.78</t>
  </si>
  <si>
    <t>400,400</t>
  </si>
  <si>
    <t>Zotev et al., 2018</t>
  </si>
  <si>
    <t>31,37</t>
  </si>
  <si>
    <t>135,135</t>
  </si>
  <si>
    <t>Hensel-Dittmann et al., 2011</t>
  </si>
  <si>
    <t>van Gelderen et al., 2020</t>
  </si>
  <si>
    <t>42.41,41.93</t>
  </si>
  <si>
    <t>0.04,0</t>
  </si>
  <si>
    <t>1366.2,1221</t>
  </si>
  <si>
    <t>Neuner et al., 2008</t>
  </si>
  <si>
    <t>34.4,35.2</t>
  </si>
  <si>
    <t>0.5,0.53</t>
  </si>
  <si>
    <t>Norman et al., 2022</t>
  </si>
  <si>
    <t>38,40.5</t>
  </si>
  <si>
    <t>0.08,0.07</t>
  </si>
  <si>
    <t>540,540</t>
  </si>
  <si>
    <t>Cottraux et al., 2008</t>
  </si>
  <si>
    <t>43.18,37.2</t>
  </si>
  <si>
    <t>0.85,0.6</t>
  </si>
  <si>
    <t>Young-McCaughan et al., 2022</t>
  </si>
  <si>
    <t>37,35</t>
  </si>
  <si>
    <t>0.06,0.11</t>
  </si>
  <si>
    <t>Ghafoori et al., 2017</t>
  </si>
  <si>
    <t>35.1,35.3</t>
  </si>
  <si>
    <t>0.83,0.833</t>
  </si>
  <si>
    <t>Ford et al., 2018</t>
  </si>
  <si>
    <t>36.4,36.5</t>
  </si>
  <si>
    <t>Wagner et al., 2019</t>
  </si>
  <si>
    <t>30.2,29.9</t>
  </si>
  <si>
    <t>0.07,0.05</t>
  </si>
  <si>
    <t>480,697</t>
  </si>
  <si>
    <t>Wagner, 2007</t>
  </si>
  <si>
    <t>28,39</t>
  </si>
  <si>
    <t>0.25,1</t>
  </si>
  <si>
    <t>317.5,697</t>
  </si>
  <si>
    <t>McGeary et al., 2022</t>
  </si>
  <si>
    <t>39.7,39.7</t>
  </si>
  <si>
    <t>0.09,0.16</t>
  </si>
  <si>
    <t>720,697</t>
  </si>
  <si>
    <t>Forbes et al., 2012</t>
  </si>
  <si>
    <t>53.13,53.62</t>
  </si>
  <si>
    <t>0.07,0</t>
  </si>
  <si>
    <t>750,697</t>
  </si>
  <si>
    <t>Marcus et al., 1997</t>
  </si>
  <si>
    <t>39.69,39.69</t>
  </si>
  <si>
    <t>0.79,0.79</t>
  </si>
  <si>
    <t>Himmerich et al., 2016</t>
  </si>
  <si>
    <t>28,28.8</t>
  </si>
  <si>
    <t>Every-Palmer et al., 2024</t>
  </si>
  <si>
    <t>40.7,38.4</t>
  </si>
  <si>
    <t>0.25,0.42</t>
  </si>
  <si>
    <t>540,697</t>
  </si>
  <si>
    <t>Neuner et al., 2010</t>
  </si>
  <si>
    <t>31.1,31.6</t>
  </si>
  <si>
    <t>0.31,0.31</t>
  </si>
  <si>
    <t>1080,0</t>
  </si>
  <si>
    <t>Stenmark et al., 2013</t>
  </si>
  <si>
    <t>34.5,36.6</t>
  </si>
  <si>
    <t>0.33,0.27</t>
  </si>
  <si>
    <t>Steel et al., 2016</t>
  </si>
  <si>
    <t>43.8,40.7</t>
  </si>
  <si>
    <t>0.4,0.35</t>
  </si>
  <si>
    <t>738,697</t>
  </si>
  <si>
    <t>Difede et al., 2007</t>
  </si>
  <si>
    <t>45.77,45.77</t>
  </si>
  <si>
    <t>0.03,0.03</t>
  </si>
  <si>
    <t>900,697</t>
  </si>
  <si>
    <t>Mueser et al., 2008</t>
  </si>
  <si>
    <t>45.13,43.3</t>
  </si>
  <si>
    <t>0.76,0.81</t>
  </si>
  <si>
    <t>Possemato et al., 2024</t>
  </si>
  <si>
    <t>47.7,47.7</t>
  </si>
  <si>
    <t>0.127,0.127</t>
  </si>
  <si>
    <t>150,697</t>
  </si>
  <si>
    <t>Asukai et al., 2010</t>
  </si>
  <si>
    <t>27.1,31.4</t>
  </si>
  <si>
    <t>0.92,0.83</t>
  </si>
  <si>
    <t>1350,697</t>
  </si>
  <si>
    <t>Vera et al., 2011</t>
  </si>
  <si>
    <t>45.8,45.8</t>
  </si>
  <si>
    <t>1800,697</t>
  </si>
  <si>
    <t>Nacasch et al., 2010</t>
  </si>
  <si>
    <t>34.8,33.7</t>
  </si>
  <si>
    <t>1320,697</t>
  </si>
  <si>
    <t>Feske 2008</t>
  </si>
  <si>
    <t>43.1,43.1</t>
  </si>
  <si>
    <t>837,570</t>
  </si>
  <si>
    <t>McLay et al., 2011</t>
  </si>
  <si>
    <t>0.1,0</t>
  </si>
  <si>
    <t>34.9,34.9,34.9</t>
    <phoneticPr fontId="1" type="noConversion"/>
  </si>
  <si>
    <t>40.6,36.8</t>
    <phoneticPr fontId="1" type="noConversion"/>
  </si>
  <si>
    <t>40.6,40.6</t>
    <phoneticPr fontId="1" type="noConversion"/>
  </si>
  <si>
    <t>38.6,43.2</t>
    <phoneticPr fontId="1" type="noConversion"/>
  </si>
  <si>
    <t>1,1,1</t>
    <phoneticPr fontId="1" type="noConversion"/>
  </si>
  <si>
    <t>0.59,0.6</t>
    <phoneticPr fontId="1" type="noConversion"/>
  </si>
  <si>
    <t>0.78,0.78</t>
    <phoneticPr fontId="1" type="noConversion"/>
  </si>
  <si>
    <t>0.44,0.38</t>
    <phoneticPr fontId="1" type="noConversion"/>
  </si>
  <si>
    <t>870,870,870</t>
    <phoneticPr fontId="1" type="noConversion"/>
  </si>
  <si>
    <t>1136,1200</t>
    <phoneticPr fontId="1" type="noConversion"/>
  </si>
  <si>
    <t>588,600</t>
    <phoneticPr fontId="1" type="noConversion"/>
  </si>
  <si>
    <t>720,900</t>
    <phoneticPr fontId="1" type="noConversion"/>
  </si>
  <si>
    <t>1,0,1</t>
    <phoneticPr fontId="1" type="noConversion"/>
  </si>
  <si>
    <t>0,0</t>
    <phoneticPr fontId="1" type="noConversion"/>
  </si>
  <si>
    <t>1,0</t>
    <phoneticPr fontId="1" type="noConversion"/>
  </si>
  <si>
    <t>0,1</t>
    <phoneticPr fontId="1" type="noConversion"/>
  </si>
  <si>
    <t>1,1</t>
    <phoneticPr fontId="1" type="noConversion"/>
  </si>
  <si>
    <t>0,1,1</t>
    <phoneticPr fontId="1" type="noConversion"/>
  </si>
  <si>
    <t>0,0,0</t>
    <phoneticPr fontId="1" type="noConversion"/>
  </si>
  <si>
    <t>30.89,29.52</t>
    <phoneticPr fontId="1" type="noConversion"/>
  </si>
  <si>
    <t>52.7,46.9</t>
    <phoneticPr fontId="1" type="noConversion"/>
  </si>
  <si>
    <t>40.6,40.5</t>
    <phoneticPr fontId="1" type="noConversion"/>
  </si>
  <si>
    <t>39.8,39.6</t>
    <phoneticPr fontId="1" type="noConversion"/>
  </si>
  <si>
    <t>30.7,30.7</t>
    <phoneticPr fontId="1" type="noConversion"/>
  </si>
  <si>
    <t>31.3,31.3</t>
    <phoneticPr fontId="1" type="noConversion"/>
  </si>
  <si>
    <t>33.28,33.28</t>
    <phoneticPr fontId="1" type="noConversion"/>
  </si>
  <si>
    <t>33.8,33.8</t>
    <phoneticPr fontId="1" type="noConversion"/>
  </si>
  <si>
    <t>42.6,40.4</t>
    <phoneticPr fontId="1" type="noConversion"/>
  </si>
  <si>
    <t>0.06,0.04</t>
    <phoneticPr fontId="1" type="noConversion"/>
  </si>
  <si>
    <t>0.36,0.36</t>
    <phoneticPr fontId="1" type="noConversion"/>
  </si>
  <si>
    <t>0.957,0.957</t>
    <phoneticPr fontId="1" type="noConversion"/>
  </si>
  <si>
    <t>0.57,0.55</t>
    <phoneticPr fontId="1" type="noConversion"/>
  </si>
  <si>
    <t>1200,1200</t>
    <phoneticPr fontId="1" type="noConversion"/>
  </si>
  <si>
    <t>900,480</t>
    <phoneticPr fontId="1" type="noConversion"/>
  </si>
  <si>
    <t>480,480</t>
    <phoneticPr fontId="1" type="noConversion"/>
  </si>
  <si>
    <t>1470,1470</t>
    <phoneticPr fontId="1" type="noConversion"/>
  </si>
  <si>
    <t>600,600</t>
    <phoneticPr fontId="1" type="noConversion"/>
  </si>
  <si>
    <t>1440,1440</t>
    <phoneticPr fontId="1" type="noConversion"/>
  </si>
  <si>
    <t>630,630</t>
    <phoneticPr fontId="1" type="noConversion"/>
  </si>
  <si>
    <t>810,810</t>
    <phoneticPr fontId="1" type="noConversion"/>
  </si>
  <si>
    <t>720,720</t>
    <phoneticPr fontId="1" type="noConversion"/>
  </si>
  <si>
    <t>29.3,32.7,34.2</t>
    <phoneticPr fontId="1" type="noConversion"/>
  </si>
  <si>
    <t>810,810,810</t>
    <phoneticPr fontId="1" type="noConversion"/>
  </si>
  <si>
    <t>0,1,0</t>
    <phoneticPr fontId="1" type="noConversion"/>
  </si>
  <si>
    <t>1,0,0</t>
    <phoneticPr fontId="1" type="noConversion"/>
  </si>
  <si>
    <t>0,0,1</t>
    <phoneticPr fontId="1" type="noConversion"/>
  </si>
  <si>
    <t>1,1,0</t>
    <phoneticPr fontId="1" type="noConversion"/>
  </si>
  <si>
    <t>CPT-C</t>
    <phoneticPr fontId="1" type="noConversion"/>
  </si>
  <si>
    <t>integrated therapy</t>
    <phoneticPr fontId="1" type="noConversion"/>
  </si>
  <si>
    <t>other TFCBT</t>
    <phoneticPr fontId="1" type="noConversion"/>
  </si>
  <si>
    <t>Taylor et al., 2003</t>
    <phoneticPr fontId="2" type="noConversion"/>
  </si>
  <si>
    <t>PE</t>
    <phoneticPr fontId="1" type="noConversion"/>
  </si>
  <si>
    <t>relaxation</t>
    <phoneticPr fontId="1" type="noConversion"/>
  </si>
  <si>
    <t>EMDR</t>
    <phoneticPr fontId="1" type="noConversion"/>
  </si>
  <si>
    <t>37,37,37</t>
    <phoneticPr fontId="1" type="noConversion"/>
  </si>
  <si>
    <t>0.75,0.75,0.75</t>
    <phoneticPr fontId="1" type="noConversion"/>
  </si>
  <si>
    <t>720,720,720</t>
    <phoneticPr fontId="1" type="noConversion"/>
  </si>
  <si>
    <t>Edgar et al., 2022</t>
  </si>
  <si>
    <t>NET</t>
    <phoneticPr fontId="1" type="noConversion"/>
  </si>
  <si>
    <t>41,43.57</t>
    <phoneticPr fontId="1" type="noConversion"/>
  </si>
  <si>
    <t>0.5,0.29</t>
    <phoneticPr fontId="1" type="noConversion"/>
  </si>
  <si>
    <t>Laura et al., 2014</t>
    <phoneticPr fontId="1" type="noConversion"/>
  </si>
  <si>
    <t>MCC</t>
    <phoneticPr fontId="1" type="noConversion"/>
  </si>
  <si>
    <t>40,40</t>
    <phoneticPr fontId="1" type="noConversion"/>
  </si>
  <si>
    <t>0.54,0.54</t>
    <phoneticPr fontId="1" type="noConversion"/>
  </si>
  <si>
    <t>1080,360</t>
    <phoneticPr fontId="1" type="noConversion"/>
  </si>
  <si>
    <t>Winkeler et al., 2022</t>
    <phoneticPr fontId="1" type="noConversion"/>
  </si>
  <si>
    <t>NF</t>
    <phoneticPr fontId="1" type="noConversion"/>
  </si>
  <si>
    <t>27.11,29.61</t>
    <phoneticPr fontId="1" type="noConversion"/>
  </si>
  <si>
    <t>Cigrang et al., 2017</t>
    <phoneticPr fontId="1" type="noConversion"/>
  </si>
  <si>
    <t>38.9,41.0</t>
    <phoneticPr fontId="1" type="noConversion"/>
  </si>
  <si>
    <t>0.24,0.27</t>
    <phoneticPr fontId="1" type="noConversion"/>
  </si>
  <si>
    <t>120,40</t>
    <phoneticPr fontId="1" type="noConversion"/>
  </si>
  <si>
    <t>CPT</t>
    <phoneticPr fontId="1" type="noConversion"/>
  </si>
  <si>
    <t>McLay et al., 2017</t>
    <phoneticPr fontId="1" type="noConversion"/>
  </si>
  <si>
    <t>VRET</t>
    <phoneticPr fontId="1" type="noConversion"/>
  </si>
  <si>
    <t>33,32</t>
    <phoneticPr fontId="1" type="noConversion"/>
  </si>
  <si>
    <t>0.07,0</t>
    <phoneticPr fontId="1" type="noConversion"/>
  </si>
  <si>
    <t>1080,1080</t>
    <phoneticPr fontId="1" type="noConversion"/>
  </si>
  <si>
    <t>Ahmadi et al., 2015</t>
    <phoneticPr fontId="1" type="noConversion"/>
  </si>
  <si>
    <t>other</t>
    <phoneticPr fontId="1" type="noConversion"/>
  </si>
  <si>
    <t>29.4,30.8</t>
    <phoneticPr fontId="1" type="noConversion"/>
  </si>
  <si>
    <t>Shaw et al., 2023</t>
    <phoneticPr fontId="2" type="noConversion"/>
  </si>
  <si>
    <t>sham-neurofeedback</t>
    <phoneticPr fontId="1" type="noConversion"/>
  </si>
  <si>
    <t>40.28,45.88</t>
    <phoneticPr fontId="1" type="noConversion"/>
  </si>
  <si>
    <t>0.67,0.76</t>
    <phoneticPr fontId="1" type="noConversion"/>
  </si>
  <si>
    <t>400,400</t>
    <phoneticPr fontId="1" type="noConversion"/>
  </si>
  <si>
    <t>Taylor et al., 2023</t>
    <phoneticPr fontId="2" type="noConversion"/>
  </si>
  <si>
    <t>36.26,36.10</t>
    <phoneticPr fontId="1" type="noConversion"/>
  </si>
  <si>
    <t>0.22,0.35</t>
    <phoneticPr fontId="1" type="noConversion"/>
  </si>
  <si>
    <t>Zhao et al., 2023</t>
    <phoneticPr fontId="2" type="noConversion"/>
  </si>
  <si>
    <t>40.2,50.36</t>
    <phoneticPr fontId="1" type="noConversion"/>
  </si>
  <si>
    <t>0.79,0.91</t>
    <phoneticPr fontId="1" type="noConversion"/>
  </si>
  <si>
    <t>90,90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</si>
</sst>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0" formatCode="0.00000000000000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0" xfId="0" applyNumberFormat="1"/>
    <xf numFmtId="2" fontId="0" fillId="0" borderId="0" xfId="0" applyNumberFormat="1"/>
    <xf numFmtId="190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0"/>
  <sheetViews>
    <sheetView tabSelected="1" workbookViewId="0">
      <pane xSplit="6" ySplit="1" topLeftCell="AL88" activePane="bottomRight" state="frozen"/>
      <selection pane="topRight" activeCell="G1" sqref="G1"/>
      <selection pane="bottomLeft" activeCell="A2" sqref="A2"/>
      <selection pane="bottomRight" activeCell="AO109" sqref="AO109"/>
    </sheetView>
  </sheetViews>
  <sheetFormatPr defaultRowHeight="13.5" x14ac:dyDescent="0.3"/>
  <cols>
    <col min="9" max="9" width="18.53125" bestFit="1" customWidth="1"/>
    <col min="10" max="12" width="17.53125" bestFit="1" customWidth="1"/>
    <col min="13" max="14" width="9.06640625" style="5"/>
    <col min="17" max="17" width="9.06640625" style="5"/>
  </cols>
  <sheetData>
    <row r="1" spans="1:4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5" t="s">
        <v>12</v>
      </c>
      <c r="N1" s="5" t="s">
        <v>13</v>
      </c>
      <c r="O1" t="s">
        <v>14</v>
      </c>
      <c r="P1" t="s">
        <v>15</v>
      </c>
      <c r="Q1" s="5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3">
      <c r="A2" s="4">
        <v>31</v>
      </c>
      <c r="B2" t="s">
        <v>235</v>
      </c>
      <c r="C2" t="s">
        <v>99</v>
      </c>
      <c r="D2" t="s">
        <v>52</v>
      </c>
      <c r="G2" s="4">
        <v>2</v>
      </c>
      <c r="H2" t="s">
        <v>2</v>
      </c>
      <c r="I2" s="2">
        <v>0.4</v>
      </c>
      <c r="J2" s="2">
        <v>0.37</v>
      </c>
      <c r="K2" s="2"/>
      <c r="L2" s="2"/>
      <c r="M2" s="5" t="s">
        <v>236</v>
      </c>
      <c r="N2" s="5" t="s">
        <v>237</v>
      </c>
      <c r="O2" s="4">
        <v>0</v>
      </c>
      <c r="P2" s="4">
        <v>6</v>
      </c>
      <c r="Q2" s="5" t="s">
        <v>126</v>
      </c>
      <c r="R2" s="4">
        <v>60</v>
      </c>
      <c r="S2" s="3">
        <v>50.08</v>
      </c>
      <c r="T2" s="3">
        <v>18.559999999999999</v>
      </c>
      <c r="U2" s="4">
        <v>62</v>
      </c>
      <c r="V2" s="3">
        <v>56.49</v>
      </c>
      <c r="W2" s="3">
        <v>15.98</v>
      </c>
      <c r="X2" s="1"/>
      <c r="Y2" s="1"/>
      <c r="Z2" s="1"/>
      <c r="AA2" s="1"/>
      <c r="AB2" s="1"/>
      <c r="AC2" s="1"/>
      <c r="AD2" t="s">
        <v>127</v>
      </c>
      <c r="AE2" t="s">
        <v>128</v>
      </c>
      <c r="AF2" t="s">
        <v>129</v>
      </c>
      <c r="AG2" t="s">
        <v>127</v>
      </c>
      <c r="AH2" t="s">
        <v>127</v>
      </c>
      <c r="AI2" t="s">
        <v>127</v>
      </c>
      <c r="AJ2" t="s">
        <v>127</v>
      </c>
      <c r="AK2" t="s">
        <v>127</v>
      </c>
      <c r="AL2" t="s">
        <v>127</v>
      </c>
      <c r="AM2" t="s">
        <v>129</v>
      </c>
      <c r="AN2" t="s">
        <v>127</v>
      </c>
    </row>
    <row r="3" spans="1:40" x14ac:dyDescent="0.3">
      <c r="A3" s="4">
        <v>62</v>
      </c>
      <c r="B3" t="s">
        <v>325</v>
      </c>
      <c r="C3" t="s">
        <v>53</v>
      </c>
      <c r="D3" t="s">
        <v>42</v>
      </c>
      <c r="G3" s="4">
        <v>2</v>
      </c>
      <c r="H3" t="s">
        <v>2</v>
      </c>
      <c r="I3" s="2">
        <v>0</v>
      </c>
      <c r="J3" s="2">
        <v>0</v>
      </c>
      <c r="K3" s="2"/>
      <c r="L3" s="2"/>
      <c r="M3" s="5" t="s">
        <v>326</v>
      </c>
      <c r="N3" s="5" t="s">
        <v>327</v>
      </c>
      <c r="O3" s="4">
        <v>0</v>
      </c>
      <c r="P3" s="4">
        <v>0</v>
      </c>
      <c r="Q3" s="5" t="s">
        <v>170</v>
      </c>
      <c r="R3" s="4">
        <v>10</v>
      </c>
      <c r="S3" s="3">
        <v>28.4</v>
      </c>
      <c r="T3" s="3">
        <v>27.85</v>
      </c>
      <c r="U3" s="4">
        <v>10</v>
      </c>
      <c r="V3" s="3">
        <v>22.3</v>
      </c>
      <c r="W3" s="3">
        <v>19.170000000000002</v>
      </c>
      <c r="X3" s="1"/>
      <c r="Y3" s="1"/>
      <c r="Z3" s="1"/>
      <c r="AA3" s="1"/>
      <c r="AB3" s="1"/>
      <c r="AC3" s="1"/>
      <c r="AD3" t="s">
        <v>128</v>
      </c>
      <c r="AE3" t="s">
        <v>129</v>
      </c>
      <c r="AF3" t="s">
        <v>130</v>
      </c>
      <c r="AG3" t="s">
        <v>130</v>
      </c>
      <c r="AH3" t="s">
        <v>127</v>
      </c>
      <c r="AI3" t="s">
        <v>127</v>
      </c>
      <c r="AJ3" t="s">
        <v>127</v>
      </c>
      <c r="AK3" t="s">
        <v>127</v>
      </c>
      <c r="AL3" t="s">
        <v>129</v>
      </c>
      <c r="AM3" t="s">
        <v>129</v>
      </c>
      <c r="AN3" t="s">
        <v>127</v>
      </c>
    </row>
    <row r="4" spans="1:40" x14ac:dyDescent="0.3">
      <c r="A4" s="4">
        <v>80</v>
      </c>
      <c r="B4" t="s">
        <v>175</v>
      </c>
      <c r="C4" t="s">
        <v>99</v>
      </c>
      <c r="D4" t="s">
        <v>58</v>
      </c>
      <c r="G4" s="4">
        <v>2</v>
      </c>
      <c r="H4" t="s">
        <v>2</v>
      </c>
      <c r="I4" s="2">
        <v>0.4</v>
      </c>
      <c r="J4" s="2">
        <v>0</v>
      </c>
      <c r="K4" s="2"/>
      <c r="L4" s="2"/>
      <c r="M4" s="5" t="s">
        <v>176</v>
      </c>
      <c r="N4" s="5" t="s">
        <v>127</v>
      </c>
      <c r="O4" s="4">
        <v>0</v>
      </c>
      <c r="P4" s="4">
        <v>0</v>
      </c>
      <c r="Q4" s="5" t="s">
        <v>177</v>
      </c>
      <c r="R4" s="4">
        <v>6</v>
      </c>
      <c r="S4" s="3">
        <v>52</v>
      </c>
      <c r="T4" s="3">
        <v>7.3</v>
      </c>
      <c r="U4" s="4">
        <v>5</v>
      </c>
      <c r="V4" s="3">
        <v>56</v>
      </c>
      <c r="W4" s="3">
        <v>12.3</v>
      </c>
      <c r="X4" s="1"/>
      <c r="Y4" s="1"/>
      <c r="Z4" s="1"/>
      <c r="AA4" s="1"/>
      <c r="AB4" s="1"/>
      <c r="AC4" s="1"/>
      <c r="AD4" t="s">
        <v>127</v>
      </c>
      <c r="AE4" t="s">
        <v>129</v>
      </c>
      <c r="AF4" t="s">
        <v>129</v>
      </c>
      <c r="AG4" t="s">
        <v>127</v>
      </c>
      <c r="AH4" t="s">
        <v>127</v>
      </c>
      <c r="AI4" t="s">
        <v>127</v>
      </c>
      <c r="AJ4" t="s">
        <v>127</v>
      </c>
      <c r="AK4" t="s">
        <v>127</v>
      </c>
      <c r="AL4" t="s">
        <v>127</v>
      </c>
      <c r="AM4" t="s">
        <v>129</v>
      </c>
      <c r="AN4" t="s">
        <v>128</v>
      </c>
    </row>
    <row r="5" spans="1:40" x14ac:dyDescent="0.3">
      <c r="A5" s="4">
        <v>119</v>
      </c>
      <c r="B5" t="s">
        <v>167</v>
      </c>
      <c r="C5" t="s">
        <v>52</v>
      </c>
      <c r="D5" t="s">
        <v>58</v>
      </c>
      <c r="G5" s="4">
        <v>2</v>
      </c>
      <c r="H5" t="s">
        <v>2</v>
      </c>
      <c r="I5" s="2">
        <v>0.38235294117647056</v>
      </c>
      <c r="J5" s="2">
        <v>0.16666666666666666</v>
      </c>
      <c r="K5" s="2"/>
      <c r="L5" s="2"/>
      <c r="M5" s="5" t="s">
        <v>168</v>
      </c>
      <c r="N5" s="5" t="s">
        <v>169</v>
      </c>
      <c r="O5" s="4">
        <v>0</v>
      </c>
      <c r="P5" s="4">
        <v>1</v>
      </c>
      <c r="Q5" s="5" t="s">
        <v>170</v>
      </c>
      <c r="R5" s="4">
        <v>34</v>
      </c>
      <c r="S5" s="3">
        <v>38.76</v>
      </c>
      <c r="T5" s="3">
        <v>20.81</v>
      </c>
      <c r="U5" s="4">
        <v>36</v>
      </c>
      <c r="V5" s="3">
        <v>32.43</v>
      </c>
      <c r="W5" s="3">
        <v>21.61</v>
      </c>
      <c r="X5" s="1"/>
      <c r="Y5" s="1"/>
      <c r="Z5" s="1"/>
      <c r="AA5" s="1"/>
      <c r="AB5" s="1"/>
      <c r="AC5" s="1"/>
      <c r="AD5" t="s">
        <v>129</v>
      </c>
      <c r="AE5" t="s">
        <v>129</v>
      </c>
      <c r="AF5" t="s">
        <v>129</v>
      </c>
      <c r="AG5" t="s">
        <v>127</v>
      </c>
      <c r="AH5" t="s">
        <v>127</v>
      </c>
      <c r="AI5" t="s">
        <v>127</v>
      </c>
      <c r="AJ5" t="s">
        <v>127</v>
      </c>
      <c r="AK5" t="s">
        <v>127</v>
      </c>
      <c r="AL5" t="s">
        <v>128</v>
      </c>
      <c r="AM5" t="s">
        <v>129</v>
      </c>
      <c r="AN5" t="s">
        <v>129</v>
      </c>
    </row>
    <row r="6" spans="1:40" x14ac:dyDescent="0.3">
      <c r="A6" s="4">
        <v>120</v>
      </c>
      <c r="B6" t="s">
        <v>131</v>
      </c>
      <c r="C6" t="s">
        <v>58</v>
      </c>
      <c r="D6" t="s">
        <v>99</v>
      </c>
      <c r="G6" s="4">
        <v>2</v>
      </c>
      <c r="H6" t="s">
        <v>2</v>
      </c>
      <c r="I6" s="2">
        <v>0.40899999999999997</v>
      </c>
      <c r="J6" s="2">
        <v>0.47899999999999998</v>
      </c>
      <c r="K6" s="2"/>
      <c r="L6" s="2"/>
      <c r="M6" s="5" t="s">
        <v>132</v>
      </c>
      <c r="N6" s="5" t="s">
        <v>129</v>
      </c>
      <c r="O6" s="4">
        <v>2</v>
      </c>
      <c r="P6" s="4">
        <v>5</v>
      </c>
      <c r="Q6" s="5" t="s">
        <v>133</v>
      </c>
      <c r="R6" s="4">
        <v>44</v>
      </c>
      <c r="S6" s="3">
        <v>22.66</v>
      </c>
      <c r="T6" s="3">
        <v>17.77</v>
      </c>
      <c r="U6" s="4">
        <v>48</v>
      </c>
      <c r="V6" s="3">
        <v>23.4</v>
      </c>
      <c r="W6" s="3">
        <v>22.45</v>
      </c>
      <c r="X6" s="1"/>
      <c r="Y6" s="1"/>
      <c r="Z6" s="1"/>
      <c r="AA6" s="1"/>
      <c r="AB6" s="1"/>
      <c r="AC6" s="1"/>
      <c r="AD6" t="s">
        <v>127</v>
      </c>
      <c r="AE6" t="s">
        <v>129</v>
      </c>
      <c r="AF6" t="s">
        <v>129</v>
      </c>
      <c r="AG6" t="s">
        <v>127</v>
      </c>
      <c r="AH6" t="s">
        <v>127</v>
      </c>
      <c r="AI6" t="s">
        <v>127</v>
      </c>
      <c r="AJ6" t="s">
        <v>127</v>
      </c>
      <c r="AK6" t="s">
        <v>127</v>
      </c>
      <c r="AL6" t="s">
        <v>127</v>
      </c>
      <c r="AM6" t="s">
        <v>129</v>
      </c>
      <c r="AN6" t="s">
        <v>129</v>
      </c>
    </row>
    <row r="7" spans="1:40" x14ac:dyDescent="0.3">
      <c r="A7" s="4">
        <v>146</v>
      </c>
      <c r="B7" t="s">
        <v>394</v>
      </c>
      <c r="C7" t="s">
        <v>36</v>
      </c>
      <c r="D7" t="s">
        <v>54</v>
      </c>
      <c r="G7" s="4">
        <v>2</v>
      </c>
      <c r="H7" t="s">
        <v>2</v>
      </c>
      <c r="I7" s="2">
        <f>12/42</f>
        <v>0.2857142857142857</v>
      </c>
      <c r="J7" s="2">
        <f>14/38</f>
        <v>0.36842105263157893</v>
      </c>
      <c r="K7" s="2"/>
      <c r="L7" s="2"/>
      <c r="M7" s="5" t="s">
        <v>395</v>
      </c>
      <c r="N7" s="5" t="s">
        <v>396</v>
      </c>
      <c r="O7" s="4">
        <v>0</v>
      </c>
      <c r="P7" s="4">
        <v>6</v>
      </c>
      <c r="Q7" s="5" t="s">
        <v>397</v>
      </c>
      <c r="R7" s="4">
        <v>42</v>
      </c>
      <c r="S7" s="3">
        <v>44.17</v>
      </c>
      <c r="T7" s="3">
        <v>12.04</v>
      </c>
      <c r="U7" s="4">
        <v>38</v>
      </c>
      <c r="V7" s="3">
        <v>52.56</v>
      </c>
      <c r="W7" s="3">
        <v>12.99</v>
      </c>
      <c r="X7" s="1"/>
      <c r="Y7" s="1"/>
      <c r="Z7" s="1"/>
      <c r="AA7" s="1"/>
      <c r="AB7" s="1"/>
      <c r="AC7" s="1"/>
      <c r="AD7" t="s">
        <v>127</v>
      </c>
      <c r="AE7" t="s">
        <v>128</v>
      </c>
      <c r="AF7" t="s">
        <v>127</v>
      </c>
      <c r="AG7" t="s">
        <v>127</v>
      </c>
      <c r="AH7" t="s">
        <v>127</v>
      </c>
      <c r="AI7" t="s">
        <v>127</v>
      </c>
      <c r="AJ7" t="s">
        <v>130</v>
      </c>
      <c r="AK7" t="s">
        <v>130</v>
      </c>
      <c r="AL7" t="s">
        <v>130</v>
      </c>
      <c r="AM7" t="s">
        <v>129</v>
      </c>
      <c r="AN7" t="s">
        <v>128</v>
      </c>
    </row>
    <row r="8" spans="1:40" x14ac:dyDescent="0.3">
      <c r="A8" s="4">
        <v>147</v>
      </c>
      <c r="B8" t="s">
        <v>398</v>
      </c>
      <c r="C8" t="s">
        <v>36</v>
      </c>
      <c r="D8" t="s">
        <v>54</v>
      </c>
      <c r="G8" s="4">
        <v>2</v>
      </c>
      <c r="H8" t="s">
        <v>2</v>
      </c>
      <c r="I8" s="2">
        <v>0</v>
      </c>
      <c r="J8" s="2">
        <v>0</v>
      </c>
      <c r="K8" s="2"/>
      <c r="L8" s="2"/>
      <c r="M8" s="5" t="s">
        <v>399</v>
      </c>
      <c r="N8" s="5" t="s">
        <v>400</v>
      </c>
      <c r="O8" s="4">
        <v>0</v>
      </c>
      <c r="P8" s="4">
        <v>2</v>
      </c>
      <c r="Q8" s="5" t="s">
        <v>401</v>
      </c>
      <c r="R8" s="4">
        <v>4</v>
      </c>
      <c r="S8" s="3">
        <v>39</v>
      </c>
      <c r="T8" s="3">
        <v>13.5</v>
      </c>
      <c r="U8" s="4">
        <v>4</v>
      </c>
      <c r="V8" s="3">
        <v>57.7</v>
      </c>
      <c r="W8" s="3">
        <v>21.3</v>
      </c>
      <c r="X8" s="1"/>
      <c r="Y8" s="1"/>
      <c r="Z8" s="1"/>
      <c r="AA8" s="1"/>
      <c r="AB8" s="1"/>
      <c r="AC8" s="1"/>
      <c r="AD8" t="s">
        <v>127</v>
      </c>
      <c r="AE8" t="s">
        <v>127</v>
      </c>
      <c r="AF8" t="s">
        <v>127</v>
      </c>
      <c r="AG8" t="s">
        <v>127</v>
      </c>
      <c r="AH8" t="s">
        <v>127</v>
      </c>
      <c r="AI8" t="s">
        <v>127</v>
      </c>
      <c r="AJ8" t="s">
        <v>130</v>
      </c>
      <c r="AK8" t="s">
        <v>130</v>
      </c>
      <c r="AL8" t="s">
        <v>130</v>
      </c>
      <c r="AM8" t="s">
        <v>130</v>
      </c>
      <c r="AN8" t="s">
        <v>128</v>
      </c>
    </row>
    <row r="9" spans="1:40" x14ac:dyDescent="0.3">
      <c r="A9" s="4">
        <v>166</v>
      </c>
      <c r="B9" t="s">
        <v>317</v>
      </c>
      <c r="C9" t="s">
        <v>42</v>
      </c>
      <c r="D9" t="s">
        <v>70</v>
      </c>
      <c r="G9" s="4">
        <v>2</v>
      </c>
      <c r="H9" t="s">
        <v>2</v>
      </c>
      <c r="I9" s="2">
        <v>0.38888888888888884</v>
      </c>
      <c r="J9" s="2">
        <v>0.16666666666666663</v>
      </c>
      <c r="K9" s="2"/>
      <c r="L9" s="2"/>
      <c r="M9" s="5" t="s">
        <v>318</v>
      </c>
      <c r="N9" s="5" t="s">
        <v>319</v>
      </c>
      <c r="O9" s="4">
        <v>0</v>
      </c>
      <c r="P9" s="4">
        <v>0</v>
      </c>
      <c r="Q9" s="5" t="s">
        <v>292</v>
      </c>
      <c r="R9" s="4">
        <v>11</v>
      </c>
      <c r="S9" s="3">
        <v>30</v>
      </c>
      <c r="T9" s="3">
        <v>18.399999999999999</v>
      </c>
      <c r="U9" s="4">
        <v>15</v>
      </c>
      <c r="V9" s="3">
        <v>53.6</v>
      </c>
      <c r="W9" s="3">
        <v>28.7</v>
      </c>
      <c r="X9" s="1"/>
      <c r="Y9" s="1"/>
      <c r="Z9" s="1"/>
      <c r="AA9" s="1"/>
      <c r="AB9" s="1"/>
      <c r="AC9" s="1"/>
      <c r="AD9" t="s">
        <v>130</v>
      </c>
      <c r="AE9" t="s">
        <v>130</v>
      </c>
      <c r="AF9" t="s">
        <v>127</v>
      </c>
      <c r="AG9" t="s">
        <v>127</v>
      </c>
      <c r="AH9" t="s">
        <v>127</v>
      </c>
      <c r="AI9" t="s">
        <v>127</v>
      </c>
      <c r="AJ9" t="s">
        <v>128</v>
      </c>
      <c r="AK9" t="s">
        <v>127</v>
      </c>
      <c r="AL9" t="s">
        <v>130</v>
      </c>
      <c r="AM9" t="s">
        <v>129</v>
      </c>
      <c r="AN9" t="s">
        <v>128</v>
      </c>
    </row>
    <row r="10" spans="1:40" x14ac:dyDescent="0.3">
      <c r="A10" s="4">
        <v>191</v>
      </c>
      <c r="B10" t="s">
        <v>162</v>
      </c>
      <c r="C10" t="s">
        <v>163</v>
      </c>
      <c r="D10" t="s">
        <v>53</v>
      </c>
      <c r="G10" s="4">
        <v>2</v>
      </c>
      <c r="H10" t="s">
        <v>2</v>
      </c>
      <c r="I10" s="2">
        <v>0.36</v>
      </c>
      <c r="J10" s="2">
        <v>0.28999999999999998</v>
      </c>
      <c r="K10" s="2"/>
      <c r="L10" s="2"/>
      <c r="M10" s="5" t="s">
        <v>164</v>
      </c>
      <c r="N10" s="5" t="s">
        <v>165</v>
      </c>
      <c r="O10" s="4">
        <v>0</v>
      </c>
      <c r="P10" s="4">
        <v>0</v>
      </c>
      <c r="Q10" s="5" t="s">
        <v>166</v>
      </c>
      <c r="R10" s="4">
        <v>70</v>
      </c>
      <c r="S10" s="3">
        <v>38</v>
      </c>
      <c r="T10" s="3">
        <v>34.4</v>
      </c>
      <c r="U10" s="4">
        <v>70</v>
      </c>
      <c r="V10" s="3">
        <v>28.5</v>
      </c>
      <c r="W10" s="3">
        <v>29.6</v>
      </c>
      <c r="X10" s="1"/>
      <c r="Y10" s="1"/>
      <c r="Z10" s="1"/>
      <c r="AA10" s="1"/>
      <c r="AB10" s="1"/>
      <c r="AC10" s="1"/>
      <c r="AD10" t="s">
        <v>127</v>
      </c>
      <c r="AE10" t="s">
        <v>129</v>
      </c>
      <c r="AF10" t="s">
        <v>129</v>
      </c>
      <c r="AG10" t="s">
        <v>128</v>
      </c>
      <c r="AH10" t="s">
        <v>127</v>
      </c>
      <c r="AI10" t="s">
        <v>127</v>
      </c>
      <c r="AJ10" t="s">
        <v>127</v>
      </c>
      <c r="AK10" t="s">
        <v>127</v>
      </c>
      <c r="AL10" t="s">
        <v>129</v>
      </c>
      <c r="AM10" t="s">
        <v>129</v>
      </c>
      <c r="AN10" t="s">
        <v>130</v>
      </c>
    </row>
    <row r="11" spans="1:40" x14ac:dyDescent="0.3">
      <c r="A11" s="4">
        <v>194</v>
      </c>
      <c r="B11" t="s">
        <v>149</v>
      </c>
      <c r="C11" t="s">
        <v>150</v>
      </c>
      <c r="D11" t="s">
        <v>99</v>
      </c>
      <c r="G11" s="4">
        <v>2</v>
      </c>
      <c r="H11" t="s">
        <v>2</v>
      </c>
      <c r="I11" s="2">
        <v>6.3E-2</v>
      </c>
      <c r="J11" s="2">
        <v>0.39700000000000002</v>
      </c>
      <c r="K11" s="2"/>
      <c r="L11" s="2"/>
      <c r="M11" s="5" t="s">
        <v>151</v>
      </c>
      <c r="N11" s="5" t="s">
        <v>152</v>
      </c>
      <c r="O11" s="4">
        <v>0</v>
      </c>
      <c r="P11" s="4">
        <v>0</v>
      </c>
      <c r="Q11" s="5" t="s">
        <v>153</v>
      </c>
      <c r="R11" s="4">
        <v>63</v>
      </c>
      <c r="S11" s="3">
        <v>26.63</v>
      </c>
      <c r="T11" s="3">
        <v>13</v>
      </c>
      <c r="U11" s="4">
        <v>63</v>
      </c>
      <c r="V11" s="3">
        <v>24.81</v>
      </c>
      <c r="W11" s="3">
        <v>13.86</v>
      </c>
      <c r="X11" s="1"/>
      <c r="Y11" s="1"/>
      <c r="Z11" s="1"/>
      <c r="AA11" s="1"/>
      <c r="AB11" s="1"/>
      <c r="AC11" s="1"/>
      <c r="AD11" t="s">
        <v>127</v>
      </c>
      <c r="AE11" t="s">
        <v>129</v>
      </c>
      <c r="AF11" t="s">
        <v>128</v>
      </c>
      <c r="AG11" t="s">
        <v>127</v>
      </c>
      <c r="AH11" t="s">
        <v>127</v>
      </c>
      <c r="AI11" t="s">
        <v>127</v>
      </c>
      <c r="AJ11" t="s">
        <v>127</v>
      </c>
      <c r="AK11" t="s">
        <v>127</v>
      </c>
      <c r="AL11" t="s">
        <v>127</v>
      </c>
      <c r="AM11" t="s">
        <v>128</v>
      </c>
      <c r="AN11" t="s">
        <v>127</v>
      </c>
    </row>
    <row r="12" spans="1:40" x14ac:dyDescent="0.3">
      <c r="A12" s="4">
        <v>221</v>
      </c>
      <c r="B12" t="s">
        <v>419</v>
      </c>
      <c r="C12" t="s">
        <v>304</v>
      </c>
      <c r="D12" t="s">
        <v>54</v>
      </c>
      <c r="G12" s="4">
        <v>2</v>
      </c>
      <c r="H12" t="s">
        <v>2</v>
      </c>
      <c r="I12" s="2">
        <v>0.125</v>
      </c>
      <c r="J12" s="2">
        <v>0</v>
      </c>
      <c r="K12" s="2"/>
      <c r="L12" s="2"/>
      <c r="M12" s="5" t="s">
        <v>420</v>
      </c>
      <c r="N12" s="5" t="s">
        <v>421</v>
      </c>
      <c r="O12" s="4">
        <v>0</v>
      </c>
      <c r="P12" s="4">
        <v>0</v>
      </c>
      <c r="Q12" s="5" t="s">
        <v>422</v>
      </c>
      <c r="R12" s="4">
        <v>16</v>
      </c>
      <c r="S12" s="3">
        <v>26</v>
      </c>
      <c r="T12" s="3">
        <v>9.1999999999999993</v>
      </c>
      <c r="U12" s="4">
        <v>16</v>
      </c>
      <c r="V12" s="3">
        <v>34.1</v>
      </c>
      <c r="W12" s="3">
        <v>6.1</v>
      </c>
      <c r="X12" s="1"/>
      <c r="Y12" s="1"/>
      <c r="Z12" s="1"/>
      <c r="AA12" s="1"/>
      <c r="AB12" s="1"/>
      <c r="AC12" s="1"/>
      <c r="AD12" t="s">
        <v>127</v>
      </c>
      <c r="AE12" t="s">
        <v>130</v>
      </c>
      <c r="AF12" t="s">
        <v>127</v>
      </c>
      <c r="AG12" t="s">
        <v>127</v>
      </c>
      <c r="AH12" t="s">
        <v>127</v>
      </c>
      <c r="AI12" t="s">
        <v>127</v>
      </c>
      <c r="AJ12" t="s">
        <v>127</v>
      </c>
      <c r="AK12" t="s">
        <v>127</v>
      </c>
      <c r="AL12" t="s">
        <v>127</v>
      </c>
      <c r="AM12" t="s">
        <v>127</v>
      </c>
      <c r="AN12" t="s">
        <v>128</v>
      </c>
    </row>
    <row r="13" spans="1:40" x14ac:dyDescent="0.3">
      <c r="A13" s="4">
        <v>302</v>
      </c>
      <c r="B13" t="s">
        <v>379</v>
      </c>
      <c r="C13" t="s">
        <v>52</v>
      </c>
      <c r="D13" t="s">
        <v>43</v>
      </c>
      <c r="G13" s="4">
        <v>2</v>
      </c>
      <c r="H13" t="s">
        <v>2</v>
      </c>
      <c r="I13" s="2">
        <v>0.14900000000000002</v>
      </c>
      <c r="J13" s="2">
        <v>0.14100000000000001</v>
      </c>
      <c r="K13" s="2"/>
      <c r="L13" s="2"/>
      <c r="M13" s="5" t="s">
        <v>380</v>
      </c>
      <c r="N13" s="5" t="s">
        <v>381</v>
      </c>
      <c r="O13" s="4">
        <v>1</v>
      </c>
      <c r="P13" s="4">
        <v>0</v>
      </c>
      <c r="Q13" s="5" t="s">
        <v>382</v>
      </c>
      <c r="R13" s="4">
        <v>74</v>
      </c>
      <c r="S13" s="3">
        <v>29.4</v>
      </c>
      <c r="T13" s="3">
        <v>12.08557224434781</v>
      </c>
      <c r="U13" s="4">
        <v>71</v>
      </c>
      <c r="V13" s="3">
        <v>32.6</v>
      </c>
      <c r="W13" s="3">
        <v>12.46323671183373</v>
      </c>
      <c r="X13" s="1"/>
      <c r="Y13" s="1"/>
      <c r="Z13" s="1"/>
      <c r="AA13" s="1"/>
      <c r="AB13" s="1"/>
      <c r="AC13" s="1"/>
      <c r="AD13" t="s">
        <v>127</v>
      </c>
      <c r="AE13" t="s">
        <v>127</v>
      </c>
      <c r="AF13" t="s">
        <v>130</v>
      </c>
      <c r="AG13" t="s">
        <v>127</v>
      </c>
      <c r="AH13" t="s">
        <v>127</v>
      </c>
      <c r="AI13" t="s">
        <v>127</v>
      </c>
      <c r="AJ13" t="s">
        <v>127</v>
      </c>
      <c r="AK13" t="s">
        <v>127</v>
      </c>
      <c r="AL13" t="s">
        <v>127</v>
      </c>
      <c r="AM13" t="s">
        <v>127</v>
      </c>
      <c r="AN13" t="s">
        <v>128</v>
      </c>
    </row>
    <row r="14" spans="1:40" x14ac:dyDescent="0.3">
      <c r="A14" s="4">
        <v>326</v>
      </c>
      <c r="B14" t="s">
        <v>320</v>
      </c>
      <c r="C14" t="s">
        <v>42</v>
      </c>
      <c r="D14" t="s">
        <v>70</v>
      </c>
      <c r="G14" s="4">
        <v>2</v>
      </c>
      <c r="H14" t="s">
        <v>2</v>
      </c>
      <c r="I14" s="2">
        <v>0.38</v>
      </c>
      <c r="J14" s="2">
        <v>0.21</v>
      </c>
      <c r="K14" s="2"/>
      <c r="L14" s="2"/>
      <c r="M14" s="5" t="s">
        <v>321</v>
      </c>
      <c r="N14" s="5" t="s">
        <v>129</v>
      </c>
      <c r="O14" s="4">
        <v>0</v>
      </c>
      <c r="P14" s="4">
        <v>0</v>
      </c>
      <c r="Q14" s="5" t="s">
        <v>322</v>
      </c>
      <c r="R14" s="4">
        <v>141</v>
      </c>
      <c r="S14" s="3">
        <v>41.6</v>
      </c>
      <c r="T14" s="3">
        <v>19.689599999999999</v>
      </c>
      <c r="U14" s="4">
        <v>143</v>
      </c>
      <c r="V14" s="3">
        <v>48.9</v>
      </c>
      <c r="W14" s="3">
        <v>18.91358</v>
      </c>
      <c r="X14" s="1"/>
      <c r="Y14" s="1"/>
      <c r="Z14" s="1"/>
      <c r="AA14" s="1"/>
      <c r="AB14" s="1"/>
      <c r="AC14" s="1"/>
      <c r="AD14" t="s">
        <v>130</v>
      </c>
      <c r="AE14" t="s">
        <v>130</v>
      </c>
      <c r="AF14" t="s">
        <v>127</v>
      </c>
      <c r="AG14" t="s">
        <v>127</v>
      </c>
      <c r="AH14" t="s">
        <v>127</v>
      </c>
      <c r="AI14" t="s">
        <v>127</v>
      </c>
      <c r="AJ14" t="s">
        <v>128</v>
      </c>
      <c r="AK14" t="s">
        <v>127</v>
      </c>
      <c r="AL14" t="s">
        <v>130</v>
      </c>
      <c r="AM14" t="s">
        <v>129</v>
      </c>
      <c r="AN14" t="s">
        <v>128</v>
      </c>
    </row>
    <row r="15" spans="1:40" x14ac:dyDescent="0.3">
      <c r="A15" s="4">
        <v>332</v>
      </c>
      <c r="B15" t="s">
        <v>402</v>
      </c>
      <c r="C15" t="s">
        <v>99</v>
      </c>
      <c r="D15" t="s">
        <v>54</v>
      </c>
      <c r="G15" s="4">
        <v>2</v>
      </c>
      <c r="H15" t="s">
        <v>2</v>
      </c>
      <c r="I15" s="2">
        <v>0.58000000000000007</v>
      </c>
      <c r="J15" s="2">
        <v>0.17000000000000004</v>
      </c>
      <c r="K15" s="2"/>
      <c r="L15" s="2"/>
      <c r="M15" s="5" t="s">
        <v>403</v>
      </c>
      <c r="N15" s="5" t="s">
        <v>404</v>
      </c>
      <c r="O15" s="4">
        <v>5</v>
      </c>
      <c r="P15" s="4">
        <v>6</v>
      </c>
      <c r="Q15" s="5" t="s">
        <v>405</v>
      </c>
      <c r="R15" s="4">
        <v>64</v>
      </c>
      <c r="S15" s="3">
        <v>30</v>
      </c>
      <c r="T15" s="3">
        <v>20.9</v>
      </c>
      <c r="U15" s="4">
        <v>64</v>
      </c>
      <c r="V15" s="3">
        <v>41.6</v>
      </c>
      <c r="W15" s="3">
        <v>17.100000000000001</v>
      </c>
      <c r="X15" s="1"/>
      <c r="Y15" s="1"/>
      <c r="Z15" s="1"/>
      <c r="AA15" s="1"/>
      <c r="AB15" s="1"/>
      <c r="AC15" s="1"/>
      <c r="AD15" t="s">
        <v>127</v>
      </c>
      <c r="AE15" t="s">
        <v>130</v>
      </c>
      <c r="AF15" t="s">
        <v>130</v>
      </c>
      <c r="AG15" t="s">
        <v>127</v>
      </c>
      <c r="AH15" t="s">
        <v>127</v>
      </c>
      <c r="AI15" t="s">
        <v>127</v>
      </c>
      <c r="AJ15" t="s">
        <v>127</v>
      </c>
      <c r="AK15" t="s">
        <v>127</v>
      </c>
      <c r="AL15" t="s">
        <v>127</v>
      </c>
      <c r="AM15" t="s">
        <v>130</v>
      </c>
      <c r="AN15" t="s">
        <v>128</v>
      </c>
    </row>
    <row r="16" spans="1:40" x14ac:dyDescent="0.3">
      <c r="A16" s="4">
        <v>380</v>
      </c>
      <c r="B16" t="s">
        <v>274</v>
      </c>
      <c r="C16" t="s">
        <v>52</v>
      </c>
      <c r="D16" t="s">
        <v>52</v>
      </c>
      <c r="G16" s="4">
        <v>2</v>
      </c>
      <c r="H16" t="s">
        <v>2</v>
      </c>
      <c r="I16" s="2">
        <v>0.3</v>
      </c>
      <c r="J16" s="2">
        <v>0.1</v>
      </c>
      <c r="K16" s="2"/>
      <c r="L16" s="2"/>
      <c r="M16" s="5" t="s">
        <v>275</v>
      </c>
      <c r="N16" s="5" t="s">
        <v>276</v>
      </c>
      <c r="O16" s="4">
        <v>0</v>
      </c>
      <c r="P16" s="4">
        <v>0</v>
      </c>
      <c r="Q16" s="5" t="s">
        <v>277</v>
      </c>
      <c r="R16" s="4">
        <v>10</v>
      </c>
      <c r="S16" s="3">
        <v>16.8</v>
      </c>
      <c r="T16" s="3">
        <v>10</v>
      </c>
      <c r="U16" s="4">
        <v>10</v>
      </c>
      <c r="V16" s="3">
        <v>18.100000000000001</v>
      </c>
      <c r="W16" s="3">
        <v>10.5</v>
      </c>
      <c r="X16" s="1"/>
      <c r="Y16" s="1"/>
      <c r="Z16" s="1"/>
      <c r="AA16" s="1"/>
      <c r="AB16" s="1"/>
      <c r="AC16" s="1"/>
      <c r="AD16" t="s">
        <v>129</v>
      </c>
      <c r="AE16" t="s">
        <v>129</v>
      </c>
      <c r="AF16" t="s">
        <v>130</v>
      </c>
      <c r="AG16" t="s">
        <v>127</v>
      </c>
      <c r="AH16" t="s">
        <v>127</v>
      </c>
      <c r="AI16" t="s">
        <v>127</v>
      </c>
      <c r="AJ16" t="s">
        <v>127</v>
      </c>
      <c r="AK16" t="s">
        <v>127</v>
      </c>
      <c r="AL16" t="s">
        <v>130</v>
      </c>
      <c r="AM16" t="s">
        <v>129</v>
      </c>
      <c r="AN16" t="s">
        <v>127</v>
      </c>
    </row>
    <row r="17" spans="1:40" x14ac:dyDescent="0.3">
      <c r="A17" s="4">
        <v>406</v>
      </c>
      <c r="B17" t="s">
        <v>426</v>
      </c>
      <c r="C17" t="s">
        <v>52</v>
      </c>
      <c r="D17" t="s">
        <v>54</v>
      </c>
      <c r="G17" s="4">
        <v>2</v>
      </c>
      <c r="H17" t="s">
        <v>2</v>
      </c>
      <c r="I17" s="2">
        <f>9/30</f>
        <v>0.3</v>
      </c>
      <c r="J17" s="2">
        <v>0</v>
      </c>
      <c r="K17" s="2"/>
      <c r="L17" s="2"/>
      <c r="M17" s="5" t="s">
        <v>427</v>
      </c>
      <c r="N17" s="5" t="s">
        <v>428</v>
      </c>
      <c r="O17" s="4">
        <v>4</v>
      </c>
      <c r="P17" s="4">
        <v>0</v>
      </c>
      <c r="Q17" s="5" t="s">
        <v>429</v>
      </c>
      <c r="R17" s="4">
        <v>25</v>
      </c>
      <c r="S17" s="3">
        <v>41.7</v>
      </c>
      <c r="T17" s="3">
        <v>22.9</v>
      </c>
      <c r="U17" s="4">
        <v>25</v>
      </c>
      <c r="V17" s="3">
        <v>37.799999999999997</v>
      </c>
      <c r="W17" s="3">
        <v>25.9</v>
      </c>
      <c r="X17" s="1"/>
      <c r="Y17" s="1"/>
      <c r="Z17" s="1"/>
      <c r="AA17" s="1"/>
      <c r="AB17" s="1"/>
      <c r="AC17" s="1"/>
      <c r="AD17" t="s">
        <v>127</v>
      </c>
      <c r="AE17" t="s">
        <v>127</v>
      </c>
      <c r="AF17" t="s">
        <v>130</v>
      </c>
      <c r="AG17" t="s">
        <v>127</v>
      </c>
      <c r="AH17" t="s">
        <v>127</v>
      </c>
      <c r="AI17" t="s">
        <v>127</v>
      </c>
      <c r="AJ17" t="s">
        <v>127</v>
      </c>
      <c r="AK17" t="s">
        <v>127</v>
      </c>
      <c r="AL17" t="s">
        <v>130</v>
      </c>
      <c r="AM17" t="s">
        <v>130</v>
      </c>
      <c r="AN17" t="s">
        <v>128</v>
      </c>
    </row>
    <row r="18" spans="1:40" x14ac:dyDescent="0.3">
      <c r="A18" s="4">
        <v>453</v>
      </c>
      <c r="B18" t="s">
        <v>328</v>
      </c>
      <c r="C18" t="s">
        <v>53</v>
      </c>
      <c r="D18" t="s">
        <v>42</v>
      </c>
      <c r="G18" s="4">
        <v>2</v>
      </c>
      <c r="H18" t="s">
        <v>2</v>
      </c>
      <c r="I18" s="2">
        <v>0</v>
      </c>
      <c r="J18" s="2">
        <v>0</v>
      </c>
      <c r="K18" s="2"/>
      <c r="L18" s="2"/>
      <c r="M18" s="5" t="s">
        <v>329</v>
      </c>
      <c r="N18" s="5" t="s">
        <v>209</v>
      </c>
      <c r="O18" s="4">
        <v>0</v>
      </c>
      <c r="P18" s="4">
        <v>0</v>
      </c>
      <c r="Q18" s="5" t="s">
        <v>170</v>
      </c>
      <c r="R18" s="4">
        <v>10</v>
      </c>
      <c r="S18" s="3">
        <v>34.4</v>
      </c>
      <c r="T18" s="3">
        <v>13.95</v>
      </c>
      <c r="U18" s="4">
        <v>10</v>
      </c>
      <c r="V18" s="3">
        <v>34.9</v>
      </c>
      <c r="W18" s="3">
        <v>12.13</v>
      </c>
      <c r="X18" s="1"/>
      <c r="Y18" s="1"/>
      <c r="Z18" s="1"/>
      <c r="AA18" s="1"/>
      <c r="AB18" s="1"/>
      <c r="AC18" s="1"/>
      <c r="AD18" t="s">
        <v>128</v>
      </c>
      <c r="AE18" t="s">
        <v>129</v>
      </c>
      <c r="AF18" t="s">
        <v>130</v>
      </c>
      <c r="AG18" t="s">
        <v>130</v>
      </c>
      <c r="AH18" t="s">
        <v>127</v>
      </c>
      <c r="AI18" t="s">
        <v>127</v>
      </c>
      <c r="AJ18" t="s">
        <v>127</v>
      </c>
      <c r="AK18" t="s">
        <v>127</v>
      </c>
      <c r="AL18" t="s">
        <v>129</v>
      </c>
      <c r="AM18" t="s">
        <v>129</v>
      </c>
      <c r="AN18" t="s">
        <v>127</v>
      </c>
    </row>
    <row r="19" spans="1:40" x14ac:dyDescent="0.3">
      <c r="A19" s="4">
        <v>469</v>
      </c>
      <c r="B19" t="s">
        <v>323</v>
      </c>
      <c r="C19" t="s">
        <v>78</v>
      </c>
      <c r="D19" t="s">
        <v>70</v>
      </c>
      <c r="G19" s="4">
        <v>2</v>
      </c>
      <c r="H19" t="s">
        <v>2</v>
      </c>
      <c r="I19" s="2">
        <v>0.16666666666666666</v>
      </c>
      <c r="J19" s="2">
        <v>0.2</v>
      </c>
      <c r="K19" s="2"/>
      <c r="L19" s="2"/>
      <c r="M19" s="5" t="s">
        <v>324</v>
      </c>
      <c r="N19" s="5" t="s">
        <v>127</v>
      </c>
      <c r="O19" s="4">
        <v>0</v>
      </c>
      <c r="P19" s="4">
        <v>6</v>
      </c>
      <c r="Q19" s="5" t="s">
        <v>322</v>
      </c>
      <c r="R19" s="4">
        <v>5</v>
      </c>
      <c r="S19" s="3">
        <v>59.2</v>
      </c>
      <c r="T19" s="3">
        <v>32.24</v>
      </c>
      <c r="U19" s="4">
        <v>4</v>
      </c>
      <c r="V19" s="3">
        <v>75.5</v>
      </c>
      <c r="W19" s="3">
        <v>22.22</v>
      </c>
      <c r="X19" s="1"/>
      <c r="Y19" s="1"/>
      <c r="Z19" s="1"/>
      <c r="AA19" s="1"/>
      <c r="AB19" s="1"/>
      <c r="AC19" s="1"/>
      <c r="AD19" t="s">
        <v>130</v>
      </c>
      <c r="AE19" t="s">
        <v>130</v>
      </c>
      <c r="AF19" t="s">
        <v>127</v>
      </c>
      <c r="AG19" t="s">
        <v>127</v>
      </c>
      <c r="AH19" t="s">
        <v>127</v>
      </c>
      <c r="AI19" t="s">
        <v>127</v>
      </c>
      <c r="AJ19" t="s">
        <v>128</v>
      </c>
      <c r="AK19" t="s">
        <v>127</v>
      </c>
      <c r="AL19" t="s">
        <v>127</v>
      </c>
      <c r="AM19" t="s">
        <v>129</v>
      </c>
      <c r="AN19" t="s">
        <v>128</v>
      </c>
    </row>
    <row r="20" spans="1:40" x14ac:dyDescent="0.3">
      <c r="A20" s="4">
        <v>476</v>
      </c>
      <c r="B20" t="s">
        <v>98</v>
      </c>
      <c r="C20" t="s">
        <v>99</v>
      </c>
      <c r="D20" t="s">
        <v>100</v>
      </c>
      <c r="E20" t="s">
        <v>42</v>
      </c>
      <c r="G20" s="4">
        <v>3</v>
      </c>
      <c r="H20" t="s">
        <v>2</v>
      </c>
      <c r="I20" s="2">
        <v>0.26800000000000002</v>
      </c>
      <c r="J20" s="2">
        <v>0.14899999999999999</v>
      </c>
      <c r="K20" s="2">
        <v>0.27300000000000002</v>
      </c>
      <c r="L20" s="2"/>
      <c r="M20" s="5" t="s">
        <v>101</v>
      </c>
      <c r="N20" s="5" t="s">
        <v>65</v>
      </c>
      <c r="O20" s="4">
        <v>0</v>
      </c>
      <c r="P20" s="4">
        <v>5</v>
      </c>
      <c r="Q20" s="5" t="s">
        <v>102</v>
      </c>
      <c r="R20" s="4">
        <v>62</v>
      </c>
      <c r="S20" s="3">
        <v>13.66</v>
      </c>
      <c r="T20" s="3">
        <v>11.05</v>
      </c>
      <c r="U20" s="4">
        <v>47</v>
      </c>
      <c r="V20" s="3">
        <v>27.77</v>
      </c>
      <c r="W20" s="3">
        <v>8.1199999999999992</v>
      </c>
      <c r="X20" s="4">
        <v>62</v>
      </c>
      <c r="Y20" s="3">
        <v>17.989999999999998</v>
      </c>
      <c r="Z20" s="3">
        <v>13.17</v>
      </c>
      <c r="AA20" s="1"/>
      <c r="AB20" s="1"/>
      <c r="AC20" s="1"/>
      <c r="AD20" t="s">
        <v>63</v>
      </c>
      <c r="AE20" t="s">
        <v>86</v>
      </c>
      <c r="AF20" t="s">
        <v>86</v>
      </c>
      <c r="AG20" t="s">
        <v>60</v>
      </c>
      <c r="AH20" t="s">
        <v>60</v>
      </c>
      <c r="AI20" t="s">
        <v>60</v>
      </c>
      <c r="AJ20" t="s">
        <v>60</v>
      </c>
      <c r="AK20" t="s">
        <v>60</v>
      </c>
      <c r="AL20" t="s">
        <v>63</v>
      </c>
      <c r="AM20" t="s">
        <v>86</v>
      </c>
      <c r="AN20" t="s">
        <v>61</v>
      </c>
    </row>
    <row r="21" spans="1:40" x14ac:dyDescent="0.3">
      <c r="A21" s="4">
        <v>479</v>
      </c>
      <c r="B21" t="s">
        <v>242</v>
      </c>
      <c r="C21" t="s">
        <v>53</v>
      </c>
      <c r="D21" t="s">
        <v>52</v>
      </c>
      <c r="G21" s="4">
        <v>2</v>
      </c>
      <c r="H21" t="s">
        <v>2</v>
      </c>
      <c r="I21" s="2">
        <v>0.1276595744680851</v>
      </c>
      <c r="J21" s="2">
        <v>0.18478260869565222</v>
      </c>
      <c r="K21" s="2"/>
      <c r="L21" s="2"/>
      <c r="M21" s="5" t="s">
        <v>243</v>
      </c>
      <c r="N21" s="5" t="s">
        <v>244</v>
      </c>
      <c r="O21" s="4">
        <v>0</v>
      </c>
      <c r="P21" s="4">
        <v>0</v>
      </c>
      <c r="R21" s="4">
        <v>47</v>
      </c>
      <c r="S21" s="3">
        <v>17.399999999999999</v>
      </c>
      <c r="T21" s="3">
        <v>13.8</v>
      </c>
      <c r="U21" s="4">
        <v>92</v>
      </c>
      <c r="V21" s="3">
        <v>17.27282608695652</v>
      </c>
      <c r="W21" s="3">
        <v>14.51</v>
      </c>
      <c r="X21" s="1"/>
      <c r="Y21" s="1"/>
      <c r="Z21" s="1"/>
      <c r="AA21" s="1"/>
      <c r="AB21" s="1"/>
      <c r="AC21" s="1"/>
      <c r="AD21" t="s">
        <v>127</v>
      </c>
      <c r="AE21" t="s">
        <v>129</v>
      </c>
      <c r="AF21" t="s">
        <v>129</v>
      </c>
      <c r="AG21" t="s">
        <v>130</v>
      </c>
      <c r="AH21" t="s">
        <v>127</v>
      </c>
      <c r="AI21" t="s">
        <v>127</v>
      </c>
      <c r="AJ21" t="s">
        <v>127</v>
      </c>
      <c r="AK21" t="s">
        <v>127</v>
      </c>
      <c r="AL21" t="s">
        <v>129</v>
      </c>
      <c r="AM21" t="s">
        <v>129</v>
      </c>
      <c r="AN21" t="s">
        <v>127</v>
      </c>
    </row>
    <row r="22" spans="1:40" x14ac:dyDescent="0.3">
      <c r="A22" s="4">
        <v>481</v>
      </c>
      <c r="B22" t="s">
        <v>57</v>
      </c>
      <c r="C22" t="s">
        <v>42</v>
      </c>
      <c r="D22" t="s">
        <v>41</v>
      </c>
      <c r="E22" t="s">
        <v>58</v>
      </c>
      <c r="G22" s="4">
        <v>3</v>
      </c>
      <c r="H22" t="s">
        <v>2</v>
      </c>
      <c r="I22" s="2">
        <v>0.08</v>
      </c>
      <c r="J22" s="2">
        <v>0.27</v>
      </c>
      <c r="K22" s="2">
        <v>0.27</v>
      </c>
      <c r="L22" s="2"/>
      <c r="M22" s="5" t="s">
        <v>456</v>
      </c>
      <c r="N22" s="5" t="s">
        <v>460</v>
      </c>
      <c r="O22" s="4">
        <v>0</v>
      </c>
      <c r="P22" s="4">
        <v>5</v>
      </c>
      <c r="Q22" s="5" t="s">
        <v>464</v>
      </c>
      <c r="R22" s="4">
        <v>23</v>
      </c>
      <c r="S22" s="3">
        <v>11.7</v>
      </c>
      <c r="T22" s="3">
        <v>7.32</v>
      </c>
      <c r="U22" s="4">
        <v>19</v>
      </c>
      <c r="V22" s="3">
        <v>12.89</v>
      </c>
      <c r="W22" s="3">
        <v>8.9600000000000009</v>
      </c>
      <c r="X22" s="4">
        <v>22</v>
      </c>
      <c r="Y22" s="2">
        <v>13.55</v>
      </c>
      <c r="Z22" s="2">
        <v>9.35</v>
      </c>
      <c r="AD22" t="s">
        <v>468</v>
      </c>
      <c r="AE22" t="s">
        <v>468</v>
      </c>
      <c r="AF22" t="s">
        <v>473</v>
      </c>
      <c r="AG22" t="s">
        <v>474</v>
      </c>
      <c r="AH22" t="s">
        <v>474</v>
      </c>
      <c r="AI22" t="s">
        <v>474</v>
      </c>
      <c r="AJ22" t="s">
        <v>474</v>
      </c>
      <c r="AK22" t="s">
        <v>474</v>
      </c>
      <c r="AL22" t="s">
        <v>460</v>
      </c>
      <c r="AM22" t="s">
        <v>460</v>
      </c>
      <c r="AN22" t="s">
        <v>473</v>
      </c>
    </row>
    <row r="23" spans="1:40" x14ac:dyDescent="0.3">
      <c r="A23" s="4">
        <v>490</v>
      </c>
      <c r="B23" t="s">
        <v>145</v>
      </c>
      <c r="C23" t="s">
        <v>42</v>
      </c>
      <c r="D23" t="s">
        <v>99</v>
      </c>
      <c r="G23" s="4">
        <v>2</v>
      </c>
      <c r="H23" t="s">
        <v>2</v>
      </c>
      <c r="I23" s="2">
        <v>0.55824175824175826</v>
      </c>
      <c r="J23" s="2">
        <v>0.46637744034707163</v>
      </c>
      <c r="K23" s="2"/>
      <c r="L23" s="2"/>
      <c r="M23" s="5" t="s">
        <v>146</v>
      </c>
      <c r="N23" s="5" t="s">
        <v>147</v>
      </c>
      <c r="O23" s="4">
        <v>0</v>
      </c>
      <c r="P23" s="4">
        <v>0</v>
      </c>
      <c r="Q23" s="5" t="s">
        <v>148</v>
      </c>
      <c r="R23" s="4">
        <v>455</v>
      </c>
      <c r="S23" s="3">
        <v>33.5</v>
      </c>
      <c r="T23" s="3">
        <v>23.398503758448125</v>
      </c>
      <c r="U23" s="4">
        <v>461</v>
      </c>
      <c r="V23" s="3">
        <v>36.700000000000003</v>
      </c>
      <c r="W23" s="3">
        <v>21.909092401616213</v>
      </c>
      <c r="X23" s="1"/>
      <c r="Y23" s="1"/>
      <c r="Z23" s="1"/>
      <c r="AA23" s="1"/>
      <c r="AB23" s="1"/>
      <c r="AC23" s="1"/>
      <c r="AD23" t="s">
        <v>130</v>
      </c>
      <c r="AE23" t="s">
        <v>129</v>
      </c>
      <c r="AF23" t="s">
        <v>128</v>
      </c>
      <c r="AG23" t="s">
        <v>127</v>
      </c>
      <c r="AH23" t="s">
        <v>127</v>
      </c>
      <c r="AI23" t="s">
        <v>127</v>
      </c>
      <c r="AJ23" t="s">
        <v>127</v>
      </c>
      <c r="AK23" t="s">
        <v>127</v>
      </c>
      <c r="AL23" t="s">
        <v>130</v>
      </c>
      <c r="AM23" t="s">
        <v>129</v>
      </c>
      <c r="AN23" t="s">
        <v>127</v>
      </c>
    </row>
    <row r="24" spans="1:40" x14ac:dyDescent="0.3">
      <c r="A24" s="4">
        <v>504</v>
      </c>
      <c r="B24" t="s">
        <v>338</v>
      </c>
      <c r="C24" t="s">
        <v>78</v>
      </c>
      <c r="D24" t="s">
        <v>42</v>
      </c>
      <c r="G24" s="4">
        <v>2</v>
      </c>
      <c r="H24" t="s">
        <v>2</v>
      </c>
      <c r="I24" s="2">
        <v>0</v>
      </c>
      <c r="J24" s="2">
        <v>0</v>
      </c>
      <c r="K24" s="2"/>
      <c r="L24" s="2"/>
      <c r="M24" s="5" t="s">
        <v>176</v>
      </c>
      <c r="N24" s="5" t="s">
        <v>209</v>
      </c>
      <c r="O24" s="4">
        <v>0</v>
      </c>
      <c r="P24" s="4">
        <v>6</v>
      </c>
      <c r="Q24" s="5" t="s">
        <v>339</v>
      </c>
      <c r="R24" s="4">
        <v>10</v>
      </c>
      <c r="S24" s="3">
        <v>47.67</v>
      </c>
      <c r="T24" s="3">
        <v>13.73</v>
      </c>
      <c r="U24" s="4">
        <v>9</v>
      </c>
      <c r="V24" s="3">
        <v>49.9</v>
      </c>
      <c r="W24" s="3">
        <v>11.51</v>
      </c>
      <c r="X24" s="1"/>
      <c r="Y24" s="1"/>
      <c r="Z24" s="1"/>
      <c r="AA24" s="1"/>
      <c r="AB24" s="1"/>
      <c r="AC24" s="1"/>
      <c r="AD24" t="s">
        <v>129</v>
      </c>
      <c r="AE24" t="s">
        <v>128</v>
      </c>
      <c r="AF24" t="s">
        <v>127</v>
      </c>
      <c r="AG24" t="s">
        <v>127</v>
      </c>
      <c r="AH24" t="s">
        <v>127</v>
      </c>
      <c r="AI24" t="s">
        <v>127</v>
      </c>
      <c r="AJ24" t="s">
        <v>127</v>
      </c>
      <c r="AK24" t="s">
        <v>127</v>
      </c>
      <c r="AL24" t="s">
        <v>128</v>
      </c>
      <c r="AM24" t="s">
        <v>128</v>
      </c>
      <c r="AN24" t="s">
        <v>127</v>
      </c>
    </row>
    <row r="25" spans="1:40" x14ac:dyDescent="0.3">
      <c r="A25" s="4">
        <v>524</v>
      </c>
      <c r="B25" t="s">
        <v>217</v>
      </c>
      <c r="C25" t="s">
        <v>58</v>
      </c>
      <c r="D25" t="s">
        <v>108</v>
      </c>
      <c r="G25" s="4">
        <v>2</v>
      </c>
      <c r="H25" t="s">
        <v>2</v>
      </c>
      <c r="I25" s="2">
        <v>0.33299999999999996</v>
      </c>
      <c r="J25" s="2">
        <v>0.44399999999999995</v>
      </c>
      <c r="K25" s="2"/>
      <c r="L25" s="2"/>
      <c r="M25" s="5" t="s">
        <v>218</v>
      </c>
      <c r="N25" s="5" t="s">
        <v>219</v>
      </c>
      <c r="O25" s="4">
        <v>3</v>
      </c>
      <c r="P25" s="4">
        <v>0</v>
      </c>
      <c r="Q25" s="5" t="s">
        <v>170</v>
      </c>
      <c r="R25" s="4">
        <v>54</v>
      </c>
      <c r="S25" s="3">
        <v>37.6</v>
      </c>
      <c r="T25" s="3">
        <v>17.2</v>
      </c>
      <c r="U25" s="4">
        <v>27</v>
      </c>
      <c r="V25" s="3">
        <v>53.1</v>
      </c>
      <c r="W25" s="3">
        <v>14.5</v>
      </c>
      <c r="X25" s="1"/>
      <c r="Y25" s="1"/>
      <c r="Z25" s="1"/>
      <c r="AA25" s="1"/>
      <c r="AB25" s="1"/>
      <c r="AC25" s="1"/>
      <c r="AD25" t="s">
        <v>130</v>
      </c>
      <c r="AE25" t="s">
        <v>130</v>
      </c>
      <c r="AF25" t="s">
        <v>130</v>
      </c>
      <c r="AG25" t="s">
        <v>127</v>
      </c>
      <c r="AH25" t="s">
        <v>127</v>
      </c>
      <c r="AI25" t="s">
        <v>127</v>
      </c>
      <c r="AJ25" t="s">
        <v>128</v>
      </c>
      <c r="AK25" t="s">
        <v>128</v>
      </c>
      <c r="AL25" t="s">
        <v>129</v>
      </c>
      <c r="AM25" t="s">
        <v>129</v>
      </c>
      <c r="AN25" t="s">
        <v>129</v>
      </c>
    </row>
    <row r="26" spans="1:40" x14ac:dyDescent="0.3">
      <c r="A26" s="4">
        <v>525</v>
      </c>
      <c r="B26" t="s">
        <v>112</v>
      </c>
      <c r="C26" t="s">
        <v>58</v>
      </c>
      <c r="D26" t="s">
        <v>108</v>
      </c>
      <c r="E26" t="s">
        <v>100</v>
      </c>
      <c r="G26" s="4">
        <v>3</v>
      </c>
      <c r="H26" t="s">
        <v>2</v>
      </c>
      <c r="I26" s="2">
        <v>0.12820512820512819</v>
      </c>
      <c r="J26" s="2">
        <v>9.3023255813953543E-2</v>
      </c>
      <c r="K26" s="2">
        <v>0</v>
      </c>
      <c r="L26" s="2"/>
      <c r="M26" s="5" t="s">
        <v>113</v>
      </c>
      <c r="N26" s="5" t="s">
        <v>114</v>
      </c>
      <c r="O26" s="4">
        <v>3</v>
      </c>
      <c r="P26" s="4">
        <v>0</v>
      </c>
      <c r="Q26" s="5" t="s">
        <v>115</v>
      </c>
      <c r="R26" s="4">
        <v>39</v>
      </c>
      <c r="S26" s="3">
        <v>19.399999999999999</v>
      </c>
      <c r="T26" s="3">
        <v>17.7</v>
      </c>
      <c r="U26" s="4">
        <v>43</v>
      </c>
      <c r="V26" s="3">
        <v>26.8</v>
      </c>
      <c r="W26" s="3">
        <v>20.87</v>
      </c>
      <c r="X26" s="4">
        <v>28</v>
      </c>
      <c r="Y26" s="3">
        <v>40</v>
      </c>
      <c r="Z26" s="3">
        <v>28.1</v>
      </c>
      <c r="AA26" s="1"/>
      <c r="AB26" s="1"/>
      <c r="AC26" s="1"/>
      <c r="AD26" t="s">
        <v>62</v>
      </c>
      <c r="AE26" t="s">
        <v>62</v>
      </c>
      <c r="AF26" t="s">
        <v>62</v>
      </c>
      <c r="AG26" t="s">
        <v>60</v>
      </c>
      <c r="AH26" t="s">
        <v>60</v>
      </c>
      <c r="AI26" t="s">
        <v>60</v>
      </c>
      <c r="AJ26" t="s">
        <v>61</v>
      </c>
      <c r="AK26" t="s">
        <v>61</v>
      </c>
      <c r="AL26" t="s">
        <v>66</v>
      </c>
      <c r="AM26" t="s">
        <v>66</v>
      </c>
      <c r="AN26" t="s">
        <v>65</v>
      </c>
    </row>
    <row r="27" spans="1:40" x14ac:dyDescent="0.3">
      <c r="A27" s="4">
        <v>540</v>
      </c>
      <c r="B27" t="s">
        <v>106</v>
      </c>
      <c r="C27" t="s">
        <v>53</v>
      </c>
      <c r="D27" t="s">
        <v>52</v>
      </c>
      <c r="G27" s="4">
        <v>2</v>
      </c>
      <c r="H27" t="s">
        <v>2</v>
      </c>
      <c r="I27" s="2">
        <v>0.31</v>
      </c>
      <c r="J27" s="2">
        <v>0.43</v>
      </c>
      <c r="K27" s="2"/>
      <c r="L27" s="2"/>
      <c r="M27" s="5" t="s">
        <v>459</v>
      </c>
      <c r="N27" s="5" t="s">
        <v>463</v>
      </c>
      <c r="O27" s="4">
        <v>0</v>
      </c>
      <c r="P27" s="4">
        <v>0</v>
      </c>
      <c r="Q27" s="5" t="s">
        <v>467</v>
      </c>
      <c r="R27" s="4">
        <v>27</v>
      </c>
      <c r="S27" s="3">
        <v>11.8</v>
      </c>
      <c r="T27" s="3">
        <v>12</v>
      </c>
      <c r="U27" s="4">
        <v>21</v>
      </c>
      <c r="V27" s="3">
        <v>19.2</v>
      </c>
      <c r="W27" s="3">
        <v>12.3</v>
      </c>
      <c r="X27" s="1"/>
      <c r="Y27" s="1"/>
      <c r="Z27" s="1"/>
      <c r="AD27" t="s">
        <v>471</v>
      </c>
      <c r="AE27" t="s">
        <v>472</v>
      </c>
      <c r="AF27" t="s">
        <v>472</v>
      </c>
      <c r="AG27" t="s">
        <v>470</v>
      </c>
      <c r="AH27" t="s">
        <v>469</v>
      </c>
      <c r="AI27" t="s">
        <v>469</v>
      </c>
      <c r="AJ27" t="s">
        <v>469</v>
      </c>
      <c r="AK27" t="s">
        <v>469</v>
      </c>
      <c r="AL27" t="s">
        <v>470</v>
      </c>
      <c r="AM27" t="s">
        <v>472</v>
      </c>
      <c r="AN27" t="s">
        <v>469</v>
      </c>
    </row>
    <row r="28" spans="1:40" x14ac:dyDescent="0.3">
      <c r="A28" s="4">
        <v>542</v>
      </c>
      <c r="B28" t="s">
        <v>228</v>
      </c>
      <c r="C28" t="s">
        <v>53</v>
      </c>
      <c r="D28" t="s">
        <v>39</v>
      </c>
      <c r="G28" s="4">
        <v>2</v>
      </c>
      <c r="H28" t="s">
        <v>2</v>
      </c>
      <c r="I28" s="2">
        <v>0.435</v>
      </c>
      <c r="J28" s="2">
        <v>0.39100000000000001</v>
      </c>
      <c r="K28" s="2"/>
      <c r="L28" s="2"/>
      <c r="M28" s="5" t="s">
        <v>229</v>
      </c>
      <c r="N28" s="5" t="s">
        <v>230</v>
      </c>
      <c r="O28" s="4">
        <v>0</v>
      </c>
      <c r="P28" s="4">
        <v>0</v>
      </c>
      <c r="Q28" s="5" t="s">
        <v>231</v>
      </c>
      <c r="R28" s="4">
        <v>23</v>
      </c>
      <c r="S28" s="3">
        <v>41.6</v>
      </c>
      <c r="T28" s="3">
        <v>21.8</v>
      </c>
      <c r="U28" s="4">
        <v>23</v>
      </c>
      <c r="V28" s="3">
        <v>42</v>
      </c>
      <c r="W28" s="3">
        <v>16.899999999999999</v>
      </c>
      <c r="X28" s="1"/>
      <c r="Y28" s="1"/>
      <c r="Z28" s="1"/>
      <c r="AA28" s="1"/>
      <c r="AB28" s="1"/>
      <c r="AC28" s="1"/>
      <c r="AD28" t="s">
        <v>127</v>
      </c>
      <c r="AE28" t="s">
        <v>129</v>
      </c>
      <c r="AF28" t="s">
        <v>130</v>
      </c>
      <c r="AG28" t="s">
        <v>130</v>
      </c>
      <c r="AH28" t="s">
        <v>127</v>
      </c>
      <c r="AI28" t="s">
        <v>127</v>
      </c>
      <c r="AJ28" t="s">
        <v>127</v>
      </c>
      <c r="AK28" t="s">
        <v>127</v>
      </c>
      <c r="AL28" t="s">
        <v>130</v>
      </c>
      <c r="AM28" t="s">
        <v>130</v>
      </c>
      <c r="AN28" t="s">
        <v>128</v>
      </c>
    </row>
    <row r="29" spans="1:40" x14ac:dyDescent="0.3">
      <c r="A29" s="4">
        <v>544</v>
      </c>
      <c r="B29" t="s">
        <v>87</v>
      </c>
      <c r="C29" t="s">
        <v>52</v>
      </c>
      <c r="D29" t="s">
        <v>43</v>
      </c>
      <c r="G29" s="4">
        <v>2</v>
      </c>
      <c r="H29" t="s">
        <v>2</v>
      </c>
      <c r="I29" s="2">
        <v>0.37037037037037035</v>
      </c>
      <c r="J29" s="2">
        <v>0.33333333333333331</v>
      </c>
      <c r="K29" s="2"/>
      <c r="L29" s="2"/>
      <c r="M29" s="5" t="s">
        <v>458</v>
      </c>
      <c r="N29" s="5" t="s">
        <v>462</v>
      </c>
      <c r="O29" s="4">
        <v>0</v>
      </c>
      <c r="P29" s="4">
        <v>1</v>
      </c>
      <c r="Q29" s="5" t="s">
        <v>466</v>
      </c>
      <c r="R29" s="4">
        <v>27</v>
      </c>
      <c r="S29" s="3">
        <v>31.3</v>
      </c>
      <c r="T29" s="3">
        <v>14.1</v>
      </c>
      <c r="U29" s="4">
        <v>27</v>
      </c>
      <c r="V29" s="3">
        <v>43.8</v>
      </c>
      <c r="W29" s="3">
        <v>14.6</v>
      </c>
      <c r="X29" s="1"/>
      <c r="Y29" s="1"/>
      <c r="Z29" s="1"/>
      <c r="AD29" t="s">
        <v>470</v>
      </c>
      <c r="AE29" t="s">
        <v>470</v>
      </c>
      <c r="AF29" t="s">
        <v>470</v>
      </c>
      <c r="AG29" t="s">
        <v>469</v>
      </c>
      <c r="AH29" t="s">
        <v>469</v>
      </c>
      <c r="AI29" t="s">
        <v>469</v>
      </c>
      <c r="AJ29" t="s">
        <v>469</v>
      </c>
      <c r="AK29" t="s">
        <v>470</v>
      </c>
      <c r="AL29" t="s">
        <v>470</v>
      </c>
      <c r="AM29" t="s">
        <v>470</v>
      </c>
      <c r="AN29" t="s">
        <v>471</v>
      </c>
    </row>
    <row r="30" spans="1:40" x14ac:dyDescent="0.3">
      <c r="A30" s="4">
        <v>549</v>
      </c>
      <c r="B30" t="s">
        <v>410</v>
      </c>
      <c r="C30" t="s">
        <v>53</v>
      </c>
      <c r="D30" t="s">
        <v>54</v>
      </c>
      <c r="G30" s="4">
        <v>2</v>
      </c>
      <c r="H30" t="s">
        <v>2</v>
      </c>
      <c r="I30" s="2"/>
      <c r="J30" s="2"/>
      <c r="K30" s="2"/>
      <c r="L30" s="2"/>
      <c r="M30" s="5" t="s">
        <v>411</v>
      </c>
      <c r="N30" s="5" t="s">
        <v>412</v>
      </c>
      <c r="O30" s="4">
        <v>0</v>
      </c>
      <c r="P30" s="4">
        <v>0</v>
      </c>
      <c r="R30" s="4">
        <v>32</v>
      </c>
      <c r="S30" s="3">
        <v>17.89</v>
      </c>
      <c r="T30" s="3">
        <v>16.46</v>
      </c>
      <c r="U30" s="4">
        <v>32</v>
      </c>
      <c r="V30" s="3">
        <v>35</v>
      </c>
      <c r="W30" s="3">
        <v>20.239999999999998</v>
      </c>
      <c r="X30" s="1"/>
      <c r="Y30" s="1"/>
      <c r="Z30" s="1"/>
      <c r="AA30" s="1"/>
      <c r="AB30" s="1"/>
      <c r="AC30" s="1"/>
      <c r="AD30" t="s">
        <v>127</v>
      </c>
      <c r="AE30" t="s">
        <v>130</v>
      </c>
      <c r="AF30" t="s">
        <v>130</v>
      </c>
      <c r="AG30" t="s">
        <v>130</v>
      </c>
      <c r="AH30" t="s">
        <v>127</v>
      </c>
      <c r="AI30" t="s">
        <v>127</v>
      </c>
      <c r="AJ30" t="s">
        <v>127</v>
      </c>
      <c r="AK30" t="s">
        <v>127</v>
      </c>
      <c r="AL30" t="s">
        <v>130</v>
      </c>
      <c r="AM30" t="s">
        <v>130</v>
      </c>
      <c r="AN30" t="s">
        <v>128</v>
      </c>
    </row>
    <row r="31" spans="1:40" x14ac:dyDescent="0.3">
      <c r="A31" s="4">
        <v>571</v>
      </c>
      <c r="B31" t="s">
        <v>51</v>
      </c>
      <c r="C31" t="s">
        <v>42</v>
      </c>
      <c r="D31" t="s">
        <v>52</v>
      </c>
      <c r="E31" t="s">
        <v>53</v>
      </c>
      <c r="F31" t="s">
        <v>54</v>
      </c>
      <c r="G31" s="4">
        <v>4</v>
      </c>
      <c r="H31" t="s">
        <v>2</v>
      </c>
      <c r="I31" s="2"/>
      <c r="J31" s="2"/>
      <c r="K31" s="2"/>
      <c r="L31" s="2">
        <v>0.21428571428571427</v>
      </c>
      <c r="M31" s="5" t="s">
        <v>55</v>
      </c>
      <c r="N31" s="5" t="s">
        <v>44</v>
      </c>
      <c r="O31" s="4">
        <v>0</v>
      </c>
      <c r="P31" s="4">
        <v>0</v>
      </c>
      <c r="Q31" s="5" t="s">
        <v>56</v>
      </c>
      <c r="R31" s="4">
        <v>9</v>
      </c>
      <c r="S31" s="3">
        <v>110.89</v>
      </c>
      <c r="T31" s="3">
        <v>21.28</v>
      </c>
      <c r="U31" s="4">
        <v>9</v>
      </c>
      <c r="V31" s="3">
        <v>123.67</v>
      </c>
      <c r="W31" s="3">
        <v>12.58</v>
      </c>
      <c r="X31" s="4">
        <v>9</v>
      </c>
      <c r="Y31" s="3">
        <v>98.78</v>
      </c>
      <c r="Z31" s="3">
        <v>23.87</v>
      </c>
      <c r="AA31" s="4">
        <v>11</v>
      </c>
      <c r="AB31" s="2">
        <v>117.27</v>
      </c>
      <c r="AC31" s="2">
        <v>28.04</v>
      </c>
      <c r="AD31" t="s">
        <v>45</v>
      </c>
      <c r="AE31" t="s">
        <v>48</v>
      </c>
      <c r="AF31" t="s">
        <v>47</v>
      </c>
      <c r="AG31" t="s">
        <v>47</v>
      </c>
      <c r="AH31" t="s">
        <v>46</v>
      </c>
      <c r="AI31" t="s">
        <v>46</v>
      </c>
      <c r="AJ31" t="s">
        <v>46</v>
      </c>
      <c r="AK31" t="s">
        <v>46</v>
      </c>
      <c r="AL31" t="s">
        <v>49</v>
      </c>
      <c r="AM31" t="s">
        <v>49</v>
      </c>
      <c r="AN31" t="s">
        <v>50</v>
      </c>
    </row>
    <row r="32" spans="1:40" x14ac:dyDescent="0.3">
      <c r="A32" s="4">
        <v>651</v>
      </c>
      <c r="B32" t="s">
        <v>138</v>
      </c>
      <c r="C32" t="s">
        <v>52</v>
      </c>
      <c r="D32" t="s">
        <v>99</v>
      </c>
      <c r="G32" s="4">
        <v>2</v>
      </c>
      <c r="H32" t="s">
        <v>2</v>
      </c>
      <c r="I32" s="2">
        <v>0.255</v>
      </c>
      <c r="J32" s="2">
        <v>0.39</v>
      </c>
      <c r="K32" s="2"/>
      <c r="L32" s="2"/>
      <c r="M32" s="5" t="s">
        <v>139</v>
      </c>
      <c r="N32" s="5" t="s">
        <v>129</v>
      </c>
      <c r="O32" s="4">
        <v>4</v>
      </c>
      <c r="P32" s="4">
        <v>4</v>
      </c>
      <c r="Q32" s="5" t="s">
        <v>140</v>
      </c>
      <c r="R32" s="4">
        <v>98</v>
      </c>
      <c r="S32" s="3">
        <v>23.82</v>
      </c>
      <c r="T32" s="3">
        <v>17.86</v>
      </c>
      <c r="U32" s="4">
        <v>95</v>
      </c>
      <c r="V32" s="3">
        <v>33.74</v>
      </c>
      <c r="W32" s="3">
        <v>19.600000000000001</v>
      </c>
      <c r="X32" s="1"/>
      <c r="Y32" s="1"/>
      <c r="Z32" s="1"/>
      <c r="AA32" s="1"/>
      <c r="AB32" s="1"/>
      <c r="AC32" s="1"/>
      <c r="AD32" t="s">
        <v>127</v>
      </c>
      <c r="AE32" t="s">
        <v>129</v>
      </c>
      <c r="AF32" t="s">
        <v>129</v>
      </c>
      <c r="AG32" t="s">
        <v>127</v>
      </c>
      <c r="AH32" t="s">
        <v>127</v>
      </c>
      <c r="AI32" t="s">
        <v>127</v>
      </c>
      <c r="AJ32" t="s">
        <v>127</v>
      </c>
      <c r="AK32" t="s">
        <v>127</v>
      </c>
      <c r="AL32" t="s">
        <v>130</v>
      </c>
      <c r="AM32" t="s">
        <v>129</v>
      </c>
      <c r="AN32" t="s">
        <v>130</v>
      </c>
    </row>
    <row r="33" spans="1:40" x14ac:dyDescent="0.3">
      <c r="A33" s="4">
        <v>823</v>
      </c>
      <c r="B33" t="s">
        <v>116</v>
      </c>
      <c r="C33" t="s">
        <v>42</v>
      </c>
      <c r="D33" t="s">
        <v>70</v>
      </c>
      <c r="E33" t="s">
        <v>100</v>
      </c>
      <c r="G33" s="4">
        <v>3</v>
      </c>
      <c r="H33" t="s">
        <v>2</v>
      </c>
      <c r="I33" s="2">
        <v>0.192</v>
      </c>
      <c r="J33" s="2">
        <v>0.121</v>
      </c>
      <c r="K33" s="2">
        <v>0</v>
      </c>
      <c r="L33" s="2"/>
      <c r="M33" s="5" t="s">
        <v>117</v>
      </c>
      <c r="N33" s="5" t="s">
        <v>118</v>
      </c>
      <c r="O33" s="4">
        <v>0</v>
      </c>
      <c r="P33" s="4">
        <v>6</v>
      </c>
      <c r="Q33" s="5" t="s">
        <v>119</v>
      </c>
      <c r="R33" s="4">
        <v>217</v>
      </c>
      <c r="S33" s="3">
        <v>41.56</v>
      </c>
      <c r="T33" s="3">
        <v>10.220000000000001</v>
      </c>
      <c r="U33" s="4">
        <v>107</v>
      </c>
      <c r="V33" s="3">
        <v>43.45</v>
      </c>
      <c r="W33" s="3">
        <v>10.212140631349984</v>
      </c>
      <c r="X33" s="4">
        <v>40</v>
      </c>
      <c r="Y33" s="3">
        <v>51.58</v>
      </c>
      <c r="Z33" s="3">
        <v>8.9582895801181159</v>
      </c>
      <c r="AA33" s="1"/>
      <c r="AB33" s="1"/>
      <c r="AC33" s="1"/>
      <c r="AD33" t="s">
        <v>62</v>
      </c>
      <c r="AE33" t="s">
        <v>62</v>
      </c>
      <c r="AF33" t="s">
        <v>60</v>
      </c>
      <c r="AG33" t="s">
        <v>60</v>
      </c>
      <c r="AH33" t="s">
        <v>60</v>
      </c>
      <c r="AI33" t="s">
        <v>60</v>
      </c>
      <c r="AJ33" t="s">
        <v>61</v>
      </c>
      <c r="AK33" t="s">
        <v>60</v>
      </c>
      <c r="AL33" t="s">
        <v>62</v>
      </c>
      <c r="AM33" t="s">
        <v>66</v>
      </c>
      <c r="AN33" t="s">
        <v>83</v>
      </c>
    </row>
    <row r="34" spans="1:40" x14ac:dyDescent="0.3">
      <c r="A34" s="4">
        <v>825</v>
      </c>
      <c r="B34" t="s">
        <v>189</v>
      </c>
      <c r="C34" t="s">
        <v>42</v>
      </c>
      <c r="D34" t="s">
        <v>58</v>
      </c>
      <c r="G34" s="4">
        <v>2</v>
      </c>
      <c r="H34" t="s">
        <v>2</v>
      </c>
      <c r="I34" s="2">
        <v>0.28000000000000003</v>
      </c>
      <c r="J34" s="2">
        <v>0.18</v>
      </c>
      <c r="K34" s="2"/>
      <c r="L34" s="2"/>
      <c r="M34" s="5" t="s">
        <v>190</v>
      </c>
      <c r="N34" s="5" t="s">
        <v>191</v>
      </c>
      <c r="O34" s="4">
        <v>0</v>
      </c>
      <c r="P34" s="4">
        <v>4</v>
      </c>
      <c r="Q34" s="5" t="s">
        <v>192</v>
      </c>
      <c r="R34" s="4">
        <v>99</v>
      </c>
      <c r="S34" s="3">
        <v>23.19</v>
      </c>
      <c r="T34" s="3">
        <v>23.42</v>
      </c>
      <c r="U34" s="4">
        <v>50</v>
      </c>
      <c r="V34" s="3">
        <v>27.1</v>
      </c>
      <c r="W34" s="3">
        <v>25.158617562914706</v>
      </c>
      <c r="X34" s="1"/>
      <c r="Y34" s="1"/>
      <c r="Z34" s="1"/>
      <c r="AA34" s="1"/>
      <c r="AB34" s="1"/>
      <c r="AC34" s="1"/>
      <c r="AD34" t="s">
        <v>129</v>
      </c>
      <c r="AE34" t="s">
        <v>129</v>
      </c>
      <c r="AF34" t="s">
        <v>127</v>
      </c>
      <c r="AG34" t="s">
        <v>127</v>
      </c>
      <c r="AH34" t="s">
        <v>127</v>
      </c>
      <c r="AI34" t="s">
        <v>127</v>
      </c>
      <c r="AJ34" t="s">
        <v>127</v>
      </c>
      <c r="AK34" t="s">
        <v>127</v>
      </c>
      <c r="AL34" t="s">
        <v>129</v>
      </c>
      <c r="AM34" t="s">
        <v>129</v>
      </c>
      <c r="AN34" t="s">
        <v>128</v>
      </c>
    </row>
    <row r="35" spans="1:40" x14ac:dyDescent="0.3">
      <c r="A35" s="4">
        <v>852</v>
      </c>
      <c r="B35" t="s">
        <v>154</v>
      </c>
      <c r="C35" t="s">
        <v>150</v>
      </c>
      <c r="D35" t="s">
        <v>99</v>
      </c>
      <c r="G35" s="4">
        <v>2</v>
      </c>
      <c r="H35" t="s">
        <v>2</v>
      </c>
      <c r="I35" s="2">
        <v>0.23499999999999999</v>
      </c>
      <c r="J35" s="2">
        <v>0.45200000000000001</v>
      </c>
      <c r="K35" s="2"/>
      <c r="L35" s="2"/>
      <c r="M35" s="5" t="s">
        <v>155</v>
      </c>
      <c r="N35" s="5" t="s">
        <v>156</v>
      </c>
      <c r="O35" s="4">
        <v>0</v>
      </c>
      <c r="P35" s="4">
        <v>6</v>
      </c>
      <c r="Q35" s="5" t="s">
        <v>157</v>
      </c>
      <c r="R35" s="4">
        <v>84</v>
      </c>
      <c r="S35" s="3">
        <v>31.55</v>
      </c>
      <c r="T35" s="3">
        <v>1.1299999999999999</v>
      </c>
      <c r="U35" s="4">
        <v>84</v>
      </c>
      <c r="V35" s="3">
        <v>25.12</v>
      </c>
      <c r="W35" s="3">
        <v>1.4</v>
      </c>
      <c r="X35" s="1"/>
      <c r="Y35" s="1"/>
      <c r="Z35" s="1"/>
      <c r="AA35" s="1"/>
      <c r="AB35" s="1"/>
      <c r="AC35" s="1"/>
      <c r="AD35" t="s">
        <v>127</v>
      </c>
      <c r="AE35" t="s">
        <v>129</v>
      </c>
      <c r="AF35" t="s">
        <v>128</v>
      </c>
      <c r="AG35" t="s">
        <v>127</v>
      </c>
      <c r="AH35" t="s">
        <v>127</v>
      </c>
      <c r="AI35" t="s">
        <v>127</v>
      </c>
      <c r="AJ35" t="s">
        <v>127</v>
      </c>
      <c r="AK35" t="s">
        <v>127</v>
      </c>
      <c r="AL35" t="s">
        <v>127</v>
      </c>
      <c r="AM35" t="s">
        <v>128</v>
      </c>
      <c r="AN35" t="s">
        <v>127</v>
      </c>
    </row>
    <row r="36" spans="1:40" x14ac:dyDescent="0.3">
      <c r="A36" s="4">
        <v>915</v>
      </c>
      <c r="B36" t="s">
        <v>208</v>
      </c>
      <c r="C36" t="s">
        <v>78</v>
      </c>
      <c r="D36" t="s">
        <v>100</v>
      </c>
      <c r="G36" s="4">
        <v>2</v>
      </c>
      <c r="H36" t="s">
        <v>2</v>
      </c>
      <c r="I36" s="2">
        <v>0.5862068965517242</v>
      </c>
      <c r="J36" s="2">
        <v>0.23076923076923078</v>
      </c>
      <c r="K36" s="2"/>
      <c r="L36" s="2"/>
      <c r="M36" s="5" t="s">
        <v>176</v>
      </c>
      <c r="N36" s="5" t="s">
        <v>209</v>
      </c>
      <c r="O36" s="4">
        <v>0</v>
      </c>
      <c r="P36" s="4">
        <v>6</v>
      </c>
      <c r="Q36" s="5" t="s">
        <v>210</v>
      </c>
      <c r="R36" s="4">
        <v>10</v>
      </c>
      <c r="S36" s="3">
        <v>27.3</v>
      </c>
      <c r="T36" s="3">
        <v>13.29</v>
      </c>
      <c r="U36" s="4">
        <v>12</v>
      </c>
      <c r="V36" s="3">
        <v>25.25</v>
      </c>
      <c r="W36" s="3">
        <v>12.02</v>
      </c>
      <c r="X36" s="1"/>
      <c r="Y36" s="1"/>
      <c r="Z36" s="1"/>
      <c r="AA36" s="1"/>
      <c r="AB36" s="1"/>
      <c r="AC36" s="1"/>
      <c r="AD36" t="s">
        <v>130</v>
      </c>
      <c r="AE36" t="s">
        <v>127</v>
      </c>
      <c r="AF36" t="s">
        <v>127</v>
      </c>
      <c r="AG36" t="s">
        <v>127</v>
      </c>
      <c r="AH36" t="s">
        <v>127</v>
      </c>
      <c r="AI36" t="s">
        <v>127</v>
      </c>
      <c r="AJ36" t="s">
        <v>127</v>
      </c>
      <c r="AK36" t="s">
        <v>127</v>
      </c>
      <c r="AL36" t="s">
        <v>130</v>
      </c>
      <c r="AM36" t="s">
        <v>127</v>
      </c>
      <c r="AN36" t="s">
        <v>128</v>
      </c>
    </row>
    <row r="37" spans="1:40" x14ac:dyDescent="0.3">
      <c r="A37" s="4">
        <v>1044</v>
      </c>
      <c r="B37" t="s">
        <v>441</v>
      </c>
      <c r="C37" t="s">
        <v>42</v>
      </c>
      <c r="D37" t="s">
        <v>54</v>
      </c>
      <c r="G37" s="4">
        <v>2</v>
      </c>
      <c r="H37" t="s">
        <v>2</v>
      </c>
      <c r="I37" s="2">
        <v>0.25</v>
      </c>
      <c r="J37" s="2">
        <v>8.3333333333333329E-2</v>
      </c>
      <c r="K37" s="2"/>
      <c r="L37" s="2"/>
      <c r="M37" s="5" t="s">
        <v>442</v>
      </c>
      <c r="N37" s="5" t="s">
        <v>443</v>
      </c>
      <c r="O37" s="4">
        <v>0</v>
      </c>
      <c r="P37" s="4">
        <v>0</v>
      </c>
      <c r="Q37" s="5" t="s">
        <v>444</v>
      </c>
      <c r="R37" s="4">
        <v>12</v>
      </c>
      <c r="S37" s="3">
        <v>21.15</v>
      </c>
      <c r="T37" s="3">
        <v>5.53</v>
      </c>
      <c r="U37" s="4">
        <v>12</v>
      </c>
      <c r="V37" s="3">
        <v>53.75</v>
      </c>
      <c r="W37" s="3">
        <v>5.2</v>
      </c>
      <c r="X37" s="1"/>
      <c r="Y37" s="1"/>
      <c r="Z37" s="1"/>
      <c r="AA37" s="1"/>
      <c r="AB37" s="1"/>
      <c r="AC37" s="1"/>
      <c r="AD37" t="s">
        <v>130</v>
      </c>
      <c r="AE37" t="s">
        <v>130</v>
      </c>
      <c r="AF37" t="s">
        <v>127</v>
      </c>
      <c r="AG37" t="s">
        <v>127</v>
      </c>
      <c r="AH37" t="s">
        <v>127</v>
      </c>
      <c r="AI37" t="s">
        <v>127</v>
      </c>
      <c r="AJ37" t="s">
        <v>127</v>
      </c>
      <c r="AK37" t="s">
        <v>127</v>
      </c>
      <c r="AL37" t="s">
        <v>130</v>
      </c>
      <c r="AM37" t="s">
        <v>130</v>
      </c>
      <c r="AN37" t="s">
        <v>128</v>
      </c>
    </row>
    <row r="38" spans="1:40" x14ac:dyDescent="0.3">
      <c r="A38" s="4">
        <v>1054</v>
      </c>
      <c r="B38" t="s">
        <v>267</v>
      </c>
      <c r="C38" t="s">
        <v>58</v>
      </c>
      <c r="D38" t="s">
        <v>52</v>
      </c>
      <c r="G38" s="4">
        <v>2</v>
      </c>
      <c r="H38" t="s">
        <v>2</v>
      </c>
      <c r="I38" s="2">
        <v>0.27272727272727271</v>
      </c>
      <c r="J38" s="2">
        <v>0.25</v>
      </c>
      <c r="K38" s="2"/>
      <c r="L38" s="2"/>
      <c r="M38" s="5" t="s">
        <v>268</v>
      </c>
      <c r="N38" s="5" t="s">
        <v>269</v>
      </c>
      <c r="O38" s="4">
        <v>2</v>
      </c>
      <c r="P38" s="4">
        <v>5</v>
      </c>
      <c r="Q38" s="5" t="s">
        <v>270</v>
      </c>
      <c r="R38" s="4">
        <v>22</v>
      </c>
      <c r="S38" s="3">
        <v>21.53</v>
      </c>
      <c r="T38" s="3">
        <v>11.84</v>
      </c>
      <c r="U38" s="4">
        <v>20</v>
      </c>
      <c r="V38" s="3">
        <v>30.95</v>
      </c>
      <c r="W38" s="3">
        <v>16.12</v>
      </c>
      <c r="X38" s="1"/>
      <c r="Y38" s="1"/>
      <c r="Z38" s="1"/>
      <c r="AA38" s="1"/>
      <c r="AB38" s="1"/>
      <c r="AC38" s="1"/>
      <c r="AD38" t="s">
        <v>129</v>
      </c>
      <c r="AE38" t="s">
        <v>129</v>
      </c>
      <c r="AF38" t="s">
        <v>127</v>
      </c>
      <c r="AG38" t="s">
        <v>127</v>
      </c>
      <c r="AH38" t="s">
        <v>127</v>
      </c>
      <c r="AI38" t="s">
        <v>130</v>
      </c>
      <c r="AJ38" t="s">
        <v>127</v>
      </c>
      <c r="AK38" t="s">
        <v>127</v>
      </c>
      <c r="AL38" t="s">
        <v>129</v>
      </c>
      <c r="AM38" t="s">
        <v>129</v>
      </c>
      <c r="AN38" t="s">
        <v>127</v>
      </c>
    </row>
    <row r="39" spans="1:40" x14ac:dyDescent="0.3">
      <c r="A39" s="4">
        <v>1060</v>
      </c>
      <c r="B39" t="s">
        <v>300</v>
      </c>
      <c r="C39" t="s">
        <v>58</v>
      </c>
      <c r="D39" t="s">
        <v>70</v>
      </c>
      <c r="G39" s="4">
        <v>2</v>
      </c>
      <c r="H39" t="s">
        <v>2</v>
      </c>
      <c r="I39" s="2">
        <v>0.68253968253968256</v>
      </c>
      <c r="J39" s="2">
        <v>0.3392857142857143</v>
      </c>
      <c r="K39" s="2"/>
      <c r="L39" s="2"/>
      <c r="M39" s="5" t="s">
        <v>301</v>
      </c>
      <c r="N39" s="5" t="s">
        <v>302</v>
      </c>
      <c r="O39" s="4">
        <v>3</v>
      </c>
      <c r="P39" s="4">
        <v>0</v>
      </c>
      <c r="Q39" s="5" t="s">
        <v>144</v>
      </c>
      <c r="R39" s="4">
        <v>63</v>
      </c>
      <c r="S39" s="3">
        <v>25.8</v>
      </c>
      <c r="T39" s="3">
        <v>14.890008184633691</v>
      </c>
      <c r="U39" s="4">
        <v>56</v>
      </c>
      <c r="V39" s="3">
        <v>32.9</v>
      </c>
      <c r="W39" s="3">
        <v>13.629485304525188</v>
      </c>
      <c r="X39" s="1"/>
      <c r="Y39" s="1"/>
      <c r="Z39" s="1"/>
      <c r="AA39" s="1"/>
      <c r="AB39" s="1"/>
      <c r="AC39" s="1"/>
      <c r="AD39" t="s">
        <v>130</v>
      </c>
      <c r="AE39" t="s">
        <v>130</v>
      </c>
      <c r="AF39" t="s">
        <v>130</v>
      </c>
      <c r="AG39" t="s">
        <v>127</v>
      </c>
      <c r="AH39" t="s">
        <v>127</v>
      </c>
      <c r="AI39" t="s">
        <v>127</v>
      </c>
      <c r="AJ39" t="s">
        <v>127</v>
      </c>
      <c r="AK39" t="s">
        <v>127</v>
      </c>
      <c r="AL39" t="s">
        <v>130</v>
      </c>
      <c r="AM39" t="s">
        <v>130</v>
      </c>
      <c r="AN39" t="s">
        <v>129</v>
      </c>
    </row>
    <row r="40" spans="1:40" x14ac:dyDescent="0.3">
      <c r="A40" s="4">
        <v>1099</v>
      </c>
      <c r="B40" t="s">
        <v>245</v>
      </c>
      <c r="C40" t="s">
        <v>53</v>
      </c>
      <c r="D40" t="s">
        <v>52</v>
      </c>
      <c r="G40" s="4">
        <v>2</v>
      </c>
      <c r="H40" t="s">
        <v>2</v>
      </c>
      <c r="I40" s="2">
        <v>0</v>
      </c>
      <c r="J40" s="2">
        <v>0</v>
      </c>
      <c r="K40" s="2"/>
      <c r="L40" s="2"/>
      <c r="M40" s="5" t="s">
        <v>246</v>
      </c>
      <c r="N40" s="5" t="s">
        <v>247</v>
      </c>
      <c r="O40" s="4">
        <v>0</v>
      </c>
      <c r="P40" s="4">
        <v>2</v>
      </c>
      <c r="Q40" s="5" t="s">
        <v>231</v>
      </c>
      <c r="R40" s="4">
        <v>11</v>
      </c>
      <c r="S40" s="3">
        <v>20.55</v>
      </c>
      <c r="T40" s="3">
        <v>17.850000000000001</v>
      </c>
      <c r="U40" s="4">
        <v>10</v>
      </c>
      <c r="V40" s="3">
        <v>46.6</v>
      </c>
      <c r="W40" s="3">
        <v>14.13</v>
      </c>
      <c r="X40" s="1"/>
      <c r="Y40" s="1"/>
      <c r="Z40" s="1"/>
      <c r="AA40" s="1"/>
      <c r="AB40" s="1"/>
      <c r="AC40" s="1"/>
      <c r="AD40" t="s">
        <v>128</v>
      </c>
      <c r="AE40" t="s">
        <v>129</v>
      </c>
      <c r="AF40" t="s">
        <v>129</v>
      </c>
      <c r="AG40" t="s">
        <v>130</v>
      </c>
      <c r="AH40" t="s">
        <v>127</v>
      </c>
      <c r="AI40" t="s">
        <v>127</v>
      </c>
      <c r="AJ40" t="s">
        <v>127</v>
      </c>
      <c r="AK40" t="s">
        <v>127</v>
      </c>
      <c r="AL40" t="s">
        <v>129</v>
      </c>
      <c r="AM40" t="s">
        <v>129</v>
      </c>
      <c r="AN40" t="s">
        <v>128</v>
      </c>
    </row>
    <row r="41" spans="1:40" x14ac:dyDescent="0.3">
      <c r="A41" s="4">
        <v>1105</v>
      </c>
      <c r="B41" t="s">
        <v>248</v>
      </c>
      <c r="C41" t="s">
        <v>53</v>
      </c>
      <c r="D41" t="s">
        <v>52</v>
      </c>
      <c r="G41" s="4">
        <v>2</v>
      </c>
      <c r="H41" t="s">
        <v>2</v>
      </c>
      <c r="I41" s="2">
        <v>0</v>
      </c>
      <c r="J41" s="2">
        <v>0</v>
      </c>
      <c r="K41" s="2"/>
      <c r="L41" s="2"/>
      <c r="M41" s="5" t="s">
        <v>249</v>
      </c>
      <c r="N41" s="5" t="s">
        <v>250</v>
      </c>
      <c r="O41" s="4">
        <v>0</v>
      </c>
      <c r="P41" s="4">
        <v>2</v>
      </c>
      <c r="Q41" s="5" t="s">
        <v>251</v>
      </c>
      <c r="R41" s="4">
        <v>21</v>
      </c>
      <c r="S41" s="3">
        <v>12.1</v>
      </c>
      <c r="T41" s="3">
        <v>7.19</v>
      </c>
      <c r="U41" s="4">
        <v>21</v>
      </c>
      <c r="V41" s="3">
        <v>19.670000000000002</v>
      </c>
      <c r="W41" s="3">
        <v>7.21</v>
      </c>
      <c r="X41" s="1"/>
      <c r="Y41" s="1"/>
      <c r="Z41" s="1"/>
      <c r="AA41" s="1"/>
      <c r="AB41" s="1"/>
      <c r="AC41" s="1"/>
      <c r="AD41" t="s">
        <v>127</v>
      </c>
      <c r="AE41" t="s">
        <v>129</v>
      </c>
      <c r="AF41" t="s">
        <v>130</v>
      </c>
      <c r="AG41" t="s">
        <v>130</v>
      </c>
      <c r="AH41" t="s">
        <v>127</v>
      </c>
      <c r="AI41" t="s">
        <v>127</v>
      </c>
      <c r="AJ41" t="s">
        <v>127</v>
      </c>
      <c r="AK41" t="s">
        <v>127</v>
      </c>
      <c r="AL41" t="s">
        <v>130</v>
      </c>
      <c r="AM41" t="s">
        <v>130</v>
      </c>
      <c r="AN41" t="s">
        <v>127</v>
      </c>
    </row>
    <row r="42" spans="1:40" x14ac:dyDescent="0.3">
      <c r="A42" s="4">
        <v>1117</v>
      </c>
      <c r="B42" t="s">
        <v>296</v>
      </c>
      <c r="C42" t="s">
        <v>53</v>
      </c>
      <c r="D42" t="s">
        <v>70</v>
      </c>
      <c r="G42" s="4">
        <v>2</v>
      </c>
      <c r="H42" t="s">
        <v>2</v>
      </c>
      <c r="I42" s="2">
        <v>0.5</v>
      </c>
      <c r="J42" s="2">
        <v>0.5</v>
      </c>
      <c r="K42" s="2"/>
      <c r="L42" s="2"/>
      <c r="M42" s="5" t="s">
        <v>297</v>
      </c>
      <c r="N42" s="5" t="s">
        <v>298</v>
      </c>
      <c r="O42" s="4">
        <v>0</v>
      </c>
      <c r="P42" s="4">
        <v>0</v>
      </c>
      <c r="Q42" s="5" t="s">
        <v>299</v>
      </c>
      <c r="R42" s="4">
        <v>5</v>
      </c>
      <c r="S42" s="3">
        <v>2.37</v>
      </c>
      <c r="T42" s="3">
        <v>0.57999999999999996</v>
      </c>
      <c r="U42" s="4">
        <v>5</v>
      </c>
      <c r="V42" s="3">
        <v>2.71</v>
      </c>
      <c r="W42" s="3">
        <v>0.32</v>
      </c>
      <c r="X42" s="1"/>
      <c r="Y42" s="1"/>
      <c r="Z42" s="1"/>
      <c r="AA42" s="1"/>
      <c r="AB42" s="1"/>
      <c r="AC42" s="1"/>
      <c r="AD42" t="s">
        <v>127</v>
      </c>
      <c r="AE42" t="s">
        <v>130</v>
      </c>
      <c r="AF42" t="s">
        <v>130</v>
      </c>
      <c r="AG42" t="s">
        <v>130</v>
      </c>
      <c r="AH42" t="s">
        <v>127</v>
      </c>
      <c r="AI42" t="s">
        <v>127</v>
      </c>
      <c r="AJ42" t="s">
        <v>127</v>
      </c>
      <c r="AK42" t="s">
        <v>127</v>
      </c>
      <c r="AL42" t="s">
        <v>129</v>
      </c>
      <c r="AM42" t="s">
        <v>130</v>
      </c>
      <c r="AN42" t="s">
        <v>128</v>
      </c>
    </row>
    <row r="43" spans="1:40" x14ac:dyDescent="0.3">
      <c r="A43" s="4">
        <v>1204</v>
      </c>
      <c r="B43" t="s">
        <v>354</v>
      </c>
      <c r="C43" t="s">
        <v>52</v>
      </c>
      <c r="D43" t="s">
        <v>76</v>
      </c>
      <c r="G43" s="4">
        <v>2</v>
      </c>
      <c r="H43" t="s">
        <v>2</v>
      </c>
      <c r="I43" s="2">
        <v>0.35576923076923073</v>
      </c>
      <c r="J43" s="2">
        <v>0.14432989690721654</v>
      </c>
      <c r="K43" s="2"/>
      <c r="L43" s="2"/>
      <c r="M43" s="5" t="s">
        <v>355</v>
      </c>
      <c r="N43" s="5" t="s">
        <v>356</v>
      </c>
      <c r="O43" s="4">
        <v>4</v>
      </c>
      <c r="P43" s="4">
        <v>0</v>
      </c>
      <c r="Q43" s="5" t="s">
        <v>357</v>
      </c>
      <c r="R43" s="4">
        <v>104</v>
      </c>
      <c r="S43" s="3">
        <v>63.55</v>
      </c>
      <c r="T43" s="3">
        <v>27.14</v>
      </c>
      <c r="U43" s="4">
        <v>97</v>
      </c>
      <c r="V43" s="3">
        <v>70.38</v>
      </c>
      <c r="W43" s="3">
        <v>25.01</v>
      </c>
      <c r="X43" s="1"/>
      <c r="Y43" s="1"/>
      <c r="Z43" s="1"/>
      <c r="AA43" s="1"/>
      <c r="AB43" s="1"/>
      <c r="AC43" s="1"/>
      <c r="AD43" t="s">
        <v>127</v>
      </c>
      <c r="AE43" t="s">
        <v>127</v>
      </c>
      <c r="AF43" t="s">
        <v>130</v>
      </c>
      <c r="AG43" t="s">
        <v>127</v>
      </c>
      <c r="AH43" t="s">
        <v>127</v>
      </c>
      <c r="AI43" t="s">
        <v>127</v>
      </c>
      <c r="AJ43" t="s">
        <v>127</v>
      </c>
      <c r="AK43" t="s">
        <v>127</v>
      </c>
      <c r="AL43" t="s">
        <v>129</v>
      </c>
      <c r="AM43" t="s">
        <v>130</v>
      </c>
      <c r="AN43" t="s">
        <v>127</v>
      </c>
    </row>
    <row r="44" spans="1:40" x14ac:dyDescent="0.3">
      <c r="A44" s="4">
        <v>1250</v>
      </c>
      <c r="B44" t="s">
        <v>334</v>
      </c>
      <c r="C44" t="s">
        <v>52</v>
      </c>
      <c r="D44" t="s">
        <v>42</v>
      </c>
      <c r="G44" s="4">
        <v>2</v>
      </c>
      <c r="H44" t="s">
        <v>2</v>
      </c>
      <c r="I44" s="2">
        <v>8.8235294117647078E-2</v>
      </c>
      <c r="J44" s="2">
        <v>9.0909090909090939E-2</v>
      </c>
      <c r="K44" s="2"/>
      <c r="L44" s="2"/>
      <c r="M44" s="5" t="s">
        <v>335</v>
      </c>
      <c r="N44" s="5" t="s">
        <v>336</v>
      </c>
      <c r="O44" s="4">
        <v>0</v>
      </c>
      <c r="P44" s="4">
        <v>0</v>
      </c>
      <c r="Q44" s="5" t="s">
        <v>337</v>
      </c>
      <c r="R44" s="4">
        <v>34</v>
      </c>
      <c r="S44" s="3">
        <v>21.9</v>
      </c>
      <c r="T44" s="3">
        <v>14.13</v>
      </c>
      <c r="U44" s="4">
        <v>31</v>
      </c>
      <c r="V44" s="3">
        <v>19.7</v>
      </c>
      <c r="W44" s="3">
        <v>13.92</v>
      </c>
      <c r="X44" s="1"/>
      <c r="Y44" s="1"/>
      <c r="Z44" s="1"/>
      <c r="AA44" s="1"/>
      <c r="AB44" s="1"/>
      <c r="AC44" s="1"/>
      <c r="AD44" t="s">
        <v>129</v>
      </c>
      <c r="AE44" t="s">
        <v>129</v>
      </c>
      <c r="AF44" t="s">
        <v>127</v>
      </c>
      <c r="AG44" t="s">
        <v>127</v>
      </c>
      <c r="AH44" t="s">
        <v>127</v>
      </c>
      <c r="AI44" t="s">
        <v>130</v>
      </c>
      <c r="AJ44" t="s">
        <v>127</v>
      </c>
      <c r="AK44" t="s">
        <v>127</v>
      </c>
      <c r="AL44" t="s">
        <v>129</v>
      </c>
      <c r="AM44" t="s">
        <v>129</v>
      </c>
      <c r="AN44" t="s">
        <v>127</v>
      </c>
    </row>
    <row r="45" spans="1:40" x14ac:dyDescent="0.3">
      <c r="A45" s="4">
        <v>1271</v>
      </c>
      <c r="B45" t="s">
        <v>344</v>
      </c>
      <c r="C45" t="s">
        <v>53</v>
      </c>
      <c r="D45" t="s">
        <v>76</v>
      </c>
      <c r="G45" s="4">
        <v>2</v>
      </c>
      <c r="H45" t="s">
        <v>2</v>
      </c>
      <c r="I45" s="2">
        <v>0.16700000000000001</v>
      </c>
      <c r="J45" s="2">
        <v>0.222</v>
      </c>
      <c r="K45" s="2"/>
      <c r="L45" s="2"/>
      <c r="M45" s="5" t="s">
        <v>345</v>
      </c>
      <c r="N45" s="5" t="s">
        <v>346</v>
      </c>
      <c r="O45" s="4">
        <v>0</v>
      </c>
      <c r="P45" s="4">
        <v>0</v>
      </c>
      <c r="Q45" s="5" t="s">
        <v>347</v>
      </c>
      <c r="R45" s="4">
        <v>36</v>
      </c>
      <c r="S45" s="3">
        <v>2.63</v>
      </c>
      <c r="T45" s="3">
        <v>0.56999999999999995</v>
      </c>
      <c r="U45" s="4">
        <v>36</v>
      </c>
      <c r="V45" s="3">
        <v>2.79</v>
      </c>
      <c r="W45" s="3">
        <v>0.62</v>
      </c>
      <c r="X45" s="1"/>
      <c r="Y45" s="1"/>
      <c r="Z45" s="1"/>
      <c r="AA45" s="1"/>
      <c r="AB45" s="1"/>
      <c r="AC45" s="1"/>
      <c r="AD45" t="s">
        <v>127</v>
      </c>
      <c r="AE45" t="s">
        <v>130</v>
      </c>
      <c r="AF45" t="s">
        <v>130</v>
      </c>
      <c r="AG45" t="s">
        <v>130</v>
      </c>
      <c r="AH45" t="s">
        <v>127</v>
      </c>
      <c r="AI45" t="s">
        <v>127</v>
      </c>
      <c r="AJ45" t="s">
        <v>127</v>
      </c>
      <c r="AK45" t="s">
        <v>127</v>
      </c>
      <c r="AL45" t="s">
        <v>129</v>
      </c>
      <c r="AM45" t="s">
        <v>130</v>
      </c>
      <c r="AN45" t="s">
        <v>128</v>
      </c>
    </row>
    <row r="46" spans="1:40" x14ac:dyDescent="0.3">
      <c r="A46" s="4">
        <v>1275</v>
      </c>
      <c r="B46" t="s">
        <v>75</v>
      </c>
      <c r="C46" t="s">
        <v>53</v>
      </c>
      <c r="D46" t="s">
        <v>76</v>
      </c>
      <c r="G46" s="4">
        <v>2</v>
      </c>
      <c r="H46" t="s">
        <v>2</v>
      </c>
      <c r="I46" s="2">
        <v>0.11</v>
      </c>
      <c r="J46" s="2">
        <v>8.3333333333333329E-2</v>
      </c>
      <c r="K46" s="2"/>
      <c r="L46" s="2"/>
      <c r="M46" s="5" t="s">
        <v>476</v>
      </c>
      <c r="N46" s="5" t="s">
        <v>469</v>
      </c>
      <c r="O46" s="4">
        <v>0</v>
      </c>
      <c r="P46" s="4">
        <v>6</v>
      </c>
      <c r="Q46" s="5" t="s">
        <v>489</v>
      </c>
      <c r="R46" s="4">
        <v>10</v>
      </c>
      <c r="S46" s="3">
        <v>35.200000000000003</v>
      </c>
      <c r="T46" s="3">
        <v>22</v>
      </c>
      <c r="U46" s="4">
        <v>12</v>
      </c>
      <c r="V46" s="3">
        <v>44.5</v>
      </c>
      <c r="W46" s="3">
        <v>17.399999999999999</v>
      </c>
      <c r="X46" s="4"/>
      <c r="Y46" s="3"/>
      <c r="Z46" s="3"/>
      <c r="AA46" s="1"/>
      <c r="AB46" s="1"/>
      <c r="AC46" s="1"/>
      <c r="AD46" t="s">
        <v>469</v>
      </c>
      <c r="AE46" t="s">
        <v>470</v>
      </c>
      <c r="AF46" t="s">
        <v>470</v>
      </c>
      <c r="AG46" t="s">
        <v>470</v>
      </c>
      <c r="AH46" t="s">
        <v>469</v>
      </c>
      <c r="AI46" t="s">
        <v>469</v>
      </c>
      <c r="AJ46" t="s">
        <v>469</v>
      </c>
      <c r="AK46" t="s">
        <v>469</v>
      </c>
      <c r="AL46" t="s">
        <v>472</v>
      </c>
      <c r="AM46" t="s">
        <v>472</v>
      </c>
      <c r="AN46" t="s">
        <v>471</v>
      </c>
    </row>
    <row r="47" spans="1:40" x14ac:dyDescent="0.3">
      <c r="A47" s="4">
        <v>1336</v>
      </c>
      <c r="B47" t="s">
        <v>389</v>
      </c>
      <c r="C47" t="s">
        <v>42</v>
      </c>
      <c r="D47" t="s">
        <v>43</v>
      </c>
      <c r="G47" s="4">
        <v>2</v>
      </c>
      <c r="H47" t="s">
        <v>2</v>
      </c>
      <c r="I47" s="2">
        <v>0.72340425531914887</v>
      </c>
      <c r="J47" s="2">
        <v>0.66666666666666674</v>
      </c>
      <c r="K47" s="2"/>
      <c r="L47" s="2"/>
      <c r="M47" s="5" t="s">
        <v>390</v>
      </c>
      <c r="N47" s="5" t="s">
        <v>391</v>
      </c>
      <c r="O47" s="4">
        <v>0</v>
      </c>
      <c r="P47" s="4">
        <v>0</v>
      </c>
      <c r="Q47" s="5" t="s">
        <v>170</v>
      </c>
      <c r="R47" s="4">
        <v>47</v>
      </c>
      <c r="S47" s="3">
        <v>24.2</v>
      </c>
      <c r="T47" s="3">
        <v>15.4</v>
      </c>
      <c r="U47" s="4">
        <v>24</v>
      </c>
      <c r="V47" s="3">
        <v>24.9</v>
      </c>
      <c r="W47" s="3">
        <v>16.399999999999999</v>
      </c>
      <c r="X47" s="1"/>
      <c r="Y47" s="1"/>
      <c r="Z47" s="1"/>
      <c r="AA47" s="1"/>
      <c r="AB47" s="1"/>
      <c r="AC47" s="1"/>
      <c r="AD47" t="s">
        <v>130</v>
      </c>
      <c r="AE47" t="s">
        <v>130</v>
      </c>
      <c r="AF47" t="s">
        <v>127</v>
      </c>
      <c r="AG47" t="s">
        <v>127</v>
      </c>
      <c r="AH47" t="s">
        <v>127</v>
      </c>
      <c r="AI47" t="s">
        <v>127</v>
      </c>
      <c r="AJ47" t="s">
        <v>127</v>
      </c>
      <c r="AK47" t="s">
        <v>127</v>
      </c>
      <c r="AL47" t="s">
        <v>129</v>
      </c>
      <c r="AM47" t="s">
        <v>130</v>
      </c>
      <c r="AN47" t="s">
        <v>128</v>
      </c>
    </row>
    <row r="48" spans="1:40" x14ac:dyDescent="0.3">
      <c r="A48" s="4">
        <v>1412</v>
      </c>
      <c r="B48" t="s">
        <v>232</v>
      </c>
      <c r="C48" t="s">
        <v>33</v>
      </c>
      <c r="D48" t="s">
        <v>39</v>
      </c>
      <c r="G48" s="4">
        <v>2</v>
      </c>
      <c r="H48" t="s">
        <v>2</v>
      </c>
      <c r="I48" s="2">
        <v>0</v>
      </c>
      <c r="J48" s="2">
        <v>8.3333333333333329E-2</v>
      </c>
      <c r="K48" s="2"/>
      <c r="L48" s="2"/>
      <c r="M48" s="5" t="s">
        <v>233</v>
      </c>
      <c r="N48" s="5" t="s">
        <v>209</v>
      </c>
      <c r="O48" s="4">
        <v>0</v>
      </c>
      <c r="P48" s="4">
        <v>0</v>
      </c>
      <c r="Q48" s="5" t="s">
        <v>234</v>
      </c>
      <c r="R48" s="4">
        <v>12</v>
      </c>
      <c r="S48" s="3">
        <v>18.079999999999998</v>
      </c>
      <c r="T48" s="3">
        <v>12.65</v>
      </c>
      <c r="U48" s="4">
        <v>11</v>
      </c>
      <c r="V48" s="3">
        <v>31.18</v>
      </c>
      <c r="W48" s="3">
        <v>13.53</v>
      </c>
      <c r="X48" s="1"/>
      <c r="Y48" s="1"/>
      <c r="Z48" s="1"/>
      <c r="AA48" s="1"/>
      <c r="AB48" s="1"/>
      <c r="AC48" s="1"/>
      <c r="AD48" t="s">
        <v>127</v>
      </c>
      <c r="AE48" t="s">
        <v>127</v>
      </c>
      <c r="AF48" t="s">
        <v>127</v>
      </c>
      <c r="AG48" t="s">
        <v>127</v>
      </c>
      <c r="AH48" t="s">
        <v>130</v>
      </c>
      <c r="AI48" t="s">
        <v>127</v>
      </c>
      <c r="AJ48" t="s">
        <v>127</v>
      </c>
      <c r="AK48" t="s">
        <v>127</v>
      </c>
      <c r="AL48" t="s">
        <v>127</v>
      </c>
      <c r="AM48" t="s">
        <v>127</v>
      </c>
      <c r="AN48" t="s">
        <v>128</v>
      </c>
    </row>
    <row r="49" spans="1:40" x14ac:dyDescent="0.3">
      <c r="A49" s="4">
        <v>1477</v>
      </c>
      <c r="B49" t="s">
        <v>252</v>
      </c>
      <c r="C49" t="s">
        <v>53</v>
      </c>
      <c r="D49" t="s">
        <v>52</v>
      </c>
      <c r="G49" s="4">
        <v>2</v>
      </c>
      <c r="H49" t="s">
        <v>2</v>
      </c>
      <c r="I49" s="2">
        <v>7.407407407407407E-2</v>
      </c>
      <c r="J49" s="2">
        <v>8.1081081081081086E-2</v>
      </c>
      <c r="K49" s="2"/>
      <c r="L49" s="2"/>
      <c r="M49" s="5" t="s">
        <v>253</v>
      </c>
      <c r="N49" s="5" t="s">
        <v>254</v>
      </c>
      <c r="O49" s="4">
        <v>0</v>
      </c>
      <c r="P49" s="4">
        <v>4</v>
      </c>
      <c r="Q49" s="5" t="s">
        <v>170</v>
      </c>
      <c r="R49" s="4">
        <v>81</v>
      </c>
      <c r="S49" s="3">
        <v>17.760000000000002</v>
      </c>
      <c r="T49" s="3">
        <v>18.745633732860927</v>
      </c>
      <c r="U49" s="4">
        <v>74</v>
      </c>
      <c r="V49" s="3">
        <v>22.96</v>
      </c>
      <c r="W49" s="3">
        <v>23.761098287548101</v>
      </c>
      <c r="X49" s="1"/>
      <c r="Y49" s="1"/>
      <c r="Z49" s="1"/>
      <c r="AA49" s="1"/>
      <c r="AB49" s="1"/>
      <c r="AC49" s="1"/>
      <c r="AD49" t="s">
        <v>127</v>
      </c>
      <c r="AE49" t="s">
        <v>130</v>
      </c>
      <c r="AF49" t="s">
        <v>130</v>
      </c>
      <c r="AG49" t="s">
        <v>130</v>
      </c>
      <c r="AH49" t="s">
        <v>127</v>
      </c>
      <c r="AI49" t="s">
        <v>128</v>
      </c>
      <c r="AJ49" t="s">
        <v>127</v>
      </c>
      <c r="AK49" t="s">
        <v>127</v>
      </c>
      <c r="AL49" t="s">
        <v>130</v>
      </c>
      <c r="AM49" t="s">
        <v>130</v>
      </c>
      <c r="AN49" t="s">
        <v>127</v>
      </c>
    </row>
    <row r="50" spans="1:40" x14ac:dyDescent="0.3">
      <c r="A50" s="4">
        <v>1524</v>
      </c>
      <c r="B50" t="s">
        <v>204</v>
      </c>
      <c r="C50" t="s">
        <v>42</v>
      </c>
      <c r="D50" t="s">
        <v>100</v>
      </c>
      <c r="G50" s="4">
        <v>2</v>
      </c>
      <c r="H50" t="s">
        <v>2</v>
      </c>
      <c r="I50" s="2">
        <v>0.15</v>
      </c>
      <c r="J50" s="2">
        <v>0</v>
      </c>
      <c r="K50" s="2"/>
      <c r="L50" s="2"/>
      <c r="M50" s="5" t="s">
        <v>205</v>
      </c>
      <c r="N50" s="5" t="s">
        <v>206</v>
      </c>
      <c r="O50" s="4">
        <v>5</v>
      </c>
      <c r="P50" s="4">
        <v>0</v>
      </c>
      <c r="Q50" s="5" t="s">
        <v>207</v>
      </c>
      <c r="R50" s="4">
        <v>40</v>
      </c>
      <c r="S50" s="3">
        <v>14.9</v>
      </c>
      <c r="T50" s="3">
        <v>11.09</v>
      </c>
      <c r="U50" s="4">
        <v>25</v>
      </c>
      <c r="V50" s="3">
        <v>23.28</v>
      </c>
      <c r="W50" s="3">
        <v>11.26</v>
      </c>
      <c r="X50" s="1"/>
      <c r="Y50" s="1"/>
      <c r="Z50" s="1"/>
      <c r="AA50" s="1"/>
      <c r="AB50" s="1"/>
      <c r="AC50" s="1"/>
      <c r="AD50" t="s">
        <v>130</v>
      </c>
      <c r="AE50" t="s">
        <v>130</v>
      </c>
      <c r="AF50" t="s">
        <v>127</v>
      </c>
      <c r="AG50" t="s">
        <v>127</v>
      </c>
      <c r="AH50" t="s">
        <v>127</v>
      </c>
      <c r="AI50" t="s">
        <v>127</v>
      </c>
      <c r="AJ50" t="s">
        <v>127</v>
      </c>
      <c r="AK50" t="s">
        <v>127</v>
      </c>
      <c r="AL50" t="s">
        <v>130</v>
      </c>
      <c r="AM50" t="s">
        <v>130</v>
      </c>
      <c r="AN50" t="s">
        <v>128</v>
      </c>
    </row>
    <row r="51" spans="1:40" x14ac:dyDescent="0.3">
      <c r="A51" s="4">
        <v>1608</v>
      </c>
      <c r="B51" t="s">
        <v>308</v>
      </c>
      <c r="C51" t="s">
        <v>39</v>
      </c>
      <c r="D51" t="s">
        <v>70</v>
      </c>
      <c r="G51" s="4">
        <v>2</v>
      </c>
      <c r="H51" t="s">
        <v>2</v>
      </c>
      <c r="I51" s="2">
        <v>0.22</v>
      </c>
      <c r="J51" s="2">
        <v>0.14000000000000001</v>
      </c>
      <c r="K51" s="2"/>
      <c r="L51" s="2"/>
      <c r="M51" s="5" t="s">
        <v>309</v>
      </c>
      <c r="N51" s="5" t="s">
        <v>310</v>
      </c>
      <c r="O51" s="4">
        <v>0</v>
      </c>
      <c r="P51" s="4">
        <v>6</v>
      </c>
      <c r="Q51" s="5" t="s">
        <v>231</v>
      </c>
      <c r="R51" s="4">
        <v>89</v>
      </c>
      <c r="S51" s="3">
        <v>45.32</v>
      </c>
      <c r="T51" s="3">
        <v>17.540752811070426</v>
      </c>
      <c r="U51" s="4">
        <v>84</v>
      </c>
      <c r="V51" s="3">
        <v>50.2</v>
      </c>
      <c r="W51" s="3">
        <v>15.298601267757673</v>
      </c>
      <c r="X51" s="1"/>
      <c r="Y51" s="1"/>
      <c r="Z51" s="1"/>
      <c r="AA51" s="1"/>
      <c r="AB51" s="1"/>
      <c r="AC51" s="1"/>
      <c r="AD51" t="s">
        <v>127</v>
      </c>
      <c r="AE51" t="s">
        <v>127</v>
      </c>
      <c r="AF51" t="s">
        <v>127</v>
      </c>
      <c r="AG51" t="s">
        <v>127</v>
      </c>
      <c r="AH51" t="s">
        <v>127</v>
      </c>
      <c r="AI51" t="s">
        <v>127</v>
      </c>
      <c r="AJ51" t="s">
        <v>128</v>
      </c>
      <c r="AK51" t="s">
        <v>127</v>
      </c>
      <c r="AL51" t="s">
        <v>127</v>
      </c>
      <c r="AM51" t="s">
        <v>128</v>
      </c>
      <c r="AN51" t="s">
        <v>129</v>
      </c>
    </row>
    <row r="52" spans="1:40" x14ac:dyDescent="0.3">
      <c r="A52" s="4">
        <v>1630</v>
      </c>
      <c r="B52" t="s">
        <v>123</v>
      </c>
      <c r="C52" t="s">
        <v>58</v>
      </c>
      <c r="D52" t="s">
        <v>99</v>
      </c>
      <c r="G52" s="4">
        <v>2</v>
      </c>
      <c r="H52" t="s">
        <v>2</v>
      </c>
      <c r="I52" s="2">
        <v>8.064516129032262E-2</v>
      </c>
      <c r="J52" s="2">
        <v>8.1967213114754078E-2</v>
      </c>
      <c r="K52" s="2"/>
      <c r="L52" s="2"/>
      <c r="M52" s="5" t="s">
        <v>124</v>
      </c>
      <c r="N52" s="5" t="s">
        <v>125</v>
      </c>
      <c r="O52" s="4">
        <v>3</v>
      </c>
      <c r="P52" s="4">
        <v>0</v>
      </c>
      <c r="Q52" s="5" t="s">
        <v>126</v>
      </c>
      <c r="R52" s="4">
        <v>62</v>
      </c>
      <c r="S52" s="3">
        <v>46.69</v>
      </c>
      <c r="T52" s="3">
        <v>15.74</v>
      </c>
      <c r="U52" s="4">
        <v>61</v>
      </c>
      <c r="V52" s="3">
        <v>49.62</v>
      </c>
      <c r="W52" s="3">
        <v>14.04</v>
      </c>
      <c r="X52" s="1"/>
      <c r="Y52" s="1"/>
      <c r="Z52" s="1"/>
      <c r="AA52" s="1"/>
      <c r="AB52" s="1"/>
      <c r="AC52" s="1"/>
      <c r="AD52" t="s">
        <v>127</v>
      </c>
      <c r="AE52" t="s">
        <v>128</v>
      </c>
      <c r="AF52" t="s">
        <v>129</v>
      </c>
      <c r="AG52" t="s">
        <v>127</v>
      </c>
      <c r="AH52" t="s">
        <v>127</v>
      </c>
      <c r="AI52" t="s">
        <v>127</v>
      </c>
      <c r="AJ52" t="s">
        <v>127</v>
      </c>
      <c r="AK52" t="s">
        <v>130</v>
      </c>
      <c r="AL52" t="s">
        <v>127</v>
      </c>
      <c r="AM52" t="s">
        <v>128</v>
      </c>
      <c r="AN52" t="s">
        <v>129</v>
      </c>
    </row>
    <row r="53" spans="1:40" x14ac:dyDescent="0.3">
      <c r="A53" s="4">
        <v>1633</v>
      </c>
      <c r="B53" t="s">
        <v>220</v>
      </c>
      <c r="C53" t="s">
        <v>58</v>
      </c>
      <c r="D53" t="s">
        <v>108</v>
      </c>
      <c r="G53" s="4">
        <v>2</v>
      </c>
      <c r="H53" t="s">
        <v>2</v>
      </c>
      <c r="I53" s="2">
        <v>0.18181818181818182</v>
      </c>
      <c r="J53" s="2">
        <v>0.125</v>
      </c>
      <c r="K53" s="2"/>
      <c r="L53" s="2"/>
      <c r="M53" s="5" t="s">
        <v>221</v>
      </c>
      <c r="N53" s="5" t="s">
        <v>222</v>
      </c>
      <c r="O53" s="4">
        <v>3</v>
      </c>
      <c r="P53" s="4">
        <v>0</v>
      </c>
      <c r="Q53" s="5" t="s">
        <v>223</v>
      </c>
      <c r="R53" s="4">
        <v>55</v>
      </c>
      <c r="S53" s="3">
        <v>67.849999999999994</v>
      </c>
      <c r="T53" s="3">
        <v>29.296672554725983</v>
      </c>
      <c r="U53" s="4">
        <v>48</v>
      </c>
      <c r="V53" s="3">
        <v>73.38</v>
      </c>
      <c r="W53" s="3">
        <v>22.695202972707364</v>
      </c>
      <c r="X53" s="1"/>
      <c r="Y53" s="1"/>
      <c r="Z53" s="1"/>
      <c r="AA53" s="1"/>
      <c r="AB53" s="1"/>
      <c r="AC53" s="1"/>
      <c r="AD53" t="s">
        <v>130</v>
      </c>
      <c r="AE53" t="s">
        <v>130</v>
      </c>
      <c r="AF53" t="s">
        <v>130</v>
      </c>
      <c r="AG53" t="s">
        <v>127</v>
      </c>
      <c r="AH53" t="s">
        <v>127</v>
      </c>
      <c r="AI53" t="s">
        <v>127</v>
      </c>
      <c r="AJ53" t="s">
        <v>127</v>
      </c>
      <c r="AK53" t="s">
        <v>127</v>
      </c>
      <c r="AL53" t="s">
        <v>130</v>
      </c>
      <c r="AM53" t="s">
        <v>130</v>
      </c>
      <c r="AN53" t="s">
        <v>129</v>
      </c>
    </row>
    <row r="54" spans="1:40" x14ac:dyDescent="0.3">
      <c r="A54" s="4">
        <v>1664</v>
      </c>
      <c r="B54" t="s">
        <v>372</v>
      </c>
      <c r="C54" t="s">
        <v>53</v>
      </c>
      <c r="D54" t="s">
        <v>43</v>
      </c>
      <c r="G54" s="4">
        <v>2</v>
      </c>
      <c r="H54" t="s">
        <v>2</v>
      </c>
      <c r="I54" s="2">
        <v>7.0000000000000007E-2</v>
      </c>
      <c r="J54" s="2">
        <v>4.7619047619047623E-2</v>
      </c>
      <c r="K54" s="2"/>
      <c r="L54" s="2"/>
      <c r="M54" s="5" t="s">
        <v>373</v>
      </c>
      <c r="N54" s="5" t="s">
        <v>374</v>
      </c>
      <c r="O54" s="4">
        <v>0</v>
      </c>
      <c r="P54" s="4">
        <v>0</v>
      </c>
      <c r="Q54" s="5" t="s">
        <v>375</v>
      </c>
      <c r="R54" s="4">
        <v>22</v>
      </c>
      <c r="S54" s="3">
        <v>55.39</v>
      </c>
      <c r="T54" s="3">
        <v>11.401179947911054</v>
      </c>
      <c r="U54" s="4">
        <v>21</v>
      </c>
      <c r="V54" s="3">
        <v>51.87</v>
      </c>
      <c r="W54" s="3">
        <v>9.6991496757763489</v>
      </c>
      <c r="X54" s="1"/>
      <c r="Y54" s="1"/>
      <c r="Z54" s="1"/>
      <c r="AA54" s="1"/>
      <c r="AB54" s="1"/>
      <c r="AC54" s="1"/>
      <c r="AD54" t="s">
        <v>130</v>
      </c>
      <c r="AE54" t="s">
        <v>127</v>
      </c>
      <c r="AF54" t="s">
        <v>127</v>
      </c>
      <c r="AG54" t="s">
        <v>130</v>
      </c>
      <c r="AH54" t="s">
        <v>127</v>
      </c>
      <c r="AI54" t="s">
        <v>127</v>
      </c>
      <c r="AJ54" t="s">
        <v>127</v>
      </c>
      <c r="AK54" t="s">
        <v>127</v>
      </c>
      <c r="AL54" t="s">
        <v>127</v>
      </c>
      <c r="AM54" t="s">
        <v>127</v>
      </c>
      <c r="AN54" t="s">
        <v>129</v>
      </c>
    </row>
    <row r="55" spans="1:40" x14ac:dyDescent="0.3">
      <c r="A55" s="4">
        <v>1753</v>
      </c>
      <c r="B55" t="s">
        <v>88</v>
      </c>
      <c r="C55" t="s">
        <v>89</v>
      </c>
      <c r="D55" t="s">
        <v>42</v>
      </c>
      <c r="E55" t="s">
        <v>76</v>
      </c>
      <c r="G55" s="4">
        <v>3</v>
      </c>
      <c r="H55" t="s">
        <v>2</v>
      </c>
      <c r="I55" s="2">
        <v>0.15</v>
      </c>
      <c r="J55" s="2">
        <v>0.28947368421052633</v>
      </c>
      <c r="K55" s="2">
        <v>0.34375</v>
      </c>
      <c r="L55" s="2"/>
      <c r="M55" s="5" t="s">
        <v>90</v>
      </c>
      <c r="N55" s="5" t="s">
        <v>91</v>
      </c>
      <c r="O55" s="4">
        <v>0</v>
      </c>
      <c r="P55" s="4">
        <v>0</v>
      </c>
      <c r="Q55" s="5" t="s">
        <v>92</v>
      </c>
      <c r="R55" s="4">
        <v>40</v>
      </c>
      <c r="S55" s="3">
        <v>41.7</v>
      </c>
      <c r="T55" s="3">
        <v>26.1</v>
      </c>
      <c r="U55" s="4">
        <v>38</v>
      </c>
      <c r="V55" s="3">
        <v>34.1</v>
      </c>
      <c r="W55" s="3">
        <v>26.4</v>
      </c>
      <c r="X55" s="4">
        <v>32</v>
      </c>
      <c r="Y55" s="3">
        <v>64.7</v>
      </c>
      <c r="Z55" s="3">
        <v>27.4</v>
      </c>
      <c r="AA55" s="1"/>
      <c r="AB55" s="1"/>
      <c r="AC55" s="1"/>
      <c r="AD55" t="s">
        <v>61</v>
      </c>
      <c r="AE55" t="s">
        <v>61</v>
      </c>
      <c r="AF55" t="s">
        <v>60</v>
      </c>
      <c r="AG55" t="s">
        <v>60</v>
      </c>
      <c r="AH55" t="s">
        <v>60</v>
      </c>
      <c r="AI55" t="s">
        <v>60</v>
      </c>
      <c r="AJ55" t="s">
        <v>60</v>
      </c>
      <c r="AK55" t="s">
        <v>60</v>
      </c>
      <c r="AL55" t="s">
        <v>83</v>
      </c>
      <c r="AM55" t="s">
        <v>83</v>
      </c>
      <c r="AN55" t="s">
        <v>62</v>
      </c>
    </row>
    <row r="56" spans="1:40" x14ac:dyDescent="0.3">
      <c r="A56" s="4">
        <v>1820</v>
      </c>
      <c r="B56" t="s">
        <v>197</v>
      </c>
      <c r="C56" t="s">
        <v>99</v>
      </c>
      <c r="D56" t="s">
        <v>100</v>
      </c>
      <c r="G56" s="4">
        <v>2</v>
      </c>
      <c r="H56" t="s">
        <v>2</v>
      </c>
      <c r="I56" s="2">
        <v>0.26415094339622641</v>
      </c>
      <c r="J56" s="2">
        <v>0.14893617021276595</v>
      </c>
      <c r="K56" s="2"/>
      <c r="L56" s="2"/>
      <c r="M56" s="5" t="s">
        <v>198</v>
      </c>
      <c r="N56" s="5" t="s">
        <v>199</v>
      </c>
      <c r="O56" s="4">
        <v>0</v>
      </c>
      <c r="P56" s="4">
        <v>5</v>
      </c>
      <c r="Q56" s="5" t="s">
        <v>200</v>
      </c>
      <c r="R56" s="4">
        <v>53</v>
      </c>
      <c r="S56" s="3">
        <v>11.63</v>
      </c>
      <c r="T56" s="3">
        <v>14.63302087745384</v>
      </c>
      <c r="U56" s="4">
        <v>47</v>
      </c>
      <c r="V56" s="3">
        <v>26.81</v>
      </c>
      <c r="W56" s="3">
        <v>14.191205022830159</v>
      </c>
      <c r="X56" s="1"/>
      <c r="Y56" s="1"/>
      <c r="Z56" s="1"/>
      <c r="AA56" s="1"/>
      <c r="AB56" s="1"/>
      <c r="AC56" s="1"/>
      <c r="AD56" t="s">
        <v>127</v>
      </c>
      <c r="AE56" t="s">
        <v>130</v>
      </c>
      <c r="AF56" t="s">
        <v>130</v>
      </c>
      <c r="AG56" t="s">
        <v>127</v>
      </c>
      <c r="AH56" t="s">
        <v>127</v>
      </c>
      <c r="AI56" t="s">
        <v>127</v>
      </c>
      <c r="AJ56" t="s">
        <v>127</v>
      </c>
      <c r="AK56" t="s">
        <v>127</v>
      </c>
      <c r="AL56" t="s">
        <v>127</v>
      </c>
      <c r="AM56" t="s">
        <v>130</v>
      </c>
      <c r="AN56" t="s">
        <v>129</v>
      </c>
    </row>
    <row r="57" spans="1:40" x14ac:dyDescent="0.3">
      <c r="A57" s="4">
        <v>1863</v>
      </c>
      <c r="B57" t="s">
        <v>73</v>
      </c>
      <c r="C57" t="s">
        <v>74</v>
      </c>
      <c r="D57" t="s">
        <v>42</v>
      </c>
      <c r="G57" s="4">
        <v>2</v>
      </c>
      <c r="H57" t="s">
        <v>2</v>
      </c>
      <c r="I57" s="2">
        <v>9.0909090909090912E-2</v>
      </c>
      <c r="J57" s="2">
        <v>9.0909090909090912E-2</v>
      </c>
      <c r="K57" s="2"/>
      <c r="L57" s="2"/>
      <c r="M57" s="5" t="s">
        <v>477</v>
      </c>
      <c r="N57" s="5" t="s">
        <v>485</v>
      </c>
      <c r="O57" s="4">
        <v>0</v>
      </c>
      <c r="P57" s="4">
        <v>0</v>
      </c>
      <c r="Q57" s="5" t="s">
        <v>490</v>
      </c>
      <c r="R57" s="4">
        <v>10</v>
      </c>
      <c r="S57" s="3">
        <v>9.9</v>
      </c>
      <c r="T57" s="3">
        <v>9.69</v>
      </c>
      <c r="U57" s="4">
        <v>10</v>
      </c>
      <c r="V57" s="3">
        <v>23.7</v>
      </c>
      <c r="W57" s="3">
        <v>16.28</v>
      </c>
      <c r="X57" s="4"/>
      <c r="Y57" s="3"/>
      <c r="Z57" s="3"/>
      <c r="AA57" s="1"/>
      <c r="AB57" s="1"/>
      <c r="AC57" s="1"/>
      <c r="AD57" t="s">
        <v>471</v>
      </c>
      <c r="AE57" t="s">
        <v>471</v>
      </c>
      <c r="AF57" t="s">
        <v>470</v>
      </c>
      <c r="AG57" t="s">
        <v>469</v>
      </c>
      <c r="AH57" t="s">
        <v>127</v>
      </c>
      <c r="AI57" t="s">
        <v>127</v>
      </c>
      <c r="AJ57" t="s">
        <v>469</v>
      </c>
      <c r="AK57" t="s">
        <v>469</v>
      </c>
      <c r="AL57" t="s">
        <v>472</v>
      </c>
      <c r="AM57" t="s">
        <v>472</v>
      </c>
      <c r="AN57" t="s">
        <v>469</v>
      </c>
    </row>
    <row r="58" spans="1:40" x14ac:dyDescent="0.3">
      <c r="A58" s="4">
        <v>1940</v>
      </c>
      <c r="B58" t="s">
        <v>406</v>
      </c>
      <c r="C58" t="s">
        <v>99</v>
      </c>
      <c r="D58" t="s">
        <v>54</v>
      </c>
      <c r="G58" s="4">
        <v>2</v>
      </c>
      <c r="H58" t="s">
        <v>2</v>
      </c>
      <c r="I58" s="2">
        <f>9/30</f>
        <v>0.3</v>
      </c>
      <c r="J58" s="2">
        <v>0.31034482758620691</v>
      </c>
      <c r="K58" s="2"/>
      <c r="L58" s="2"/>
      <c r="M58" s="5" t="s">
        <v>407</v>
      </c>
      <c r="N58" s="5" t="s">
        <v>408</v>
      </c>
      <c r="O58" s="4">
        <v>0</v>
      </c>
      <c r="P58" s="4">
        <v>6</v>
      </c>
      <c r="Q58" s="5" t="s">
        <v>409</v>
      </c>
      <c r="R58" s="4">
        <v>30</v>
      </c>
      <c r="S58" s="3">
        <v>45.67</v>
      </c>
      <c r="T58" s="3">
        <v>16.66</v>
      </c>
      <c r="U58" s="4">
        <v>29</v>
      </c>
      <c r="V58" s="3">
        <v>53.84</v>
      </c>
      <c r="W58" s="3">
        <v>11.11</v>
      </c>
      <c r="X58" s="1"/>
      <c r="Y58" s="1"/>
      <c r="Z58" s="1"/>
      <c r="AA58" s="1"/>
      <c r="AB58" s="1"/>
      <c r="AC58" s="1"/>
      <c r="AD58" t="s">
        <v>127</v>
      </c>
      <c r="AE58" t="s">
        <v>130</v>
      </c>
      <c r="AF58" t="s">
        <v>130</v>
      </c>
      <c r="AG58" t="s">
        <v>127</v>
      </c>
      <c r="AH58" t="s">
        <v>127</v>
      </c>
      <c r="AI58" t="s">
        <v>127</v>
      </c>
      <c r="AJ58" t="s">
        <v>127</v>
      </c>
      <c r="AK58" t="s">
        <v>127</v>
      </c>
      <c r="AL58" t="s">
        <v>127</v>
      </c>
      <c r="AM58" t="s">
        <v>130</v>
      </c>
      <c r="AN58" t="s">
        <v>128</v>
      </c>
    </row>
    <row r="59" spans="1:40" x14ac:dyDescent="0.3">
      <c r="A59" s="4">
        <v>1965</v>
      </c>
      <c r="B59" t="s">
        <v>340</v>
      </c>
      <c r="C59" t="s">
        <v>304</v>
      </c>
      <c r="D59" t="s">
        <v>94</v>
      </c>
      <c r="G59" s="4">
        <v>2</v>
      </c>
      <c r="H59" t="s">
        <v>2</v>
      </c>
      <c r="I59" s="2">
        <v>0</v>
      </c>
      <c r="J59" s="2">
        <v>0</v>
      </c>
      <c r="K59" s="2"/>
      <c r="L59" s="2"/>
      <c r="M59" s="5" t="s">
        <v>341</v>
      </c>
      <c r="N59" s="5" t="s">
        <v>342</v>
      </c>
      <c r="O59" s="4">
        <v>0</v>
      </c>
      <c r="P59" s="4">
        <v>6</v>
      </c>
      <c r="Q59" s="5" t="s">
        <v>343</v>
      </c>
      <c r="R59" s="4">
        <v>9</v>
      </c>
      <c r="S59" s="3">
        <v>5.4</v>
      </c>
      <c r="T59" s="3">
        <v>1.3</v>
      </c>
      <c r="U59" s="4">
        <v>9</v>
      </c>
      <c r="V59" s="3">
        <v>9.9</v>
      </c>
      <c r="W59" s="3">
        <v>4.0999999999999996</v>
      </c>
      <c r="X59" s="1"/>
      <c r="Y59" s="1"/>
      <c r="Z59" s="1"/>
      <c r="AA59" s="1"/>
      <c r="AB59" s="1"/>
      <c r="AC59" s="1"/>
      <c r="AD59" t="s">
        <v>127</v>
      </c>
      <c r="AE59" t="s">
        <v>130</v>
      </c>
      <c r="AF59" t="s">
        <v>127</v>
      </c>
      <c r="AG59" t="s">
        <v>127</v>
      </c>
      <c r="AH59" t="s">
        <v>127</v>
      </c>
      <c r="AI59" t="s">
        <v>127</v>
      </c>
      <c r="AJ59" t="s">
        <v>127</v>
      </c>
      <c r="AK59" t="s">
        <v>127</v>
      </c>
      <c r="AL59" t="s">
        <v>127</v>
      </c>
      <c r="AM59" t="s">
        <v>127</v>
      </c>
      <c r="AN59" t="s">
        <v>127</v>
      </c>
    </row>
    <row r="60" spans="1:40" x14ac:dyDescent="0.3">
      <c r="A60" s="4">
        <v>2143</v>
      </c>
      <c r="B60" t="s">
        <v>186</v>
      </c>
      <c r="C60" t="s">
        <v>53</v>
      </c>
      <c r="D60" t="s">
        <v>58</v>
      </c>
      <c r="G60" s="4">
        <v>2</v>
      </c>
      <c r="H60" t="s">
        <v>2</v>
      </c>
      <c r="I60" s="2">
        <v>0.17199999999999999</v>
      </c>
      <c r="J60" s="2">
        <v>0.22800000000000001</v>
      </c>
      <c r="K60" s="2"/>
      <c r="L60" s="2"/>
      <c r="M60" s="5" t="s">
        <v>176</v>
      </c>
      <c r="N60" s="5" t="s">
        <v>187</v>
      </c>
      <c r="O60" s="4">
        <v>0</v>
      </c>
      <c r="P60" s="4">
        <v>4</v>
      </c>
      <c r="Q60" s="5" t="s">
        <v>188</v>
      </c>
      <c r="R60" s="4">
        <v>64</v>
      </c>
      <c r="S60" s="3">
        <v>16.78</v>
      </c>
      <c r="T60" s="3">
        <v>11.75</v>
      </c>
      <c r="U60" s="4">
        <v>57</v>
      </c>
      <c r="V60" s="3">
        <v>15.53</v>
      </c>
      <c r="W60" s="3">
        <v>11.71</v>
      </c>
      <c r="X60" s="1"/>
      <c r="Y60" s="1"/>
      <c r="Z60" s="1"/>
      <c r="AA60" s="1"/>
      <c r="AB60" s="1"/>
      <c r="AC60" s="1"/>
      <c r="AD60" t="s">
        <v>127</v>
      </c>
      <c r="AE60" t="s">
        <v>129</v>
      </c>
      <c r="AF60" t="s">
        <v>129</v>
      </c>
      <c r="AG60" t="s">
        <v>129</v>
      </c>
      <c r="AH60" t="s">
        <v>127</v>
      </c>
      <c r="AI60" t="s">
        <v>127</v>
      </c>
      <c r="AJ60" t="s">
        <v>127</v>
      </c>
      <c r="AK60" t="s">
        <v>127</v>
      </c>
      <c r="AL60" t="s">
        <v>129</v>
      </c>
      <c r="AM60" t="s">
        <v>129</v>
      </c>
      <c r="AN60" t="s">
        <v>128</v>
      </c>
    </row>
    <row r="61" spans="1:40" x14ac:dyDescent="0.3">
      <c r="A61" s="4">
        <v>2194</v>
      </c>
      <c r="B61" t="s">
        <v>182</v>
      </c>
      <c r="C61" t="s">
        <v>108</v>
      </c>
      <c r="D61" t="s">
        <v>58</v>
      </c>
      <c r="G61" s="4">
        <v>2</v>
      </c>
      <c r="H61" t="s">
        <v>2</v>
      </c>
      <c r="I61" s="2">
        <v>0.32</v>
      </c>
      <c r="J61" s="2">
        <v>0.26666666666666666</v>
      </c>
      <c r="K61" s="2"/>
      <c r="L61" s="2"/>
      <c r="M61" s="5" t="s">
        <v>183</v>
      </c>
      <c r="N61" s="5" t="s">
        <v>184</v>
      </c>
      <c r="O61" s="4">
        <v>3</v>
      </c>
      <c r="P61" s="4">
        <v>0</v>
      </c>
      <c r="Q61" s="5" t="s">
        <v>185</v>
      </c>
      <c r="R61" s="4">
        <v>25</v>
      </c>
      <c r="S61" s="3">
        <v>38.5</v>
      </c>
      <c r="T61" s="3">
        <v>21.6</v>
      </c>
      <c r="U61" s="4">
        <v>15</v>
      </c>
      <c r="V61" s="3">
        <v>33</v>
      </c>
      <c r="W61" s="3">
        <v>17.7</v>
      </c>
      <c r="X61" s="1"/>
      <c r="Y61" s="1"/>
      <c r="Z61" s="1"/>
      <c r="AA61" s="1"/>
      <c r="AB61" s="1"/>
      <c r="AC61" s="1"/>
      <c r="AD61" t="s">
        <v>127</v>
      </c>
      <c r="AE61" t="s">
        <v>128</v>
      </c>
      <c r="AF61" t="s">
        <v>128</v>
      </c>
      <c r="AG61" t="s">
        <v>127</v>
      </c>
      <c r="AH61" t="s">
        <v>127</v>
      </c>
      <c r="AI61" t="s">
        <v>127</v>
      </c>
      <c r="AJ61" t="s">
        <v>127</v>
      </c>
      <c r="AK61" t="s">
        <v>127</v>
      </c>
      <c r="AL61" t="s">
        <v>127</v>
      </c>
      <c r="AM61" t="s">
        <v>128</v>
      </c>
      <c r="AN61" t="s">
        <v>129</v>
      </c>
    </row>
    <row r="62" spans="1:40" x14ac:dyDescent="0.3">
      <c r="A62" s="4">
        <v>2351</v>
      </c>
      <c r="B62" t="s">
        <v>445</v>
      </c>
      <c r="C62" t="s">
        <v>42</v>
      </c>
      <c r="D62" t="s">
        <v>54</v>
      </c>
      <c r="G62" s="4">
        <v>2</v>
      </c>
      <c r="H62" t="s">
        <v>2</v>
      </c>
      <c r="I62" s="2">
        <v>0.2857142857142857</v>
      </c>
      <c r="J62" s="2">
        <v>0</v>
      </c>
      <c r="K62" s="2"/>
      <c r="L62" s="2"/>
      <c r="M62" s="5" t="s">
        <v>446</v>
      </c>
      <c r="N62" s="5" t="s">
        <v>127</v>
      </c>
      <c r="O62" s="4">
        <v>0</v>
      </c>
      <c r="P62" s="4">
        <v>0</v>
      </c>
      <c r="Q62" s="5" t="s">
        <v>447</v>
      </c>
      <c r="R62" s="4">
        <v>5</v>
      </c>
      <c r="S62" s="3">
        <v>36.200000000000003</v>
      </c>
      <c r="T62" s="3">
        <v>23.61</v>
      </c>
      <c r="U62" s="4">
        <v>7</v>
      </c>
      <c r="V62" s="3">
        <v>76.14</v>
      </c>
      <c r="W62" s="3">
        <v>22.2</v>
      </c>
      <c r="X62" s="1"/>
      <c r="Y62" s="1"/>
      <c r="Z62" s="1"/>
      <c r="AA62" s="1"/>
      <c r="AB62" s="1"/>
      <c r="AC62" s="1"/>
      <c r="AD62" t="s">
        <v>130</v>
      </c>
      <c r="AE62" t="s">
        <v>130</v>
      </c>
      <c r="AF62" t="s">
        <v>127</v>
      </c>
      <c r="AG62" t="s">
        <v>127</v>
      </c>
      <c r="AH62" t="s">
        <v>127</v>
      </c>
      <c r="AI62" t="s">
        <v>127</v>
      </c>
      <c r="AJ62" t="s">
        <v>127</v>
      </c>
      <c r="AK62" t="s">
        <v>127</v>
      </c>
      <c r="AL62" t="s">
        <v>130</v>
      </c>
      <c r="AM62" t="s">
        <v>130</v>
      </c>
      <c r="AN62" t="s">
        <v>128</v>
      </c>
    </row>
    <row r="63" spans="1:40" x14ac:dyDescent="0.3">
      <c r="A63" s="4">
        <v>2356</v>
      </c>
      <c r="B63" t="s">
        <v>448</v>
      </c>
      <c r="C63" t="s">
        <v>42</v>
      </c>
      <c r="D63" t="s">
        <v>54</v>
      </c>
      <c r="G63" s="4">
        <v>2</v>
      </c>
      <c r="H63" t="s">
        <v>2</v>
      </c>
      <c r="I63" s="2">
        <v>0.13333333333333333</v>
      </c>
      <c r="J63" s="2">
        <v>0.13333333333333333</v>
      </c>
      <c r="K63" s="2"/>
      <c r="L63" s="2"/>
      <c r="M63" s="5" t="s">
        <v>449</v>
      </c>
      <c r="N63" s="5" t="s">
        <v>209</v>
      </c>
      <c r="O63" s="4">
        <v>0</v>
      </c>
      <c r="P63" s="4">
        <v>6</v>
      </c>
      <c r="Q63" s="5" t="s">
        <v>450</v>
      </c>
      <c r="R63" s="4">
        <v>15</v>
      </c>
      <c r="S63" s="3">
        <v>18.899999999999999</v>
      </c>
      <c r="T63" s="3">
        <v>9.1</v>
      </c>
      <c r="U63" s="4">
        <v>15</v>
      </c>
      <c r="V63" s="3">
        <v>35</v>
      </c>
      <c r="W63" s="3">
        <v>8.9</v>
      </c>
      <c r="X63" s="1"/>
      <c r="Y63" s="1"/>
      <c r="Z63" s="1"/>
      <c r="AA63" s="1"/>
      <c r="AB63" s="1"/>
      <c r="AC63" s="1"/>
      <c r="AD63" t="s">
        <v>130</v>
      </c>
      <c r="AE63" t="s">
        <v>130</v>
      </c>
      <c r="AF63" t="s">
        <v>127</v>
      </c>
      <c r="AG63" t="s">
        <v>127</v>
      </c>
      <c r="AH63" t="s">
        <v>127</v>
      </c>
      <c r="AI63" t="s">
        <v>127</v>
      </c>
      <c r="AJ63" t="s">
        <v>127</v>
      </c>
      <c r="AK63" t="s">
        <v>127</v>
      </c>
      <c r="AL63" t="s">
        <v>130</v>
      </c>
      <c r="AM63" t="s">
        <v>130</v>
      </c>
      <c r="AN63" t="s">
        <v>128</v>
      </c>
    </row>
    <row r="64" spans="1:40" x14ac:dyDescent="0.3">
      <c r="A64" s="4">
        <v>2367</v>
      </c>
      <c r="B64" t="s">
        <v>64</v>
      </c>
      <c r="C64" t="s">
        <v>42</v>
      </c>
      <c r="D64" t="s">
        <v>53</v>
      </c>
      <c r="G64" s="4">
        <v>2</v>
      </c>
      <c r="H64" t="s">
        <v>2</v>
      </c>
      <c r="I64" s="2">
        <v>0.13</v>
      </c>
      <c r="J64" s="2">
        <v>0.2</v>
      </c>
      <c r="K64" s="2"/>
      <c r="L64" s="2"/>
      <c r="M64" s="5" t="s">
        <v>482</v>
      </c>
      <c r="N64" s="5" t="s">
        <v>472</v>
      </c>
      <c r="O64" s="4">
        <v>0</v>
      </c>
      <c r="P64" s="4">
        <v>5</v>
      </c>
      <c r="Q64" s="5" t="s">
        <v>495</v>
      </c>
      <c r="R64" s="4">
        <v>20</v>
      </c>
      <c r="S64" s="3">
        <v>8.6999999999999993</v>
      </c>
      <c r="T64" s="3">
        <v>11.87</v>
      </c>
      <c r="U64" s="4">
        <v>20</v>
      </c>
      <c r="V64" s="3">
        <v>15.5</v>
      </c>
      <c r="W64" s="3">
        <v>17.12</v>
      </c>
      <c r="X64" s="4"/>
      <c r="Y64" s="3"/>
      <c r="Z64" s="3"/>
      <c r="AA64" s="1"/>
      <c r="AB64" s="1"/>
      <c r="AC64" s="1"/>
      <c r="AD64" t="s">
        <v>470</v>
      </c>
      <c r="AE64" t="s">
        <v>472</v>
      </c>
      <c r="AF64" t="s">
        <v>471</v>
      </c>
      <c r="AG64" t="s">
        <v>471</v>
      </c>
      <c r="AH64" t="s">
        <v>127</v>
      </c>
      <c r="AI64" t="s">
        <v>127</v>
      </c>
      <c r="AJ64" t="s">
        <v>127</v>
      </c>
      <c r="AK64" t="s">
        <v>127</v>
      </c>
      <c r="AL64" t="s">
        <v>472</v>
      </c>
      <c r="AM64" t="s">
        <v>472</v>
      </c>
      <c r="AN64" t="s">
        <v>469</v>
      </c>
    </row>
    <row r="65" spans="1:40" x14ac:dyDescent="0.3">
      <c r="A65" s="4">
        <v>2368</v>
      </c>
      <c r="B65" t="s">
        <v>67</v>
      </c>
      <c r="C65" t="s">
        <v>42</v>
      </c>
      <c r="D65" t="s">
        <v>53</v>
      </c>
      <c r="G65" s="4">
        <v>2</v>
      </c>
      <c r="H65" t="s">
        <v>2</v>
      </c>
      <c r="I65" s="2">
        <v>0.24528301886792453</v>
      </c>
      <c r="J65" s="2">
        <v>0.2</v>
      </c>
      <c r="K65" s="2"/>
      <c r="L65" s="2"/>
      <c r="M65" s="5" t="s">
        <v>483</v>
      </c>
      <c r="N65" s="5" t="s">
        <v>487</v>
      </c>
      <c r="O65" s="4">
        <v>4</v>
      </c>
      <c r="P65" s="4">
        <v>0</v>
      </c>
      <c r="Q65" s="5" t="s">
        <v>496</v>
      </c>
      <c r="R65" s="4">
        <v>53</v>
      </c>
      <c r="S65" s="3">
        <v>16.100000000000001</v>
      </c>
      <c r="T65" s="3">
        <v>10.883992944224268</v>
      </c>
      <c r="U65" s="4">
        <v>55</v>
      </c>
      <c r="V65" s="3">
        <v>16.100000000000001</v>
      </c>
      <c r="W65" s="3">
        <v>11.652085675175108</v>
      </c>
      <c r="X65" s="4"/>
      <c r="Y65" s="3"/>
      <c r="Z65" s="3"/>
      <c r="AA65" s="1"/>
      <c r="AB65" s="1"/>
      <c r="AC65" s="1"/>
      <c r="AD65" t="s">
        <v>470</v>
      </c>
      <c r="AE65" t="s">
        <v>472</v>
      </c>
      <c r="AF65" t="s">
        <v>471</v>
      </c>
      <c r="AG65" t="s">
        <v>471</v>
      </c>
      <c r="AH65" t="s">
        <v>127</v>
      </c>
      <c r="AI65" t="s">
        <v>127</v>
      </c>
      <c r="AJ65" t="s">
        <v>127</v>
      </c>
      <c r="AK65" t="s">
        <v>127</v>
      </c>
      <c r="AL65" t="s">
        <v>472</v>
      </c>
      <c r="AM65" t="s">
        <v>472</v>
      </c>
      <c r="AN65" t="s">
        <v>469</v>
      </c>
    </row>
    <row r="66" spans="1:40" x14ac:dyDescent="0.3">
      <c r="A66" s="4">
        <v>2415</v>
      </c>
      <c r="B66" t="s">
        <v>303</v>
      </c>
      <c r="C66" t="s">
        <v>304</v>
      </c>
      <c r="D66" t="s">
        <v>70</v>
      </c>
      <c r="G66" s="4">
        <v>2</v>
      </c>
      <c r="H66" t="s">
        <v>2</v>
      </c>
      <c r="I66" s="2">
        <v>5.8823529411764712E-2</v>
      </c>
      <c r="J66" s="2">
        <v>0.13333333333333333</v>
      </c>
      <c r="K66" s="2"/>
      <c r="L66" s="2"/>
      <c r="M66" s="5" t="s">
        <v>305</v>
      </c>
      <c r="N66" s="5" t="s">
        <v>306</v>
      </c>
      <c r="O66" s="4">
        <v>0</v>
      </c>
      <c r="P66" s="4">
        <v>0</v>
      </c>
      <c r="Q66" s="5" t="s">
        <v>307</v>
      </c>
      <c r="R66" s="4">
        <v>17</v>
      </c>
      <c r="S66" s="3">
        <v>2.38</v>
      </c>
      <c r="T66" s="3">
        <v>0.68</v>
      </c>
      <c r="U66" s="4">
        <v>15</v>
      </c>
      <c r="V66" s="3">
        <v>2.3199999999999998</v>
      </c>
      <c r="W66" s="3">
        <v>0.64</v>
      </c>
      <c r="X66" s="1"/>
      <c r="Y66" s="1"/>
      <c r="Z66" s="1"/>
      <c r="AA66" s="1"/>
      <c r="AB66" s="1"/>
      <c r="AC66" s="1"/>
      <c r="AD66" t="s">
        <v>127</v>
      </c>
      <c r="AE66" t="s">
        <v>130</v>
      </c>
      <c r="AF66" t="s">
        <v>127</v>
      </c>
      <c r="AG66" t="s">
        <v>127</v>
      </c>
      <c r="AH66" t="s">
        <v>127</v>
      </c>
      <c r="AI66" t="s">
        <v>127</v>
      </c>
      <c r="AJ66" t="s">
        <v>128</v>
      </c>
      <c r="AK66" t="s">
        <v>127</v>
      </c>
      <c r="AL66" t="s">
        <v>127</v>
      </c>
      <c r="AM66" t="s">
        <v>128</v>
      </c>
      <c r="AN66" t="s">
        <v>128</v>
      </c>
    </row>
    <row r="67" spans="1:40" x14ac:dyDescent="0.3">
      <c r="A67" s="4">
        <v>2499</v>
      </c>
      <c r="B67" t="s">
        <v>71</v>
      </c>
      <c r="C67" t="s">
        <v>72</v>
      </c>
      <c r="D67" t="s">
        <v>70</v>
      </c>
      <c r="G67" s="4">
        <v>2</v>
      </c>
      <c r="H67" t="s">
        <v>2</v>
      </c>
      <c r="I67" s="2">
        <v>0.25</v>
      </c>
      <c r="J67" s="2">
        <v>0.26415094339622641</v>
      </c>
      <c r="K67" s="2"/>
      <c r="L67" s="2"/>
      <c r="M67" s="5" t="s">
        <v>479</v>
      </c>
      <c r="N67" s="5" t="s">
        <v>472</v>
      </c>
      <c r="O67" s="4">
        <v>0</v>
      </c>
      <c r="P67" s="4">
        <v>0</v>
      </c>
      <c r="Q67" s="5" t="s">
        <v>492</v>
      </c>
      <c r="R67" s="4">
        <v>48</v>
      </c>
      <c r="S67" s="3">
        <v>38.700000000000003</v>
      </c>
      <c r="T67" s="3">
        <v>25.6</v>
      </c>
      <c r="U67" s="4">
        <v>53</v>
      </c>
      <c r="V67" s="3">
        <v>39.700000000000003</v>
      </c>
      <c r="W67" s="3">
        <v>21.4</v>
      </c>
      <c r="X67" s="4"/>
      <c r="Y67" s="3"/>
      <c r="Z67" s="3"/>
      <c r="AA67" s="1"/>
      <c r="AB67" s="1"/>
      <c r="AC67" s="1"/>
      <c r="AD67" t="s">
        <v>469</v>
      </c>
      <c r="AE67" t="s">
        <v>469</v>
      </c>
      <c r="AF67" t="s">
        <v>469</v>
      </c>
      <c r="AG67" t="s">
        <v>469</v>
      </c>
      <c r="AH67" t="s">
        <v>127</v>
      </c>
      <c r="AI67" t="s">
        <v>127</v>
      </c>
      <c r="AJ67" t="s">
        <v>471</v>
      </c>
      <c r="AK67" t="s">
        <v>470</v>
      </c>
      <c r="AL67" t="s">
        <v>469</v>
      </c>
      <c r="AM67" t="s">
        <v>471</v>
      </c>
      <c r="AN67" t="s">
        <v>472</v>
      </c>
    </row>
    <row r="68" spans="1:40" x14ac:dyDescent="0.3">
      <c r="A68" s="4">
        <v>2506</v>
      </c>
      <c r="B68" t="s">
        <v>293</v>
      </c>
      <c r="C68" t="s">
        <v>99</v>
      </c>
      <c r="D68" t="s">
        <v>70</v>
      </c>
      <c r="G68" s="4">
        <v>2</v>
      </c>
      <c r="H68" t="s">
        <v>2</v>
      </c>
      <c r="I68" s="2">
        <v>0.38888888888888884</v>
      </c>
      <c r="J68" s="2">
        <v>0.22807017543859653</v>
      </c>
      <c r="K68" s="2"/>
      <c r="L68" s="2"/>
      <c r="M68" s="5" t="s">
        <v>294</v>
      </c>
      <c r="N68" s="5" t="s">
        <v>295</v>
      </c>
      <c r="O68" s="4">
        <v>0</v>
      </c>
      <c r="P68" s="4">
        <v>5</v>
      </c>
      <c r="Q68" s="5" t="s">
        <v>126</v>
      </c>
      <c r="R68" s="4">
        <v>52</v>
      </c>
      <c r="S68" s="3">
        <v>51.39</v>
      </c>
      <c r="T68" s="3">
        <v>2.02</v>
      </c>
      <c r="U68" s="4">
        <v>34</v>
      </c>
      <c r="V68" s="3">
        <v>57.89</v>
      </c>
      <c r="W68" s="3">
        <v>2.1800000000000002</v>
      </c>
      <c r="X68" s="1"/>
      <c r="Y68" s="1"/>
      <c r="Z68" s="1"/>
      <c r="AA68" s="1"/>
      <c r="AB68" s="1"/>
      <c r="AC68" s="1"/>
      <c r="AD68" t="s">
        <v>127</v>
      </c>
      <c r="AE68" t="s">
        <v>130</v>
      </c>
      <c r="AF68" t="s">
        <v>130</v>
      </c>
      <c r="AG68" t="s">
        <v>127</v>
      </c>
      <c r="AH68" t="s">
        <v>127</v>
      </c>
      <c r="AI68" t="s">
        <v>127</v>
      </c>
      <c r="AJ68" t="s">
        <v>128</v>
      </c>
      <c r="AK68" t="s">
        <v>127</v>
      </c>
      <c r="AL68" t="s">
        <v>127</v>
      </c>
      <c r="AM68" t="s">
        <v>129</v>
      </c>
      <c r="AN68" t="s">
        <v>128</v>
      </c>
    </row>
    <row r="69" spans="1:40" x14ac:dyDescent="0.3">
      <c r="A69" s="4">
        <v>2508</v>
      </c>
      <c r="B69" t="s">
        <v>134</v>
      </c>
      <c r="C69" t="s">
        <v>58</v>
      </c>
      <c r="D69" t="s">
        <v>99</v>
      </c>
      <c r="G69" s="4">
        <v>2</v>
      </c>
      <c r="H69" t="s">
        <v>2</v>
      </c>
      <c r="I69" s="2"/>
      <c r="J69" s="2"/>
      <c r="K69" s="2"/>
      <c r="L69" s="2"/>
      <c r="M69" s="5" t="s">
        <v>135</v>
      </c>
      <c r="N69" s="5" t="s">
        <v>136</v>
      </c>
      <c r="O69" s="4">
        <v>2</v>
      </c>
      <c r="P69" s="4">
        <v>5</v>
      </c>
      <c r="Q69" s="5" t="s">
        <v>137</v>
      </c>
      <c r="R69" s="4">
        <v>56</v>
      </c>
      <c r="S69" s="3">
        <v>39.03</v>
      </c>
      <c r="T69" s="3">
        <v>21.07</v>
      </c>
      <c r="U69" s="4">
        <v>54</v>
      </c>
      <c r="V69" s="3">
        <v>47.17</v>
      </c>
      <c r="W69" s="3">
        <v>21.64</v>
      </c>
      <c r="X69" s="1"/>
      <c r="Y69" s="1"/>
      <c r="Z69" s="1"/>
      <c r="AA69" s="1"/>
      <c r="AB69" s="1"/>
      <c r="AC69" s="1"/>
      <c r="AD69" t="s">
        <v>127</v>
      </c>
      <c r="AE69" t="s">
        <v>129</v>
      </c>
      <c r="AF69" t="s">
        <v>129</v>
      </c>
      <c r="AG69" t="s">
        <v>127</v>
      </c>
      <c r="AH69" t="s">
        <v>127</v>
      </c>
      <c r="AI69" t="s">
        <v>127</v>
      </c>
      <c r="AJ69" t="s">
        <v>127</v>
      </c>
      <c r="AK69" t="s">
        <v>127</v>
      </c>
      <c r="AL69" t="s">
        <v>127</v>
      </c>
      <c r="AM69" t="s">
        <v>129</v>
      </c>
      <c r="AN69" t="s">
        <v>130</v>
      </c>
    </row>
    <row r="70" spans="1:40" x14ac:dyDescent="0.3">
      <c r="A70" s="4">
        <v>2520</v>
      </c>
      <c r="B70" t="s">
        <v>358</v>
      </c>
      <c r="C70" t="s">
        <v>42</v>
      </c>
      <c r="D70" t="s">
        <v>76</v>
      </c>
      <c r="G70" s="4">
        <v>2</v>
      </c>
      <c r="H70" t="s">
        <v>2</v>
      </c>
      <c r="I70" s="2">
        <v>0.30612244897959184</v>
      </c>
      <c r="J70" s="2">
        <v>0.2857142857142857</v>
      </c>
      <c r="K70" s="2"/>
      <c r="L70" s="2"/>
      <c r="M70" s="5" t="s">
        <v>359</v>
      </c>
      <c r="N70" s="5" t="s">
        <v>360</v>
      </c>
      <c r="O70" s="4">
        <v>0</v>
      </c>
      <c r="P70" s="4">
        <v>0</v>
      </c>
      <c r="Q70" s="5" t="s">
        <v>196</v>
      </c>
      <c r="R70" s="4">
        <v>49</v>
      </c>
      <c r="S70" s="3">
        <v>7.51</v>
      </c>
      <c r="T70" s="3">
        <v>9.77</v>
      </c>
      <c r="U70" s="4">
        <v>49</v>
      </c>
      <c r="V70" s="3">
        <v>10.97</v>
      </c>
      <c r="W70" s="3">
        <v>13.24</v>
      </c>
      <c r="X70" s="1"/>
      <c r="Y70" s="1"/>
      <c r="Z70" s="1"/>
      <c r="AA70" s="1"/>
      <c r="AB70" s="1"/>
      <c r="AC70" s="1"/>
      <c r="AD70" t="s">
        <v>130</v>
      </c>
      <c r="AE70" t="s">
        <v>130</v>
      </c>
      <c r="AF70" t="s">
        <v>127</v>
      </c>
      <c r="AG70" t="s">
        <v>127</v>
      </c>
      <c r="AH70" t="s">
        <v>127</v>
      </c>
      <c r="AI70" t="s">
        <v>127</v>
      </c>
      <c r="AJ70" t="s">
        <v>127</v>
      </c>
      <c r="AK70" t="s">
        <v>127</v>
      </c>
      <c r="AL70" t="s">
        <v>129</v>
      </c>
      <c r="AM70" t="s">
        <v>129</v>
      </c>
      <c r="AN70" t="s">
        <v>127</v>
      </c>
    </row>
    <row r="71" spans="1:40" x14ac:dyDescent="0.3">
      <c r="A71" s="4">
        <v>2523</v>
      </c>
      <c r="B71" t="s">
        <v>392</v>
      </c>
      <c r="C71" t="s">
        <v>42</v>
      </c>
      <c r="D71" t="s">
        <v>72</v>
      </c>
      <c r="G71" s="4">
        <v>2</v>
      </c>
      <c r="H71" t="s">
        <v>2</v>
      </c>
      <c r="I71" s="2">
        <v>0.64</v>
      </c>
      <c r="J71" s="2">
        <v>0.28999999999999998</v>
      </c>
      <c r="K71" s="2"/>
      <c r="L71" s="2"/>
      <c r="M71" s="5" t="s">
        <v>393</v>
      </c>
      <c r="N71" s="5" t="s">
        <v>127</v>
      </c>
      <c r="O71" s="4">
        <v>1</v>
      </c>
      <c r="P71" s="4">
        <v>6</v>
      </c>
      <c r="Q71" s="5" t="s">
        <v>322</v>
      </c>
      <c r="R71" s="4">
        <v>5</v>
      </c>
      <c r="S71" s="3">
        <v>52.6</v>
      </c>
      <c r="T71" s="3">
        <v>30.426960000000001</v>
      </c>
      <c r="U71" s="4">
        <v>11</v>
      </c>
      <c r="V71" s="3">
        <v>51.818199999999997</v>
      </c>
      <c r="W71" s="3">
        <v>33.247010000000003</v>
      </c>
      <c r="X71" s="1"/>
      <c r="Y71" s="1"/>
      <c r="Z71" s="1"/>
      <c r="AA71" s="1"/>
      <c r="AB71" s="1"/>
      <c r="AC71" s="1"/>
      <c r="AD71" t="s">
        <v>130</v>
      </c>
      <c r="AE71" t="s">
        <v>130</v>
      </c>
      <c r="AF71" t="s">
        <v>127</v>
      </c>
      <c r="AG71" t="s">
        <v>127</v>
      </c>
      <c r="AH71" t="s">
        <v>127</v>
      </c>
      <c r="AI71" t="s">
        <v>127</v>
      </c>
      <c r="AJ71" t="s">
        <v>127</v>
      </c>
      <c r="AK71" t="s">
        <v>128</v>
      </c>
      <c r="AL71" t="s">
        <v>130</v>
      </c>
      <c r="AM71" t="s">
        <v>130</v>
      </c>
      <c r="AN71" t="s">
        <v>128</v>
      </c>
    </row>
    <row r="72" spans="1:40" x14ac:dyDescent="0.3">
      <c r="A72" s="4">
        <v>2527</v>
      </c>
      <c r="B72" t="s">
        <v>285</v>
      </c>
      <c r="C72" t="s">
        <v>42</v>
      </c>
      <c r="D72" t="s">
        <v>52</v>
      </c>
      <c r="G72" s="4">
        <v>2</v>
      </c>
      <c r="H72" t="s">
        <v>2</v>
      </c>
      <c r="I72" s="2">
        <v>0.33333333333333337</v>
      </c>
      <c r="J72" s="2">
        <v>9.0909090909090939E-2</v>
      </c>
      <c r="K72" s="2"/>
      <c r="L72" s="2"/>
      <c r="M72" s="5" t="s">
        <v>286</v>
      </c>
      <c r="N72" s="5" t="s">
        <v>287</v>
      </c>
      <c r="O72" s="4">
        <v>0</v>
      </c>
      <c r="P72" s="4">
        <v>0</v>
      </c>
      <c r="Q72" s="5" t="s">
        <v>288</v>
      </c>
      <c r="R72" s="4">
        <v>51</v>
      </c>
      <c r="S72" s="3">
        <v>48.41</v>
      </c>
      <c r="T72" s="3">
        <v>34.340000000000003</v>
      </c>
      <c r="U72" s="4">
        <v>44</v>
      </c>
      <c r="V72" s="3">
        <v>37.42</v>
      </c>
      <c r="W72" s="3">
        <v>32.270000000000003</v>
      </c>
      <c r="X72" s="1"/>
      <c r="Y72" s="1"/>
      <c r="Z72" s="1"/>
      <c r="AA72" s="1"/>
      <c r="AB72" s="1"/>
      <c r="AC72" s="1"/>
      <c r="AD72" t="s">
        <v>130</v>
      </c>
      <c r="AE72" t="s">
        <v>130</v>
      </c>
      <c r="AF72" t="s">
        <v>128</v>
      </c>
      <c r="AG72" t="s">
        <v>127</v>
      </c>
      <c r="AH72" t="s">
        <v>127</v>
      </c>
      <c r="AI72" t="s">
        <v>127</v>
      </c>
      <c r="AJ72" t="s">
        <v>127</v>
      </c>
      <c r="AK72" t="s">
        <v>127</v>
      </c>
      <c r="AL72" t="s">
        <v>130</v>
      </c>
      <c r="AM72" t="s">
        <v>129</v>
      </c>
      <c r="AN72" t="s">
        <v>127</v>
      </c>
    </row>
    <row r="73" spans="1:40" x14ac:dyDescent="0.3">
      <c r="A73" s="4">
        <v>2530</v>
      </c>
      <c r="B73" t="s">
        <v>120</v>
      </c>
      <c r="C73" t="s">
        <v>99</v>
      </c>
      <c r="D73" t="s">
        <v>52</v>
      </c>
      <c r="E73" t="s">
        <v>503</v>
      </c>
      <c r="G73" s="4">
        <v>3</v>
      </c>
      <c r="H73" t="s">
        <v>2</v>
      </c>
      <c r="I73" s="2">
        <v>0.34</v>
      </c>
      <c r="J73" s="2">
        <v>0.26</v>
      </c>
      <c r="K73" s="2">
        <v>0.22</v>
      </c>
      <c r="L73" s="2"/>
      <c r="M73" s="5" t="s">
        <v>121</v>
      </c>
      <c r="N73" s="5" t="s">
        <v>65</v>
      </c>
      <c r="O73" s="4">
        <v>0</v>
      </c>
      <c r="P73" s="4">
        <v>5</v>
      </c>
      <c r="Q73" s="5" t="s">
        <v>122</v>
      </c>
      <c r="R73" s="4">
        <v>53</v>
      </c>
      <c r="S73" s="3">
        <v>13.98</v>
      </c>
      <c r="T73" s="3">
        <v>11.77</v>
      </c>
      <c r="U73" s="4">
        <v>50</v>
      </c>
      <c r="V73" s="3">
        <v>18.79</v>
      </c>
      <c r="W73" s="3">
        <v>15.09</v>
      </c>
      <c r="X73" s="4">
        <v>47</v>
      </c>
      <c r="Y73" s="3">
        <v>12.89</v>
      </c>
      <c r="Z73" s="3">
        <v>12.06</v>
      </c>
      <c r="AA73" s="1"/>
      <c r="AB73" s="1"/>
      <c r="AC73" s="1"/>
      <c r="AD73" t="s">
        <v>60</v>
      </c>
      <c r="AE73" t="s">
        <v>66</v>
      </c>
      <c r="AF73" t="s">
        <v>86</v>
      </c>
      <c r="AG73" t="s">
        <v>60</v>
      </c>
      <c r="AH73" t="s">
        <v>60</v>
      </c>
      <c r="AI73" t="s">
        <v>60</v>
      </c>
      <c r="AJ73" t="s">
        <v>60</v>
      </c>
      <c r="AK73" t="s">
        <v>60</v>
      </c>
      <c r="AL73" t="s">
        <v>60</v>
      </c>
      <c r="AM73" t="s">
        <v>65</v>
      </c>
      <c r="AN73" t="s">
        <v>60</v>
      </c>
    </row>
    <row r="74" spans="1:40" x14ac:dyDescent="0.3">
      <c r="A74" s="4">
        <v>2539</v>
      </c>
      <c r="B74" t="s">
        <v>430</v>
      </c>
      <c r="C74" t="s">
        <v>52</v>
      </c>
      <c r="D74" t="s">
        <v>54</v>
      </c>
      <c r="G74" s="4">
        <v>2</v>
      </c>
      <c r="H74" t="s">
        <v>2</v>
      </c>
      <c r="I74" s="2">
        <v>0.53333333333333333</v>
      </c>
      <c r="J74" s="2">
        <v>0.125</v>
      </c>
      <c r="K74" s="2"/>
      <c r="L74" s="2"/>
      <c r="M74" s="5" t="s">
        <v>431</v>
      </c>
      <c r="N74" s="5" t="s">
        <v>432</v>
      </c>
      <c r="O74" s="4">
        <v>0</v>
      </c>
      <c r="P74" s="4">
        <v>6</v>
      </c>
      <c r="Q74" s="5" t="s">
        <v>433</v>
      </c>
      <c r="R74" s="4">
        <v>15</v>
      </c>
      <c r="S74" s="3">
        <v>30.62</v>
      </c>
      <c r="T74" s="3">
        <v>15.14</v>
      </c>
      <c r="U74" s="4">
        <v>16</v>
      </c>
      <c r="V74" s="3">
        <v>42.36</v>
      </c>
      <c r="W74" s="3">
        <v>13.08</v>
      </c>
      <c r="X74" s="1"/>
      <c r="Y74" s="1"/>
      <c r="Z74" s="1"/>
      <c r="AA74" s="1"/>
      <c r="AB74" s="1"/>
      <c r="AC74" s="1"/>
      <c r="AD74" t="s">
        <v>130</v>
      </c>
      <c r="AE74" t="s">
        <v>130</v>
      </c>
      <c r="AF74" t="s">
        <v>130</v>
      </c>
      <c r="AG74" t="s">
        <v>127</v>
      </c>
      <c r="AH74" t="s">
        <v>127</v>
      </c>
      <c r="AI74" t="s">
        <v>127</v>
      </c>
      <c r="AJ74" t="s">
        <v>127</v>
      </c>
      <c r="AK74" t="s">
        <v>127</v>
      </c>
      <c r="AL74" t="s">
        <v>130</v>
      </c>
      <c r="AM74" t="s">
        <v>130</v>
      </c>
      <c r="AN74" t="s">
        <v>128</v>
      </c>
    </row>
    <row r="75" spans="1:40" x14ac:dyDescent="0.3">
      <c r="A75" s="4">
        <v>2542</v>
      </c>
      <c r="B75" t="s">
        <v>141</v>
      </c>
      <c r="C75" t="s">
        <v>52</v>
      </c>
      <c r="D75" t="s">
        <v>99</v>
      </c>
      <c r="G75" s="4">
        <v>2</v>
      </c>
      <c r="H75" t="s">
        <v>2</v>
      </c>
      <c r="I75" s="2">
        <v>0.122</v>
      </c>
      <c r="J75" s="2">
        <v>0.14899999999999999</v>
      </c>
      <c r="K75" s="2"/>
      <c r="L75" s="2"/>
      <c r="M75" s="5" t="s">
        <v>142</v>
      </c>
      <c r="N75" s="5" t="s">
        <v>143</v>
      </c>
      <c r="O75" s="4">
        <v>0</v>
      </c>
      <c r="P75" s="4">
        <v>0</v>
      </c>
      <c r="Q75" s="5" t="s">
        <v>144</v>
      </c>
      <c r="R75" s="4">
        <v>74</v>
      </c>
      <c r="S75" s="3">
        <v>40.06</v>
      </c>
      <c r="T75" s="3">
        <v>32.31</v>
      </c>
      <c r="U75" s="4">
        <v>67</v>
      </c>
      <c r="V75" s="3">
        <v>27.96</v>
      </c>
      <c r="W75" s="3">
        <v>28.98</v>
      </c>
      <c r="X75" s="1"/>
      <c r="Y75" s="1"/>
      <c r="Z75" s="1"/>
      <c r="AA75" s="1"/>
      <c r="AB75" s="1"/>
      <c r="AC75" s="1"/>
      <c r="AD75" t="s">
        <v>130</v>
      </c>
      <c r="AE75" t="s">
        <v>129</v>
      </c>
      <c r="AF75" t="s">
        <v>128</v>
      </c>
      <c r="AG75" t="s">
        <v>127</v>
      </c>
      <c r="AH75" t="s">
        <v>127</v>
      </c>
      <c r="AI75" t="s">
        <v>127</v>
      </c>
      <c r="AJ75" t="s">
        <v>127</v>
      </c>
      <c r="AK75" t="s">
        <v>127</v>
      </c>
      <c r="AL75" t="s">
        <v>127</v>
      </c>
      <c r="AM75" t="s">
        <v>128</v>
      </c>
      <c r="AN75" t="s">
        <v>130</v>
      </c>
    </row>
    <row r="76" spans="1:40" x14ac:dyDescent="0.3">
      <c r="A76" s="4">
        <v>2546</v>
      </c>
      <c r="B76" t="s">
        <v>383</v>
      </c>
      <c r="C76" t="s">
        <v>52</v>
      </c>
      <c r="D76" t="s">
        <v>43</v>
      </c>
      <c r="G76" s="4">
        <v>2</v>
      </c>
      <c r="H76" t="s">
        <v>2</v>
      </c>
      <c r="I76" s="2">
        <v>0.12903225806451613</v>
      </c>
      <c r="J76" s="2">
        <v>0.48275862068965514</v>
      </c>
      <c r="K76" s="2"/>
      <c r="L76" s="2"/>
      <c r="M76" s="5" t="s">
        <v>384</v>
      </c>
      <c r="N76" s="5" t="s">
        <v>385</v>
      </c>
      <c r="O76" s="4">
        <v>0</v>
      </c>
      <c r="P76" s="4">
        <v>0</v>
      </c>
      <c r="Q76" s="5" t="s">
        <v>292</v>
      </c>
      <c r="R76" s="4">
        <v>27</v>
      </c>
      <c r="S76" s="3">
        <v>46.22</v>
      </c>
      <c r="T76" s="3">
        <v>14.11</v>
      </c>
      <c r="U76" s="4">
        <v>15</v>
      </c>
      <c r="V76" s="3">
        <v>46.93</v>
      </c>
      <c r="W76" s="3">
        <v>13.44</v>
      </c>
      <c r="X76" s="1"/>
      <c r="Y76" s="1"/>
      <c r="Z76" s="1"/>
      <c r="AA76" s="1"/>
      <c r="AB76" s="1"/>
      <c r="AC76" s="1"/>
      <c r="AD76" t="s">
        <v>130</v>
      </c>
      <c r="AE76" t="s">
        <v>130</v>
      </c>
      <c r="AF76" t="s">
        <v>130</v>
      </c>
      <c r="AG76" t="s">
        <v>127</v>
      </c>
      <c r="AH76" t="s">
        <v>127</v>
      </c>
      <c r="AI76" t="s">
        <v>127</v>
      </c>
      <c r="AJ76" t="s">
        <v>127</v>
      </c>
      <c r="AK76" t="s">
        <v>127</v>
      </c>
      <c r="AL76" t="s">
        <v>130</v>
      </c>
      <c r="AM76" t="s">
        <v>127</v>
      </c>
      <c r="AN76" t="s">
        <v>128</v>
      </c>
    </row>
    <row r="77" spans="1:40" x14ac:dyDescent="0.3">
      <c r="A77" s="4">
        <v>2563</v>
      </c>
      <c r="B77" t="s">
        <v>314</v>
      </c>
      <c r="C77" t="s">
        <v>52</v>
      </c>
      <c r="D77" t="s">
        <v>70</v>
      </c>
      <c r="G77" s="4">
        <v>2</v>
      </c>
      <c r="H77" t="s">
        <v>2</v>
      </c>
      <c r="I77" s="2">
        <v>7.1999999999999995E-2</v>
      </c>
      <c r="J77" s="2">
        <v>5.6000000000000001E-2</v>
      </c>
      <c r="K77" s="2"/>
      <c r="L77" s="2"/>
      <c r="M77" s="5" t="s">
        <v>315</v>
      </c>
      <c r="N77" s="5" t="s">
        <v>129</v>
      </c>
      <c r="O77" s="4">
        <v>0</v>
      </c>
      <c r="P77" s="4">
        <v>5</v>
      </c>
      <c r="Q77" s="5" t="s">
        <v>316</v>
      </c>
      <c r="R77" s="4">
        <v>83</v>
      </c>
      <c r="S77" s="3">
        <v>31.58</v>
      </c>
      <c r="T77" s="3">
        <v>25.053692342646823</v>
      </c>
      <c r="U77" s="4">
        <v>89</v>
      </c>
      <c r="V77" s="3">
        <v>34.369999999999997</v>
      </c>
      <c r="W77" s="3">
        <v>30.377419245222264</v>
      </c>
      <c r="X77" s="1"/>
      <c r="Y77" s="1"/>
      <c r="Z77" s="1"/>
      <c r="AA77" s="1"/>
      <c r="AB77" s="1"/>
      <c r="AC77" s="1"/>
      <c r="AD77" t="s">
        <v>127</v>
      </c>
      <c r="AE77" t="s">
        <v>127</v>
      </c>
      <c r="AF77" t="s">
        <v>130</v>
      </c>
      <c r="AG77" t="s">
        <v>127</v>
      </c>
      <c r="AH77" t="s">
        <v>127</v>
      </c>
      <c r="AI77" t="s">
        <v>127</v>
      </c>
      <c r="AJ77" t="s">
        <v>128</v>
      </c>
      <c r="AK77" t="s">
        <v>127</v>
      </c>
      <c r="AL77" t="s">
        <v>130</v>
      </c>
      <c r="AM77" t="s">
        <v>128</v>
      </c>
      <c r="AN77" t="s">
        <v>129</v>
      </c>
    </row>
    <row r="78" spans="1:40" x14ac:dyDescent="0.3">
      <c r="A78" s="4">
        <v>2573</v>
      </c>
      <c r="B78" t="s">
        <v>84</v>
      </c>
      <c r="C78" t="s">
        <v>85</v>
      </c>
      <c r="D78" t="s">
        <v>43</v>
      </c>
      <c r="G78" s="4">
        <v>2</v>
      </c>
      <c r="H78" t="s">
        <v>2</v>
      </c>
      <c r="I78" s="2">
        <v>3.2786885245901641E-2</v>
      </c>
      <c r="J78" s="2">
        <v>0.1</v>
      </c>
      <c r="K78" s="2"/>
      <c r="L78" s="2"/>
      <c r="M78" s="5" t="s">
        <v>457</v>
      </c>
      <c r="N78" s="5" t="s">
        <v>461</v>
      </c>
      <c r="O78" s="4">
        <v>0</v>
      </c>
      <c r="P78" s="4">
        <v>0</v>
      </c>
      <c r="Q78" s="5" t="s">
        <v>465</v>
      </c>
      <c r="R78" s="4">
        <v>61</v>
      </c>
      <c r="S78" s="3">
        <v>10.66</v>
      </c>
      <c r="T78" s="3">
        <v>10.27</v>
      </c>
      <c r="U78" s="4">
        <v>30</v>
      </c>
      <c r="V78" s="3">
        <v>19.98</v>
      </c>
      <c r="W78" s="3">
        <v>13.67</v>
      </c>
      <c r="X78" s="1"/>
      <c r="Y78" s="1"/>
      <c r="Z78" s="1"/>
      <c r="AD78" t="s">
        <v>469</v>
      </c>
      <c r="AE78" t="s">
        <v>470</v>
      </c>
      <c r="AF78" t="s">
        <v>470</v>
      </c>
      <c r="AG78" t="s">
        <v>469</v>
      </c>
      <c r="AH78" t="s">
        <v>469</v>
      </c>
      <c r="AI78" t="s">
        <v>469</v>
      </c>
      <c r="AJ78" t="s">
        <v>469</v>
      </c>
      <c r="AK78" t="s">
        <v>469</v>
      </c>
      <c r="AL78" t="s">
        <v>469</v>
      </c>
      <c r="AM78" t="s">
        <v>472</v>
      </c>
      <c r="AN78" t="s">
        <v>471</v>
      </c>
    </row>
    <row r="79" spans="1:40" x14ac:dyDescent="0.3">
      <c r="A79" s="4">
        <v>2585</v>
      </c>
      <c r="B79" t="s">
        <v>214</v>
      </c>
      <c r="C79" t="s">
        <v>58</v>
      </c>
      <c r="D79" t="s">
        <v>108</v>
      </c>
      <c r="G79" s="4">
        <v>2</v>
      </c>
      <c r="H79" t="s">
        <v>2</v>
      </c>
      <c r="I79" s="2">
        <v>0.39393939393939392</v>
      </c>
      <c r="J79" s="2">
        <v>0.37931034482758619</v>
      </c>
      <c r="K79" s="2"/>
      <c r="L79" s="2"/>
      <c r="M79" s="5" t="s">
        <v>215</v>
      </c>
      <c r="N79" s="5" t="s">
        <v>216</v>
      </c>
      <c r="O79" s="4">
        <v>3</v>
      </c>
      <c r="P79" s="4">
        <v>0</v>
      </c>
      <c r="Q79" s="5" t="s">
        <v>170</v>
      </c>
      <c r="R79" s="4">
        <v>33</v>
      </c>
      <c r="S79" s="3">
        <v>21.88</v>
      </c>
      <c r="T79" s="3">
        <v>14.66</v>
      </c>
      <c r="U79" s="4">
        <v>29</v>
      </c>
      <c r="V79" s="3">
        <v>24.18</v>
      </c>
      <c r="W79" s="3">
        <v>14.05</v>
      </c>
      <c r="X79" s="1"/>
      <c r="Y79" s="1"/>
      <c r="Z79" s="1"/>
      <c r="AA79" s="1"/>
      <c r="AB79" s="1"/>
      <c r="AC79" s="1"/>
      <c r="AD79" t="s">
        <v>130</v>
      </c>
      <c r="AE79" t="s">
        <v>130</v>
      </c>
      <c r="AF79" t="s">
        <v>130</v>
      </c>
      <c r="AG79" t="s">
        <v>127</v>
      </c>
      <c r="AH79" t="s">
        <v>127</v>
      </c>
      <c r="AI79" t="s">
        <v>127</v>
      </c>
      <c r="AJ79" t="s">
        <v>127</v>
      </c>
      <c r="AK79" t="s">
        <v>127</v>
      </c>
      <c r="AL79" t="s">
        <v>127</v>
      </c>
      <c r="AM79" t="s">
        <v>129</v>
      </c>
      <c r="AN79" t="s">
        <v>129</v>
      </c>
    </row>
    <row r="80" spans="1:40" x14ac:dyDescent="0.3">
      <c r="A80" s="4">
        <v>2592</v>
      </c>
      <c r="B80" t="s">
        <v>434</v>
      </c>
      <c r="C80" t="s">
        <v>52</v>
      </c>
      <c r="D80" t="s">
        <v>54</v>
      </c>
      <c r="G80" s="4">
        <v>2</v>
      </c>
      <c r="H80" t="s">
        <v>2</v>
      </c>
      <c r="I80" s="2">
        <v>0.14814814814814814</v>
      </c>
      <c r="J80" s="2">
        <v>0</v>
      </c>
      <c r="K80" s="2"/>
      <c r="L80" s="2"/>
      <c r="M80" s="5" t="s">
        <v>435</v>
      </c>
      <c r="N80" s="5" t="s">
        <v>436</v>
      </c>
      <c r="O80" s="4">
        <v>4</v>
      </c>
      <c r="P80" s="4">
        <v>0</v>
      </c>
      <c r="Q80" s="5" t="s">
        <v>161</v>
      </c>
      <c r="R80" s="4">
        <v>54</v>
      </c>
      <c r="S80" s="3">
        <v>55.53</v>
      </c>
      <c r="T80" s="3">
        <v>27.92</v>
      </c>
      <c r="U80" s="4">
        <v>54</v>
      </c>
      <c r="V80" s="3">
        <v>67.78</v>
      </c>
      <c r="W80" s="3">
        <v>26.84</v>
      </c>
      <c r="X80" s="1"/>
      <c r="Y80" s="1"/>
      <c r="Z80" s="1"/>
      <c r="AA80" s="1"/>
      <c r="AB80" s="1"/>
      <c r="AC80" s="1"/>
      <c r="AD80" t="s">
        <v>127</v>
      </c>
      <c r="AE80" t="s">
        <v>127</v>
      </c>
      <c r="AF80" t="s">
        <v>130</v>
      </c>
      <c r="AG80" t="s">
        <v>127</v>
      </c>
      <c r="AH80" t="s">
        <v>127</v>
      </c>
      <c r="AI80" t="s">
        <v>127</v>
      </c>
      <c r="AJ80" t="s">
        <v>127</v>
      </c>
      <c r="AK80" t="s">
        <v>127</v>
      </c>
      <c r="AL80" t="s">
        <v>130</v>
      </c>
      <c r="AM80" t="s">
        <v>130</v>
      </c>
      <c r="AN80" t="s">
        <v>129</v>
      </c>
    </row>
    <row r="81" spans="1:40" x14ac:dyDescent="0.3">
      <c r="A81" s="4">
        <v>2615</v>
      </c>
      <c r="B81" t="s">
        <v>361</v>
      </c>
      <c r="C81" t="s">
        <v>42</v>
      </c>
      <c r="D81" t="s">
        <v>76</v>
      </c>
      <c r="G81" s="4">
        <v>2</v>
      </c>
      <c r="H81" t="s">
        <v>2</v>
      </c>
      <c r="I81" s="2">
        <v>0.26829268292682928</v>
      </c>
      <c r="J81" s="2">
        <v>0.21739130434782605</v>
      </c>
      <c r="K81" s="2"/>
      <c r="L81" s="2"/>
      <c r="M81" s="5" t="s">
        <v>362</v>
      </c>
      <c r="N81" s="5" t="s">
        <v>127</v>
      </c>
      <c r="O81" s="4">
        <v>0</v>
      </c>
      <c r="P81" s="4">
        <v>6</v>
      </c>
      <c r="Q81" s="5" t="s">
        <v>170</v>
      </c>
      <c r="R81" s="4">
        <v>41</v>
      </c>
      <c r="S81" s="3">
        <v>47</v>
      </c>
      <c r="T81" s="3">
        <v>18.91</v>
      </c>
      <c r="U81" s="4">
        <v>46</v>
      </c>
      <c r="V81" s="3">
        <v>58.13</v>
      </c>
      <c r="W81" s="3">
        <v>12.2</v>
      </c>
      <c r="X81" s="1"/>
      <c r="Y81" s="1"/>
      <c r="Z81" s="1"/>
      <c r="AA81" s="1"/>
      <c r="AB81" s="1"/>
      <c r="AC81" s="1"/>
      <c r="AD81" t="s">
        <v>130</v>
      </c>
      <c r="AE81" t="s">
        <v>130</v>
      </c>
      <c r="AF81" t="s">
        <v>127</v>
      </c>
      <c r="AG81" t="s">
        <v>127</v>
      </c>
      <c r="AH81" t="s">
        <v>127</v>
      </c>
      <c r="AI81" t="s">
        <v>127</v>
      </c>
      <c r="AJ81" t="s">
        <v>127</v>
      </c>
      <c r="AK81" t="s">
        <v>127</v>
      </c>
      <c r="AL81" t="s">
        <v>129</v>
      </c>
      <c r="AM81" t="s">
        <v>130</v>
      </c>
      <c r="AN81" t="s">
        <v>127</v>
      </c>
    </row>
    <row r="82" spans="1:40" x14ac:dyDescent="0.3">
      <c r="A82" s="4">
        <v>2617</v>
      </c>
      <c r="B82" t="s">
        <v>77</v>
      </c>
      <c r="C82" t="s">
        <v>42</v>
      </c>
      <c r="D82" t="s">
        <v>78</v>
      </c>
      <c r="G82" s="4">
        <v>2</v>
      </c>
      <c r="H82" t="s">
        <v>2</v>
      </c>
      <c r="I82" s="2">
        <v>0.41</v>
      </c>
      <c r="J82" s="2">
        <v>0.44</v>
      </c>
      <c r="K82" s="2"/>
      <c r="L82" s="2"/>
      <c r="M82" s="5" t="s">
        <v>475</v>
      </c>
      <c r="N82" s="5" t="s">
        <v>484</v>
      </c>
      <c r="O82" s="4">
        <v>0</v>
      </c>
      <c r="P82" s="4">
        <v>6</v>
      </c>
      <c r="Q82" s="5" t="s">
        <v>488</v>
      </c>
      <c r="R82" s="4">
        <v>54</v>
      </c>
      <c r="S82" s="3">
        <v>40.630000000000003</v>
      </c>
      <c r="T82" s="3">
        <v>18.57</v>
      </c>
      <c r="U82" s="4">
        <v>54</v>
      </c>
      <c r="V82" s="3">
        <v>53.89</v>
      </c>
      <c r="W82" s="3">
        <v>11.77</v>
      </c>
      <c r="X82" s="1"/>
      <c r="Y82" s="1"/>
      <c r="Z82" s="1"/>
      <c r="AD82" t="s">
        <v>472</v>
      </c>
      <c r="AE82" t="s">
        <v>470</v>
      </c>
      <c r="AF82" t="s">
        <v>469</v>
      </c>
      <c r="AG82" t="s">
        <v>469</v>
      </c>
      <c r="AH82" t="s">
        <v>469</v>
      </c>
      <c r="AI82" t="s">
        <v>469</v>
      </c>
      <c r="AJ82" t="s">
        <v>469</v>
      </c>
      <c r="AK82" t="s">
        <v>469</v>
      </c>
      <c r="AL82" t="s">
        <v>472</v>
      </c>
      <c r="AM82" t="s">
        <v>472</v>
      </c>
      <c r="AN82" t="s">
        <v>469</v>
      </c>
    </row>
    <row r="83" spans="1:40" x14ac:dyDescent="0.3">
      <c r="A83" s="4">
        <v>2653</v>
      </c>
      <c r="B83" t="s">
        <v>311</v>
      </c>
      <c r="C83" t="s">
        <v>39</v>
      </c>
      <c r="D83" t="s">
        <v>70</v>
      </c>
      <c r="G83" s="4">
        <v>2</v>
      </c>
      <c r="H83" t="s">
        <v>2</v>
      </c>
      <c r="I83" s="2">
        <v>0.29000000000000004</v>
      </c>
      <c r="J83" s="2">
        <v>0.21</v>
      </c>
      <c r="K83" s="2"/>
      <c r="L83" s="2"/>
      <c r="M83" s="5" t="s">
        <v>312</v>
      </c>
      <c r="N83" s="5" t="s">
        <v>313</v>
      </c>
      <c r="O83" s="4">
        <v>0</v>
      </c>
      <c r="P83" s="4">
        <v>0</v>
      </c>
      <c r="Q83" s="5" t="s">
        <v>281</v>
      </c>
      <c r="R83" s="4">
        <v>21</v>
      </c>
      <c r="S83" s="3">
        <v>40.9</v>
      </c>
      <c r="T83" s="3">
        <v>21.4</v>
      </c>
      <c r="U83" s="4">
        <v>19</v>
      </c>
      <c r="V83" s="3">
        <v>42.9</v>
      </c>
      <c r="W83" s="3">
        <v>14.4</v>
      </c>
      <c r="X83" s="1"/>
      <c r="Y83" s="1"/>
      <c r="Z83" s="1"/>
      <c r="AA83" s="1"/>
      <c r="AB83" s="1"/>
      <c r="AC83" s="1"/>
      <c r="AD83" t="s">
        <v>127</v>
      </c>
      <c r="AE83" t="s">
        <v>127</v>
      </c>
      <c r="AF83" t="s">
        <v>127</v>
      </c>
      <c r="AG83" t="s">
        <v>127</v>
      </c>
      <c r="AH83" t="s">
        <v>127</v>
      </c>
      <c r="AI83" t="s">
        <v>127</v>
      </c>
      <c r="AJ83" t="s">
        <v>128</v>
      </c>
      <c r="AK83" t="s">
        <v>130</v>
      </c>
      <c r="AL83" t="s">
        <v>130</v>
      </c>
      <c r="AM83" t="s">
        <v>128</v>
      </c>
      <c r="AN83" t="s">
        <v>129</v>
      </c>
    </row>
    <row r="84" spans="1:40" x14ac:dyDescent="0.3">
      <c r="A84" s="4">
        <v>2671</v>
      </c>
      <c r="B84" t="s">
        <v>158</v>
      </c>
      <c r="C84" t="s">
        <v>52</v>
      </c>
      <c r="D84" t="s">
        <v>85</v>
      </c>
      <c r="G84" s="4">
        <v>2</v>
      </c>
      <c r="H84" t="s">
        <v>2</v>
      </c>
      <c r="I84" s="2">
        <v>0.17142857142857143</v>
      </c>
      <c r="J84" s="2">
        <v>0.10810810810810811</v>
      </c>
      <c r="K84" s="2"/>
      <c r="L84" s="2"/>
      <c r="M84" s="5" t="s">
        <v>159</v>
      </c>
      <c r="N84" s="5" t="s">
        <v>160</v>
      </c>
      <c r="O84" s="4">
        <v>0</v>
      </c>
      <c r="P84" s="4">
        <v>0</v>
      </c>
      <c r="Q84" s="5" t="s">
        <v>161</v>
      </c>
      <c r="R84" s="4">
        <v>35</v>
      </c>
      <c r="S84" s="3">
        <v>34.43</v>
      </c>
      <c r="T84" s="3">
        <v>14.69</v>
      </c>
      <c r="U84" s="4">
        <v>37</v>
      </c>
      <c r="V84" s="3">
        <v>36.090000000000003</v>
      </c>
      <c r="W84" s="3">
        <v>15.46</v>
      </c>
      <c r="X84" s="1"/>
      <c r="Y84" s="1"/>
      <c r="Z84" s="1"/>
      <c r="AA84" s="1"/>
      <c r="AB84" s="1"/>
      <c r="AC84" s="1"/>
      <c r="AD84" t="s">
        <v>127</v>
      </c>
      <c r="AE84" t="s">
        <v>129</v>
      </c>
      <c r="AF84" t="s">
        <v>128</v>
      </c>
      <c r="AG84" t="s">
        <v>127</v>
      </c>
      <c r="AH84" t="s">
        <v>127</v>
      </c>
      <c r="AI84" t="s">
        <v>127</v>
      </c>
      <c r="AJ84" t="s">
        <v>127</v>
      </c>
      <c r="AK84" t="s">
        <v>127</v>
      </c>
      <c r="AL84" t="s">
        <v>127</v>
      </c>
      <c r="AM84" t="s">
        <v>127</v>
      </c>
      <c r="AN84" t="s">
        <v>127</v>
      </c>
    </row>
    <row r="85" spans="1:40" x14ac:dyDescent="0.3">
      <c r="A85" s="4">
        <v>2672</v>
      </c>
      <c r="B85" t="s">
        <v>69</v>
      </c>
      <c r="C85" t="s">
        <v>52</v>
      </c>
      <c r="D85" t="s">
        <v>70</v>
      </c>
      <c r="G85" s="4">
        <v>2</v>
      </c>
      <c r="H85" t="s">
        <v>2</v>
      </c>
      <c r="I85" s="2">
        <v>0.41</v>
      </c>
      <c r="J85" s="2">
        <v>0.09</v>
      </c>
      <c r="K85" s="2"/>
      <c r="L85" s="2"/>
      <c r="M85" s="5" t="s">
        <v>478</v>
      </c>
      <c r="N85" s="5" t="s">
        <v>472</v>
      </c>
      <c r="O85" s="4">
        <v>0</v>
      </c>
      <c r="P85" s="4">
        <v>5</v>
      </c>
      <c r="Q85" s="5" t="s">
        <v>491</v>
      </c>
      <c r="R85" s="4">
        <v>29</v>
      </c>
      <c r="S85" s="3">
        <v>53.1</v>
      </c>
      <c r="T85" s="3">
        <v>28.8</v>
      </c>
      <c r="U85" s="4">
        <v>22</v>
      </c>
      <c r="V85" s="3">
        <v>47.2</v>
      </c>
      <c r="W85" s="3">
        <v>22.4</v>
      </c>
      <c r="X85" s="4"/>
      <c r="Y85" s="3"/>
      <c r="Z85" s="3"/>
      <c r="AA85" s="1"/>
      <c r="AB85" s="1"/>
      <c r="AC85" s="1"/>
      <c r="AD85" t="s">
        <v>470</v>
      </c>
      <c r="AE85" t="s">
        <v>470</v>
      </c>
      <c r="AF85" t="s">
        <v>470</v>
      </c>
      <c r="AG85" t="s">
        <v>469</v>
      </c>
      <c r="AH85" t="s">
        <v>127</v>
      </c>
      <c r="AI85" t="s">
        <v>127</v>
      </c>
      <c r="AJ85" t="s">
        <v>471</v>
      </c>
      <c r="AK85" t="s">
        <v>469</v>
      </c>
      <c r="AL85" t="s">
        <v>470</v>
      </c>
      <c r="AM85" t="s">
        <v>472</v>
      </c>
      <c r="AN85" t="s">
        <v>471</v>
      </c>
    </row>
    <row r="86" spans="1:40" x14ac:dyDescent="0.3">
      <c r="A86" s="4">
        <v>2680</v>
      </c>
      <c r="B86" t="s">
        <v>68</v>
      </c>
      <c r="C86" t="s">
        <v>42</v>
      </c>
      <c r="D86" t="s">
        <v>58</v>
      </c>
      <c r="G86" s="4">
        <v>2</v>
      </c>
      <c r="H86" t="s">
        <v>2</v>
      </c>
      <c r="I86" s="2">
        <v>0.34177215189873417</v>
      </c>
      <c r="J86" s="2">
        <v>0.40540540540540543</v>
      </c>
      <c r="K86" s="2"/>
      <c r="L86" s="2"/>
      <c r="M86" s="5" t="s">
        <v>480</v>
      </c>
      <c r="N86" s="5" t="s">
        <v>472</v>
      </c>
      <c r="O86" s="4">
        <v>0</v>
      </c>
      <c r="P86" s="4">
        <v>5</v>
      </c>
      <c r="Q86" s="5" t="s">
        <v>493</v>
      </c>
      <c r="R86" s="4">
        <v>79</v>
      </c>
      <c r="S86" s="3">
        <v>17.899999999999999</v>
      </c>
      <c r="T86" s="3">
        <v>14.5</v>
      </c>
      <c r="U86" s="4">
        <v>74</v>
      </c>
      <c r="V86" s="3">
        <v>16.8</v>
      </c>
      <c r="W86" s="3">
        <v>13.2</v>
      </c>
      <c r="X86" s="4"/>
      <c r="Y86" s="3"/>
      <c r="Z86" s="3"/>
      <c r="AA86" s="1"/>
      <c r="AB86" s="1"/>
      <c r="AC86" s="1"/>
      <c r="AD86" t="s">
        <v>472</v>
      </c>
      <c r="AE86" t="s">
        <v>472</v>
      </c>
      <c r="AF86" t="s">
        <v>471</v>
      </c>
      <c r="AG86" t="s">
        <v>469</v>
      </c>
      <c r="AH86" t="s">
        <v>127</v>
      </c>
      <c r="AI86" t="s">
        <v>127</v>
      </c>
      <c r="AJ86" t="s">
        <v>127</v>
      </c>
      <c r="AK86" t="s">
        <v>127</v>
      </c>
      <c r="AL86" t="s">
        <v>472</v>
      </c>
      <c r="AM86" t="s">
        <v>472</v>
      </c>
      <c r="AN86" t="s">
        <v>469</v>
      </c>
    </row>
    <row r="87" spans="1:40" x14ac:dyDescent="0.3">
      <c r="A87" s="4">
        <v>2688</v>
      </c>
      <c r="B87" t="s">
        <v>363</v>
      </c>
      <c r="C87" t="s">
        <v>33</v>
      </c>
      <c r="D87" t="s">
        <v>364</v>
      </c>
      <c r="G87" s="4">
        <v>2</v>
      </c>
      <c r="H87" t="s">
        <v>2</v>
      </c>
      <c r="I87" s="2">
        <v>0</v>
      </c>
      <c r="J87" s="2">
        <v>0</v>
      </c>
      <c r="K87" s="2"/>
      <c r="L87" s="2"/>
      <c r="M87" s="5" t="s">
        <v>365</v>
      </c>
      <c r="N87" s="5" t="s">
        <v>366</v>
      </c>
      <c r="O87" s="4">
        <v>0</v>
      </c>
      <c r="P87" s="4">
        <v>0</v>
      </c>
      <c r="Q87" s="5" t="s">
        <v>367</v>
      </c>
      <c r="R87" s="4">
        <v>18</v>
      </c>
      <c r="S87" s="3">
        <v>24.39</v>
      </c>
      <c r="T87" s="3">
        <v>15.61</v>
      </c>
      <c r="U87" s="4">
        <v>18</v>
      </c>
      <c r="V87" s="3">
        <v>32.78</v>
      </c>
      <c r="W87" s="3">
        <v>12.27</v>
      </c>
      <c r="X87" s="1"/>
      <c r="Y87" s="1"/>
      <c r="Z87" s="1"/>
      <c r="AA87" s="1"/>
      <c r="AB87" s="1"/>
      <c r="AC87" s="1"/>
      <c r="AD87" t="s">
        <v>127</v>
      </c>
      <c r="AE87" t="s">
        <v>127</v>
      </c>
      <c r="AF87" t="s">
        <v>127</v>
      </c>
      <c r="AG87" t="s">
        <v>127</v>
      </c>
      <c r="AH87" t="s">
        <v>130</v>
      </c>
      <c r="AI87" t="s">
        <v>127</v>
      </c>
      <c r="AJ87" t="s">
        <v>127</v>
      </c>
      <c r="AK87" t="s">
        <v>127</v>
      </c>
      <c r="AL87" t="s">
        <v>127</v>
      </c>
      <c r="AM87" t="s">
        <v>127</v>
      </c>
      <c r="AN87" t="s">
        <v>128</v>
      </c>
    </row>
    <row r="88" spans="1:40" x14ac:dyDescent="0.3">
      <c r="A88" s="4">
        <v>2690</v>
      </c>
      <c r="B88" t="s">
        <v>454</v>
      </c>
      <c r="C88" t="s">
        <v>78</v>
      </c>
      <c r="D88" t="s">
        <v>54</v>
      </c>
      <c r="G88" s="4">
        <v>2</v>
      </c>
      <c r="H88" t="s">
        <v>2</v>
      </c>
      <c r="I88" s="2">
        <v>0</v>
      </c>
      <c r="J88" s="2">
        <f>1/10</f>
        <v>0.1</v>
      </c>
      <c r="K88" s="2"/>
      <c r="L88" s="2"/>
      <c r="M88" s="5" t="s">
        <v>414</v>
      </c>
      <c r="N88" s="5" t="s">
        <v>455</v>
      </c>
      <c r="O88" s="4">
        <v>0</v>
      </c>
      <c r="P88" s="4">
        <v>6</v>
      </c>
      <c r="Q88" s="5" t="s">
        <v>210</v>
      </c>
      <c r="R88" s="4">
        <v>10</v>
      </c>
      <c r="S88" s="3">
        <v>48.1</v>
      </c>
      <c r="T88" s="3">
        <v>36.9</v>
      </c>
      <c r="U88" s="4">
        <v>9</v>
      </c>
      <c r="V88" s="3">
        <v>72.3</v>
      </c>
      <c r="W88" s="3">
        <v>33.799999999999997</v>
      </c>
      <c r="X88" s="1"/>
      <c r="Y88" s="1"/>
      <c r="Z88" s="1"/>
      <c r="AA88" s="1"/>
      <c r="AB88" s="1"/>
      <c r="AC88" s="1"/>
      <c r="AD88" t="s">
        <v>130</v>
      </c>
      <c r="AE88" t="s">
        <v>127</v>
      </c>
      <c r="AF88" t="s">
        <v>130</v>
      </c>
      <c r="AG88" t="s">
        <v>127</v>
      </c>
      <c r="AH88" t="s">
        <v>127</v>
      </c>
      <c r="AI88" t="s">
        <v>127</v>
      </c>
      <c r="AJ88" t="s">
        <v>127</v>
      </c>
      <c r="AK88" t="s">
        <v>127</v>
      </c>
      <c r="AL88" t="s">
        <v>130</v>
      </c>
      <c r="AM88" t="s">
        <v>130</v>
      </c>
      <c r="AN88" t="s">
        <v>129</v>
      </c>
    </row>
    <row r="89" spans="1:40" x14ac:dyDescent="0.3">
      <c r="A89" s="4">
        <v>2707</v>
      </c>
      <c r="B89" t="s">
        <v>368</v>
      </c>
      <c r="C89" t="s">
        <v>33</v>
      </c>
      <c r="D89" t="s">
        <v>364</v>
      </c>
      <c r="G89" s="4">
        <v>2</v>
      </c>
      <c r="H89" t="s">
        <v>2</v>
      </c>
      <c r="I89" s="2">
        <v>0.25</v>
      </c>
      <c r="J89" s="2">
        <v>0.27272727272727271</v>
      </c>
      <c r="K89" s="2"/>
      <c r="L89" s="2"/>
      <c r="M89" s="5" t="s">
        <v>369</v>
      </c>
      <c r="N89" s="5" t="s">
        <v>127</v>
      </c>
      <c r="O89" s="4">
        <v>0</v>
      </c>
      <c r="P89" s="4">
        <v>6</v>
      </c>
      <c r="Q89" s="5" t="s">
        <v>370</v>
      </c>
      <c r="R89" s="4">
        <v>15</v>
      </c>
      <c r="S89" s="3">
        <v>40.6</v>
      </c>
      <c r="T89" s="3">
        <v>18.5</v>
      </c>
      <c r="U89" s="4">
        <v>8</v>
      </c>
      <c r="V89" s="3">
        <v>53.8</v>
      </c>
      <c r="W89" s="3">
        <v>23.9</v>
      </c>
      <c r="X89" s="1"/>
      <c r="Y89" s="1"/>
      <c r="Z89" s="1"/>
      <c r="AA89" s="1"/>
      <c r="AB89" s="1"/>
      <c r="AC89" s="1"/>
      <c r="AD89" t="s">
        <v>127</v>
      </c>
      <c r="AE89" t="s">
        <v>127</v>
      </c>
      <c r="AF89" t="s">
        <v>127</v>
      </c>
      <c r="AG89" t="s">
        <v>127</v>
      </c>
      <c r="AH89" t="s">
        <v>130</v>
      </c>
      <c r="AI89" t="s">
        <v>127</v>
      </c>
      <c r="AJ89" t="s">
        <v>127</v>
      </c>
      <c r="AK89" t="s">
        <v>127</v>
      </c>
      <c r="AL89" t="s">
        <v>127</v>
      </c>
      <c r="AM89" t="s">
        <v>127</v>
      </c>
      <c r="AN89" t="s">
        <v>128</v>
      </c>
    </row>
    <row r="90" spans="1:40" x14ac:dyDescent="0.3">
      <c r="A90" s="4">
        <v>2749</v>
      </c>
      <c r="B90" t="s">
        <v>255</v>
      </c>
      <c r="C90" t="s">
        <v>53</v>
      </c>
      <c r="D90" t="s">
        <v>52</v>
      </c>
      <c r="G90" s="4">
        <v>2</v>
      </c>
      <c r="H90" t="s">
        <v>2</v>
      </c>
      <c r="I90" s="2">
        <v>0.35294117647058826</v>
      </c>
      <c r="J90" s="2">
        <v>0.2</v>
      </c>
      <c r="K90" s="2"/>
      <c r="L90" s="2"/>
      <c r="M90" s="5" t="s">
        <v>256</v>
      </c>
      <c r="N90" s="5" t="s">
        <v>257</v>
      </c>
      <c r="O90" s="4">
        <v>0</v>
      </c>
      <c r="P90" s="4">
        <v>0</v>
      </c>
      <c r="Q90" s="5" t="s">
        <v>258</v>
      </c>
      <c r="R90" s="4">
        <v>11</v>
      </c>
      <c r="S90" s="3">
        <v>35.64</v>
      </c>
      <c r="T90" s="3">
        <v>21.66</v>
      </c>
      <c r="U90" s="4">
        <v>12</v>
      </c>
      <c r="V90" s="3">
        <v>20.75</v>
      </c>
      <c r="W90" s="3">
        <v>22.28</v>
      </c>
      <c r="X90" s="1"/>
      <c r="Y90" s="1"/>
      <c r="Z90" s="1"/>
      <c r="AA90" s="1"/>
      <c r="AB90" s="1"/>
      <c r="AC90" s="1"/>
      <c r="AD90" t="s">
        <v>127</v>
      </c>
      <c r="AE90" t="s">
        <v>129</v>
      </c>
      <c r="AF90" t="s">
        <v>129</v>
      </c>
      <c r="AG90" t="s">
        <v>130</v>
      </c>
      <c r="AH90" t="s">
        <v>127</v>
      </c>
      <c r="AI90" t="s">
        <v>127</v>
      </c>
      <c r="AJ90" t="s">
        <v>127</v>
      </c>
      <c r="AK90" t="s">
        <v>127</v>
      </c>
      <c r="AL90" t="s">
        <v>129</v>
      </c>
      <c r="AM90" t="s">
        <v>129</v>
      </c>
      <c r="AN90" t="s">
        <v>128</v>
      </c>
    </row>
    <row r="91" spans="1:40" x14ac:dyDescent="0.3">
      <c r="A91" s="4">
        <v>2789</v>
      </c>
      <c r="B91" t="s">
        <v>224</v>
      </c>
      <c r="C91" t="s">
        <v>52</v>
      </c>
      <c r="D91" t="s">
        <v>108</v>
      </c>
      <c r="G91" s="4">
        <v>2</v>
      </c>
      <c r="H91" t="s">
        <v>2</v>
      </c>
      <c r="I91" s="2">
        <v>0.3</v>
      </c>
      <c r="J91" s="2">
        <f>8/23</f>
        <v>0.34782608695652173</v>
      </c>
      <c r="K91" s="2"/>
      <c r="L91" s="2"/>
      <c r="M91" s="5" t="s">
        <v>225</v>
      </c>
      <c r="N91" s="5" t="s">
        <v>226</v>
      </c>
      <c r="O91" s="4">
        <v>4</v>
      </c>
      <c r="P91" s="4">
        <v>0</v>
      </c>
      <c r="Q91" s="5" t="s">
        <v>227</v>
      </c>
      <c r="R91" s="4">
        <v>19</v>
      </c>
      <c r="S91" s="3">
        <v>25.83</v>
      </c>
      <c r="T91" s="3">
        <v>17.368877933190134</v>
      </c>
      <c r="U91" s="4">
        <v>23</v>
      </c>
      <c r="V91" s="3">
        <v>49.4</v>
      </c>
      <c r="W91" s="3">
        <v>18.33916187103512</v>
      </c>
      <c r="X91" s="1"/>
      <c r="Y91" s="1"/>
      <c r="Z91" s="1"/>
      <c r="AA91" s="1"/>
      <c r="AB91" s="1"/>
      <c r="AC91" s="1"/>
      <c r="AD91" t="s">
        <v>127</v>
      </c>
      <c r="AE91" t="s">
        <v>130</v>
      </c>
      <c r="AF91" t="s">
        <v>130</v>
      </c>
      <c r="AG91" t="s">
        <v>127</v>
      </c>
      <c r="AH91" t="s">
        <v>127</v>
      </c>
      <c r="AI91" t="s">
        <v>127</v>
      </c>
      <c r="AJ91" t="s">
        <v>127</v>
      </c>
      <c r="AK91" t="s">
        <v>127</v>
      </c>
      <c r="AL91" t="s">
        <v>127</v>
      </c>
      <c r="AM91" t="s">
        <v>130</v>
      </c>
      <c r="AN91" t="s">
        <v>129</v>
      </c>
    </row>
    <row r="92" spans="1:40" x14ac:dyDescent="0.3">
      <c r="A92" s="4">
        <v>2840</v>
      </c>
      <c r="B92" t="s">
        <v>413</v>
      </c>
      <c r="C92" t="s">
        <v>53</v>
      </c>
      <c r="D92" t="s">
        <v>54</v>
      </c>
      <c r="G92" s="4">
        <v>2</v>
      </c>
      <c r="H92" t="s">
        <v>2</v>
      </c>
      <c r="I92" s="2"/>
      <c r="J92" s="2"/>
      <c r="K92" s="2"/>
      <c r="L92" s="2"/>
      <c r="M92" s="5" t="s">
        <v>414</v>
      </c>
      <c r="N92" s="5" t="s">
        <v>127</v>
      </c>
      <c r="O92" s="4">
        <v>0</v>
      </c>
      <c r="P92" s="4">
        <v>6</v>
      </c>
      <c r="Q92" s="5" t="s">
        <v>273</v>
      </c>
      <c r="R92" s="4">
        <v>21</v>
      </c>
      <c r="S92" s="3">
        <v>24.8</v>
      </c>
      <c r="T92" s="3">
        <v>12.9</v>
      </c>
      <c r="U92" s="4">
        <v>17</v>
      </c>
      <c r="V92" s="3">
        <v>30.9</v>
      </c>
      <c r="W92" s="3">
        <v>13.2</v>
      </c>
      <c r="X92" s="1"/>
      <c r="Y92" s="1"/>
      <c r="Z92" s="1"/>
      <c r="AA92" s="1"/>
      <c r="AB92" s="1"/>
      <c r="AC92" s="1"/>
      <c r="AD92" t="s">
        <v>127</v>
      </c>
      <c r="AE92" t="s">
        <v>130</v>
      </c>
      <c r="AF92" t="s">
        <v>130</v>
      </c>
      <c r="AG92" t="s">
        <v>130</v>
      </c>
      <c r="AH92" t="s">
        <v>127</v>
      </c>
      <c r="AI92" t="s">
        <v>127</v>
      </c>
      <c r="AJ92" t="s">
        <v>127</v>
      </c>
      <c r="AK92" t="s">
        <v>127</v>
      </c>
      <c r="AL92" t="s">
        <v>130</v>
      </c>
      <c r="AM92" t="s">
        <v>130</v>
      </c>
      <c r="AN92" t="s">
        <v>128</v>
      </c>
    </row>
    <row r="93" spans="1:40" x14ac:dyDescent="0.3">
      <c r="A93" s="4">
        <v>2863</v>
      </c>
      <c r="B93" t="s">
        <v>201</v>
      </c>
      <c r="C93" t="s">
        <v>58</v>
      </c>
      <c r="D93" t="s">
        <v>100</v>
      </c>
      <c r="G93" s="4">
        <v>2</v>
      </c>
      <c r="H93" t="s">
        <v>2</v>
      </c>
      <c r="I93" s="2">
        <v>0.28999999999999998</v>
      </c>
      <c r="J93" s="2">
        <v>0.11</v>
      </c>
      <c r="K93" s="2"/>
      <c r="L93" s="2"/>
      <c r="M93" s="5" t="s">
        <v>202</v>
      </c>
      <c r="N93" s="5" t="s">
        <v>129</v>
      </c>
      <c r="O93" s="4">
        <v>0</v>
      </c>
      <c r="P93" s="4">
        <v>4</v>
      </c>
      <c r="Q93" s="5" t="s">
        <v>203</v>
      </c>
      <c r="R93" s="4">
        <v>31</v>
      </c>
      <c r="S93" s="3">
        <v>29</v>
      </c>
      <c r="T93" s="3">
        <v>27.6</v>
      </c>
      <c r="U93" s="4">
        <v>27</v>
      </c>
      <c r="V93" s="3">
        <v>58</v>
      </c>
      <c r="W93" s="3">
        <v>28.6</v>
      </c>
      <c r="X93" s="1"/>
      <c r="Y93" s="1"/>
      <c r="Z93" s="1"/>
      <c r="AA93" s="1"/>
      <c r="AB93" s="1"/>
      <c r="AC93" s="1"/>
      <c r="AD93" t="s">
        <v>127</v>
      </c>
      <c r="AE93" t="s">
        <v>130</v>
      </c>
      <c r="AF93" t="s">
        <v>127</v>
      </c>
      <c r="AG93" t="s">
        <v>127</v>
      </c>
      <c r="AH93" t="s">
        <v>127</v>
      </c>
      <c r="AI93" t="s">
        <v>127</v>
      </c>
      <c r="AJ93" t="s">
        <v>127</v>
      </c>
      <c r="AK93" t="s">
        <v>127</v>
      </c>
      <c r="AL93" t="s">
        <v>130</v>
      </c>
      <c r="AM93" t="s">
        <v>130</v>
      </c>
      <c r="AN93" t="s">
        <v>129</v>
      </c>
    </row>
    <row r="94" spans="1:40" x14ac:dyDescent="0.3">
      <c r="A94" s="4">
        <v>2875</v>
      </c>
      <c r="B94" t="s">
        <v>171</v>
      </c>
      <c r="C94" t="s">
        <v>99</v>
      </c>
      <c r="D94" t="s">
        <v>58</v>
      </c>
      <c r="G94" s="4">
        <v>2</v>
      </c>
      <c r="H94" t="s">
        <v>2</v>
      </c>
      <c r="I94" s="2">
        <v>0.51020408163265307</v>
      </c>
      <c r="J94" s="2">
        <v>0.41176470588235292</v>
      </c>
      <c r="K94" s="2"/>
      <c r="L94" s="2"/>
      <c r="M94" s="5" t="s">
        <v>172</v>
      </c>
      <c r="N94" s="5" t="s">
        <v>173</v>
      </c>
      <c r="O94" s="4">
        <v>5</v>
      </c>
      <c r="P94" s="4">
        <v>6</v>
      </c>
      <c r="Q94" s="5" t="s">
        <v>174</v>
      </c>
      <c r="R94" s="4">
        <v>49</v>
      </c>
      <c r="S94" s="3">
        <v>41.04</v>
      </c>
      <c r="T94" s="3">
        <v>16.66</v>
      </c>
      <c r="U94" s="4">
        <v>51</v>
      </c>
      <c r="V94" s="3">
        <v>40.56</v>
      </c>
      <c r="W94" s="3">
        <v>13.57</v>
      </c>
      <c r="X94" s="1"/>
      <c r="Y94" s="1"/>
      <c r="Z94" s="1"/>
      <c r="AA94" s="1"/>
      <c r="AB94" s="1"/>
      <c r="AC94" s="1"/>
      <c r="AD94" t="s">
        <v>127</v>
      </c>
      <c r="AE94" t="s">
        <v>129</v>
      </c>
      <c r="AF94" t="s">
        <v>129</v>
      </c>
      <c r="AG94" t="s">
        <v>127</v>
      </c>
      <c r="AH94" t="s">
        <v>127</v>
      </c>
      <c r="AI94" t="s">
        <v>127</v>
      </c>
      <c r="AJ94" t="s">
        <v>127</v>
      </c>
      <c r="AK94" t="s">
        <v>127</v>
      </c>
      <c r="AL94" t="s">
        <v>127</v>
      </c>
      <c r="AM94" t="s">
        <v>129</v>
      </c>
      <c r="AN94" t="s">
        <v>128</v>
      </c>
    </row>
    <row r="95" spans="1:40" x14ac:dyDescent="0.3">
      <c r="A95" s="4">
        <v>2913</v>
      </c>
      <c r="B95" t="s">
        <v>289</v>
      </c>
      <c r="C95" t="s">
        <v>41</v>
      </c>
      <c r="D95" t="s">
        <v>52</v>
      </c>
      <c r="G95" s="4">
        <v>2</v>
      </c>
      <c r="H95" t="s">
        <v>2</v>
      </c>
      <c r="I95" s="2">
        <v>0.14516129032258063</v>
      </c>
      <c r="J95" s="2">
        <v>0.1875</v>
      </c>
      <c r="K95" s="2"/>
      <c r="L95" s="2"/>
      <c r="M95" s="5" t="s">
        <v>290</v>
      </c>
      <c r="N95" s="5" t="s">
        <v>291</v>
      </c>
      <c r="O95" s="4">
        <v>0</v>
      </c>
      <c r="P95" s="4">
        <v>0</v>
      </c>
      <c r="Q95" s="5" t="s">
        <v>292</v>
      </c>
      <c r="R95" s="4">
        <v>62</v>
      </c>
      <c r="S95" s="3">
        <v>3.1</v>
      </c>
      <c r="T95" s="3">
        <v>0.08</v>
      </c>
      <c r="U95" s="4">
        <v>64</v>
      </c>
      <c r="V95" s="3">
        <v>3.06</v>
      </c>
      <c r="W95" s="3">
        <v>7.0000000000000007E-2</v>
      </c>
      <c r="X95" s="1"/>
      <c r="Y95" s="1"/>
      <c r="Z95" s="1"/>
      <c r="AA95" s="1"/>
      <c r="AB95" s="1"/>
      <c r="AC95" s="1"/>
      <c r="AD95" t="s">
        <v>127</v>
      </c>
      <c r="AE95" t="s">
        <v>127</v>
      </c>
      <c r="AF95" t="s">
        <v>128</v>
      </c>
      <c r="AG95" t="s">
        <v>127</v>
      </c>
      <c r="AH95" t="s">
        <v>127</v>
      </c>
      <c r="AI95" t="s">
        <v>127</v>
      </c>
      <c r="AJ95" t="s">
        <v>127</v>
      </c>
      <c r="AK95" t="s">
        <v>130</v>
      </c>
      <c r="AL95" t="s">
        <v>130</v>
      </c>
      <c r="AM95" t="s">
        <v>128</v>
      </c>
      <c r="AN95" t="s">
        <v>130</v>
      </c>
    </row>
    <row r="96" spans="1:40" x14ac:dyDescent="0.3">
      <c r="A96" s="4">
        <v>3025</v>
      </c>
      <c r="B96" t="s">
        <v>386</v>
      </c>
      <c r="C96" t="s">
        <v>52</v>
      </c>
      <c r="D96" t="s">
        <v>43</v>
      </c>
      <c r="G96" s="4">
        <v>2</v>
      </c>
      <c r="H96" t="s">
        <v>2</v>
      </c>
      <c r="I96" s="2">
        <v>0.23529411764705882</v>
      </c>
      <c r="J96" s="2">
        <v>0.26315789473684209</v>
      </c>
      <c r="K96" s="2"/>
      <c r="L96" s="2"/>
      <c r="M96" s="5" t="s">
        <v>387</v>
      </c>
      <c r="N96" s="5" t="s">
        <v>388</v>
      </c>
      <c r="O96" s="4">
        <v>0</v>
      </c>
      <c r="P96" s="4">
        <v>6</v>
      </c>
      <c r="Q96" s="5" t="s">
        <v>234</v>
      </c>
      <c r="R96" s="4">
        <v>17</v>
      </c>
      <c r="S96" s="3">
        <v>34.4</v>
      </c>
      <c r="T96" s="3">
        <v>4.04</v>
      </c>
      <c r="U96" s="4">
        <v>19</v>
      </c>
      <c r="V96" s="3">
        <v>40.700000000000003</v>
      </c>
      <c r="W96" s="3">
        <v>3.86</v>
      </c>
      <c r="X96" s="1"/>
      <c r="Y96" s="1"/>
      <c r="Z96" s="1"/>
      <c r="AA96" s="1"/>
      <c r="AB96" s="1"/>
      <c r="AC96" s="1"/>
      <c r="AD96" t="s">
        <v>127</v>
      </c>
      <c r="AE96" t="s">
        <v>130</v>
      </c>
      <c r="AF96" t="s">
        <v>127</v>
      </c>
      <c r="AG96" t="s">
        <v>127</v>
      </c>
      <c r="AH96" t="s">
        <v>127</v>
      </c>
      <c r="AI96" t="s">
        <v>127</v>
      </c>
      <c r="AJ96" t="s">
        <v>127</v>
      </c>
      <c r="AK96" t="s">
        <v>128</v>
      </c>
      <c r="AL96" t="s">
        <v>127</v>
      </c>
      <c r="AM96" t="s">
        <v>129</v>
      </c>
      <c r="AN96" t="s">
        <v>128</v>
      </c>
    </row>
    <row r="97" spans="1:40" x14ac:dyDescent="0.3">
      <c r="A97" s="4">
        <v>3109</v>
      </c>
      <c r="B97" t="s">
        <v>93</v>
      </c>
      <c r="C97" t="s">
        <v>42</v>
      </c>
      <c r="D97" t="s">
        <v>58</v>
      </c>
      <c r="E97" t="s">
        <v>94</v>
      </c>
      <c r="G97" s="4">
        <v>3</v>
      </c>
      <c r="H97" t="s">
        <v>2</v>
      </c>
      <c r="I97" s="2">
        <v>0.37777777777777777</v>
      </c>
      <c r="J97" s="2">
        <v>0.4</v>
      </c>
      <c r="K97" s="2">
        <v>0.14634146341463414</v>
      </c>
      <c r="L97" s="2"/>
      <c r="M97" s="5" t="s">
        <v>95</v>
      </c>
      <c r="N97" s="5" t="s">
        <v>96</v>
      </c>
      <c r="O97" s="4">
        <v>3</v>
      </c>
      <c r="P97" s="4">
        <v>0</v>
      </c>
      <c r="Q97" s="5" t="s">
        <v>97</v>
      </c>
      <c r="R97" s="4">
        <v>45</v>
      </c>
      <c r="S97" s="3">
        <v>16.2</v>
      </c>
      <c r="T97" s="3">
        <v>19.039170313379014</v>
      </c>
      <c r="U97" s="4">
        <v>40</v>
      </c>
      <c r="V97" s="3">
        <v>20.49</v>
      </c>
      <c r="W97" s="3">
        <v>17.869677120549735</v>
      </c>
      <c r="X97" s="4">
        <v>41</v>
      </c>
      <c r="Y97" s="3">
        <v>27.4</v>
      </c>
      <c r="Z97" s="3">
        <v>17.757631171478689</v>
      </c>
      <c r="AA97" s="1"/>
      <c r="AB97" s="1"/>
      <c r="AC97" s="1"/>
      <c r="AD97" t="s">
        <v>66</v>
      </c>
      <c r="AE97" t="s">
        <v>66</v>
      </c>
      <c r="AF97" t="s">
        <v>60</v>
      </c>
      <c r="AG97" t="s">
        <v>60</v>
      </c>
      <c r="AH97" t="s">
        <v>60</v>
      </c>
      <c r="AI97" t="s">
        <v>60</v>
      </c>
      <c r="AJ97" t="s">
        <v>60</v>
      </c>
      <c r="AK97" t="s">
        <v>60</v>
      </c>
      <c r="AL97" t="s">
        <v>65</v>
      </c>
      <c r="AM97" t="s">
        <v>66</v>
      </c>
      <c r="AN97" t="s">
        <v>65</v>
      </c>
    </row>
    <row r="98" spans="1:40" x14ac:dyDescent="0.3">
      <c r="A98" s="4">
        <v>3110</v>
      </c>
      <c r="B98" t="s">
        <v>351</v>
      </c>
      <c r="C98" t="s">
        <v>52</v>
      </c>
      <c r="D98" t="s">
        <v>76</v>
      </c>
      <c r="G98" s="4">
        <v>2</v>
      </c>
      <c r="H98" t="s">
        <v>2</v>
      </c>
      <c r="I98" s="2">
        <v>0.25</v>
      </c>
      <c r="J98" s="2">
        <v>0.19</v>
      </c>
      <c r="K98" s="2"/>
      <c r="L98" s="2"/>
      <c r="M98" s="5" t="s">
        <v>352</v>
      </c>
      <c r="N98" s="5" t="s">
        <v>353</v>
      </c>
      <c r="O98" s="4">
        <v>3</v>
      </c>
      <c r="P98" s="4">
        <v>0</v>
      </c>
      <c r="Q98" s="5" t="s">
        <v>241</v>
      </c>
      <c r="R98" s="4">
        <v>12</v>
      </c>
      <c r="S98" s="3">
        <v>24.1</v>
      </c>
      <c r="T98" s="3">
        <v>13.1</v>
      </c>
      <c r="U98" s="4">
        <v>12</v>
      </c>
      <c r="V98" s="3">
        <v>45</v>
      </c>
      <c r="W98" s="3">
        <v>15.4</v>
      </c>
      <c r="X98" s="1"/>
      <c r="Y98" s="1"/>
      <c r="Z98" s="1"/>
      <c r="AA98" s="1"/>
      <c r="AB98" s="1"/>
      <c r="AC98" s="1"/>
      <c r="AD98" t="s">
        <v>127</v>
      </c>
      <c r="AE98" t="s">
        <v>130</v>
      </c>
      <c r="AF98" t="s">
        <v>127</v>
      </c>
      <c r="AG98" t="s">
        <v>127</v>
      </c>
      <c r="AH98" t="s">
        <v>127</v>
      </c>
      <c r="AI98" t="s">
        <v>127</v>
      </c>
      <c r="AJ98" t="s">
        <v>127</v>
      </c>
      <c r="AK98" t="s">
        <v>127</v>
      </c>
      <c r="AL98" t="s">
        <v>128</v>
      </c>
      <c r="AM98" t="s">
        <v>129</v>
      </c>
      <c r="AN98" t="s">
        <v>127</v>
      </c>
    </row>
    <row r="99" spans="1:40" x14ac:dyDescent="0.3">
      <c r="A99" s="4">
        <v>3129</v>
      </c>
      <c r="B99" t="s">
        <v>278</v>
      </c>
      <c r="C99" t="s">
        <v>52</v>
      </c>
      <c r="D99" t="s">
        <v>52</v>
      </c>
      <c r="G99" s="4">
        <v>2</v>
      </c>
      <c r="H99" t="s">
        <v>2</v>
      </c>
      <c r="I99" s="2">
        <v>5.8823529411764712E-2</v>
      </c>
      <c r="J99" s="2">
        <v>9.0909090909090912E-2</v>
      </c>
      <c r="K99" s="2"/>
      <c r="L99" s="2"/>
      <c r="M99" s="5" t="s">
        <v>279</v>
      </c>
      <c r="N99" s="5" t="s">
        <v>280</v>
      </c>
      <c r="O99" s="4">
        <v>0</v>
      </c>
      <c r="P99" s="4">
        <v>0</v>
      </c>
      <c r="Q99" s="5" t="s">
        <v>281</v>
      </c>
      <c r="R99" s="4">
        <v>32</v>
      </c>
      <c r="S99" s="3">
        <v>19.649999999999999</v>
      </c>
      <c r="T99" s="3">
        <v>13.92</v>
      </c>
      <c r="U99" s="4">
        <v>33</v>
      </c>
      <c r="V99" s="3">
        <v>21.9</v>
      </c>
      <c r="W99" s="3">
        <v>14.12</v>
      </c>
      <c r="X99" s="1"/>
      <c r="Y99" s="1"/>
      <c r="Z99" s="1"/>
      <c r="AA99" s="1"/>
      <c r="AB99" s="1"/>
      <c r="AC99" s="1"/>
      <c r="AD99" t="s">
        <v>129</v>
      </c>
      <c r="AE99" t="s">
        <v>129</v>
      </c>
      <c r="AF99" t="s">
        <v>127</v>
      </c>
      <c r="AG99" t="s">
        <v>127</v>
      </c>
      <c r="AH99" t="s">
        <v>127</v>
      </c>
      <c r="AI99" t="s">
        <v>128</v>
      </c>
      <c r="AJ99" t="s">
        <v>127</v>
      </c>
      <c r="AK99" t="s">
        <v>127</v>
      </c>
      <c r="AL99" t="s">
        <v>129</v>
      </c>
      <c r="AM99" t="s">
        <v>129</v>
      </c>
      <c r="AN99" t="s">
        <v>127</v>
      </c>
    </row>
    <row r="100" spans="1:40" x14ac:dyDescent="0.3">
      <c r="A100" s="4">
        <v>3148</v>
      </c>
      <c r="B100" t="s">
        <v>259</v>
      </c>
      <c r="C100" t="s">
        <v>53</v>
      </c>
      <c r="D100" t="s">
        <v>52</v>
      </c>
      <c r="G100" s="4">
        <v>2</v>
      </c>
      <c r="H100" t="s">
        <v>2</v>
      </c>
      <c r="I100" s="2"/>
      <c r="J100" s="2"/>
      <c r="K100" s="2"/>
      <c r="L100" s="2"/>
      <c r="M100" s="5" t="s">
        <v>260</v>
      </c>
      <c r="N100" s="5" t="s">
        <v>261</v>
      </c>
      <c r="O100" s="4">
        <v>1</v>
      </c>
      <c r="P100" s="4">
        <v>3</v>
      </c>
      <c r="Q100" s="5" t="s">
        <v>262</v>
      </c>
      <c r="R100" s="4">
        <v>20</v>
      </c>
      <c r="S100" s="3">
        <v>31.68</v>
      </c>
      <c r="T100" s="3">
        <v>16.600000000000001</v>
      </c>
      <c r="U100" s="4">
        <v>22</v>
      </c>
      <c r="V100" s="3">
        <v>29.5</v>
      </c>
      <c r="W100" s="3">
        <v>18.559999999999999</v>
      </c>
      <c r="X100" s="1"/>
      <c r="Y100" s="1"/>
      <c r="Z100" s="1"/>
      <c r="AA100" s="1"/>
      <c r="AB100" s="1"/>
      <c r="AC100" s="1"/>
      <c r="AD100" t="s">
        <v>127</v>
      </c>
      <c r="AE100" t="s">
        <v>130</v>
      </c>
      <c r="AF100" t="s">
        <v>129</v>
      </c>
      <c r="AG100" t="s">
        <v>130</v>
      </c>
      <c r="AH100" t="s">
        <v>127</v>
      </c>
      <c r="AI100" t="s">
        <v>127</v>
      </c>
      <c r="AJ100" t="s">
        <v>127</v>
      </c>
      <c r="AK100" t="s">
        <v>127</v>
      </c>
      <c r="AL100" t="s">
        <v>130</v>
      </c>
      <c r="AM100" t="s">
        <v>130</v>
      </c>
      <c r="AN100" t="s">
        <v>127</v>
      </c>
    </row>
    <row r="101" spans="1:40" x14ac:dyDescent="0.3">
      <c r="A101" s="4">
        <v>3153</v>
      </c>
      <c r="B101" t="s">
        <v>451</v>
      </c>
      <c r="C101" t="s">
        <v>42</v>
      </c>
      <c r="D101" t="s">
        <v>54</v>
      </c>
      <c r="G101" s="4">
        <v>2</v>
      </c>
      <c r="H101" t="s">
        <v>2</v>
      </c>
      <c r="I101" s="2">
        <v>0.18181818181818182</v>
      </c>
      <c r="J101" s="2">
        <v>7.6923076923076927E-2</v>
      </c>
      <c r="K101" s="2"/>
      <c r="L101" s="2"/>
      <c r="M101" s="5" t="s">
        <v>452</v>
      </c>
      <c r="N101" s="5" t="s">
        <v>129</v>
      </c>
      <c r="O101" s="4">
        <v>0</v>
      </c>
      <c r="P101" s="4">
        <v>5</v>
      </c>
      <c r="Q101" s="5" t="s">
        <v>453</v>
      </c>
      <c r="R101" s="4">
        <v>11</v>
      </c>
      <c r="S101" s="3">
        <v>19.22</v>
      </c>
      <c r="T101" s="3">
        <v>11.61</v>
      </c>
      <c r="U101" s="4">
        <v>13</v>
      </c>
      <c r="V101" s="3">
        <v>30.42</v>
      </c>
      <c r="W101" s="3">
        <v>7.43</v>
      </c>
      <c r="X101" s="1"/>
      <c r="Y101" s="1"/>
      <c r="Z101" s="1"/>
      <c r="AA101" s="1"/>
      <c r="AB101" s="1"/>
      <c r="AC101" s="1"/>
      <c r="AD101" t="s">
        <v>130</v>
      </c>
      <c r="AE101" t="s">
        <v>130</v>
      </c>
      <c r="AF101" t="s">
        <v>127</v>
      </c>
      <c r="AG101" t="s">
        <v>127</v>
      </c>
      <c r="AH101" t="s">
        <v>127</v>
      </c>
      <c r="AI101" t="s">
        <v>127</v>
      </c>
      <c r="AJ101" t="s">
        <v>127</v>
      </c>
      <c r="AK101" t="s">
        <v>127</v>
      </c>
      <c r="AL101" t="s">
        <v>130</v>
      </c>
      <c r="AM101" t="s">
        <v>130</v>
      </c>
      <c r="AN101" t="s">
        <v>128</v>
      </c>
    </row>
    <row r="102" spans="1:40" x14ac:dyDescent="0.3">
      <c r="A102" s="4">
        <v>3161</v>
      </c>
      <c r="B102" t="s">
        <v>348</v>
      </c>
      <c r="C102" t="s">
        <v>53</v>
      </c>
      <c r="D102" t="s">
        <v>76</v>
      </c>
      <c r="G102" s="4">
        <v>2</v>
      </c>
      <c r="H102" t="s">
        <v>2</v>
      </c>
      <c r="I102" s="2">
        <v>0.16</v>
      </c>
      <c r="J102" s="2">
        <v>0.04</v>
      </c>
      <c r="K102" s="2"/>
      <c r="L102" s="2"/>
      <c r="M102" s="5" t="s">
        <v>349</v>
      </c>
      <c r="N102" s="5" t="s">
        <v>350</v>
      </c>
      <c r="O102" s="4">
        <v>5</v>
      </c>
      <c r="P102" s="4">
        <v>2</v>
      </c>
      <c r="Q102" s="5" t="s">
        <v>281</v>
      </c>
      <c r="R102" s="4">
        <v>20</v>
      </c>
      <c r="S102" s="3">
        <v>28.25</v>
      </c>
      <c r="T102" s="3">
        <v>18.28</v>
      </c>
      <c r="U102" s="4">
        <v>22</v>
      </c>
      <c r="V102" s="3">
        <v>28.68</v>
      </c>
      <c r="W102" s="3">
        <v>19.39</v>
      </c>
      <c r="X102" s="1"/>
      <c r="Y102" s="1"/>
      <c r="Z102" s="1"/>
      <c r="AA102" s="1"/>
      <c r="AB102" s="1"/>
      <c r="AC102" s="1"/>
      <c r="AD102" t="s">
        <v>127</v>
      </c>
      <c r="AE102" t="s">
        <v>130</v>
      </c>
      <c r="AF102" t="s">
        <v>130</v>
      </c>
      <c r="AG102" t="s">
        <v>130</v>
      </c>
      <c r="AH102" t="s">
        <v>127</v>
      </c>
      <c r="AI102" t="s">
        <v>127</v>
      </c>
      <c r="AJ102" t="s">
        <v>127</v>
      </c>
      <c r="AK102" t="s">
        <v>127</v>
      </c>
      <c r="AL102" t="s">
        <v>129</v>
      </c>
      <c r="AM102" t="s">
        <v>130</v>
      </c>
      <c r="AN102" t="s">
        <v>127</v>
      </c>
    </row>
    <row r="103" spans="1:40" x14ac:dyDescent="0.3">
      <c r="A103" s="4">
        <v>3172</v>
      </c>
      <c r="B103" t="s">
        <v>423</v>
      </c>
      <c r="C103" t="s">
        <v>304</v>
      </c>
      <c r="D103" t="s">
        <v>54</v>
      </c>
      <c r="G103" s="4">
        <v>2</v>
      </c>
      <c r="H103" t="s">
        <v>2</v>
      </c>
      <c r="I103" s="2">
        <v>9.8039215686274508E-2</v>
      </c>
      <c r="J103" s="2">
        <v>0.13333333333333333</v>
      </c>
      <c r="K103" s="2"/>
      <c r="L103" s="2"/>
      <c r="M103" s="5" t="s">
        <v>424</v>
      </c>
      <c r="N103" s="5" t="s">
        <v>425</v>
      </c>
      <c r="O103" s="4">
        <v>0</v>
      </c>
      <c r="P103" s="4">
        <v>0</v>
      </c>
      <c r="Q103" s="5" t="s">
        <v>322</v>
      </c>
      <c r="R103" s="4">
        <v>51</v>
      </c>
      <c r="S103" s="3">
        <v>57.5</v>
      </c>
      <c r="T103" s="3">
        <v>26.6</v>
      </c>
      <c r="U103" s="4">
        <v>30</v>
      </c>
      <c r="V103" s="3">
        <v>71.900000000000006</v>
      </c>
      <c r="W103" s="3">
        <v>25.3</v>
      </c>
      <c r="X103" s="1"/>
      <c r="Y103" s="1"/>
      <c r="Z103" s="1"/>
      <c r="AA103" s="1"/>
      <c r="AB103" s="1"/>
      <c r="AC103" s="1"/>
      <c r="AD103" t="s">
        <v>127</v>
      </c>
      <c r="AE103" t="s">
        <v>130</v>
      </c>
      <c r="AF103" t="s">
        <v>127</v>
      </c>
      <c r="AG103" t="s">
        <v>127</v>
      </c>
      <c r="AH103" t="s">
        <v>127</v>
      </c>
      <c r="AI103" t="s">
        <v>127</v>
      </c>
      <c r="AJ103" t="s">
        <v>127</v>
      </c>
      <c r="AK103" t="s">
        <v>127</v>
      </c>
      <c r="AL103" t="s">
        <v>127</v>
      </c>
      <c r="AM103" t="s">
        <v>127</v>
      </c>
      <c r="AN103" t="s">
        <v>128</v>
      </c>
    </row>
    <row r="104" spans="1:40" x14ac:dyDescent="0.3">
      <c r="A104" s="4">
        <v>3190</v>
      </c>
      <c r="B104" t="s">
        <v>103</v>
      </c>
      <c r="C104" t="s">
        <v>58</v>
      </c>
      <c r="D104" t="s">
        <v>52</v>
      </c>
      <c r="E104" t="s">
        <v>52</v>
      </c>
      <c r="G104" s="4">
        <v>3</v>
      </c>
      <c r="H104" t="s">
        <v>2</v>
      </c>
      <c r="I104" s="2">
        <v>0.15151515151515152</v>
      </c>
      <c r="J104" s="2">
        <v>0.26315789473684209</v>
      </c>
      <c r="K104" s="2">
        <v>0.39393939393939392</v>
      </c>
      <c r="L104" s="2"/>
      <c r="M104" s="5" t="s">
        <v>104</v>
      </c>
      <c r="N104" s="5" t="s">
        <v>65</v>
      </c>
      <c r="O104" s="4">
        <v>0</v>
      </c>
      <c r="P104" s="4">
        <v>4</v>
      </c>
      <c r="Q104" s="5" t="s">
        <v>105</v>
      </c>
      <c r="R104" s="4">
        <v>33</v>
      </c>
      <c r="S104" s="3">
        <v>14</v>
      </c>
      <c r="T104" s="3">
        <v>11.46</v>
      </c>
      <c r="U104" s="4">
        <v>38</v>
      </c>
      <c r="V104" s="3">
        <v>14.5</v>
      </c>
      <c r="W104" s="3">
        <v>12.79</v>
      </c>
      <c r="X104" s="4">
        <v>33</v>
      </c>
      <c r="Y104" s="3">
        <v>19</v>
      </c>
      <c r="Z104" s="3">
        <v>9.83</v>
      </c>
      <c r="AA104" s="1"/>
      <c r="AB104" s="1"/>
      <c r="AC104" s="1"/>
      <c r="AD104" t="s">
        <v>60</v>
      </c>
      <c r="AE104" t="s">
        <v>86</v>
      </c>
      <c r="AF104" t="s">
        <v>86</v>
      </c>
      <c r="AG104" t="s">
        <v>60</v>
      </c>
      <c r="AH104" t="s">
        <v>60</v>
      </c>
      <c r="AI104" t="s">
        <v>60</v>
      </c>
      <c r="AJ104" t="s">
        <v>60</v>
      </c>
      <c r="AK104" t="s">
        <v>60</v>
      </c>
      <c r="AL104" t="s">
        <v>86</v>
      </c>
      <c r="AM104" t="s">
        <v>86</v>
      </c>
      <c r="AN104" t="s">
        <v>65</v>
      </c>
    </row>
    <row r="105" spans="1:40" x14ac:dyDescent="0.3">
      <c r="A105" s="4">
        <v>3219</v>
      </c>
      <c r="B105" t="s">
        <v>376</v>
      </c>
      <c r="C105" t="s">
        <v>304</v>
      </c>
      <c r="D105" t="s">
        <v>43</v>
      </c>
      <c r="G105" s="4">
        <v>2</v>
      </c>
      <c r="H105" t="s">
        <v>2</v>
      </c>
      <c r="I105" s="2">
        <v>3.5999999999999997E-2</v>
      </c>
      <c r="J105" s="2">
        <v>0.19800000000000001</v>
      </c>
      <c r="K105" s="2"/>
      <c r="L105" s="2"/>
      <c r="M105" s="5" t="s">
        <v>377</v>
      </c>
      <c r="N105" s="5" t="s">
        <v>378</v>
      </c>
      <c r="O105" s="4">
        <v>0</v>
      </c>
      <c r="P105" s="4">
        <v>0</v>
      </c>
      <c r="Q105" s="5" t="s">
        <v>126</v>
      </c>
      <c r="R105" s="4">
        <v>111</v>
      </c>
      <c r="S105" s="3">
        <v>5.4</v>
      </c>
      <c r="T105" s="3">
        <v>6.6</v>
      </c>
      <c r="U105" s="4">
        <v>111</v>
      </c>
      <c r="V105" s="3">
        <v>5.3</v>
      </c>
      <c r="W105" s="3">
        <v>5.7</v>
      </c>
      <c r="X105" s="1"/>
      <c r="Y105" s="1"/>
      <c r="Z105" s="1"/>
      <c r="AA105" s="1"/>
      <c r="AB105" s="1"/>
      <c r="AC105" s="1"/>
      <c r="AD105" t="s">
        <v>127</v>
      </c>
      <c r="AE105" t="s">
        <v>130</v>
      </c>
      <c r="AF105" t="s">
        <v>127</v>
      </c>
      <c r="AG105" t="s">
        <v>127</v>
      </c>
      <c r="AH105" t="s">
        <v>127</v>
      </c>
      <c r="AI105" t="s">
        <v>127</v>
      </c>
      <c r="AJ105" t="s">
        <v>128</v>
      </c>
      <c r="AK105" t="s">
        <v>127</v>
      </c>
      <c r="AL105" t="s">
        <v>127</v>
      </c>
      <c r="AM105" t="s">
        <v>127</v>
      </c>
      <c r="AN105" t="s">
        <v>128</v>
      </c>
    </row>
    <row r="106" spans="1:40" x14ac:dyDescent="0.3">
      <c r="A106" s="4">
        <v>3224</v>
      </c>
      <c r="B106" t="s">
        <v>40</v>
      </c>
      <c r="C106" t="s">
        <v>41</v>
      </c>
      <c r="D106" t="s">
        <v>42</v>
      </c>
      <c r="E106" t="s">
        <v>43</v>
      </c>
      <c r="G106" s="4">
        <v>3</v>
      </c>
      <c r="H106" t="s">
        <v>2</v>
      </c>
      <c r="I106" s="2">
        <v>0.17599999999999999</v>
      </c>
      <c r="J106" s="2">
        <v>0.28599999999999998</v>
      </c>
      <c r="K106" s="2">
        <v>0.214</v>
      </c>
      <c r="L106" s="2"/>
      <c r="M106" s="5" t="s">
        <v>497</v>
      </c>
      <c r="N106" s="5" t="s">
        <v>460</v>
      </c>
      <c r="O106" s="4">
        <v>0</v>
      </c>
      <c r="P106" s="4">
        <v>5</v>
      </c>
      <c r="Q106" s="5" t="s">
        <v>498</v>
      </c>
      <c r="R106" s="4">
        <v>14</v>
      </c>
      <c r="S106" s="3">
        <v>11.07</v>
      </c>
      <c r="T106" s="3">
        <v>3.97</v>
      </c>
      <c r="U106" s="4">
        <v>10</v>
      </c>
      <c r="V106" s="3">
        <v>15.4</v>
      </c>
      <c r="W106" s="3">
        <v>11.09</v>
      </c>
      <c r="X106" s="4">
        <v>11</v>
      </c>
      <c r="Y106" s="3">
        <v>18.09</v>
      </c>
      <c r="Z106" s="3">
        <v>7.13</v>
      </c>
      <c r="AA106" s="4"/>
      <c r="AB106" s="2"/>
      <c r="AC106" s="2"/>
      <c r="AD106" t="s">
        <v>499</v>
      </c>
      <c r="AE106" t="s">
        <v>499</v>
      </c>
      <c r="AF106" t="s">
        <v>500</v>
      </c>
      <c r="AG106" t="s">
        <v>474</v>
      </c>
      <c r="AH106" t="s">
        <v>474</v>
      </c>
      <c r="AI106" t="s">
        <v>474</v>
      </c>
      <c r="AJ106" t="s">
        <v>501</v>
      </c>
      <c r="AK106" t="s">
        <v>474</v>
      </c>
      <c r="AL106" t="s">
        <v>502</v>
      </c>
      <c r="AM106" t="s">
        <v>460</v>
      </c>
      <c r="AN106" t="s">
        <v>468</v>
      </c>
    </row>
    <row r="107" spans="1:40" x14ac:dyDescent="0.3">
      <c r="A107" s="4">
        <v>3248</v>
      </c>
      <c r="B107" t="s">
        <v>371</v>
      </c>
      <c r="C107" t="s">
        <v>304</v>
      </c>
      <c r="D107" t="s">
        <v>41</v>
      </c>
      <c r="G107" s="4">
        <v>2</v>
      </c>
      <c r="H107" t="s">
        <v>2</v>
      </c>
      <c r="I107" s="2">
        <v>0.19999999999999996</v>
      </c>
      <c r="J107" s="2">
        <v>0.15384615384615385</v>
      </c>
      <c r="K107" s="2"/>
      <c r="L107" s="2"/>
      <c r="M107" s="5" t="s">
        <v>176</v>
      </c>
      <c r="N107" s="5" t="s">
        <v>209</v>
      </c>
      <c r="O107" s="4">
        <v>0</v>
      </c>
      <c r="P107" s="4">
        <v>6</v>
      </c>
      <c r="Q107" s="5" t="s">
        <v>322</v>
      </c>
      <c r="R107" s="4">
        <v>15</v>
      </c>
      <c r="S107" s="3">
        <v>76.73</v>
      </c>
      <c r="T107" s="3">
        <v>26.19</v>
      </c>
      <c r="U107" s="4">
        <v>13</v>
      </c>
      <c r="V107" s="3">
        <v>82.6</v>
      </c>
      <c r="W107" s="3">
        <v>18.8</v>
      </c>
      <c r="X107" s="1"/>
      <c r="Y107" s="1"/>
      <c r="Z107" s="1"/>
      <c r="AA107" s="1"/>
      <c r="AB107" s="1"/>
      <c r="AC107" s="1"/>
      <c r="AD107" t="s">
        <v>127</v>
      </c>
      <c r="AE107" t="s">
        <v>130</v>
      </c>
      <c r="AF107" t="s">
        <v>128</v>
      </c>
      <c r="AG107" t="s">
        <v>127</v>
      </c>
      <c r="AH107" t="s">
        <v>127</v>
      </c>
      <c r="AI107" t="s">
        <v>127</v>
      </c>
      <c r="AJ107" t="s">
        <v>127</v>
      </c>
      <c r="AK107" t="s">
        <v>127</v>
      </c>
      <c r="AL107" t="s">
        <v>128</v>
      </c>
      <c r="AM107" t="s">
        <v>128</v>
      </c>
      <c r="AN107" t="s">
        <v>128</v>
      </c>
    </row>
    <row r="108" spans="1:40" x14ac:dyDescent="0.3">
      <c r="A108" s="4">
        <v>3490</v>
      </c>
      <c r="B108" t="s">
        <v>79</v>
      </c>
      <c r="C108" t="s">
        <v>53</v>
      </c>
      <c r="D108" t="s">
        <v>52</v>
      </c>
      <c r="E108" t="s">
        <v>54</v>
      </c>
      <c r="G108" s="4">
        <v>3</v>
      </c>
      <c r="H108" t="s">
        <v>2</v>
      </c>
      <c r="I108" s="2">
        <v>0.29630000000000001</v>
      </c>
      <c r="J108" s="2">
        <v>7.4099999999999999E-2</v>
      </c>
      <c r="K108" s="2">
        <v>7.4099999999999999E-2</v>
      </c>
      <c r="L108" s="2"/>
      <c r="M108" s="5" t="s">
        <v>80</v>
      </c>
      <c r="N108" s="5" t="s">
        <v>81</v>
      </c>
      <c r="O108" s="4">
        <v>0</v>
      </c>
      <c r="P108" s="4">
        <v>3</v>
      </c>
      <c r="Q108" s="5" t="s">
        <v>82</v>
      </c>
      <c r="R108" s="4">
        <v>19</v>
      </c>
      <c r="S108" s="3">
        <v>44</v>
      </c>
      <c r="T108" s="3">
        <v>12.8</v>
      </c>
      <c r="U108" s="4">
        <v>25</v>
      </c>
      <c r="V108" s="3">
        <v>51.4</v>
      </c>
      <c r="W108" s="3">
        <v>13.1</v>
      </c>
      <c r="X108" s="4">
        <v>25</v>
      </c>
      <c r="Y108" s="3">
        <v>60.6</v>
      </c>
      <c r="Z108" s="3">
        <v>14</v>
      </c>
      <c r="AA108" s="1"/>
      <c r="AB108" s="1"/>
      <c r="AC108" s="1"/>
      <c r="AD108" t="s">
        <v>60</v>
      </c>
      <c r="AE108" t="s">
        <v>62</v>
      </c>
      <c r="AF108" t="s">
        <v>66</v>
      </c>
      <c r="AG108" t="s">
        <v>62</v>
      </c>
      <c r="AH108" t="s">
        <v>60</v>
      </c>
      <c r="AI108" t="s">
        <v>60</v>
      </c>
      <c r="AJ108" t="s">
        <v>60</v>
      </c>
      <c r="AK108" t="s">
        <v>60</v>
      </c>
      <c r="AL108" t="s">
        <v>66</v>
      </c>
      <c r="AM108" t="s">
        <v>66</v>
      </c>
      <c r="AN108" t="s">
        <v>83</v>
      </c>
    </row>
    <row r="109" spans="1:40" x14ac:dyDescent="0.3">
      <c r="A109" s="4">
        <v>3664</v>
      </c>
      <c r="B109" t="s">
        <v>415</v>
      </c>
      <c r="C109" t="s">
        <v>53</v>
      </c>
      <c r="D109" t="s">
        <v>54</v>
      </c>
      <c r="G109" s="4">
        <v>2</v>
      </c>
      <c r="H109" t="s">
        <v>2</v>
      </c>
      <c r="I109" s="2">
        <v>0.17</v>
      </c>
      <c r="J109" s="2"/>
      <c r="K109" s="2"/>
      <c r="L109" s="2"/>
      <c r="M109" s="5" t="s">
        <v>416</v>
      </c>
      <c r="N109" s="5" t="s">
        <v>417</v>
      </c>
      <c r="O109" s="4">
        <v>4</v>
      </c>
      <c r="P109" s="4">
        <v>0</v>
      </c>
      <c r="Q109" s="5" t="s">
        <v>418</v>
      </c>
      <c r="R109" s="4">
        <v>12</v>
      </c>
      <c r="S109" s="3">
        <v>27</v>
      </c>
      <c r="T109" s="3">
        <v>15.2</v>
      </c>
      <c r="U109" s="4">
        <v>12</v>
      </c>
      <c r="V109" s="3">
        <v>42.2</v>
      </c>
      <c r="W109" s="3">
        <v>20.3</v>
      </c>
      <c r="X109" s="1"/>
      <c r="Y109" s="1"/>
      <c r="Z109" s="1"/>
      <c r="AA109" s="1"/>
      <c r="AB109" s="1"/>
      <c r="AC109" s="1"/>
      <c r="AD109" t="s">
        <v>127</v>
      </c>
      <c r="AE109" t="s">
        <v>130</v>
      </c>
      <c r="AF109" t="s">
        <v>130</v>
      </c>
      <c r="AG109" t="s">
        <v>130</v>
      </c>
      <c r="AH109" t="s">
        <v>127</v>
      </c>
      <c r="AI109" t="s">
        <v>127</v>
      </c>
      <c r="AJ109" t="s">
        <v>127</v>
      </c>
      <c r="AK109" t="s">
        <v>127</v>
      </c>
      <c r="AL109" t="s">
        <v>130</v>
      </c>
      <c r="AM109" t="s">
        <v>130</v>
      </c>
      <c r="AN109" t="s">
        <v>128</v>
      </c>
    </row>
    <row r="110" spans="1:40" x14ac:dyDescent="0.3">
      <c r="A110" s="4">
        <v>3675</v>
      </c>
      <c r="B110" t="s">
        <v>271</v>
      </c>
      <c r="C110" t="s">
        <v>58</v>
      </c>
      <c r="D110" t="s">
        <v>52</v>
      </c>
      <c r="G110" s="4">
        <v>2</v>
      </c>
      <c r="H110" t="s">
        <v>2</v>
      </c>
      <c r="I110" s="2">
        <f>1-35/40</f>
        <v>0.125</v>
      </c>
      <c r="J110" s="2">
        <v>0</v>
      </c>
      <c r="K110" s="2"/>
      <c r="L110" s="2"/>
      <c r="M110" s="5" t="s">
        <v>272</v>
      </c>
      <c r="N110" s="5" t="s">
        <v>129</v>
      </c>
      <c r="O110" s="4">
        <v>0</v>
      </c>
      <c r="P110" s="4">
        <v>5</v>
      </c>
      <c r="Q110" s="5" t="s">
        <v>273</v>
      </c>
      <c r="R110" s="4">
        <v>40</v>
      </c>
      <c r="S110" s="3">
        <v>33.200000000000003</v>
      </c>
      <c r="T110" s="3">
        <v>21</v>
      </c>
      <c r="U110" s="4">
        <v>15</v>
      </c>
      <c r="V110" s="3">
        <v>39.78</v>
      </c>
      <c r="W110" s="3">
        <v>12.51</v>
      </c>
      <c r="X110" s="1"/>
      <c r="Y110" s="1"/>
      <c r="Z110" s="1"/>
      <c r="AA110" s="1"/>
      <c r="AB110" s="1"/>
      <c r="AC110" s="1"/>
      <c r="AD110" t="s">
        <v>127</v>
      </c>
      <c r="AE110" t="s">
        <v>127</v>
      </c>
      <c r="AF110" t="s">
        <v>127</v>
      </c>
      <c r="AG110" t="s">
        <v>127</v>
      </c>
      <c r="AH110" t="s">
        <v>130</v>
      </c>
      <c r="AI110" t="s">
        <v>127</v>
      </c>
      <c r="AJ110" t="s">
        <v>127</v>
      </c>
      <c r="AK110" t="s">
        <v>127</v>
      </c>
      <c r="AL110" t="s">
        <v>127</v>
      </c>
      <c r="AM110" t="s">
        <v>127</v>
      </c>
      <c r="AN110" t="s">
        <v>129</v>
      </c>
    </row>
    <row r="111" spans="1:40" x14ac:dyDescent="0.3">
      <c r="A111" s="4">
        <v>3804</v>
      </c>
      <c r="B111" t="s">
        <v>282</v>
      </c>
      <c r="C111" t="s">
        <v>70</v>
      </c>
      <c r="D111" t="s">
        <v>52</v>
      </c>
      <c r="G111" s="4">
        <v>2</v>
      </c>
      <c r="H111" t="s">
        <v>2</v>
      </c>
      <c r="I111" s="2">
        <v>0.41176470588235292</v>
      </c>
      <c r="J111" s="2">
        <v>0.3707865168539326</v>
      </c>
      <c r="K111" s="2"/>
      <c r="L111" s="2"/>
      <c r="M111" s="5" t="s">
        <v>283</v>
      </c>
      <c r="N111" s="5" t="s">
        <v>284</v>
      </c>
      <c r="O111" s="4">
        <v>0</v>
      </c>
      <c r="P111" s="4">
        <v>6</v>
      </c>
      <c r="Q111" s="5" t="s">
        <v>170</v>
      </c>
      <c r="R111" s="4">
        <v>85</v>
      </c>
      <c r="S111" s="3">
        <v>30.74</v>
      </c>
      <c r="T111" s="3">
        <v>14.92</v>
      </c>
      <c r="U111" s="4">
        <v>89</v>
      </c>
      <c r="V111" s="3">
        <v>21.78</v>
      </c>
      <c r="W111" s="3">
        <v>18.53</v>
      </c>
      <c r="X111" s="1"/>
      <c r="Y111" s="1"/>
      <c r="Z111" s="1"/>
      <c r="AA111" s="1"/>
      <c r="AB111" s="1"/>
      <c r="AC111" s="1"/>
      <c r="AD111" t="s">
        <v>127</v>
      </c>
      <c r="AE111" t="s">
        <v>128</v>
      </c>
      <c r="AF111" t="s">
        <v>128</v>
      </c>
      <c r="AG111" t="s">
        <v>127</v>
      </c>
      <c r="AH111" t="s">
        <v>127</v>
      </c>
      <c r="AI111" t="s">
        <v>127</v>
      </c>
      <c r="AJ111" t="s">
        <v>130</v>
      </c>
      <c r="AK111" t="s">
        <v>128</v>
      </c>
      <c r="AL111" t="s">
        <v>128</v>
      </c>
      <c r="AM111" t="s">
        <v>129</v>
      </c>
      <c r="AN111" t="s">
        <v>129</v>
      </c>
    </row>
    <row r="112" spans="1:40" x14ac:dyDescent="0.3">
      <c r="A112" s="4">
        <v>3834</v>
      </c>
      <c r="B112" t="s">
        <v>59</v>
      </c>
      <c r="C112" t="s">
        <v>52</v>
      </c>
      <c r="D112" t="s">
        <v>53</v>
      </c>
      <c r="G112" s="4">
        <v>2</v>
      </c>
      <c r="H112" t="s">
        <v>2</v>
      </c>
      <c r="I112" s="2">
        <v>0.21052631578947367</v>
      </c>
      <c r="J112" s="2">
        <v>0.10526315789473684</v>
      </c>
      <c r="K112" s="2"/>
      <c r="L112" s="2"/>
      <c r="M112" s="5" t="s">
        <v>481</v>
      </c>
      <c r="N112" s="5" t="s">
        <v>486</v>
      </c>
      <c r="O112" s="4">
        <v>0</v>
      </c>
      <c r="P112" s="4">
        <v>0</v>
      </c>
      <c r="Q112" s="5" t="s">
        <v>494</v>
      </c>
      <c r="R112" s="4">
        <v>17</v>
      </c>
      <c r="S112" s="3">
        <v>34.43</v>
      </c>
      <c r="T112" s="3">
        <v>19.82</v>
      </c>
      <c r="U112" s="4">
        <v>15</v>
      </c>
      <c r="V112" s="3">
        <v>35.1</v>
      </c>
      <c r="W112" s="3">
        <v>16.8</v>
      </c>
      <c r="X112" s="4"/>
      <c r="Y112" s="3"/>
      <c r="Z112" s="3"/>
      <c r="AA112" s="1"/>
      <c r="AB112" s="1"/>
      <c r="AC112" s="1"/>
      <c r="AD112" t="s">
        <v>469</v>
      </c>
      <c r="AE112" t="s">
        <v>471</v>
      </c>
      <c r="AF112" t="s">
        <v>471</v>
      </c>
      <c r="AG112" t="s">
        <v>471</v>
      </c>
      <c r="AH112" t="s">
        <v>127</v>
      </c>
      <c r="AI112" t="s">
        <v>127</v>
      </c>
      <c r="AJ112" t="s">
        <v>127</v>
      </c>
      <c r="AK112" t="s">
        <v>127</v>
      </c>
      <c r="AL112" t="s">
        <v>471</v>
      </c>
      <c r="AM112" t="s">
        <v>471</v>
      </c>
      <c r="AN112" t="s">
        <v>470</v>
      </c>
    </row>
    <row r="113" spans="1:40" x14ac:dyDescent="0.3">
      <c r="A113" s="4">
        <v>4001</v>
      </c>
      <c r="B113" t="s">
        <v>193</v>
      </c>
      <c r="C113" t="s">
        <v>42</v>
      </c>
      <c r="D113" t="s">
        <v>58</v>
      </c>
      <c r="G113" s="4">
        <v>2</v>
      </c>
      <c r="H113" t="s">
        <v>2</v>
      </c>
      <c r="I113" s="2">
        <v>0.22222222222222221</v>
      </c>
      <c r="J113" s="2">
        <v>0.29059829059829057</v>
      </c>
      <c r="K113" s="2"/>
      <c r="L113" s="2"/>
      <c r="M113" s="5" t="s">
        <v>194</v>
      </c>
      <c r="N113" s="5" t="s">
        <v>195</v>
      </c>
      <c r="O113" s="4">
        <v>0</v>
      </c>
      <c r="P113" s="4">
        <v>6</v>
      </c>
      <c r="Q113" s="5" t="s">
        <v>196</v>
      </c>
      <c r="R113" s="4">
        <v>117</v>
      </c>
      <c r="S113" s="3">
        <v>31.57</v>
      </c>
      <c r="T113" s="3">
        <v>2.08</v>
      </c>
      <c r="U113" s="4">
        <v>117</v>
      </c>
      <c r="V113" s="3">
        <v>30.19</v>
      </c>
      <c r="W113" s="3">
        <v>2.15</v>
      </c>
      <c r="X113" s="1"/>
      <c r="Y113" s="1"/>
      <c r="Z113" s="1"/>
      <c r="AA113" s="1"/>
      <c r="AB113" s="1"/>
      <c r="AC113" s="1"/>
      <c r="AD113" t="s">
        <v>129</v>
      </c>
      <c r="AE113" t="s">
        <v>129</v>
      </c>
      <c r="AF113" t="s">
        <v>127</v>
      </c>
      <c r="AG113" t="s">
        <v>127</v>
      </c>
      <c r="AH113" t="s">
        <v>127</v>
      </c>
      <c r="AI113" t="s">
        <v>127</v>
      </c>
      <c r="AJ113" t="s">
        <v>127</v>
      </c>
      <c r="AK113" t="s">
        <v>127</v>
      </c>
      <c r="AL113" t="s">
        <v>129</v>
      </c>
      <c r="AM113" t="s">
        <v>129</v>
      </c>
      <c r="AN113" t="s">
        <v>128</v>
      </c>
    </row>
    <row r="114" spans="1:40" x14ac:dyDescent="0.3">
      <c r="A114" s="4">
        <v>4003</v>
      </c>
      <c r="B114" t="s">
        <v>211</v>
      </c>
      <c r="C114" t="s">
        <v>99</v>
      </c>
      <c r="D114" t="s">
        <v>108</v>
      </c>
      <c r="G114" s="4">
        <v>2</v>
      </c>
      <c r="H114" t="s">
        <v>2</v>
      </c>
      <c r="I114" s="2">
        <v>0.5</v>
      </c>
      <c r="J114" s="2">
        <v>0.44444444444444442</v>
      </c>
      <c r="K114" s="2"/>
      <c r="L114" s="2"/>
      <c r="M114" s="5" t="s">
        <v>212</v>
      </c>
      <c r="N114" s="5" t="s">
        <v>213</v>
      </c>
      <c r="O114" s="4">
        <v>3</v>
      </c>
      <c r="P114" s="4">
        <v>0</v>
      </c>
      <c r="Q114" s="5" t="s">
        <v>126</v>
      </c>
      <c r="R114" s="4">
        <v>20</v>
      </c>
      <c r="S114" s="3">
        <v>34.17</v>
      </c>
      <c r="T114" s="3">
        <v>18.917135089648223</v>
      </c>
      <c r="U114" s="4">
        <v>18</v>
      </c>
      <c r="V114" s="3">
        <v>29.39</v>
      </c>
      <c r="W114" s="3">
        <v>18.243354954612922</v>
      </c>
      <c r="X114" s="1"/>
      <c r="Y114" s="1"/>
      <c r="Z114" s="1"/>
      <c r="AA114" s="1"/>
      <c r="AB114" s="1"/>
      <c r="AC114" s="1"/>
      <c r="AD114" t="s">
        <v>127</v>
      </c>
      <c r="AE114" t="s">
        <v>127</v>
      </c>
      <c r="AF114" t="s">
        <v>130</v>
      </c>
      <c r="AG114" t="s">
        <v>127</v>
      </c>
      <c r="AH114" t="s">
        <v>127</v>
      </c>
      <c r="AI114" t="s">
        <v>127</v>
      </c>
      <c r="AJ114" t="s">
        <v>127</v>
      </c>
      <c r="AK114" t="s">
        <v>128</v>
      </c>
      <c r="AL114" t="s">
        <v>127</v>
      </c>
      <c r="AM114" t="s">
        <v>130</v>
      </c>
      <c r="AN114" t="s">
        <v>128</v>
      </c>
    </row>
    <row r="115" spans="1:40" x14ac:dyDescent="0.3">
      <c r="A115" s="4">
        <v>4012</v>
      </c>
      <c r="B115" t="s">
        <v>437</v>
      </c>
      <c r="C115" t="s">
        <v>52</v>
      </c>
      <c r="D115" t="s">
        <v>54</v>
      </c>
      <c r="G115" s="4">
        <v>2</v>
      </c>
      <c r="H115" t="s">
        <v>2</v>
      </c>
      <c r="I115" s="2">
        <v>0.30303030303030304</v>
      </c>
      <c r="J115" s="2"/>
      <c r="K115" s="2"/>
      <c r="L115" s="2"/>
      <c r="M115" s="5" t="s">
        <v>438</v>
      </c>
      <c r="N115" s="5" t="s">
        <v>439</v>
      </c>
      <c r="O115" s="4">
        <v>3</v>
      </c>
      <c r="P115" s="4">
        <v>0</v>
      </c>
      <c r="Q115" s="5" t="s">
        <v>440</v>
      </c>
      <c r="R115" s="4">
        <v>33</v>
      </c>
      <c r="S115" s="3">
        <v>34.17</v>
      </c>
      <c r="T115" s="3">
        <v>15.89</v>
      </c>
      <c r="U115" s="4">
        <v>30</v>
      </c>
      <c r="V115" s="3">
        <v>43.4</v>
      </c>
      <c r="W115" s="3">
        <v>11.92</v>
      </c>
      <c r="X115" s="1"/>
      <c r="Y115" s="1"/>
      <c r="Z115" s="1"/>
      <c r="AA115" s="1"/>
      <c r="AB115" s="1"/>
      <c r="AC115" s="1"/>
      <c r="AD115" t="s">
        <v>130</v>
      </c>
      <c r="AE115" t="s">
        <v>130</v>
      </c>
      <c r="AF115" t="s">
        <v>127</v>
      </c>
      <c r="AG115" t="s">
        <v>127</v>
      </c>
      <c r="AH115" t="s">
        <v>127</v>
      </c>
      <c r="AI115" t="s">
        <v>127</v>
      </c>
      <c r="AJ115" t="s">
        <v>127</v>
      </c>
      <c r="AK115" t="s">
        <v>127</v>
      </c>
      <c r="AL115" t="s">
        <v>127</v>
      </c>
      <c r="AM115" t="s">
        <v>130</v>
      </c>
      <c r="AN115" t="s">
        <v>129</v>
      </c>
    </row>
    <row r="116" spans="1:40" x14ac:dyDescent="0.3">
      <c r="A116" s="4">
        <v>4086</v>
      </c>
      <c r="B116" t="s">
        <v>330</v>
      </c>
      <c r="C116" t="s">
        <v>89</v>
      </c>
      <c r="D116" t="s">
        <v>42</v>
      </c>
      <c r="G116" s="4">
        <v>2</v>
      </c>
      <c r="H116" t="s">
        <v>2</v>
      </c>
      <c r="I116" s="2">
        <v>0.36065573770491799</v>
      </c>
      <c r="J116" s="2">
        <v>0.61111111111111116</v>
      </c>
      <c r="K116" s="2"/>
      <c r="L116" s="2"/>
      <c r="M116" s="5" t="s">
        <v>331</v>
      </c>
      <c r="N116" s="5" t="s">
        <v>332</v>
      </c>
      <c r="O116" s="4">
        <v>0</v>
      </c>
      <c r="P116" s="4">
        <v>0</v>
      </c>
      <c r="Q116" s="5" t="s">
        <v>333</v>
      </c>
      <c r="R116" s="4">
        <v>58</v>
      </c>
      <c r="S116" s="3">
        <v>27.8</v>
      </c>
      <c r="T116" s="3">
        <v>9.8000000000000007</v>
      </c>
      <c r="U116" s="4">
        <v>51</v>
      </c>
      <c r="V116" s="3">
        <v>28.2</v>
      </c>
      <c r="W116" s="3">
        <v>13.4</v>
      </c>
      <c r="X116" s="1"/>
      <c r="Y116" s="1"/>
      <c r="Z116" s="1"/>
      <c r="AA116" s="1"/>
      <c r="AB116" s="1"/>
      <c r="AC116" s="1"/>
      <c r="AD116" t="s">
        <v>128</v>
      </c>
      <c r="AE116" t="s">
        <v>128</v>
      </c>
      <c r="AF116" t="s">
        <v>127</v>
      </c>
      <c r="AG116" t="s">
        <v>127</v>
      </c>
      <c r="AH116" t="s">
        <v>127</v>
      </c>
      <c r="AI116" t="s">
        <v>127</v>
      </c>
      <c r="AJ116" t="s">
        <v>127</v>
      </c>
      <c r="AK116" t="s">
        <v>127</v>
      </c>
      <c r="AL116" t="s">
        <v>128</v>
      </c>
      <c r="AM116" t="s">
        <v>128</v>
      </c>
      <c r="AN116" t="s">
        <v>130</v>
      </c>
    </row>
    <row r="117" spans="1:40" x14ac:dyDescent="0.3">
      <c r="A117" s="4">
        <v>4099</v>
      </c>
      <c r="B117" t="s">
        <v>107</v>
      </c>
      <c r="C117" t="s">
        <v>99</v>
      </c>
      <c r="D117" t="s">
        <v>108</v>
      </c>
      <c r="E117" t="s">
        <v>100</v>
      </c>
      <c r="G117" s="4">
        <v>3</v>
      </c>
      <c r="H117" t="s">
        <v>2</v>
      </c>
      <c r="I117" s="2">
        <v>0.46341463414634143</v>
      </c>
      <c r="J117" s="2">
        <v>0.1785714285714286</v>
      </c>
      <c r="K117" s="2"/>
      <c r="L117" s="2"/>
      <c r="M117" s="5" t="s">
        <v>109</v>
      </c>
      <c r="N117" s="5" t="s">
        <v>110</v>
      </c>
      <c r="O117" s="4">
        <v>3</v>
      </c>
      <c r="P117" s="4">
        <v>0</v>
      </c>
      <c r="Q117" s="5" t="s">
        <v>111</v>
      </c>
      <c r="R117" s="4">
        <v>41</v>
      </c>
      <c r="S117" s="3">
        <v>17.43</v>
      </c>
      <c r="T117" s="3">
        <v>11.26</v>
      </c>
      <c r="U117" s="4">
        <v>38</v>
      </c>
      <c r="V117" s="3">
        <v>21.5</v>
      </c>
      <c r="W117" s="3">
        <v>12.36</v>
      </c>
      <c r="X117" s="4">
        <v>22</v>
      </c>
      <c r="Y117" s="3">
        <v>25.9</v>
      </c>
      <c r="Z117" s="3">
        <v>11.32</v>
      </c>
      <c r="AA117" s="1"/>
      <c r="AB117" s="1"/>
      <c r="AC117" s="1"/>
      <c r="AD117" t="s">
        <v>60</v>
      </c>
      <c r="AE117" t="s">
        <v>62</v>
      </c>
      <c r="AF117" t="s">
        <v>62</v>
      </c>
      <c r="AG117" t="s">
        <v>60</v>
      </c>
      <c r="AH117" t="s">
        <v>60</v>
      </c>
      <c r="AI117" t="s">
        <v>60</v>
      </c>
      <c r="AJ117" t="s">
        <v>60</v>
      </c>
      <c r="AK117" t="s">
        <v>60</v>
      </c>
      <c r="AL117" t="s">
        <v>60</v>
      </c>
      <c r="AM117" t="s">
        <v>62</v>
      </c>
      <c r="AN117" t="s">
        <v>83</v>
      </c>
    </row>
    <row r="118" spans="1:40" x14ac:dyDescent="0.3">
      <c r="A118" s="4">
        <v>4141</v>
      </c>
      <c r="B118" t="s">
        <v>238</v>
      </c>
      <c r="C118" t="s">
        <v>53</v>
      </c>
      <c r="D118" t="s">
        <v>52</v>
      </c>
      <c r="G118" s="4">
        <v>2</v>
      </c>
      <c r="H118" t="s">
        <v>2</v>
      </c>
      <c r="I118" s="2">
        <v>6.3829787234042534E-2</v>
      </c>
      <c r="J118" s="2">
        <v>9.0909090909090939E-2</v>
      </c>
      <c r="K118" s="2"/>
      <c r="L118" s="2"/>
      <c r="M118" s="5" t="s">
        <v>239</v>
      </c>
      <c r="N118" s="5" t="s">
        <v>240</v>
      </c>
      <c r="O118" s="4">
        <v>0</v>
      </c>
      <c r="P118" s="4">
        <v>0</v>
      </c>
      <c r="Q118" s="5" t="s">
        <v>241</v>
      </c>
      <c r="R118" s="4">
        <v>35</v>
      </c>
      <c r="S118" s="3">
        <v>26.6</v>
      </c>
      <c r="T118" s="3">
        <v>5.12</v>
      </c>
      <c r="U118" s="4">
        <v>34</v>
      </c>
      <c r="V118" s="3">
        <v>29.2</v>
      </c>
      <c r="W118" s="3">
        <v>5.2</v>
      </c>
      <c r="X118" s="1"/>
      <c r="Y118" s="1"/>
      <c r="Z118" s="1"/>
      <c r="AA118" s="1"/>
      <c r="AB118" s="1"/>
      <c r="AC118" s="1"/>
      <c r="AD118" t="s">
        <v>127</v>
      </c>
      <c r="AE118" t="s">
        <v>129</v>
      </c>
      <c r="AF118" t="s">
        <v>127</v>
      </c>
      <c r="AG118" t="s">
        <v>130</v>
      </c>
      <c r="AH118" t="s">
        <v>127</v>
      </c>
      <c r="AI118" t="s">
        <v>127</v>
      </c>
      <c r="AJ118" t="s">
        <v>127</v>
      </c>
      <c r="AK118" t="s">
        <v>127</v>
      </c>
      <c r="AL118" t="s">
        <v>129</v>
      </c>
      <c r="AM118" t="s">
        <v>129</v>
      </c>
      <c r="AN118" t="s">
        <v>127</v>
      </c>
    </row>
    <row r="119" spans="1:40" x14ac:dyDescent="0.3">
      <c r="A119" s="4">
        <v>4189</v>
      </c>
      <c r="B119" t="s">
        <v>178</v>
      </c>
      <c r="C119" t="s">
        <v>99</v>
      </c>
      <c r="D119" t="s">
        <v>58</v>
      </c>
      <c r="G119" s="4">
        <v>2</v>
      </c>
      <c r="H119" t="s">
        <v>2</v>
      </c>
      <c r="I119" s="2">
        <v>0.31914893617021278</v>
      </c>
      <c r="J119" s="2">
        <v>0.44680851063829785</v>
      </c>
      <c r="K119" s="2"/>
      <c r="L119" s="2"/>
      <c r="M119" s="5" t="s">
        <v>179</v>
      </c>
      <c r="N119" s="5" t="s">
        <v>180</v>
      </c>
      <c r="O119" s="4">
        <v>1</v>
      </c>
      <c r="P119" s="4">
        <v>0</v>
      </c>
      <c r="Q119" s="5" t="s">
        <v>181</v>
      </c>
      <c r="R119" s="4">
        <v>47</v>
      </c>
      <c r="S119" s="3">
        <v>32.4</v>
      </c>
      <c r="T119" s="3">
        <v>22.910478383993279</v>
      </c>
      <c r="U119" s="4">
        <v>47</v>
      </c>
      <c r="V119" s="3">
        <v>37.6</v>
      </c>
      <c r="W119" s="3">
        <v>24.134702419779185</v>
      </c>
      <c r="X119" s="1"/>
      <c r="Y119" s="1"/>
      <c r="Z119" s="1"/>
      <c r="AA119" s="1"/>
      <c r="AB119" s="1"/>
      <c r="AC119" s="1"/>
      <c r="AD119" t="s">
        <v>127</v>
      </c>
      <c r="AE119" t="s">
        <v>129</v>
      </c>
      <c r="AF119" t="s">
        <v>129</v>
      </c>
      <c r="AG119" t="s">
        <v>127</v>
      </c>
      <c r="AH119" t="s">
        <v>127</v>
      </c>
      <c r="AI119" t="s">
        <v>127</v>
      </c>
      <c r="AJ119" t="s">
        <v>127</v>
      </c>
      <c r="AK119" t="s">
        <v>128</v>
      </c>
      <c r="AL119" t="s">
        <v>127</v>
      </c>
      <c r="AM119" t="s">
        <v>129</v>
      </c>
      <c r="AN119" t="s">
        <v>127</v>
      </c>
    </row>
    <row r="120" spans="1:40" x14ac:dyDescent="0.3">
      <c r="A120" s="4">
        <v>4204</v>
      </c>
      <c r="B120" t="s">
        <v>263</v>
      </c>
      <c r="C120" t="s">
        <v>53</v>
      </c>
      <c r="D120" t="s">
        <v>52</v>
      </c>
      <c r="G120" s="4">
        <v>2</v>
      </c>
      <c r="H120" t="s">
        <v>2</v>
      </c>
      <c r="I120" s="2">
        <v>0.32352941176470584</v>
      </c>
      <c r="J120" s="2">
        <v>0.23529411764705888</v>
      </c>
      <c r="K120" s="2"/>
      <c r="L120" s="2"/>
      <c r="M120" s="5" t="s">
        <v>264</v>
      </c>
      <c r="N120" s="5" t="s">
        <v>265</v>
      </c>
      <c r="O120" s="4">
        <v>0</v>
      </c>
      <c r="P120" s="4">
        <v>4</v>
      </c>
      <c r="Q120" s="5" t="s">
        <v>266</v>
      </c>
      <c r="R120" s="4">
        <v>34</v>
      </c>
      <c r="S120" s="3">
        <v>10.43</v>
      </c>
      <c r="T120" s="3">
        <v>12.361618017072038</v>
      </c>
      <c r="U120" s="4">
        <v>34</v>
      </c>
      <c r="V120" s="3">
        <v>17.89</v>
      </c>
      <c r="W120" s="3">
        <v>11.953451384432865</v>
      </c>
      <c r="X120" s="1"/>
      <c r="Y120" s="1"/>
      <c r="Z120" s="1"/>
      <c r="AA120" s="1"/>
      <c r="AB120" s="1"/>
      <c r="AC120" s="1"/>
      <c r="AD120" t="s">
        <v>127</v>
      </c>
      <c r="AE120" t="s">
        <v>129</v>
      </c>
      <c r="AF120" t="s">
        <v>129</v>
      </c>
      <c r="AG120" t="s">
        <v>130</v>
      </c>
      <c r="AH120" t="s">
        <v>127</v>
      </c>
      <c r="AI120" t="s">
        <v>127</v>
      </c>
      <c r="AJ120" t="s">
        <v>127</v>
      </c>
      <c r="AK120" t="s">
        <v>127</v>
      </c>
      <c r="AL120" t="s">
        <v>129</v>
      </c>
      <c r="AM120" t="s">
        <v>129</v>
      </c>
      <c r="AN120" t="s">
        <v>129</v>
      </c>
    </row>
    <row r="121" spans="1:40" x14ac:dyDescent="0.3">
      <c r="A121" s="6">
        <v>452</v>
      </c>
      <c r="B121" s="7" t="s">
        <v>506</v>
      </c>
      <c r="C121" t="s">
        <v>507</v>
      </c>
      <c r="D121" t="s">
        <v>508</v>
      </c>
      <c r="E121" t="s">
        <v>509</v>
      </c>
      <c r="G121" s="4">
        <v>3</v>
      </c>
      <c r="H121" t="s">
        <v>2</v>
      </c>
      <c r="I121" s="2">
        <f>1-15/22</f>
        <v>0.31818181818181823</v>
      </c>
      <c r="J121" s="2">
        <f>1-15/19</f>
        <v>0.21052631578947367</v>
      </c>
      <c r="K121" s="2">
        <f>1-15/19</f>
        <v>0.21052631578947367</v>
      </c>
      <c r="L121" s="2"/>
      <c r="M121" s="5" t="s">
        <v>510</v>
      </c>
      <c r="N121" s="5" t="s">
        <v>511</v>
      </c>
      <c r="O121" s="4">
        <v>0</v>
      </c>
      <c r="P121" s="4">
        <v>0</v>
      </c>
      <c r="Q121" s="5" t="s">
        <v>512</v>
      </c>
      <c r="AD121" t="s">
        <v>500</v>
      </c>
      <c r="AE121" t="s">
        <v>468</v>
      </c>
      <c r="AF121" t="s">
        <v>501</v>
      </c>
      <c r="AG121" t="s">
        <v>501</v>
      </c>
      <c r="AH121" t="s">
        <v>474</v>
      </c>
      <c r="AI121" t="s">
        <v>474</v>
      </c>
      <c r="AJ121" t="s">
        <v>474</v>
      </c>
      <c r="AK121" t="s">
        <v>474</v>
      </c>
      <c r="AL121" t="s">
        <v>473</v>
      </c>
      <c r="AM121" t="s">
        <v>460</v>
      </c>
      <c r="AN121" t="s">
        <v>474</v>
      </c>
    </row>
    <row r="122" spans="1:40" ht="13.9" x14ac:dyDescent="0.3">
      <c r="A122" s="6">
        <v>1322</v>
      </c>
      <c r="B122" s="8" t="s">
        <v>513</v>
      </c>
      <c r="C122" t="s">
        <v>514</v>
      </c>
      <c r="D122" t="s">
        <v>504</v>
      </c>
      <c r="G122" s="4">
        <v>2</v>
      </c>
      <c r="H122" t="s">
        <v>2</v>
      </c>
      <c r="I122">
        <f>1-4/7</f>
        <v>0.4285714285714286</v>
      </c>
      <c r="J122">
        <f>1-6/7</f>
        <v>0.1428571428571429</v>
      </c>
      <c r="M122" s="5" t="s">
        <v>515</v>
      </c>
      <c r="N122" s="5" t="s">
        <v>516</v>
      </c>
      <c r="O122" s="4">
        <v>0</v>
      </c>
      <c r="P122" s="4">
        <v>0</v>
      </c>
      <c r="AD122" t="s">
        <v>469</v>
      </c>
      <c r="AE122" t="s">
        <v>472</v>
      </c>
      <c r="AF122" t="s">
        <v>469</v>
      </c>
      <c r="AG122" t="s">
        <v>469</v>
      </c>
      <c r="AH122" t="s">
        <v>469</v>
      </c>
      <c r="AI122" t="s">
        <v>469</v>
      </c>
      <c r="AJ122" t="s">
        <v>469</v>
      </c>
      <c r="AK122" t="s">
        <v>469</v>
      </c>
      <c r="AL122" t="s">
        <v>469</v>
      </c>
      <c r="AM122" t="s">
        <v>469</v>
      </c>
      <c r="AN122" t="s">
        <v>471</v>
      </c>
    </row>
    <row r="123" spans="1:40" ht="27.75" x14ac:dyDescent="0.3">
      <c r="A123" s="6">
        <v>1367</v>
      </c>
      <c r="B123" s="9" t="s">
        <v>517</v>
      </c>
      <c r="C123" t="s">
        <v>507</v>
      </c>
      <c r="D123" t="s">
        <v>518</v>
      </c>
      <c r="G123" s="4">
        <v>2</v>
      </c>
      <c r="H123" t="s">
        <v>2</v>
      </c>
      <c r="I123" s="2">
        <v>0.32</v>
      </c>
      <c r="J123">
        <v>0.2</v>
      </c>
      <c r="M123" s="5" t="s">
        <v>519</v>
      </c>
      <c r="N123" s="5" t="s">
        <v>520</v>
      </c>
      <c r="O123" s="4">
        <v>0</v>
      </c>
      <c r="P123" s="4">
        <v>6</v>
      </c>
      <c r="Q123" s="5" t="s">
        <v>521</v>
      </c>
      <c r="AD123" t="s">
        <v>470</v>
      </c>
      <c r="AE123" t="s">
        <v>470</v>
      </c>
      <c r="AF123" t="s">
        <v>469</v>
      </c>
      <c r="AG123" t="s">
        <v>469</v>
      </c>
      <c r="AH123" t="s">
        <v>469</v>
      </c>
      <c r="AI123" t="s">
        <v>469</v>
      </c>
      <c r="AJ123" t="s">
        <v>469</v>
      </c>
      <c r="AK123" t="s">
        <v>469</v>
      </c>
      <c r="AL123" t="s">
        <v>470</v>
      </c>
      <c r="AM123" t="s">
        <v>470</v>
      </c>
      <c r="AN123" t="s">
        <v>471</v>
      </c>
    </row>
    <row r="124" spans="1:40" x14ac:dyDescent="0.3">
      <c r="A124" s="6">
        <v>1617</v>
      </c>
      <c r="B124" s="10" t="s">
        <v>522</v>
      </c>
      <c r="C124" t="s">
        <v>523</v>
      </c>
      <c r="D124" t="s">
        <v>508</v>
      </c>
      <c r="G124" s="4">
        <v>2</v>
      </c>
      <c r="H124" t="s">
        <v>2</v>
      </c>
      <c r="I124">
        <f>1/18</f>
        <v>5.5555555555555552E-2</v>
      </c>
      <c r="J124">
        <f>11/18</f>
        <v>0.61111111111111116</v>
      </c>
      <c r="M124" s="5" t="s">
        <v>524</v>
      </c>
      <c r="N124" s="5" t="s">
        <v>520</v>
      </c>
      <c r="O124" s="4">
        <v>4</v>
      </c>
      <c r="P124" s="4">
        <v>0</v>
      </c>
      <c r="Q124" s="5" t="s">
        <v>490</v>
      </c>
      <c r="AD124" t="s">
        <v>469</v>
      </c>
      <c r="AE124" t="s">
        <v>469</v>
      </c>
      <c r="AF124" t="s">
        <v>469</v>
      </c>
      <c r="AG124" t="s">
        <v>469</v>
      </c>
      <c r="AH124" t="s">
        <v>470</v>
      </c>
      <c r="AI124" t="s">
        <v>469</v>
      </c>
      <c r="AJ124" t="s">
        <v>469</v>
      </c>
      <c r="AK124" t="s">
        <v>469</v>
      </c>
      <c r="AL124" t="s">
        <v>471</v>
      </c>
      <c r="AM124" t="s">
        <v>469</v>
      </c>
      <c r="AN124" t="s">
        <v>471</v>
      </c>
    </row>
    <row r="125" spans="1:40" x14ac:dyDescent="0.3">
      <c r="A125" s="6">
        <v>1924</v>
      </c>
      <c r="B125" s="7" t="s">
        <v>525</v>
      </c>
      <c r="C125" t="s">
        <v>507</v>
      </c>
      <c r="D125" t="s">
        <v>518</v>
      </c>
      <c r="G125" s="4">
        <v>2</v>
      </c>
      <c r="H125" t="s">
        <v>2</v>
      </c>
      <c r="I125">
        <f>6/34</f>
        <v>0.17647058823529413</v>
      </c>
      <c r="J125">
        <f>2/31</f>
        <v>6.4516129032258063E-2</v>
      </c>
      <c r="M125" s="5" t="s">
        <v>526</v>
      </c>
      <c r="N125" s="5" t="s">
        <v>527</v>
      </c>
      <c r="O125" s="4">
        <v>0</v>
      </c>
      <c r="P125" s="4">
        <v>6</v>
      </c>
      <c r="Q125" s="5" t="s">
        <v>528</v>
      </c>
      <c r="AD125" t="s">
        <v>469</v>
      </c>
      <c r="AE125" t="s">
        <v>470</v>
      </c>
      <c r="AF125" t="s">
        <v>469</v>
      </c>
      <c r="AG125" t="s">
        <v>469</v>
      </c>
      <c r="AH125" t="s">
        <v>469</v>
      </c>
      <c r="AI125" t="s">
        <v>469</v>
      </c>
      <c r="AJ125" t="s">
        <v>469</v>
      </c>
      <c r="AK125" t="s">
        <v>469</v>
      </c>
      <c r="AL125" t="s">
        <v>469</v>
      </c>
      <c r="AM125" t="s">
        <v>470</v>
      </c>
      <c r="AN125" t="s">
        <v>469</v>
      </c>
    </row>
    <row r="126" spans="1:40" x14ac:dyDescent="0.3">
      <c r="A126" s="6">
        <v>2698</v>
      </c>
      <c r="B126" s="7" t="s">
        <v>530</v>
      </c>
      <c r="C126" t="s">
        <v>531</v>
      </c>
      <c r="D126" t="s">
        <v>505</v>
      </c>
      <c r="G126" s="4">
        <v>2</v>
      </c>
      <c r="H126" t="s">
        <v>2</v>
      </c>
      <c r="I126">
        <f>7/43</f>
        <v>0.16279069767441862</v>
      </c>
      <c r="J126">
        <v>0</v>
      </c>
      <c r="M126" s="5" t="s">
        <v>532</v>
      </c>
      <c r="N126" s="5" t="s">
        <v>533</v>
      </c>
      <c r="O126" s="4">
        <v>0</v>
      </c>
      <c r="P126" s="4">
        <v>0</v>
      </c>
      <c r="Q126" s="5" t="s">
        <v>534</v>
      </c>
      <c r="AD126" t="s">
        <v>130</v>
      </c>
      <c r="AE126" t="s">
        <v>472</v>
      </c>
      <c r="AF126" t="s">
        <v>469</v>
      </c>
      <c r="AG126" t="s">
        <v>127</v>
      </c>
      <c r="AH126" t="s">
        <v>127</v>
      </c>
      <c r="AI126" t="s">
        <v>127</v>
      </c>
      <c r="AJ126" t="s">
        <v>127</v>
      </c>
      <c r="AK126" t="s">
        <v>127</v>
      </c>
      <c r="AL126" t="s">
        <v>469</v>
      </c>
      <c r="AM126" t="s">
        <v>472</v>
      </c>
      <c r="AN126" t="s">
        <v>471</v>
      </c>
    </row>
    <row r="127" spans="1:40" x14ac:dyDescent="0.3">
      <c r="A127" s="6">
        <v>2756</v>
      </c>
      <c r="B127" s="7" t="s">
        <v>535</v>
      </c>
      <c r="C127" t="s">
        <v>509</v>
      </c>
      <c r="D127" t="s">
        <v>536</v>
      </c>
      <c r="G127" s="4">
        <v>2</v>
      </c>
      <c r="H127" t="s">
        <v>2</v>
      </c>
      <c r="I127">
        <f>1-11/16</f>
        <v>0.3125</v>
      </c>
      <c r="J127">
        <f>1-10/16</f>
        <v>0.375</v>
      </c>
      <c r="M127" s="5" t="s">
        <v>537</v>
      </c>
      <c r="N127" s="5" t="s">
        <v>469</v>
      </c>
      <c r="O127" s="4">
        <v>0</v>
      </c>
      <c r="P127" s="4">
        <v>6</v>
      </c>
      <c r="AD127" t="s">
        <v>469</v>
      </c>
      <c r="AE127" t="s">
        <v>472</v>
      </c>
      <c r="AF127" t="s">
        <v>470</v>
      </c>
      <c r="AG127" t="s">
        <v>470</v>
      </c>
      <c r="AH127" t="s">
        <v>127</v>
      </c>
      <c r="AI127" t="s">
        <v>127</v>
      </c>
      <c r="AJ127" t="s">
        <v>127</v>
      </c>
      <c r="AK127" t="s">
        <v>127</v>
      </c>
      <c r="AL127" t="s">
        <v>472</v>
      </c>
      <c r="AM127" t="s">
        <v>470</v>
      </c>
      <c r="AN127" t="s">
        <v>471</v>
      </c>
    </row>
    <row r="128" spans="1:40" x14ac:dyDescent="0.3">
      <c r="A128" s="6">
        <v>4081</v>
      </c>
      <c r="B128" s="7" t="s">
        <v>538</v>
      </c>
      <c r="C128" t="s">
        <v>523</v>
      </c>
      <c r="D128" t="s">
        <v>539</v>
      </c>
      <c r="G128" s="4">
        <v>2</v>
      </c>
      <c r="H128" t="s">
        <v>2</v>
      </c>
      <c r="I128">
        <v>0</v>
      </c>
      <c r="J128">
        <v>0</v>
      </c>
      <c r="M128" s="5" t="s">
        <v>540</v>
      </c>
      <c r="N128" s="5" t="s">
        <v>541</v>
      </c>
      <c r="O128" s="4">
        <v>0</v>
      </c>
      <c r="P128" s="4">
        <v>0</v>
      </c>
      <c r="Q128" s="5" t="s">
        <v>542</v>
      </c>
      <c r="AD128" t="s">
        <v>469</v>
      </c>
      <c r="AE128" t="s">
        <v>469</v>
      </c>
      <c r="AF128" t="s">
        <v>469</v>
      </c>
      <c r="AG128" t="s">
        <v>469</v>
      </c>
      <c r="AH128" t="s">
        <v>470</v>
      </c>
      <c r="AI128" t="s">
        <v>127</v>
      </c>
      <c r="AJ128" t="s">
        <v>127</v>
      </c>
      <c r="AK128" t="s">
        <v>127</v>
      </c>
      <c r="AL128" t="s">
        <v>469</v>
      </c>
      <c r="AM128" t="s">
        <v>469</v>
      </c>
      <c r="AN128" t="s">
        <v>471</v>
      </c>
    </row>
    <row r="129" spans="1:40" x14ac:dyDescent="0.3">
      <c r="A129" s="6">
        <v>4147</v>
      </c>
      <c r="B129" s="7" t="s">
        <v>543</v>
      </c>
      <c r="C129" t="s">
        <v>504</v>
      </c>
      <c r="D129" t="s">
        <v>529</v>
      </c>
      <c r="G129" s="4">
        <v>2</v>
      </c>
      <c r="H129" t="s">
        <v>2</v>
      </c>
      <c r="I129">
        <v>0.47</v>
      </c>
      <c r="J129">
        <v>0.57999999999999996</v>
      </c>
      <c r="M129" s="5" t="s">
        <v>544</v>
      </c>
      <c r="N129" s="5" t="s">
        <v>545</v>
      </c>
      <c r="O129" s="4">
        <v>2</v>
      </c>
      <c r="P129" s="4">
        <v>0</v>
      </c>
      <c r="Q129" s="5" t="s">
        <v>493</v>
      </c>
      <c r="AD129" t="s">
        <v>127</v>
      </c>
      <c r="AE129" t="s">
        <v>129</v>
      </c>
      <c r="AF129" t="s">
        <v>129</v>
      </c>
      <c r="AG129" t="s">
        <v>127</v>
      </c>
      <c r="AH129" t="s">
        <v>127</v>
      </c>
      <c r="AI129" t="s">
        <v>470</v>
      </c>
      <c r="AJ129" t="s">
        <v>127</v>
      </c>
      <c r="AK129" t="s">
        <v>469</v>
      </c>
      <c r="AL129" t="s">
        <v>470</v>
      </c>
      <c r="AM129" t="s">
        <v>129</v>
      </c>
      <c r="AN129" t="s">
        <v>470</v>
      </c>
    </row>
    <row r="130" spans="1:40" x14ac:dyDescent="0.3">
      <c r="A130" s="6">
        <v>4232</v>
      </c>
      <c r="B130" s="7" t="s">
        <v>546</v>
      </c>
      <c r="C130" t="s">
        <v>523</v>
      </c>
      <c r="D130" t="s">
        <v>539</v>
      </c>
      <c r="G130" s="4">
        <v>2</v>
      </c>
      <c r="H130" t="s">
        <v>2</v>
      </c>
      <c r="I130">
        <f>1/15</f>
        <v>6.6666666666666666E-2</v>
      </c>
      <c r="J130">
        <f>1/12</f>
        <v>8.3333333333333329E-2</v>
      </c>
      <c r="M130" s="5" t="s">
        <v>547</v>
      </c>
      <c r="N130" s="5" t="s">
        <v>548</v>
      </c>
      <c r="O130" s="4">
        <v>0</v>
      </c>
      <c r="P130" s="4">
        <v>0</v>
      </c>
      <c r="Q130" s="5" t="s">
        <v>549</v>
      </c>
      <c r="AD130" t="s">
        <v>469</v>
      </c>
      <c r="AE130" t="s">
        <v>469</v>
      </c>
      <c r="AF130" t="s">
        <v>469</v>
      </c>
      <c r="AG130" t="s">
        <v>469</v>
      </c>
      <c r="AH130" t="s">
        <v>470</v>
      </c>
      <c r="AI130" t="s">
        <v>127</v>
      </c>
      <c r="AJ130" t="s">
        <v>127</v>
      </c>
      <c r="AK130" t="s">
        <v>127</v>
      </c>
      <c r="AL130" t="s">
        <v>469</v>
      </c>
      <c r="AM130" t="s">
        <v>469</v>
      </c>
      <c r="AN130" t="s">
        <v>471</v>
      </c>
    </row>
  </sheetData>
  <sortState ref="A2:AN129">
    <sortCondition ref="A1"/>
  </sortState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37ac82f-42ca-41e7-bf70-5c8fb286a3e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1DEB4050562BA84B9EA100A0706E9627" ma:contentTypeVersion="11" ma:contentTypeDescription="新建文档。" ma:contentTypeScope="" ma:versionID="465bea3d30242045f426e77988d3fb46">
  <xsd:schema xmlns:xsd="http://www.w3.org/2001/XMLSchema" xmlns:xs="http://www.w3.org/2001/XMLSchema" xmlns:p="http://schemas.microsoft.com/office/2006/metadata/properties" xmlns:ns2="b37ac82f-42ca-41e7-bf70-5c8fb286a3ef" targetNamespace="http://schemas.microsoft.com/office/2006/metadata/properties" ma:root="true" ma:fieldsID="57d1c7185eb0c89ff8b840f3772c28ec" ns2:_="">
    <xsd:import namespace="b37ac82f-42ca-41e7-bf70-5c8fb286a3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7ac82f-42ca-41e7-bf70-5c8fb286a3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图像标记" ma:readOnly="false" ma:fieldId="{5cf76f15-5ced-4ddc-b409-7134ff3c332f}" ma:taxonomyMulti="true" ma:sspId="23d5832f-57ba-47c4-9b92-3db42e7496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9693B9-90E7-4344-8AE2-0ACB1BD0423A}">
  <ds:schemaRefs>
    <ds:schemaRef ds:uri="http://schemas.microsoft.com/office/2006/documentManagement/types"/>
    <ds:schemaRef ds:uri="http://schemas.microsoft.com/office/2006/metadata/properties"/>
    <ds:schemaRef ds:uri="b37ac82f-42ca-41e7-bf70-5c8fb286a3ef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CE7EAD0-0FFC-407F-A713-E633B504C3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993A58-61D5-4465-8F82-3AFCAF2D38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7ac82f-42ca-41e7-bf70-5c8fb286a3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 for trial 20250416_2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melody12@pku.edu.cn</cp:lastModifiedBy>
  <dcterms:created xsi:type="dcterms:W3CDTF">2011-08-01T14:22:18Z</dcterms:created>
  <dcterms:modified xsi:type="dcterms:W3CDTF">2025-04-17T11:06:31Z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0x0101001DEB4050562BA84B9EA100A0706E9627</vt:lpwstr>
  </property>
</Properties>
</file>