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hangxiaojiang" sheetId="2" r:id="rId1"/>
  </sheets>
  <calcPr calcId="124519"/>
</workbook>
</file>

<file path=xl/calcChain.xml><?xml version="1.0" encoding="utf-8"?>
<calcChain xmlns="http://schemas.openxmlformats.org/spreadsheetml/2006/main">
  <c r="M13" i="2"/>
  <c r="M10"/>
  <c r="M9"/>
  <c r="M4"/>
  <c r="M5"/>
  <c r="M6"/>
  <c r="M3"/>
  <c r="K13"/>
  <c r="M2" l="1"/>
  <c r="G6" l="1"/>
  <c r="G5"/>
  <c r="G4"/>
  <c r="G3"/>
  <c r="H1"/>
  <c r="I1" s="1"/>
</calcChain>
</file>

<file path=xl/sharedStrings.xml><?xml version="1.0" encoding="utf-8"?>
<sst xmlns="http://schemas.openxmlformats.org/spreadsheetml/2006/main" count="16" uniqueCount="16">
  <si>
    <t>3322新手</t>
    <phoneticPr fontId="2" type="noConversion"/>
  </si>
  <si>
    <t>485111</t>
    <phoneticPr fontId="2" type="noConversion"/>
  </si>
  <si>
    <t>工银双利债券A</t>
    <phoneticPr fontId="2" type="noConversion"/>
  </si>
  <si>
    <t>202101</t>
    <phoneticPr fontId="2" type="noConversion"/>
  </si>
  <si>
    <t>南方宝元债券</t>
    <phoneticPr fontId="2" type="noConversion"/>
  </si>
  <si>
    <t>270002</t>
    <phoneticPr fontId="2" type="noConversion"/>
  </si>
  <si>
    <t>广发稳健增长混合</t>
    <phoneticPr fontId="2" type="noConversion"/>
  </si>
  <si>
    <t>519697</t>
    <phoneticPr fontId="2" type="noConversion"/>
  </si>
  <si>
    <t>交银优势行业混合</t>
    <phoneticPr fontId="2" type="noConversion"/>
  </si>
  <si>
    <t>160221</t>
    <phoneticPr fontId="2" type="noConversion"/>
  </si>
  <si>
    <t>国泰有色金属</t>
    <phoneticPr fontId="2" type="noConversion"/>
  </si>
  <si>
    <t>050011</t>
    <phoneticPr fontId="2" type="noConversion"/>
  </si>
  <si>
    <t>博时信用债A/B</t>
    <phoneticPr fontId="2" type="noConversion"/>
  </si>
  <si>
    <t>合计</t>
    <phoneticPr fontId="2" type="noConversion"/>
  </si>
  <si>
    <t>000215</t>
    <phoneticPr fontId="2" type="noConversion"/>
  </si>
  <si>
    <t>广发趋势优选灵活配置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</si>
</sst>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/>
    <xf numFmtId="14" fontId="0" fillId="0" borderId="0" xfId="0" applyNumberFormat="1"/>
    <xf numFmtId="0" fontId="1" fillId="2" borderId="0" xfId="1" applyAlignment="1"/>
    <xf numFmtId="49" fontId="0" fillId="0" borderId="0" xfId="0" applyNumberFormat="1"/>
    <xf numFmtId="10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373380</xdr:colOff>
      <xdr:row>1</xdr:row>
      <xdr:rowOff>38100</xdr:rowOff>
    </xdr:from>
    <xdr:to>
      <xdr:col>18</xdr:col>
      <xdr:colOff>5593</xdr:colOff>
      <xdr:row>57</xdr:row>
      <xdr:rowOff>68580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8542020" y="217170"/>
          <a:ext cx="2832613" cy="100584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</xdr:row>
      <xdr:rowOff>0</xdr:rowOff>
    </xdr:from>
    <xdr:to>
      <xdr:col>25</xdr:col>
      <xdr:colOff>16663</xdr:colOff>
      <xdr:row>39</xdr:row>
      <xdr:rowOff>119149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9120" y="179070"/>
          <a:ext cx="3857143" cy="69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M13"/>
  <sheetViews>
    <sheetView tabSelected="1" topLeftCell="D1" workbookViewId="0">
      <selection activeCell="M5" sqref="M5"/>
    </sheetView>
  </sheetViews>
  <sheetFormatPr defaultRowHeight="13.5"/>
  <cols>
    <col min="3" max="3" width="7" bestFit="1" customWidth="1"/>
    <col min="4" max="4" width="16.875" bestFit="1" customWidth="1"/>
    <col min="5" max="5" width="7" bestFit="1" customWidth="1"/>
    <col min="6" max="6" width="7" customWidth="1"/>
    <col min="7" max="10" width="10" hidden="1" customWidth="1"/>
    <col min="11" max="11" width="10.5" bestFit="1" customWidth="1"/>
  </cols>
  <sheetData>
    <row r="1" spans="2:13">
      <c r="G1" s="1">
        <v>43987</v>
      </c>
      <c r="H1" s="1">
        <f>G1+30</f>
        <v>44017</v>
      </c>
      <c r="I1" s="1">
        <f>H1+30</f>
        <v>44047</v>
      </c>
      <c r="J1" s="1"/>
      <c r="K1" s="1">
        <v>44039</v>
      </c>
      <c r="M1" t="s">
        <v>13</v>
      </c>
    </row>
    <row r="2" spans="2:13">
      <c r="B2" s="2" t="s">
        <v>0</v>
      </c>
      <c r="C2" s="3"/>
      <c r="E2" s="4"/>
      <c r="F2" s="4"/>
      <c r="G2">
        <v>30000</v>
      </c>
      <c r="H2">
        <v>30000</v>
      </c>
      <c r="I2">
        <v>30000</v>
      </c>
      <c r="J2">
        <v>10000</v>
      </c>
      <c r="M2">
        <f>SUM(G2:J2)</f>
        <v>100000</v>
      </c>
    </row>
    <row r="3" spans="2:13">
      <c r="C3" s="5" t="s">
        <v>1</v>
      </c>
      <c r="D3" t="s">
        <v>2</v>
      </c>
      <c r="E3" s="4">
        <v>0.3</v>
      </c>
      <c r="F3" s="4"/>
      <c r="G3">
        <f>G2*E3</f>
        <v>9000</v>
      </c>
      <c r="K3">
        <v>18152.71</v>
      </c>
      <c r="M3" s="4">
        <f>K3/$M$2</f>
        <v>0.1815271</v>
      </c>
    </row>
    <row r="4" spans="2:13">
      <c r="C4" s="5" t="s">
        <v>3</v>
      </c>
      <c r="D4" t="s">
        <v>4</v>
      </c>
      <c r="E4" s="4">
        <v>0.3</v>
      </c>
      <c r="F4" s="4"/>
      <c r="G4">
        <f>G2*E4</f>
        <v>9000</v>
      </c>
      <c r="K4">
        <v>9349.93</v>
      </c>
      <c r="M4" s="4">
        <f t="shared" ref="M4:M6" si="0">K4/$M$2</f>
        <v>9.3499300000000007E-2</v>
      </c>
    </row>
    <row r="5" spans="2:13">
      <c r="C5" s="5" t="s">
        <v>5</v>
      </c>
      <c r="D5" t="s">
        <v>6</v>
      </c>
      <c r="E5" s="4">
        <v>0.2</v>
      </c>
      <c r="F5" s="4"/>
      <c r="G5">
        <f>G2*E5</f>
        <v>6000</v>
      </c>
      <c r="K5">
        <v>12370.39</v>
      </c>
      <c r="M5" s="4">
        <f t="shared" si="0"/>
        <v>0.12370389999999999</v>
      </c>
    </row>
    <row r="6" spans="2:13">
      <c r="C6" s="3" t="s">
        <v>7</v>
      </c>
      <c r="D6" t="s">
        <v>8</v>
      </c>
      <c r="E6" s="4">
        <v>0.2</v>
      </c>
      <c r="F6" s="4"/>
      <c r="G6">
        <f>G2*E6</f>
        <v>6000</v>
      </c>
      <c r="K6">
        <v>12509.26</v>
      </c>
      <c r="M6" s="4">
        <f t="shared" si="0"/>
        <v>0.1250926</v>
      </c>
    </row>
    <row r="9" spans="2:13">
      <c r="C9" s="6" t="s">
        <v>9</v>
      </c>
      <c r="D9" t="s">
        <v>10</v>
      </c>
      <c r="G9">
        <v>100</v>
      </c>
      <c r="K9">
        <v>12121.05</v>
      </c>
      <c r="M9" s="4">
        <f t="shared" ref="M9:M10" si="1">K9/$M$2</f>
        <v>0.1212105</v>
      </c>
    </row>
    <row r="10" spans="2:13">
      <c r="C10" s="6" t="s">
        <v>11</v>
      </c>
      <c r="D10" t="s">
        <v>12</v>
      </c>
      <c r="G10">
        <v>100</v>
      </c>
      <c r="K10">
        <v>8856.74</v>
      </c>
      <c r="M10" s="4">
        <f t="shared" si="1"/>
        <v>8.8567400000000004E-2</v>
      </c>
    </row>
    <row r="11" spans="2:13">
      <c r="C11" s="6" t="s">
        <v>14</v>
      </c>
      <c r="D11" t="s">
        <v>15</v>
      </c>
      <c r="G11">
        <v>100</v>
      </c>
    </row>
    <row r="13" spans="2:13">
      <c r="K13">
        <f>SUM(K3:K10)</f>
        <v>73360.08</v>
      </c>
      <c r="M13" s="4">
        <f t="shared" ref="M13" si="2">K13/$M$2</f>
        <v>0.73360080000000005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changxiaojiang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2020-07-27T03:08:13Z</dcterms:modified>
</cp:coreProperties>
</file>