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hesis - Algorithm\list of spf trials\"/>
    </mc:Choice>
  </mc:AlternateContent>
  <xr:revisionPtr revIDLastSave="0" documentId="13_ncr:1_{E51F6DC2-2EC6-4B88-B866-D6BCDB1CBBD2}" xr6:coauthVersionLast="47" xr6:coauthVersionMax="47" xr10:uidLastSave="{00000000-0000-0000-0000-000000000000}"/>
  <bookViews>
    <workbookView xWindow="-120" yWindow="-120" windowWidth="38640" windowHeight="15840" activeTab="11" xr2:uid="{90B980EA-84EB-4DE0-975C-648664053EFB}"/>
  </bookViews>
  <sheets>
    <sheet name="7sd" sheetId="2" r:id="rId1"/>
    <sheet name="7sdmatrix" sheetId="3" r:id="rId2"/>
    <sheet name="4sdcas" sheetId="1" r:id="rId3"/>
    <sheet name="4sdcasmatrix" sheetId="4" r:id="rId4"/>
    <sheet name="3sdmbr" sheetId="5" r:id="rId5"/>
    <sheet name="3sdmbrmatrix" sheetId="6" r:id="rId6"/>
    <sheet name="27d" sheetId="7" r:id="rId7"/>
    <sheet name="27matrix" sheetId="8" r:id="rId8"/>
    <sheet name="12dcas" sheetId="10" r:id="rId9"/>
    <sheet name="12dcasmatrix" sheetId="11" r:id="rId10"/>
    <sheet name="15dmbr" sheetId="12" r:id="rId11"/>
    <sheet name="15dmbrmatrix" sheetId="13"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13" l="1"/>
  <c r="I3" i="13"/>
  <c r="I4" i="13"/>
  <c r="I5" i="13"/>
  <c r="I6" i="13"/>
  <c r="I7" i="13"/>
  <c r="I8" i="13"/>
  <c r="I10" i="13"/>
  <c r="I11" i="13"/>
  <c r="I12" i="13"/>
  <c r="I13" i="13"/>
  <c r="I14" i="13"/>
  <c r="I15" i="13"/>
  <c r="I16" i="13"/>
  <c r="L2" i="13"/>
  <c r="M2" i="13"/>
  <c r="N2" i="13"/>
  <c r="O2" i="13"/>
  <c r="P2" i="13"/>
  <c r="L3" i="13"/>
  <c r="M3" i="13"/>
  <c r="N3" i="13"/>
  <c r="O3" i="13"/>
  <c r="P3" i="13"/>
  <c r="L4" i="13"/>
  <c r="M4" i="13"/>
  <c r="N4" i="13"/>
  <c r="O4" i="13"/>
  <c r="P4" i="13"/>
  <c r="L5" i="13"/>
  <c r="M5" i="13"/>
  <c r="N5" i="13"/>
  <c r="O5" i="13"/>
  <c r="P5" i="13"/>
  <c r="L6" i="13"/>
  <c r="M6" i="13"/>
  <c r="N6" i="13"/>
  <c r="O6" i="13"/>
  <c r="P6" i="13"/>
  <c r="L7" i="13"/>
  <c r="M7" i="13"/>
  <c r="N7" i="13"/>
  <c r="O7" i="13"/>
  <c r="P7" i="13"/>
  <c r="L8" i="13"/>
  <c r="M8" i="13"/>
  <c r="N8" i="13"/>
  <c r="O8" i="13"/>
  <c r="P8" i="13"/>
  <c r="L9" i="13"/>
  <c r="M9" i="13"/>
  <c r="N9" i="13"/>
  <c r="O9" i="13"/>
  <c r="P9" i="13"/>
  <c r="L10" i="13"/>
  <c r="M10" i="13"/>
  <c r="N10" i="13"/>
  <c r="O10" i="13"/>
  <c r="P10" i="13"/>
  <c r="L11" i="13"/>
  <c r="M11" i="13"/>
  <c r="N11" i="13"/>
  <c r="O11" i="13"/>
  <c r="P11" i="13"/>
  <c r="M12" i="13"/>
  <c r="N12" i="13"/>
  <c r="O12" i="13"/>
  <c r="P12" i="13"/>
  <c r="L13" i="13"/>
  <c r="N13" i="13"/>
  <c r="O13" i="13"/>
  <c r="P13" i="13"/>
  <c r="L14" i="13"/>
  <c r="M14" i="13"/>
  <c r="O14" i="13"/>
  <c r="P14" i="13"/>
  <c r="L15" i="13"/>
  <c r="M15" i="13"/>
  <c r="N15" i="13"/>
  <c r="P15" i="13"/>
  <c r="L16" i="13"/>
  <c r="M16" i="13"/>
  <c r="N16" i="13"/>
  <c r="O16" i="13"/>
  <c r="L373" i="12"/>
  <c r="K373" i="12"/>
  <c r="E373" i="12"/>
  <c r="K372" i="12"/>
  <c r="E372" i="12"/>
  <c r="L371" i="12"/>
  <c r="K371" i="12"/>
  <c r="E371" i="12"/>
  <c r="K370" i="12"/>
  <c r="E370" i="12"/>
  <c r="L369" i="12"/>
  <c r="K369" i="12"/>
  <c r="E369" i="12"/>
  <c r="K368" i="12"/>
  <c r="E368" i="12"/>
  <c r="L367" i="12"/>
  <c r="K367" i="12"/>
  <c r="E367" i="12"/>
  <c r="K366" i="12"/>
  <c r="E366" i="12"/>
  <c r="L365" i="12"/>
  <c r="K365" i="12"/>
  <c r="E365" i="12"/>
  <c r="K364" i="12"/>
  <c r="E364" i="12"/>
  <c r="L363" i="12"/>
  <c r="K363" i="12"/>
  <c r="E363" i="12"/>
  <c r="K362" i="12"/>
  <c r="E362" i="12"/>
  <c r="L361" i="12"/>
  <c r="K361" i="12"/>
  <c r="E361" i="12"/>
  <c r="K360" i="12"/>
  <c r="E360" i="12"/>
  <c r="L359" i="12"/>
  <c r="K359" i="12"/>
  <c r="E359" i="12"/>
  <c r="L358" i="12"/>
  <c r="K358" i="12"/>
  <c r="E358" i="12"/>
  <c r="K357" i="12"/>
  <c r="E357" i="12"/>
  <c r="L356" i="12"/>
  <c r="K356" i="12"/>
  <c r="E356" i="12"/>
  <c r="K355" i="12"/>
  <c r="E355" i="12"/>
  <c r="L354" i="12"/>
  <c r="K354" i="12"/>
  <c r="E354" i="12"/>
  <c r="L353" i="12"/>
  <c r="K353" i="12"/>
  <c r="E353" i="12"/>
  <c r="L352" i="12"/>
  <c r="K352" i="12"/>
  <c r="E352" i="12"/>
  <c r="K351" i="12"/>
  <c r="E351" i="12"/>
  <c r="L350" i="12"/>
  <c r="K350" i="12"/>
  <c r="E350" i="12"/>
  <c r="K349" i="12"/>
  <c r="E349" i="12"/>
  <c r="L348" i="12"/>
  <c r="K348" i="12"/>
  <c r="E348" i="12"/>
  <c r="L347" i="12"/>
  <c r="K347" i="12"/>
  <c r="E347" i="12"/>
  <c r="L346" i="12"/>
  <c r="K346" i="12"/>
  <c r="E346" i="12"/>
  <c r="L345" i="12"/>
  <c r="K345" i="12"/>
  <c r="E345" i="12"/>
  <c r="K344" i="12"/>
  <c r="E344" i="12"/>
  <c r="L343" i="12"/>
  <c r="K343" i="12"/>
  <c r="E343" i="12"/>
  <c r="K342" i="12"/>
  <c r="E342" i="12"/>
  <c r="L341" i="12"/>
  <c r="K341" i="12"/>
  <c r="E341" i="12"/>
  <c r="L340" i="12"/>
  <c r="K340" i="12"/>
  <c r="E340" i="12"/>
  <c r="L339" i="12"/>
  <c r="K339" i="12"/>
  <c r="E339" i="12"/>
  <c r="L338" i="12"/>
  <c r="K338" i="12"/>
  <c r="E338" i="12"/>
  <c r="L337" i="12"/>
  <c r="K337" i="12"/>
  <c r="E337" i="12"/>
  <c r="K336" i="12"/>
  <c r="E336" i="12"/>
  <c r="L335" i="12"/>
  <c r="K335" i="12"/>
  <c r="E335" i="12"/>
  <c r="K334" i="12"/>
  <c r="E334" i="12"/>
  <c r="L333" i="12"/>
  <c r="K333" i="12"/>
  <c r="E333" i="12"/>
  <c r="L332" i="12"/>
  <c r="K332" i="12"/>
  <c r="E332" i="12"/>
  <c r="L331" i="12"/>
  <c r="K331" i="12"/>
  <c r="E331" i="12"/>
  <c r="L330" i="12"/>
  <c r="K330" i="12"/>
  <c r="E330" i="12"/>
  <c r="L329" i="12"/>
  <c r="K329" i="12"/>
  <c r="E329" i="12"/>
  <c r="L328" i="12"/>
  <c r="K328" i="12"/>
  <c r="E328" i="12"/>
  <c r="K327" i="12"/>
  <c r="E327" i="12"/>
  <c r="L326" i="12"/>
  <c r="K326" i="12"/>
  <c r="E326" i="12"/>
  <c r="K325" i="12"/>
  <c r="E325" i="12"/>
  <c r="L324" i="12"/>
  <c r="K324" i="12"/>
  <c r="E324" i="12"/>
  <c r="L323" i="12"/>
  <c r="K323" i="12"/>
  <c r="E323" i="12"/>
  <c r="L322" i="12"/>
  <c r="K322" i="12"/>
  <c r="E322" i="12"/>
  <c r="L321" i="12"/>
  <c r="K321" i="12"/>
  <c r="E321" i="12"/>
  <c r="L320" i="12"/>
  <c r="K320" i="12"/>
  <c r="E320" i="12"/>
  <c r="L319" i="12"/>
  <c r="K319" i="12"/>
  <c r="E319" i="12"/>
  <c r="K318" i="12"/>
  <c r="E318" i="12"/>
  <c r="L318" i="12" s="1"/>
  <c r="L317" i="12"/>
  <c r="K317" i="12"/>
  <c r="E317" i="12"/>
  <c r="K316" i="12"/>
  <c r="E316" i="12"/>
  <c r="L316" i="12" s="1"/>
  <c r="K315" i="12"/>
  <c r="E315" i="12"/>
  <c r="L315" i="12" s="1"/>
  <c r="K314" i="12"/>
  <c r="E314" i="12"/>
  <c r="L314" i="12" s="1"/>
  <c r="K313" i="12"/>
  <c r="E313" i="12"/>
  <c r="L313" i="12" s="1"/>
  <c r="L312" i="12"/>
  <c r="K312" i="12"/>
  <c r="E312" i="12"/>
  <c r="K311" i="12"/>
  <c r="E311" i="12"/>
  <c r="L311" i="12" s="1"/>
  <c r="K310" i="12"/>
  <c r="E310" i="12"/>
  <c r="L310" i="12" s="1"/>
  <c r="L309" i="12"/>
  <c r="K309" i="12"/>
  <c r="E309" i="12"/>
  <c r="K308" i="12"/>
  <c r="E308" i="12"/>
  <c r="L308" i="12" s="1"/>
  <c r="K307" i="12"/>
  <c r="E307" i="12"/>
  <c r="K306" i="12"/>
  <c r="E306" i="12"/>
  <c r="K305" i="12"/>
  <c r="E305" i="12"/>
  <c r="K304" i="12"/>
  <c r="E304" i="12"/>
  <c r="K303" i="12"/>
  <c r="E303" i="12"/>
  <c r="K302" i="12"/>
  <c r="E302" i="12"/>
  <c r="K301" i="12"/>
  <c r="E301" i="12"/>
  <c r="K300" i="12"/>
  <c r="E300" i="12"/>
  <c r="K299" i="12"/>
  <c r="E299" i="12"/>
  <c r="K298" i="12"/>
  <c r="E298" i="12"/>
  <c r="K297" i="12"/>
  <c r="E297" i="12"/>
  <c r="K296" i="12"/>
  <c r="E296" i="12"/>
  <c r="K295" i="12"/>
  <c r="E295" i="12"/>
  <c r="K294" i="12"/>
  <c r="E294" i="12"/>
  <c r="K293" i="12"/>
  <c r="E293" i="12"/>
  <c r="K292" i="12"/>
  <c r="E292" i="12"/>
  <c r="K291" i="12"/>
  <c r="E291" i="12"/>
  <c r="K290" i="12"/>
  <c r="E290" i="12"/>
  <c r="K289" i="12"/>
  <c r="E289" i="12"/>
  <c r="K288" i="12"/>
  <c r="E288" i="12"/>
  <c r="K287" i="12"/>
  <c r="E287" i="12"/>
  <c r="K286" i="12"/>
  <c r="E286" i="12"/>
  <c r="K285" i="12"/>
  <c r="E285" i="12"/>
  <c r="K284" i="12"/>
  <c r="E284" i="12"/>
  <c r="L284" i="12" s="1"/>
  <c r="L283" i="12"/>
  <c r="K283" i="12"/>
  <c r="E283" i="12"/>
  <c r="K282" i="12"/>
  <c r="E282" i="12"/>
  <c r="K281" i="12"/>
  <c r="E281" i="12"/>
  <c r="K280" i="12"/>
  <c r="E280" i="12"/>
  <c r="K279" i="12"/>
  <c r="E279" i="12"/>
  <c r="K278" i="12"/>
  <c r="E278" i="12"/>
  <c r="K277" i="12"/>
  <c r="E277" i="12"/>
  <c r="K276" i="12"/>
  <c r="E276" i="12"/>
  <c r="K275" i="12"/>
  <c r="E275" i="12"/>
  <c r="K274" i="12"/>
  <c r="E274" i="12"/>
  <c r="K273" i="12"/>
  <c r="E273" i="12"/>
  <c r="K272" i="12"/>
  <c r="E272" i="12"/>
  <c r="L271" i="12"/>
  <c r="K271" i="12"/>
  <c r="E271" i="12"/>
  <c r="K270" i="12"/>
  <c r="E270" i="12"/>
  <c r="L270" i="12" s="1"/>
  <c r="L269" i="12"/>
  <c r="K269" i="12"/>
  <c r="E269" i="12"/>
  <c r="K268" i="12"/>
  <c r="E268" i="12"/>
  <c r="L268" i="12" s="1"/>
  <c r="K267" i="12"/>
  <c r="E267" i="12"/>
  <c r="L267" i="12" s="1"/>
  <c r="L266" i="12"/>
  <c r="K266" i="12"/>
  <c r="E266" i="12"/>
  <c r="L265" i="12"/>
  <c r="K265" i="12"/>
  <c r="E265" i="12"/>
  <c r="K264" i="12"/>
  <c r="E264" i="12"/>
  <c r="L264" i="12" s="1"/>
  <c r="L263" i="12"/>
  <c r="K263" i="12"/>
  <c r="E263" i="12"/>
  <c r="K262" i="12"/>
  <c r="E262" i="12"/>
  <c r="L262" i="12" s="1"/>
  <c r="K261" i="12"/>
  <c r="E261" i="12"/>
  <c r="L261" i="12" s="1"/>
  <c r="K260" i="12"/>
  <c r="E260" i="12"/>
  <c r="L260" i="12" s="1"/>
  <c r="K259" i="12"/>
  <c r="E259" i="12"/>
  <c r="L259" i="12" s="1"/>
  <c r="L258" i="12"/>
  <c r="K258" i="12"/>
  <c r="E258" i="12"/>
  <c r="L257" i="12"/>
  <c r="K257" i="12"/>
  <c r="E257" i="12"/>
  <c r="K256" i="12"/>
  <c r="E256" i="12"/>
  <c r="L256" i="12" s="1"/>
  <c r="L255" i="12"/>
  <c r="K255" i="12"/>
  <c r="E255" i="12"/>
  <c r="K254" i="12"/>
  <c r="E254" i="12"/>
  <c r="L254" i="12" s="1"/>
  <c r="K253" i="12"/>
  <c r="E253" i="12"/>
  <c r="K252" i="12"/>
  <c r="E252" i="12"/>
  <c r="K251" i="12"/>
  <c r="E251" i="12"/>
  <c r="K250" i="12"/>
  <c r="E250" i="12"/>
  <c r="K249" i="12"/>
  <c r="E249" i="12"/>
  <c r="K248" i="12"/>
  <c r="E248" i="12"/>
  <c r="K247" i="12"/>
  <c r="E247" i="12"/>
  <c r="K246" i="12"/>
  <c r="E246" i="12"/>
  <c r="K245" i="12"/>
  <c r="E245" i="12"/>
  <c r="K244" i="12"/>
  <c r="E244" i="12"/>
  <c r="K243" i="12"/>
  <c r="E243" i="12"/>
  <c r="K242" i="12"/>
  <c r="E242" i="12"/>
  <c r="L242" i="12" s="1"/>
  <c r="L241" i="12"/>
  <c r="K241" i="12"/>
  <c r="E241" i="12"/>
  <c r="L240" i="12"/>
  <c r="K240" i="12"/>
  <c r="E240" i="12"/>
  <c r="L239" i="12"/>
  <c r="K239" i="12"/>
  <c r="E239" i="12"/>
  <c r="L238" i="12"/>
  <c r="K238" i="12"/>
  <c r="E238" i="12"/>
  <c r="K237" i="12"/>
  <c r="E237" i="12"/>
  <c r="L237" i="12" s="1"/>
  <c r="K236" i="12"/>
  <c r="E236" i="12"/>
  <c r="L236" i="12" s="1"/>
  <c r="K235" i="12"/>
  <c r="E235" i="12"/>
  <c r="L235" i="12" s="1"/>
  <c r="K234" i="12"/>
  <c r="E234" i="12"/>
  <c r="L234" i="12" s="1"/>
  <c r="L233" i="12"/>
  <c r="K233" i="12"/>
  <c r="E233" i="12"/>
  <c r="L232" i="12"/>
  <c r="K232" i="12"/>
  <c r="E232" i="12"/>
  <c r="K231" i="12"/>
  <c r="E231" i="12"/>
  <c r="L231" i="12" s="1"/>
  <c r="L230" i="12"/>
  <c r="K230" i="12"/>
  <c r="E230" i="12"/>
  <c r="K229" i="12"/>
  <c r="E229" i="12"/>
  <c r="L229" i="12" s="1"/>
  <c r="K228" i="12"/>
  <c r="E228" i="12"/>
  <c r="L228" i="12" s="1"/>
  <c r="K227" i="12"/>
  <c r="E227" i="12"/>
  <c r="L227" i="12" s="1"/>
  <c r="K226" i="12"/>
  <c r="E226" i="12"/>
  <c r="L226" i="12" s="1"/>
  <c r="L225" i="12"/>
  <c r="K225" i="12"/>
  <c r="E225" i="12"/>
  <c r="L224" i="12"/>
  <c r="K224" i="12"/>
  <c r="E224" i="12"/>
  <c r="K223" i="12"/>
  <c r="E223" i="12"/>
  <c r="L223" i="12" s="1"/>
  <c r="L222" i="12"/>
  <c r="K222" i="12"/>
  <c r="E222" i="12"/>
  <c r="K221" i="12"/>
  <c r="E221" i="12"/>
  <c r="L221" i="12" s="1"/>
  <c r="K220" i="12"/>
  <c r="E220" i="12"/>
  <c r="L220" i="12" s="1"/>
  <c r="K219" i="12"/>
  <c r="E219" i="12"/>
  <c r="L219" i="12" s="1"/>
  <c r="K218" i="12"/>
  <c r="E218" i="12"/>
  <c r="L218" i="12" s="1"/>
  <c r="L217" i="12"/>
  <c r="K217" i="12"/>
  <c r="E217" i="12"/>
  <c r="L216" i="12"/>
  <c r="K216" i="12"/>
  <c r="E216" i="12"/>
  <c r="K215" i="12"/>
  <c r="E215" i="12"/>
  <c r="L215" i="12" s="1"/>
  <c r="L214" i="12"/>
  <c r="K214" i="12"/>
  <c r="E214" i="12"/>
  <c r="K213" i="12"/>
  <c r="E213" i="12"/>
  <c r="L213" i="12" s="1"/>
  <c r="K212" i="12"/>
  <c r="E212" i="12"/>
  <c r="L212" i="12" s="1"/>
  <c r="K211" i="12"/>
  <c r="E211" i="12"/>
  <c r="L211" i="12" s="1"/>
  <c r="K210" i="12"/>
  <c r="E210" i="12"/>
  <c r="L210" i="12" s="1"/>
  <c r="L209" i="12"/>
  <c r="K209" i="12"/>
  <c r="E209" i="12"/>
  <c r="L208" i="12"/>
  <c r="K208" i="12"/>
  <c r="E208" i="12"/>
  <c r="K207" i="12"/>
  <c r="E207" i="12"/>
  <c r="L207" i="12" s="1"/>
  <c r="L206" i="12"/>
  <c r="K206" i="12"/>
  <c r="E206" i="12"/>
  <c r="K205" i="12"/>
  <c r="E205" i="12"/>
  <c r="L205" i="12" s="1"/>
  <c r="K204" i="12"/>
  <c r="E204" i="12"/>
  <c r="L204" i="12" s="1"/>
  <c r="K203" i="12"/>
  <c r="E203" i="12"/>
  <c r="L203" i="12" s="1"/>
  <c r="L202" i="12"/>
  <c r="K202" i="12"/>
  <c r="E202" i="12"/>
  <c r="K201" i="12"/>
  <c r="E201" i="12"/>
  <c r="K200" i="12"/>
  <c r="E200" i="12"/>
  <c r="L199" i="12"/>
  <c r="K199" i="12"/>
  <c r="E199" i="12"/>
  <c r="L198" i="12"/>
  <c r="K198" i="12"/>
  <c r="E198" i="12"/>
  <c r="K197" i="12"/>
  <c r="E197" i="12"/>
  <c r="K196" i="12"/>
  <c r="E196" i="12"/>
  <c r="K195" i="12"/>
  <c r="E195" i="12"/>
  <c r="L194" i="12"/>
  <c r="K194" i="12"/>
  <c r="E194" i="12"/>
  <c r="K193" i="12"/>
  <c r="E193" i="12"/>
  <c r="K192" i="12"/>
  <c r="E192" i="12"/>
  <c r="K191" i="12"/>
  <c r="E191" i="12"/>
  <c r="L191" i="12" s="1"/>
  <c r="K190" i="12"/>
  <c r="E190" i="12"/>
  <c r="K189" i="12"/>
  <c r="E189" i="12"/>
  <c r="K188" i="12"/>
  <c r="E188" i="12"/>
  <c r="L187" i="12"/>
  <c r="K187" i="12"/>
  <c r="E187" i="12"/>
  <c r="L186" i="12"/>
  <c r="K186" i="12"/>
  <c r="E186" i="12"/>
  <c r="K185" i="12"/>
  <c r="E185" i="12"/>
  <c r="L185" i="12" s="1"/>
  <c r="L184" i="12"/>
  <c r="K184" i="12"/>
  <c r="E184" i="12"/>
  <c r="K183" i="12"/>
  <c r="E183" i="12"/>
  <c r="K182" i="12"/>
  <c r="E182" i="12"/>
  <c r="K181" i="12"/>
  <c r="E181" i="12"/>
  <c r="K180" i="12"/>
  <c r="E180" i="12"/>
  <c r="K179" i="12"/>
  <c r="E179" i="12"/>
  <c r="K178" i="12"/>
  <c r="E178" i="12"/>
  <c r="K177" i="12"/>
  <c r="E177" i="12"/>
  <c r="K176" i="12"/>
  <c r="E176" i="12"/>
  <c r="K175" i="12"/>
  <c r="E175" i="12"/>
  <c r="K174" i="12"/>
  <c r="E174" i="12"/>
  <c r="K173" i="12"/>
  <c r="E173" i="12"/>
  <c r="K172" i="12"/>
  <c r="E172" i="12"/>
  <c r="L172" i="12" s="1"/>
  <c r="K171" i="12"/>
  <c r="E171" i="12"/>
  <c r="L170" i="12"/>
  <c r="K170" i="12"/>
  <c r="E170" i="12"/>
  <c r="K169" i="12"/>
  <c r="E169" i="12"/>
  <c r="K168" i="12"/>
  <c r="E168" i="12"/>
  <c r="L168" i="12" s="1"/>
  <c r="L167" i="12"/>
  <c r="K167" i="12"/>
  <c r="E167" i="12"/>
  <c r="K166" i="12"/>
  <c r="E166" i="12"/>
  <c r="L166" i="12" s="1"/>
  <c r="K165" i="12"/>
  <c r="E165" i="12"/>
  <c r="L165" i="12" s="1"/>
  <c r="L164" i="12"/>
  <c r="K164" i="12"/>
  <c r="E164" i="12"/>
  <c r="K163" i="12"/>
  <c r="E163" i="12"/>
  <c r="K162" i="12"/>
  <c r="E162" i="12"/>
  <c r="K161" i="12"/>
  <c r="E161" i="12"/>
  <c r="K160" i="12"/>
  <c r="E160" i="12"/>
  <c r="K159" i="12"/>
  <c r="E159" i="12"/>
  <c r="K158" i="12"/>
  <c r="E158" i="12"/>
  <c r="K157" i="12"/>
  <c r="E157" i="12"/>
  <c r="K156" i="12"/>
  <c r="E156" i="12"/>
  <c r="K155" i="12"/>
  <c r="E155" i="12"/>
  <c r="K154" i="12"/>
  <c r="E154" i="12"/>
  <c r="K153" i="12"/>
  <c r="E153" i="12"/>
  <c r="L152" i="12"/>
  <c r="K152" i="12"/>
  <c r="E152" i="12"/>
  <c r="K151" i="12"/>
  <c r="E151" i="12"/>
  <c r="L150" i="12"/>
  <c r="K150" i="12"/>
  <c r="E150" i="12"/>
  <c r="K149" i="12"/>
  <c r="E149" i="12"/>
  <c r="L148" i="12"/>
  <c r="K148" i="12"/>
  <c r="E148" i="12"/>
  <c r="L147" i="12"/>
  <c r="K147" i="12"/>
  <c r="E147" i="12"/>
  <c r="L146" i="12"/>
  <c r="K146" i="12"/>
  <c r="E146" i="12"/>
  <c r="K145" i="12"/>
  <c r="E145" i="12"/>
  <c r="L145" i="12" s="1"/>
  <c r="L144" i="12"/>
  <c r="K144" i="12"/>
  <c r="E144" i="12"/>
  <c r="L143" i="12"/>
  <c r="K143" i="12"/>
  <c r="E143" i="12"/>
  <c r="K142" i="12"/>
  <c r="E142" i="12"/>
  <c r="K141" i="12"/>
  <c r="E141" i="12"/>
  <c r="K140" i="12"/>
  <c r="E140" i="12"/>
  <c r="K139" i="12"/>
  <c r="E139" i="12"/>
  <c r="K138" i="12"/>
  <c r="E138" i="12"/>
  <c r="K137" i="12"/>
  <c r="E137" i="12"/>
  <c r="K136" i="12"/>
  <c r="E136" i="12"/>
  <c r="K135" i="12"/>
  <c r="E135" i="12"/>
  <c r="K134" i="12"/>
  <c r="E134" i="12"/>
  <c r="K133" i="12"/>
  <c r="E133" i="12"/>
  <c r="K132" i="12"/>
  <c r="E132" i="12"/>
  <c r="L131" i="12"/>
  <c r="K131" i="12"/>
  <c r="E131" i="12"/>
  <c r="K130" i="12"/>
  <c r="E130" i="12"/>
  <c r="L129" i="12"/>
  <c r="K129" i="12"/>
  <c r="E129" i="12"/>
  <c r="K128" i="12"/>
  <c r="E128" i="12"/>
  <c r="K127" i="12"/>
  <c r="E127" i="12"/>
  <c r="L127" i="12" s="1"/>
  <c r="L126" i="12"/>
  <c r="K126" i="12"/>
  <c r="E126" i="12"/>
  <c r="L125" i="12"/>
  <c r="K125" i="12"/>
  <c r="E125" i="12"/>
  <c r="K124" i="12"/>
  <c r="E124" i="12"/>
  <c r="L124" i="12" s="1"/>
  <c r="K123" i="12"/>
  <c r="E123" i="12"/>
  <c r="L122" i="12"/>
  <c r="K122" i="12"/>
  <c r="E122" i="12"/>
  <c r="L121" i="12"/>
  <c r="K121" i="12"/>
  <c r="E121" i="12"/>
  <c r="K120" i="12"/>
  <c r="E120" i="12"/>
  <c r="K119" i="12"/>
  <c r="E119" i="12"/>
  <c r="K118" i="12"/>
  <c r="E118" i="12"/>
  <c r="K117" i="12"/>
  <c r="E117" i="12"/>
  <c r="K116" i="12"/>
  <c r="E116" i="12"/>
  <c r="K115" i="12"/>
  <c r="E115" i="12"/>
  <c r="K114" i="12"/>
  <c r="E114" i="12"/>
  <c r="K113" i="12"/>
  <c r="E113" i="12"/>
  <c r="K112" i="12"/>
  <c r="E112" i="12"/>
  <c r="K111" i="12"/>
  <c r="E111" i="12"/>
  <c r="K110" i="12"/>
  <c r="E110" i="12"/>
  <c r="K109" i="12"/>
  <c r="E109" i="12"/>
  <c r="L109" i="12" s="1"/>
  <c r="K108" i="12"/>
  <c r="E108" i="12"/>
  <c r="L107" i="12"/>
  <c r="K107" i="12"/>
  <c r="E107" i="12"/>
  <c r="K106" i="12"/>
  <c r="E106" i="12"/>
  <c r="L105" i="12"/>
  <c r="K105" i="12"/>
  <c r="E105" i="12"/>
  <c r="K104" i="12"/>
  <c r="E104" i="12"/>
  <c r="K103" i="12"/>
  <c r="E103" i="12"/>
  <c r="L103" i="12" s="1"/>
  <c r="L102" i="12"/>
  <c r="K102" i="12"/>
  <c r="E102" i="12"/>
  <c r="K101" i="12"/>
  <c r="E101" i="12"/>
  <c r="K100" i="12"/>
  <c r="E100" i="12"/>
  <c r="K99" i="12"/>
  <c r="E99" i="12"/>
  <c r="K98" i="12"/>
  <c r="E98" i="12"/>
  <c r="K97" i="12"/>
  <c r="E97" i="12"/>
  <c r="K96" i="12"/>
  <c r="E96" i="12"/>
  <c r="K95" i="12"/>
  <c r="E95" i="12"/>
  <c r="K94" i="12"/>
  <c r="E94" i="12"/>
  <c r="K93" i="12"/>
  <c r="E93" i="12"/>
  <c r="K92" i="12"/>
  <c r="E92" i="12"/>
  <c r="K91" i="12"/>
  <c r="E91" i="12"/>
  <c r="K90" i="12"/>
  <c r="E90" i="12"/>
  <c r="K89" i="12"/>
  <c r="E89" i="12"/>
  <c r="K88" i="12"/>
  <c r="E88" i="12"/>
  <c r="K87" i="12"/>
  <c r="E87" i="12"/>
  <c r="K86" i="12"/>
  <c r="E86" i="12"/>
  <c r="L86" i="12" s="1"/>
  <c r="K85" i="12"/>
  <c r="E85" i="12"/>
  <c r="L84" i="12"/>
  <c r="K84" i="12"/>
  <c r="E84" i="12"/>
  <c r="K83" i="12"/>
  <c r="E83" i="12"/>
  <c r="K82" i="12"/>
  <c r="E82" i="12"/>
  <c r="L82" i="12" s="1"/>
  <c r="L81" i="12"/>
  <c r="K81" i="12"/>
  <c r="E81" i="12"/>
  <c r="K80" i="12"/>
  <c r="E80" i="12"/>
  <c r="L80" i="12" s="1"/>
  <c r="K79" i="12"/>
  <c r="E79" i="12"/>
  <c r="L79" i="12" s="1"/>
  <c r="K78" i="12"/>
  <c r="E78" i="12"/>
  <c r="L77" i="12"/>
  <c r="K77" i="12"/>
  <c r="E77" i="12"/>
  <c r="L76" i="12"/>
  <c r="K76" i="12"/>
  <c r="E76" i="12"/>
  <c r="L75" i="12"/>
  <c r="K75" i="12"/>
  <c r="E75" i="12"/>
  <c r="L74" i="12"/>
  <c r="K74" i="12"/>
  <c r="E74" i="12"/>
  <c r="K73" i="12"/>
  <c r="E73" i="12"/>
  <c r="K72" i="12"/>
  <c r="E72" i="12"/>
  <c r="K71" i="12"/>
  <c r="E71" i="12"/>
  <c r="K70" i="12"/>
  <c r="E70" i="12"/>
  <c r="K69" i="12"/>
  <c r="E69" i="12"/>
  <c r="K68" i="12"/>
  <c r="E68" i="12"/>
  <c r="K67" i="12"/>
  <c r="E67" i="12"/>
  <c r="K66" i="12"/>
  <c r="E66" i="12"/>
  <c r="K65" i="12"/>
  <c r="E65" i="12"/>
  <c r="K64" i="12"/>
  <c r="E64" i="12"/>
  <c r="K63" i="12"/>
  <c r="E63" i="12"/>
  <c r="K62" i="12"/>
  <c r="E62" i="12"/>
  <c r="L62" i="12" s="1"/>
  <c r="K61" i="12"/>
  <c r="E61" i="12"/>
  <c r="L60" i="12"/>
  <c r="K60" i="12"/>
  <c r="E60" i="12"/>
  <c r="K59" i="12"/>
  <c r="E59" i="12"/>
  <c r="K58" i="12"/>
  <c r="E58" i="12"/>
  <c r="L58" i="12" s="1"/>
  <c r="L57" i="12"/>
  <c r="K57" i="12"/>
  <c r="E57" i="12"/>
  <c r="K56" i="12"/>
  <c r="E56" i="12"/>
  <c r="L56" i="12" s="1"/>
  <c r="K55" i="12"/>
  <c r="E55" i="12"/>
  <c r="L55" i="12" s="1"/>
  <c r="K54" i="12"/>
  <c r="E54" i="12"/>
  <c r="K53" i="12"/>
  <c r="E53" i="12"/>
  <c r="K52" i="12"/>
  <c r="E52" i="12"/>
  <c r="K51" i="12"/>
  <c r="E51" i="12"/>
  <c r="L50" i="12"/>
  <c r="K50" i="12"/>
  <c r="E50" i="12"/>
  <c r="L49" i="12"/>
  <c r="K49" i="12"/>
  <c r="E49" i="12"/>
  <c r="K48" i="12"/>
  <c r="E48" i="12"/>
  <c r="K47" i="12"/>
  <c r="E47" i="12"/>
  <c r="K46" i="12"/>
  <c r="E46" i="12"/>
  <c r="K45" i="12"/>
  <c r="E45" i="12"/>
  <c r="K44" i="12"/>
  <c r="E44" i="12"/>
  <c r="K43" i="12"/>
  <c r="E43" i="12"/>
  <c r="K42" i="12"/>
  <c r="E42" i="12"/>
  <c r="K41" i="12"/>
  <c r="E41" i="12"/>
  <c r="K40" i="12"/>
  <c r="E40" i="12"/>
  <c r="K39" i="12"/>
  <c r="E39" i="12"/>
  <c r="K38" i="12"/>
  <c r="E38" i="12"/>
  <c r="K37" i="12"/>
  <c r="E37" i="12"/>
  <c r="L37" i="12" s="1"/>
  <c r="L36" i="12"/>
  <c r="K36" i="12"/>
  <c r="E36" i="12"/>
  <c r="L35" i="12"/>
  <c r="K35" i="12"/>
  <c r="E35" i="12"/>
  <c r="K34" i="12"/>
  <c r="E34" i="12"/>
  <c r="L33" i="12"/>
  <c r="K33" i="12"/>
  <c r="E33" i="12"/>
  <c r="L32" i="12"/>
  <c r="K32" i="12"/>
  <c r="E32" i="12"/>
  <c r="K31" i="12"/>
  <c r="E31" i="12"/>
  <c r="L31" i="12" s="1"/>
  <c r="K30" i="12"/>
  <c r="E30" i="12"/>
  <c r="L30" i="12" s="1"/>
  <c r="K29" i="12"/>
  <c r="E29" i="12"/>
  <c r="L28" i="12"/>
  <c r="K28" i="12"/>
  <c r="E28" i="12"/>
  <c r="L27" i="12"/>
  <c r="K27" i="12"/>
  <c r="E27" i="12"/>
  <c r="L26" i="12"/>
  <c r="K26" i="12"/>
  <c r="E26" i="12"/>
  <c r="L25" i="12"/>
  <c r="K25" i="12"/>
  <c r="E25" i="12"/>
  <c r="L24" i="12"/>
  <c r="K24" i="12"/>
  <c r="E24" i="12"/>
  <c r="L23" i="12"/>
  <c r="K23" i="12"/>
  <c r="H23" i="12"/>
  <c r="E23" i="12"/>
  <c r="N18" i="12"/>
  <c r="M18" i="12"/>
  <c r="L18" i="12"/>
  <c r="J18" i="12"/>
  <c r="N17" i="12"/>
  <c r="M17" i="12"/>
  <c r="L17" i="12"/>
  <c r="J17" i="12"/>
  <c r="N16" i="12"/>
  <c r="J16" i="12"/>
  <c r="N15" i="12"/>
  <c r="J15" i="12"/>
  <c r="N14" i="12"/>
  <c r="J14" i="12"/>
  <c r="N13" i="12"/>
  <c r="J13" i="12"/>
  <c r="N12" i="12"/>
  <c r="J12" i="12"/>
  <c r="N11" i="12"/>
  <c r="J11" i="12"/>
  <c r="N10" i="12"/>
  <c r="J10" i="12"/>
  <c r="N9" i="12"/>
  <c r="J9" i="12"/>
  <c r="N8" i="12"/>
  <c r="J8" i="12"/>
  <c r="N7" i="12"/>
  <c r="J7" i="12"/>
  <c r="N6" i="12"/>
  <c r="J6" i="12"/>
  <c r="N5" i="12"/>
  <c r="J5" i="12"/>
  <c r="N4" i="12"/>
  <c r="J4" i="12"/>
  <c r="K16" i="13"/>
  <c r="J16" i="13"/>
  <c r="H16" i="13"/>
  <c r="G16" i="13"/>
  <c r="F16" i="13"/>
  <c r="E16" i="13"/>
  <c r="D16" i="13"/>
  <c r="C16" i="13"/>
  <c r="B16" i="13"/>
  <c r="K15" i="13"/>
  <c r="J15" i="13"/>
  <c r="H15" i="13"/>
  <c r="G15" i="13"/>
  <c r="F15" i="13"/>
  <c r="E15" i="13"/>
  <c r="D15" i="13"/>
  <c r="C15" i="13"/>
  <c r="B15" i="13"/>
  <c r="K14" i="13"/>
  <c r="J14" i="13"/>
  <c r="H14" i="13"/>
  <c r="G14" i="13"/>
  <c r="F14" i="13"/>
  <c r="E14" i="13"/>
  <c r="D14" i="13"/>
  <c r="C14" i="13"/>
  <c r="B14" i="13"/>
  <c r="K13" i="13"/>
  <c r="J13" i="13"/>
  <c r="H13" i="13"/>
  <c r="G13" i="13"/>
  <c r="F13" i="13"/>
  <c r="E13" i="13"/>
  <c r="D13" i="13"/>
  <c r="C13" i="13"/>
  <c r="B13" i="13"/>
  <c r="K12" i="13"/>
  <c r="J12" i="13"/>
  <c r="H12" i="13"/>
  <c r="G12" i="13"/>
  <c r="F12" i="13"/>
  <c r="E12" i="13"/>
  <c r="D12" i="13"/>
  <c r="C12" i="13"/>
  <c r="B12" i="13"/>
  <c r="J11" i="13"/>
  <c r="H11" i="13"/>
  <c r="G11" i="13"/>
  <c r="F11" i="13"/>
  <c r="E11" i="13"/>
  <c r="D11" i="13"/>
  <c r="C11" i="13"/>
  <c r="B11" i="13"/>
  <c r="K10" i="13"/>
  <c r="H10" i="13"/>
  <c r="G10" i="13"/>
  <c r="F10" i="13"/>
  <c r="E10" i="13"/>
  <c r="D10" i="13"/>
  <c r="C10" i="13"/>
  <c r="B10" i="13"/>
  <c r="K9" i="13"/>
  <c r="J9" i="13"/>
  <c r="H9" i="13"/>
  <c r="G9" i="13"/>
  <c r="F9" i="13"/>
  <c r="E9" i="13"/>
  <c r="D9" i="13"/>
  <c r="C9" i="13"/>
  <c r="B9" i="13"/>
  <c r="K8" i="13"/>
  <c r="J8" i="13"/>
  <c r="G8" i="13"/>
  <c r="F8" i="13"/>
  <c r="E8" i="13"/>
  <c r="D8" i="13"/>
  <c r="C8" i="13"/>
  <c r="B8" i="13"/>
  <c r="K7" i="13"/>
  <c r="J7" i="13"/>
  <c r="H7" i="13"/>
  <c r="F7" i="13"/>
  <c r="E7" i="13"/>
  <c r="D7" i="13"/>
  <c r="C7" i="13"/>
  <c r="B7" i="13"/>
  <c r="K6" i="13"/>
  <c r="J6" i="13"/>
  <c r="H6" i="13"/>
  <c r="G6" i="13"/>
  <c r="E6" i="13"/>
  <c r="D6" i="13"/>
  <c r="C6" i="13"/>
  <c r="B6" i="13"/>
  <c r="K5" i="13"/>
  <c r="J5" i="13"/>
  <c r="H5" i="13"/>
  <c r="G5" i="13"/>
  <c r="F5" i="13"/>
  <c r="D5" i="13"/>
  <c r="C5" i="13"/>
  <c r="B5" i="13"/>
  <c r="K4" i="13"/>
  <c r="J4" i="13"/>
  <c r="H4" i="13"/>
  <c r="G4" i="13"/>
  <c r="F4" i="13"/>
  <c r="E4" i="13"/>
  <c r="C4" i="13"/>
  <c r="B4" i="13"/>
  <c r="K3" i="13"/>
  <c r="J3" i="13"/>
  <c r="H3" i="13"/>
  <c r="G3" i="13"/>
  <c r="F3" i="13"/>
  <c r="E3" i="13"/>
  <c r="D3" i="13"/>
  <c r="B3" i="13"/>
  <c r="K2" i="13"/>
  <c r="J2" i="13"/>
  <c r="H2" i="13"/>
  <c r="G2" i="13"/>
  <c r="F2" i="13"/>
  <c r="E2" i="13"/>
  <c r="D2" i="13"/>
  <c r="C2" i="13"/>
  <c r="L13" i="11"/>
  <c r="K13" i="11"/>
  <c r="J13" i="11"/>
  <c r="I13" i="11"/>
  <c r="H13" i="11"/>
  <c r="G13" i="11"/>
  <c r="F13" i="11"/>
  <c r="E13" i="11"/>
  <c r="D13" i="11"/>
  <c r="C13" i="11"/>
  <c r="B13" i="11"/>
  <c r="M12" i="11"/>
  <c r="K12" i="11"/>
  <c r="J12" i="11"/>
  <c r="I12" i="11"/>
  <c r="H12" i="11"/>
  <c r="G12" i="11"/>
  <c r="F12" i="11"/>
  <c r="E12" i="11"/>
  <c r="D12" i="11"/>
  <c r="C12" i="11"/>
  <c r="B12" i="11"/>
  <c r="M11" i="11"/>
  <c r="L11" i="11"/>
  <c r="J11" i="11"/>
  <c r="I11" i="11"/>
  <c r="H11" i="11"/>
  <c r="G11" i="11"/>
  <c r="F11" i="11"/>
  <c r="E11" i="11"/>
  <c r="D11" i="11"/>
  <c r="C11" i="11"/>
  <c r="B11" i="11"/>
  <c r="M10" i="11"/>
  <c r="L10" i="11"/>
  <c r="K10" i="11"/>
  <c r="I10" i="11"/>
  <c r="H10" i="11"/>
  <c r="G10" i="11"/>
  <c r="F10" i="11"/>
  <c r="E10" i="11"/>
  <c r="D10" i="11"/>
  <c r="C10" i="11"/>
  <c r="B10" i="11"/>
  <c r="M9" i="11"/>
  <c r="L9" i="11"/>
  <c r="K9" i="11"/>
  <c r="J9" i="11"/>
  <c r="H9" i="11"/>
  <c r="G9" i="11"/>
  <c r="F9" i="11"/>
  <c r="E9" i="11"/>
  <c r="D9" i="11"/>
  <c r="C9" i="11"/>
  <c r="B9" i="11"/>
  <c r="M8" i="11"/>
  <c r="L8" i="11"/>
  <c r="K8" i="11"/>
  <c r="J8" i="11"/>
  <c r="I8" i="11"/>
  <c r="G8" i="11"/>
  <c r="F8" i="11"/>
  <c r="E8" i="11"/>
  <c r="D8" i="11"/>
  <c r="C8" i="11"/>
  <c r="B8" i="11"/>
  <c r="M7" i="11"/>
  <c r="L7" i="11"/>
  <c r="K7" i="11"/>
  <c r="J7" i="11"/>
  <c r="I7" i="11"/>
  <c r="H7" i="11"/>
  <c r="F7" i="11"/>
  <c r="E7" i="11"/>
  <c r="D7" i="11"/>
  <c r="C7" i="11"/>
  <c r="B7" i="11"/>
  <c r="M6" i="11"/>
  <c r="L6" i="11"/>
  <c r="K6" i="11"/>
  <c r="J6" i="11"/>
  <c r="I6" i="11"/>
  <c r="H6" i="11"/>
  <c r="G6" i="11"/>
  <c r="E6" i="11"/>
  <c r="D6" i="11"/>
  <c r="C6" i="11"/>
  <c r="B6" i="11"/>
  <c r="M5" i="11"/>
  <c r="L5" i="11"/>
  <c r="K5" i="11"/>
  <c r="J5" i="11"/>
  <c r="I5" i="11"/>
  <c r="H5" i="11"/>
  <c r="G5" i="11"/>
  <c r="F5" i="11"/>
  <c r="D5" i="11"/>
  <c r="C5" i="11"/>
  <c r="B5" i="11"/>
  <c r="M4" i="11"/>
  <c r="L4" i="11"/>
  <c r="K4" i="11"/>
  <c r="J4" i="11"/>
  <c r="I4" i="11"/>
  <c r="H4" i="11"/>
  <c r="G4" i="11"/>
  <c r="F4" i="11"/>
  <c r="E4" i="11"/>
  <c r="C4" i="11"/>
  <c r="B4" i="11"/>
  <c r="M3" i="11"/>
  <c r="L3" i="11"/>
  <c r="K3" i="11"/>
  <c r="J3" i="11"/>
  <c r="I3" i="11"/>
  <c r="H3" i="11"/>
  <c r="G3" i="11"/>
  <c r="F3" i="11"/>
  <c r="E3" i="11"/>
  <c r="D3" i="11"/>
  <c r="B3" i="11"/>
  <c r="M2" i="11"/>
  <c r="L2" i="11"/>
  <c r="K2" i="11"/>
  <c r="J2" i="11"/>
  <c r="I2" i="11"/>
  <c r="H2" i="11"/>
  <c r="G2" i="11"/>
  <c r="F2" i="11"/>
  <c r="E2" i="11"/>
  <c r="D2" i="11"/>
  <c r="C2" i="11"/>
  <c r="H85" i="10"/>
  <c r="E85" i="10"/>
  <c r="I84" i="10"/>
  <c r="H84" i="10"/>
  <c r="E84" i="10"/>
  <c r="H83" i="10"/>
  <c r="E83" i="10"/>
  <c r="I82" i="10"/>
  <c r="H82" i="10"/>
  <c r="E82" i="10"/>
  <c r="H81" i="10"/>
  <c r="E81" i="10"/>
  <c r="I80" i="10"/>
  <c r="H80" i="10"/>
  <c r="E80" i="10"/>
  <c r="I79" i="10"/>
  <c r="H79" i="10"/>
  <c r="E79" i="10"/>
  <c r="H78" i="10"/>
  <c r="E78" i="10"/>
  <c r="I77" i="10"/>
  <c r="H77" i="10"/>
  <c r="E77" i="10"/>
  <c r="I76" i="10"/>
  <c r="H76" i="10"/>
  <c r="E76" i="10"/>
  <c r="H75" i="10"/>
  <c r="E75" i="10"/>
  <c r="I75" i="10" s="1"/>
  <c r="H74" i="10"/>
  <c r="E74" i="10"/>
  <c r="I74" i="10" s="1"/>
  <c r="I73" i="10"/>
  <c r="H73" i="10"/>
  <c r="E73" i="10"/>
  <c r="I72" i="10"/>
  <c r="H72" i="10"/>
  <c r="E72" i="10"/>
  <c r="H71" i="10"/>
  <c r="E71" i="10"/>
  <c r="I71" i="10" s="1"/>
  <c r="H70" i="10"/>
  <c r="E70" i="10"/>
  <c r="H69" i="10"/>
  <c r="E69" i="10"/>
  <c r="H68" i="10"/>
  <c r="E68" i="10"/>
  <c r="H67" i="10"/>
  <c r="E67" i="10"/>
  <c r="H66" i="10"/>
  <c r="E66" i="10"/>
  <c r="H65" i="10"/>
  <c r="E65" i="10"/>
  <c r="H64" i="10"/>
  <c r="E64" i="10"/>
  <c r="H63" i="10"/>
  <c r="E63" i="10"/>
  <c r="H62" i="10"/>
  <c r="E62" i="10"/>
  <c r="H61" i="10"/>
  <c r="E61" i="10"/>
  <c r="H60" i="10"/>
  <c r="E60" i="10"/>
  <c r="H59" i="10"/>
  <c r="E59" i="10"/>
  <c r="I59" i="10" s="1"/>
  <c r="H58" i="10"/>
  <c r="E58" i="10"/>
  <c r="I58" i="10" s="1"/>
  <c r="H57" i="10"/>
  <c r="E57" i="10"/>
  <c r="H56" i="10"/>
  <c r="E56" i="10"/>
  <c r="H55" i="10"/>
  <c r="E55" i="10"/>
  <c r="H54" i="10"/>
  <c r="E54" i="10"/>
  <c r="H53" i="10"/>
  <c r="E53" i="10"/>
  <c r="H52" i="10"/>
  <c r="E52" i="10"/>
  <c r="I52" i="10" s="1"/>
  <c r="H51" i="10"/>
  <c r="E51" i="10"/>
  <c r="I51" i="10" s="1"/>
  <c r="I50" i="10"/>
  <c r="H50" i="10"/>
  <c r="E50" i="10"/>
  <c r="I49" i="10"/>
  <c r="H49" i="10"/>
  <c r="E49" i="10"/>
  <c r="H48" i="10"/>
  <c r="E48" i="10"/>
  <c r="I48" i="10" s="1"/>
  <c r="H47" i="10"/>
  <c r="E47" i="10"/>
  <c r="I47" i="10" s="1"/>
  <c r="H46" i="10"/>
  <c r="E46" i="10"/>
  <c r="I46" i="10" s="1"/>
  <c r="H45" i="10"/>
  <c r="E45" i="10"/>
  <c r="I45" i="10" s="1"/>
  <c r="H44" i="10"/>
  <c r="E44" i="10"/>
  <c r="I44" i="10" s="1"/>
  <c r="H43" i="10"/>
  <c r="E43" i="10"/>
  <c r="I43" i="10" s="1"/>
  <c r="H42" i="10"/>
  <c r="E42" i="10"/>
  <c r="I42" i="10" s="1"/>
  <c r="H41" i="10"/>
  <c r="E41" i="10"/>
  <c r="I41" i="10" s="1"/>
  <c r="H40" i="10"/>
  <c r="E40" i="10"/>
  <c r="H39" i="10"/>
  <c r="E39" i="10"/>
  <c r="H38" i="10"/>
  <c r="E38" i="10"/>
  <c r="H37" i="10"/>
  <c r="E37" i="10"/>
  <c r="H36" i="10"/>
  <c r="E36" i="10"/>
  <c r="H35" i="10"/>
  <c r="E35" i="10"/>
  <c r="I35" i="10" s="1"/>
  <c r="I34" i="10"/>
  <c r="H34" i="10"/>
  <c r="E34" i="10"/>
  <c r="I33" i="10"/>
  <c r="H33" i="10"/>
  <c r="E33" i="10"/>
  <c r="I32" i="10"/>
  <c r="H32" i="10"/>
  <c r="E32" i="10"/>
  <c r="H31" i="10"/>
  <c r="E31" i="10"/>
  <c r="I31" i="10" s="1"/>
  <c r="H30" i="10"/>
  <c r="E30" i="10"/>
  <c r="I29" i="10"/>
  <c r="H29" i="10"/>
  <c r="E29" i="10"/>
  <c r="I28" i="10"/>
  <c r="H28" i="10"/>
  <c r="E28" i="10"/>
  <c r="H27" i="10"/>
  <c r="E27" i="10"/>
  <c r="H26" i="10"/>
  <c r="E26" i="10"/>
  <c r="H25" i="10"/>
  <c r="E25" i="10"/>
  <c r="I25" i="10" s="1"/>
  <c r="H24" i="10"/>
  <c r="E24" i="10"/>
  <c r="H23" i="10"/>
  <c r="E23" i="10"/>
  <c r="H22" i="10"/>
  <c r="E22" i="10"/>
  <c r="H21" i="10"/>
  <c r="E21" i="10"/>
  <c r="I21" i="10" s="1"/>
  <c r="I20" i="10"/>
  <c r="H20" i="10"/>
  <c r="E20" i="10"/>
  <c r="M15" i="10"/>
  <c r="N15" i="10" s="1"/>
  <c r="L15" i="10"/>
  <c r="J15" i="10"/>
  <c r="M14" i="10"/>
  <c r="N14" i="10" s="1"/>
  <c r="L14" i="10"/>
  <c r="J14" i="10"/>
  <c r="N13" i="10"/>
  <c r="J13" i="10"/>
  <c r="N12" i="10"/>
  <c r="J12" i="10"/>
  <c r="N11" i="10"/>
  <c r="J11" i="10"/>
  <c r="N10" i="10"/>
  <c r="J10" i="10"/>
  <c r="N9" i="10"/>
  <c r="J9" i="10"/>
  <c r="N8" i="10"/>
  <c r="J8" i="10"/>
  <c r="N7" i="10"/>
  <c r="J7" i="10"/>
  <c r="N6" i="10"/>
  <c r="J6" i="10"/>
  <c r="N5" i="10"/>
  <c r="J5" i="10"/>
  <c r="N4" i="10"/>
  <c r="J4" i="10"/>
  <c r="B2" i="3"/>
  <c r="R3" i="8"/>
  <c r="S3" i="8"/>
  <c r="R4" i="8"/>
  <c r="S4" i="8"/>
  <c r="R5" i="8"/>
  <c r="S5" i="8"/>
  <c r="R6" i="8"/>
  <c r="S6" i="8"/>
  <c r="R7" i="8"/>
  <c r="S7" i="8"/>
  <c r="R8" i="8"/>
  <c r="S8" i="8"/>
  <c r="T2" i="8"/>
  <c r="U2" i="8"/>
  <c r="V2" i="8"/>
  <c r="W2" i="8"/>
  <c r="X2" i="8"/>
  <c r="Y2" i="8"/>
  <c r="Z2" i="8"/>
  <c r="AA2" i="8"/>
  <c r="AB2" i="8"/>
  <c r="T3" i="8"/>
  <c r="U3" i="8"/>
  <c r="V3" i="8"/>
  <c r="W3" i="8"/>
  <c r="X3" i="8"/>
  <c r="Y3" i="8"/>
  <c r="Z3" i="8"/>
  <c r="AA3" i="8"/>
  <c r="AB3" i="8"/>
  <c r="T4" i="8"/>
  <c r="U4" i="8"/>
  <c r="V4" i="8"/>
  <c r="W4" i="8"/>
  <c r="X4" i="8"/>
  <c r="Y4" i="8"/>
  <c r="Z4" i="8"/>
  <c r="AA4" i="8"/>
  <c r="AB4" i="8"/>
  <c r="T5" i="8"/>
  <c r="U5" i="8"/>
  <c r="V5" i="8"/>
  <c r="W5" i="8"/>
  <c r="X5" i="8"/>
  <c r="Y5" i="8"/>
  <c r="Z5" i="8"/>
  <c r="AA5" i="8"/>
  <c r="AB5" i="8"/>
  <c r="T6" i="8"/>
  <c r="U6" i="8"/>
  <c r="V6" i="8"/>
  <c r="W6" i="8"/>
  <c r="X6" i="8"/>
  <c r="Y6" i="8"/>
  <c r="Z6" i="8"/>
  <c r="AA6" i="8"/>
  <c r="AB6" i="8"/>
  <c r="T7" i="8"/>
  <c r="U7" i="8"/>
  <c r="V7" i="8"/>
  <c r="W7" i="8"/>
  <c r="X7" i="8"/>
  <c r="Y7" i="8"/>
  <c r="Z7" i="8"/>
  <c r="AA7" i="8"/>
  <c r="AB7" i="8"/>
  <c r="T8" i="8"/>
  <c r="U8" i="8"/>
  <c r="V8" i="8"/>
  <c r="W8" i="8"/>
  <c r="X8" i="8"/>
  <c r="Y8" i="8"/>
  <c r="Z8" i="8"/>
  <c r="AA8" i="8"/>
  <c r="AB8" i="8"/>
  <c r="AA28" i="8"/>
  <c r="Z28" i="8"/>
  <c r="Y28" i="8"/>
  <c r="X28" i="8"/>
  <c r="W28" i="8"/>
  <c r="V28" i="8"/>
  <c r="U28" i="8"/>
  <c r="T28" i="8"/>
  <c r="S28" i="8"/>
  <c r="R28" i="8"/>
  <c r="Q28" i="8"/>
  <c r="P28" i="8"/>
  <c r="O28" i="8"/>
  <c r="N28" i="8"/>
  <c r="M28" i="8"/>
  <c r="L28" i="8"/>
  <c r="K28" i="8"/>
  <c r="J28" i="8"/>
  <c r="I28" i="8"/>
  <c r="H28" i="8"/>
  <c r="G28" i="8"/>
  <c r="F28" i="8"/>
  <c r="E28" i="8"/>
  <c r="D28" i="8"/>
  <c r="C28" i="8"/>
  <c r="B28" i="8"/>
  <c r="AB27" i="8"/>
  <c r="Z27" i="8"/>
  <c r="Y27" i="8"/>
  <c r="X27" i="8"/>
  <c r="W27" i="8"/>
  <c r="V27" i="8"/>
  <c r="U27" i="8"/>
  <c r="T27" i="8"/>
  <c r="S27" i="8"/>
  <c r="R27" i="8"/>
  <c r="Q27" i="8"/>
  <c r="P27" i="8"/>
  <c r="O27" i="8"/>
  <c r="N27" i="8"/>
  <c r="M27" i="8"/>
  <c r="L27" i="8"/>
  <c r="K27" i="8"/>
  <c r="J27" i="8"/>
  <c r="I27" i="8"/>
  <c r="H27" i="8"/>
  <c r="G27" i="8"/>
  <c r="F27" i="8"/>
  <c r="E27" i="8"/>
  <c r="D27" i="8"/>
  <c r="C27" i="8"/>
  <c r="B27" i="8"/>
  <c r="AB26" i="8"/>
  <c r="AA26" i="8"/>
  <c r="Y26" i="8"/>
  <c r="X26" i="8"/>
  <c r="W26" i="8"/>
  <c r="V26" i="8"/>
  <c r="U26" i="8"/>
  <c r="T26" i="8"/>
  <c r="S26" i="8"/>
  <c r="R26" i="8"/>
  <c r="Q26" i="8"/>
  <c r="P26" i="8"/>
  <c r="O26" i="8"/>
  <c r="N26" i="8"/>
  <c r="M26" i="8"/>
  <c r="L26" i="8"/>
  <c r="K26" i="8"/>
  <c r="J26" i="8"/>
  <c r="I26" i="8"/>
  <c r="H26" i="8"/>
  <c r="G26" i="8"/>
  <c r="F26" i="8"/>
  <c r="E26" i="8"/>
  <c r="D26" i="8"/>
  <c r="C26" i="8"/>
  <c r="B26" i="8"/>
  <c r="AB25" i="8"/>
  <c r="AA25" i="8"/>
  <c r="Z25" i="8"/>
  <c r="X25" i="8"/>
  <c r="W25" i="8"/>
  <c r="V25" i="8"/>
  <c r="U25" i="8"/>
  <c r="T25" i="8"/>
  <c r="S25" i="8"/>
  <c r="R25" i="8"/>
  <c r="Q25" i="8"/>
  <c r="P25" i="8"/>
  <c r="O25" i="8"/>
  <c r="N25" i="8"/>
  <c r="M25" i="8"/>
  <c r="L25" i="8"/>
  <c r="K25" i="8"/>
  <c r="J25" i="8"/>
  <c r="I25" i="8"/>
  <c r="H25" i="8"/>
  <c r="G25" i="8"/>
  <c r="F25" i="8"/>
  <c r="E25" i="8"/>
  <c r="D25" i="8"/>
  <c r="C25" i="8"/>
  <c r="B25" i="8"/>
  <c r="AB24" i="8"/>
  <c r="AA24" i="8"/>
  <c r="Z24" i="8"/>
  <c r="Y24" i="8"/>
  <c r="W24" i="8"/>
  <c r="V24" i="8"/>
  <c r="U24" i="8"/>
  <c r="T24" i="8"/>
  <c r="S24" i="8"/>
  <c r="R24" i="8"/>
  <c r="Q24" i="8"/>
  <c r="P24" i="8"/>
  <c r="O24" i="8"/>
  <c r="N24" i="8"/>
  <c r="M24" i="8"/>
  <c r="L24" i="8"/>
  <c r="K24" i="8"/>
  <c r="J24" i="8"/>
  <c r="I24" i="8"/>
  <c r="H24" i="8"/>
  <c r="G24" i="8"/>
  <c r="F24" i="8"/>
  <c r="E24" i="8"/>
  <c r="D24" i="8"/>
  <c r="C24" i="8"/>
  <c r="B24" i="8"/>
  <c r="AB23" i="8"/>
  <c r="AA23" i="8"/>
  <c r="Z23" i="8"/>
  <c r="Y23" i="8"/>
  <c r="X23" i="8"/>
  <c r="V23" i="8"/>
  <c r="U23" i="8"/>
  <c r="T23" i="8"/>
  <c r="S23" i="8"/>
  <c r="R23" i="8"/>
  <c r="Q23" i="8"/>
  <c r="P23" i="8"/>
  <c r="O23" i="8"/>
  <c r="N23" i="8"/>
  <c r="M23" i="8"/>
  <c r="L23" i="8"/>
  <c r="K23" i="8"/>
  <c r="J23" i="8"/>
  <c r="I23" i="8"/>
  <c r="H23" i="8"/>
  <c r="G23" i="8"/>
  <c r="F23" i="8"/>
  <c r="E23" i="8"/>
  <c r="D23" i="8"/>
  <c r="C23" i="8"/>
  <c r="B23" i="8"/>
  <c r="AB22" i="8"/>
  <c r="AA22" i="8"/>
  <c r="Z22" i="8"/>
  <c r="Y22" i="8"/>
  <c r="X22" i="8"/>
  <c r="W22" i="8"/>
  <c r="U22" i="8"/>
  <c r="T22" i="8"/>
  <c r="S22" i="8"/>
  <c r="R22" i="8"/>
  <c r="Q22" i="8"/>
  <c r="P22" i="8"/>
  <c r="O22" i="8"/>
  <c r="N22" i="8"/>
  <c r="M22" i="8"/>
  <c r="L22" i="8"/>
  <c r="K22" i="8"/>
  <c r="J22" i="8"/>
  <c r="I22" i="8"/>
  <c r="H22" i="8"/>
  <c r="G22" i="8"/>
  <c r="F22" i="8"/>
  <c r="E22" i="8"/>
  <c r="D22" i="8"/>
  <c r="C22" i="8"/>
  <c r="B22" i="8"/>
  <c r="AB21" i="8"/>
  <c r="AA21" i="8"/>
  <c r="Z21" i="8"/>
  <c r="Y21" i="8"/>
  <c r="X21" i="8"/>
  <c r="W21" i="8"/>
  <c r="V21" i="8"/>
  <c r="T21" i="8"/>
  <c r="S21" i="8"/>
  <c r="R21" i="8"/>
  <c r="Q21" i="8"/>
  <c r="P21" i="8"/>
  <c r="O21" i="8"/>
  <c r="N21" i="8"/>
  <c r="M21" i="8"/>
  <c r="L21" i="8"/>
  <c r="K21" i="8"/>
  <c r="J21" i="8"/>
  <c r="I21" i="8"/>
  <c r="H21" i="8"/>
  <c r="G21" i="8"/>
  <c r="F21" i="8"/>
  <c r="E21" i="8"/>
  <c r="D21" i="8"/>
  <c r="C21" i="8"/>
  <c r="B21" i="8"/>
  <c r="AB20" i="8"/>
  <c r="AA20" i="8"/>
  <c r="Z20" i="8"/>
  <c r="Y20" i="8"/>
  <c r="X20" i="8"/>
  <c r="W20" i="8"/>
  <c r="V20" i="8"/>
  <c r="U20" i="8"/>
  <c r="S20" i="8"/>
  <c r="R20" i="8"/>
  <c r="Q20" i="8"/>
  <c r="P20" i="8"/>
  <c r="O20" i="8"/>
  <c r="N20" i="8"/>
  <c r="M20" i="8"/>
  <c r="L20" i="8"/>
  <c r="K20" i="8"/>
  <c r="J20" i="8"/>
  <c r="I20" i="8"/>
  <c r="H20" i="8"/>
  <c r="G20" i="8"/>
  <c r="F20" i="8"/>
  <c r="E20" i="8"/>
  <c r="D20" i="8"/>
  <c r="C20" i="8"/>
  <c r="B20" i="8"/>
  <c r="AB19" i="8"/>
  <c r="AA19" i="8"/>
  <c r="Z19" i="8"/>
  <c r="Y19" i="8"/>
  <c r="X19" i="8"/>
  <c r="W19" i="8"/>
  <c r="V19" i="8"/>
  <c r="U19" i="8"/>
  <c r="T19" i="8"/>
  <c r="R19" i="8"/>
  <c r="Q19" i="8"/>
  <c r="P19" i="8"/>
  <c r="O19" i="8"/>
  <c r="N19" i="8"/>
  <c r="M19" i="8"/>
  <c r="L19" i="8"/>
  <c r="K19" i="8"/>
  <c r="J19" i="8"/>
  <c r="I19" i="8"/>
  <c r="H19" i="8"/>
  <c r="G19" i="8"/>
  <c r="F19" i="8"/>
  <c r="E19" i="8"/>
  <c r="D19" i="8"/>
  <c r="C19" i="8"/>
  <c r="B19" i="8"/>
  <c r="AB18" i="8"/>
  <c r="AA18" i="8"/>
  <c r="Z18" i="8"/>
  <c r="Y18" i="8"/>
  <c r="X18" i="8"/>
  <c r="W18" i="8"/>
  <c r="V18" i="8"/>
  <c r="U18" i="8"/>
  <c r="T18" i="8"/>
  <c r="S18" i="8"/>
  <c r="Q18" i="8"/>
  <c r="P18" i="8"/>
  <c r="O18" i="8"/>
  <c r="N18" i="8"/>
  <c r="M18" i="8"/>
  <c r="L18" i="8"/>
  <c r="K18" i="8"/>
  <c r="J18" i="8"/>
  <c r="I18" i="8"/>
  <c r="H18" i="8"/>
  <c r="G18" i="8"/>
  <c r="F18" i="8"/>
  <c r="E18" i="8"/>
  <c r="D18" i="8"/>
  <c r="C18" i="8"/>
  <c r="B18" i="8"/>
  <c r="AB17" i="8"/>
  <c r="AA17" i="8"/>
  <c r="Z17" i="8"/>
  <c r="Y17" i="8"/>
  <c r="X17" i="8"/>
  <c r="W17" i="8"/>
  <c r="V17" i="8"/>
  <c r="U17" i="8"/>
  <c r="T17" i="8"/>
  <c r="S17" i="8"/>
  <c r="R17" i="8"/>
  <c r="P17" i="8"/>
  <c r="O17" i="8"/>
  <c r="N17" i="8"/>
  <c r="M17" i="8"/>
  <c r="L17" i="8"/>
  <c r="K17" i="8"/>
  <c r="J17" i="8"/>
  <c r="I17" i="8"/>
  <c r="H17" i="8"/>
  <c r="G17" i="8"/>
  <c r="F17" i="8"/>
  <c r="E17" i="8"/>
  <c r="D17" i="8"/>
  <c r="C17" i="8"/>
  <c r="B17" i="8"/>
  <c r="AB16" i="8"/>
  <c r="AA16" i="8"/>
  <c r="Z16" i="8"/>
  <c r="Y16" i="8"/>
  <c r="X16" i="8"/>
  <c r="W16" i="8"/>
  <c r="V16" i="8"/>
  <c r="U16" i="8"/>
  <c r="T16" i="8"/>
  <c r="S16" i="8"/>
  <c r="R16" i="8"/>
  <c r="Q16" i="8"/>
  <c r="O16" i="8"/>
  <c r="N16" i="8"/>
  <c r="M16" i="8"/>
  <c r="L16" i="8"/>
  <c r="K16" i="8"/>
  <c r="J16" i="8"/>
  <c r="I16" i="8"/>
  <c r="H16" i="8"/>
  <c r="G16" i="8"/>
  <c r="F16" i="8"/>
  <c r="E16" i="8"/>
  <c r="D16" i="8"/>
  <c r="C16" i="8"/>
  <c r="B16" i="8"/>
  <c r="AB15" i="8"/>
  <c r="AA15" i="8"/>
  <c r="Z15" i="8"/>
  <c r="Y15" i="8"/>
  <c r="X15" i="8"/>
  <c r="W15" i="8"/>
  <c r="V15" i="8"/>
  <c r="U15" i="8"/>
  <c r="T15" i="8"/>
  <c r="S15" i="8"/>
  <c r="R15" i="8"/>
  <c r="Q15" i="8"/>
  <c r="P15" i="8"/>
  <c r="N15" i="8"/>
  <c r="M15" i="8"/>
  <c r="L15" i="8"/>
  <c r="K15" i="8"/>
  <c r="J15" i="8"/>
  <c r="I15" i="8"/>
  <c r="H15" i="8"/>
  <c r="G15" i="8"/>
  <c r="F15" i="8"/>
  <c r="E15" i="8"/>
  <c r="D15" i="8"/>
  <c r="C15" i="8"/>
  <c r="B15" i="8"/>
  <c r="AB14" i="8"/>
  <c r="AA14" i="8"/>
  <c r="Z14" i="8"/>
  <c r="Y14" i="8"/>
  <c r="X14" i="8"/>
  <c r="W14" i="8"/>
  <c r="V14" i="8"/>
  <c r="U14" i="8"/>
  <c r="T14" i="8"/>
  <c r="S14" i="8"/>
  <c r="R14" i="8"/>
  <c r="Q14" i="8"/>
  <c r="P14" i="8"/>
  <c r="O14" i="8"/>
  <c r="M14" i="8"/>
  <c r="L14" i="8"/>
  <c r="K14" i="8"/>
  <c r="J14" i="8"/>
  <c r="I14" i="8"/>
  <c r="H14" i="8"/>
  <c r="G14" i="8"/>
  <c r="F14" i="8"/>
  <c r="E14" i="8"/>
  <c r="D14" i="8"/>
  <c r="C14" i="8"/>
  <c r="B14" i="8"/>
  <c r="AB13" i="8"/>
  <c r="AA13" i="8"/>
  <c r="Z13" i="8"/>
  <c r="Y13" i="8"/>
  <c r="X13" i="8"/>
  <c r="W13" i="8"/>
  <c r="V13" i="8"/>
  <c r="U13" i="8"/>
  <c r="T13" i="8"/>
  <c r="S13" i="8"/>
  <c r="R13" i="8"/>
  <c r="Q13" i="8"/>
  <c r="P13" i="8"/>
  <c r="O13" i="8"/>
  <c r="N13" i="8"/>
  <c r="L13" i="8"/>
  <c r="K13" i="8"/>
  <c r="J13" i="8"/>
  <c r="I13" i="8"/>
  <c r="H13" i="8"/>
  <c r="G13" i="8"/>
  <c r="F13" i="8"/>
  <c r="E13" i="8"/>
  <c r="D13" i="8"/>
  <c r="C13" i="8"/>
  <c r="B13" i="8"/>
  <c r="AB12" i="8"/>
  <c r="AA12" i="8"/>
  <c r="Z12" i="8"/>
  <c r="Y12" i="8"/>
  <c r="X12" i="8"/>
  <c r="W12" i="8"/>
  <c r="V12" i="8"/>
  <c r="U12" i="8"/>
  <c r="T12" i="8"/>
  <c r="S12" i="8"/>
  <c r="R12" i="8"/>
  <c r="Q12" i="8"/>
  <c r="P12" i="8"/>
  <c r="O12" i="8"/>
  <c r="N12" i="8"/>
  <c r="M12" i="8"/>
  <c r="K12" i="8"/>
  <c r="J12" i="8"/>
  <c r="I12" i="8"/>
  <c r="H12" i="8"/>
  <c r="G12" i="8"/>
  <c r="F12" i="8"/>
  <c r="E12" i="8"/>
  <c r="D12" i="8"/>
  <c r="C12" i="8"/>
  <c r="B12" i="8"/>
  <c r="AB11" i="8"/>
  <c r="AA11" i="8"/>
  <c r="Z11" i="8"/>
  <c r="Y11" i="8"/>
  <c r="X11" i="8"/>
  <c r="W11" i="8"/>
  <c r="V11" i="8"/>
  <c r="U11" i="8"/>
  <c r="T11" i="8"/>
  <c r="S11" i="8"/>
  <c r="R11" i="8"/>
  <c r="Q11" i="8"/>
  <c r="P11" i="8"/>
  <c r="O11" i="8"/>
  <c r="N11" i="8"/>
  <c r="M11" i="8"/>
  <c r="L11" i="8"/>
  <c r="J11" i="8"/>
  <c r="I11" i="8"/>
  <c r="H11" i="8"/>
  <c r="G11" i="8"/>
  <c r="F11" i="8"/>
  <c r="E11" i="8"/>
  <c r="D11" i="8"/>
  <c r="C11" i="8"/>
  <c r="B11" i="8"/>
  <c r="AB10" i="8"/>
  <c r="AA10" i="8"/>
  <c r="Z10" i="8"/>
  <c r="Y10" i="8"/>
  <c r="X10" i="8"/>
  <c r="W10" i="8"/>
  <c r="V10" i="8"/>
  <c r="U10" i="8"/>
  <c r="T10" i="8"/>
  <c r="S10" i="8"/>
  <c r="R10" i="8"/>
  <c r="Q10" i="8"/>
  <c r="P10" i="8"/>
  <c r="O10" i="8"/>
  <c r="N10" i="8"/>
  <c r="M10" i="8"/>
  <c r="L10" i="8"/>
  <c r="K10" i="8"/>
  <c r="I10" i="8"/>
  <c r="H10" i="8"/>
  <c r="G10" i="8"/>
  <c r="F10" i="8"/>
  <c r="E10" i="8"/>
  <c r="D10" i="8"/>
  <c r="C10" i="8"/>
  <c r="B10" i="8"/>
  <c r="AB9" i="8"/>
  <c r="AA9" i="8"/>
  <c r="Z9" i="8"/>
  <c r="Y9" i="8"/>
  <c r="X9" i="8"/>
  <c r="W9" i="8"/>
  <c r="V9" i="8"/>
  <c r="U9" i="8"/>
  <c r="T9" i="8"/>
  <c r="S9" i="8"/>
  <c r="R9" i="8"/>
  <c r="Q9" i="8"/>
  <c r="P9" i="8"/>
  <c r="O9" i="8"/>
  <c r="N9" i="8"/>
  <c r="M9" i="8"/>
  <c r="L9" i="8"/>
  <c r="K9" i="8"/>
  <c r="J9" i="8"/>
  <c r="H9" i="8"/>
  <c r="G9" i="8"/>
  <c r="F9" i="8"/>
  <c r="E9" i="8"/>
  <c r="D9" i="8"/>
  <c r="C9" i="8"/>
  <c r="B9" i="8"/>
  <c r="Q8" i="8"/>
  <c r="P8" i="8"/>
  <c r="O8" i="8"/>
  <c r="N8" i="8"/>
  <c r="M8" i="8"/>
  <c r="L8" i="8"/>
  <c r="K8" i="8"/>
  <c r="J8" i="8"/>
  <c r="I8" i="8"/>
  <c r="G8" i="8"/>
  <c r="F8" i="8"/>
  <c r="E8" i="8"/>
  <c r="D8" i="8"/>
  <c r="C8" i="8"/>
  <c r="B8" i="8"/>
  <c r="Q7" i="8"/>
  <c r="P7" i="8"/>
  <c r="O7" i="8"/>
  <c r="N7" i="8"/>
  <c r="M7" i="8"/>
  <c r="L7" i="8"/>
  <c r="K7" i="8"/>
  <c r="J7" i="8"/>
  <c r="I7" i="8"/>
  <c r="H7" i="8"/>
  <c r="F7" i="8"/>
  <c r="E7" i="8"/>
  <c r="D7" i="8"/>
  <c r="C7" i="8"/>
  <c r="B7" i="8"/>
  <c r="Q6" i="8"/>
  <c r="P6" i="8"/>
  <c r="O6" i="8"/>
  <c r="N6" i="8"/>
  <c r="M6" i="8"/>
  <c r="L6" i="8"/>
  <c r="K6" i="8"/>
  <c r="J6" i="8"/>
  <c r="I6" i="8"/>
  <c r="H6" i="8"/>
  <c r="G6" i="8"/>
  <c r="E6" i="8"/>
  <c r="D6" i="8"/>
  <c r="C6" i="8"/>
  <c r="B6" i="8"/>
  <c r="Q5" i="8"/>
  <c r="P5" i="8"/>
  <c r="O5" i="8"/>
  <c r="N5" i="8"/>
  <c r="M5" i="8"/>
  <c r="L5" i="8"/>
  <c r="K5" i="8"/>
  <c r="J5" i="8"/>
  <c r="I5" i="8"/>
  <c r="H5" i="8"/>
  <c r="G5" i="8"/>
  <c r="F5" i="8"/>
  <c r="D5" i="8"/>
  <c r="C5" i="8"/>
  <c r="B5" i="8"/>
  <c r="Q4" i="8"/>
  <c r="P4" i="8"/>
  <c r="O4" i="8"/>
  <c r="N4" i="8"/>
  <c r="M4" i="8"/>
  <c r="L4" i="8"/>
  <c r="K4" i="8"/>
  <c r="J4" i="8"/>
  <c r="I4" i="8"/>
  <c r="H4" i="8"/>
  <c r="G4" i="8"/>
  <c r="F4" i="8"/>
  <c r="E4" i="8"/>
  <c r="C4" i="8"/>
  <c r="B4" i="8"/>
  <c r="Q3" i="8"/>
  <c r="P3" i="8"/>
  <c r="O3" i="8"/>
  <c r="N3" i="8"/>
  <c r="M3" i="8"/>
  <c r="L3" i="8"/>
  <c r="K3" i="8"/>
  <c r="J3" i="8"/>
  <c r="I3" i="8"/>
  <c r="H3" i="8"/>
  <c r="G3" i="8"/>
  <c r="F3" i="8"/>
  <c r="E3" i="8"/>
  <c r="D3" i="8"/>
  <c r="B3" i="8"/>
  <c r="Q2" i="8"/>
  <c r="P2" i="8"/>
  <c r="O2" i="8"/>
  <c r="N2" i="8"/>
  <c r="M2" i="8"/>
  <c r="L2" i="8"/>
  <c r="K2" i="8"/>
  <c r="J2" i="8"/>
  <c r="I2" i="8"/>
  <c r="H2" i="8"/>
  <c r="G2" i="8"/>
  <c r="F2" i="8"/>
  <c r="E2" i="8"/>
  <c r="D2" i="8"/>
  <c r="C2" i="8"/>
  <c r="I386" i="7" l="1"/>
  <c r="H386" i="7"/>
  <c r="E386" i="7"/>
  <c r="H385" i="7"/>
  <c r="E385" i="7"/>
  <c r="I384" i="7"/>
  <c r="H384" i="7"/>
  <c r="E384" i="7"/>
  <c r="H383" i="7"/>
  <c r="E383" i="7"/>
  <c r="I382" i="7"/>
  <c r="H382" i="7"/>
  <c r="E382" i="7"/>
  <c r="H381" i="7"/>
  <c r="E381" i="7"/>
  <c r="I380" i="7"/>
  <c r="H380" i="7"/>
  <c r="E380" i="7"/>
  <c r="H379" i="7"/>
  <c r="E379" i="7"/>
  <c r="I378" i="7"/>
  <c r="H378" i="7"/>
  <c r="E378" i="7"/>
  <c r="H377" i="7"/>
  <c r="E377" i="7"/>
  <c r="I376" i="7"/>
  <c r="H376" i="7"/>
  <c r="E376" i="7"/>
  <c r="H375" i="7"/>
  <c r="E375" i="7"/>
  <c r="I374" i="7"/>
  <c r="H374" i="7"/>
  <c r="E374" i="7"/>
  <c r="H373" i="7"/>
  <c r="E373" i="7"/>
  <c r="I372" i="7"/>
  <c r="H372" i="7"/>
  <c r="E372" i="7"/>
  <c r="I371" i="7"/>
  <c r="H371" i="7"/>
  <c r="E371" i="7"/>
  <c r="H370" i="7"/>
  <c r="E370" i="7"/>
  <c r="I369" i="7"/>
  <c r="H369" i="7"/>
  <c r="E369" i="7"/>
  <c r="H368" i="7"/>
  <c r="E368" i="7"/>
  <c r="I367" i="7"/>
  <c r="H367" i="7"/>
  <c r="E367" i="7"/>
  <c r="I366" i="7"/>
  <c r="H366" i="7"/>
  <c r="E366" i="7"/>
  <c r="I365" i="7"/>
  <c r="H365" i="7"/>
  <c r="E365" i="7"/>
  <c r="H364" i="7"/>
  <c r="E364" i="7"/>
  <c r="I363" i="7"/>
  <c r="H363" i="7"/>
  <c r="E363" i="7"/>
  <c r="H362" i="7"/>
  <c r="E362" i="7"/>
  <c r="I361" i="7"/>
  <c r="H361" i="7"/>
  <c r="E361" i="7"/>
  <c r="I360" i="7"/>
  <c r="H360" i="7"/>
  <c r="E360" i="7"/>
  <c r="I359" i="7"/>
  <c r="H359" i="7"/>
  <c r="E359" i="7"/>
  <c r="I358" i="7"/>
  <c r="H358" i="7"/>
  <c r="E358" i="7"/>
  <c r="H357" i="7"/>
  <c r="E357" i="7"/>
  <c r="I356" i="7"/>
  <c r="H356" i="7"/>
  <c r="E356" i="7"/>
  <c r="H355" i="7"/>
  <c r="E355" i="7"/>
  <c r="I354" i="7"/>
  <c r="H354" i="7"/>
  <c r="E354" i="7"/>
  <c r="I353" i="7"/>
  <c r="H353" i="7"/>
  <c r="E353" i="7"/>
  <c r="I352" i="7"/>
  <c r="H352" i="7"/>
  <c r="E352" i="7"/>
  <c r="I351" i="7"/>
  <c r="H351" i="7"/>
  <c r="E351" i="7"/>
  <c r="I350" i="7"/>
  <c r="H350" i="7"/>
  <c r="E350" i="7"/>
  <c r="H349" i="7"/>
  <c r="E349" i="7"/>
  <c r="I348" i="7"/>
  <c r="H348" i="7"/>
  <c r="E348" i="7"/>
  <c r="H347" i="7"/>
  <c r="E347" i="7"/>
  <c r="I346" i="7"/>
  <c r="H346" i="7"/>
  <c r="E346" i="7"/>
  <c r="I345" i="7"/>
  <c r="H345" i="7"/>
  <c r="E345" i="7"/>
  <c r="I344" i="7"/>
  <c r="H344" i="7"/>
  <c r="E344" i="7"/>
  <c r="I343" i="7"/>
  <c r="H343" i="7"/>
  <c r="E343" i="7"/>
  <c r="I342" i="7"/>
  <c r="H342" i="7"/>
  <c r="E342" i="7"/>
  <c r="I341" i="7"/>
  <c r="H341" i="7"/>
  <c r="E341" i="7"/>
  <c r="H340" i="7"/>
  <c r="E340" i="7"/>
  <c r="I339" i="7"/>
  <c r="H339" i="7"/>
  <c r="E339" i="7"/>
  <c r="H338" i="7"/>
  <c r="E338" i="7"/>
  <c r="I337" i="7"/>
  <c r="H337" i="7"/>
  <c r="E337" i="7"/>
  <c r="I336" i="7"/>
  <c r="H336" i="7"/>
  <c r="E336" i="7"/>
  <c r="I335" i="7"/>
  <c r="H335" i="7"/>
  <c r="E335" i="7"/>
  <c r="I334" i="7"/>
  <c r="H334" i="7"/>
  <c r="E334" i="7"/>
  <c r="I333" i="7"/>
  <c r="H333" i="7"/>
  <c r="E333" i="7"/>
  <c r="I332" i="7"/>
  <c r="H332" i="7"/>
  <c r="E332" i="7"/>
  <c r="H331" i="7"/>
  <c r="E331" i="7"/>
  <c r="I331" i="7" s="1"/>
  <c r="I330" i="7"/>
  <c r="H330" i="7"/>
  <c r="E330" i="7"/>
  <c r="I329" i="7"/>
  <c r="H329" i="7"/>
  <c r="E329" i="7"/>
  <c r="H328" i="7"/>
  <c r="E328" i="7"/>
  <c r="I328" i="7" s="1"/>
  <c r="I327" i="7"/>
  <c r="H327" i="7"/>
  <c r="E327" i="7"/>
  <c r="I326" i="7"/>
  <c r="H326" i="7"/>
  <c r="E326" i="7"/>
  <c r="I325" i="7"/>
  <c r="H325" i="7"/>
  <c r="E325" i="7"/>
  <c r="H324" i="7"/>
  <c r="E324" i="7"/>
  <c r="I324" i="7" s="1"/>
  <c r="H323" i="7"/>
  <c r="E323" i="7"/>
  <c r="I323" i="7" s="1"/>
  <c r="H322" i="7"/>
  <c r="E322" i="7"/>
  <c r="I322" i="7" s="1"/>
  <c r="I321"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I297" i="7"/>
  <c r="H297" i="7"/>
  <c r="E297" i="7"/>
  <c r="H296" i="7"/>
  <c r="E296" i="7"/>
  <c r="I296" i="7" s="1"/>
  <c r="H295" i="7"/>
  <c r="E295" i="7"/>
  <c r="H294" i="7"/>
  <c r="E294" i="7"/>
  <c r="H293" i="7"/>
  <c r="E293" i="7"/>
  <c r="H292" i="7"/>
  <c r="E292" i="7"/>
  <c r="H291" i="7"/>
  <c r="E291" i="7"/>
  <c r="H290" i="7"/>
  <c r="E290" i="7"/>
  <c r="H289" i="7"/>
  <c r="E289" i="7"/>
  <c r="H288" i="7"/>
  <c r="E288" i="7"/>
  <c r="H287" i="7"/>
  <c r="E287" i="7"/>
  <c r="H286" i="7"/>
  <c r="E286" i="7"/>
  <c r="H285" i="7"/>
  <c r="E285" i="7"/>
  <c r="H284" i="7"/>
  <c r="E284" i="7"/>
  <c r="I284" i="7" s="1"/>
  <c r="H283" i="7"/>
  <c r="E283" i="7"/>
  <c r="I283" i="7" s="1"/>
  <c r="I282" i="7"/>
  <c r="H282" i="7"/>
  <c r="E282" i="7"/>
  <c r="H281" i="7"/>
  <c r="E281" i="7"/>
  <c r="I281" i="7" s="1"/>
  <c r="I280" i="7"/>
  <c r="H280" i="7"/>
  <c r="E280" i="7"/>
  <c r="H279" i="7"/>
  <c r="E279" i="7"/>
  <c r="I279" i="7" s="1"/>
  <c r="H278" i="7"/>
  <c r="E278" i="7"/>
  <c r="I278" i="7" s="1"/>
  <c r="H277" i="7"/>
  <c r="E277" i="7"/>
  <c r="I277" i="7" s="1"/>
  <c r="H276" i="7"/>
  <c r="E276" i="7"/>
  <c r="I276" i="7" s="1"/>
  <c r="H275" i="7"/>
  <c r="E275" i="7"/>
  <c r="I275" i="7" s="1"/>
  <c r="H274" i="7"/>
  <c r="E274" i="7"/>
  <c r="I274" i="7" s="1"/>
  <c r="H273" i="7"/>
  <c r="E273" i="7"/>
  <c r="I273" i="7" s="1"/>
  <c r="H272" i="7"/>
  <c r="E272" i="7"/>
  <c r="I272" i="7" s="1"/>
  <c r="H271" i="7"/>
  <c r="E271" i="7"/>
  <c r="I271" i="7" s="1"/>
  <c r="H270" i="7"/>
  <c r="E270" i="7"/>
  <c r="I270" i="7" s="1"/>
  <c r="H269" i="7"/>
  <c r="E269" i="7"/>
  <c r="I269" i="7" s="1"/>
  <c r="I268" i="7"/>
  <c r="H268" i="7"/>
  <c r="E268" i="7"/>
  <c r="I267"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I255" i="7" s="1"/>
  <c r="I254" i="7"/>
  <c r="H254" i="7"/>
  <c r="E254" i="7"/>
  <c r="I253" i="7"/>
  <c r="H253" i="7"/>
  <c r="E253" i="7"/>
  <c r="I252" i="7"/>
  <c r="H252" i="7"/>
  <c r="E252" i="7"/>
  <c r="I251" i="7"/>
  <c r="H251" i="7"/>
  <c r="E251" i="7"/>
  <c r="I250" i="7"/>
  <c r="H250" i="7"/>
  <c r="E250" i="7"/>
  <c r="H249" i="7"/>
  <c r="E249" i="7"/>
  <c r="I249" i="7" s="1"/>
  <c r="I248" i="7"/>
  <c r="H248" i="7"/>
  <c r="E248" i="7"/>
  <c r="I247" i="7"/>
  <c r="H247" i="7"/>
  <c r="E247" i="7"/>
  <c r="H246" i="7"/>
  <c r="E246" i="7"/>
  <c r="I246" i="7" s="1"/>
  <c r="H245" i="7"/>
  <c r="E245" i="7"/>
  <c r="I245" i="7" s="1"/>
  <c r="H244" i="7"/>
  <c r="E244" i="7"/>
  <c r="I244" i="7" s="1"/>
  <c r="H243" i="7"/>
  <c r="E243" i="7"/>
  <c r="I243" i="7" s="1"/>
  <c r="I242" i="7"/>
  <c r="H242" i="7"/>
  <c r="E242" i="7"/>
  <c r="H241" i="7"/>
  <c r="E241" i="7"/>
  <c r="I241" i="7" s="1"/>
  <c r="H240" i="7"/>
  <c r="E240" i="7"/>
  <c r="I240" i="7" s="1"/>
  <c r="H239" i="7"/>
  <c r="E239" i="7"/>
  <c r="I239" i="7" s="1"/>
  <c r="I238" i="7"/>
  <c r="H238" i="7"/>
  <c r="E238" i="7"/>
  <c r="H237" i="7"/>
  <c r="E237" i="7"/>
  <c r="I237" i="7" s="1"/>
  <c r="H236" i="7"/>
  <c r="E236" i="7"/>
  <c r="I236" i="7" s="1"/>
  <c r="H235" i="7"/>
  <c r="E235" i="7"/>
  <c r="I235" i="7" s="1"/>
  <c r="H234" i="7"/>
  <c r="E234" i="7"/>
  <c r="I234" i="7" s="1"/>
  <c r="H233" i="7"/>
  <c r="E233" i="7"/>
  <c r="I233" i="7" s="1"/>
  <c r="H232" i="7"/>
  <c r="E232" i="7"/>
  <c r="I232" i="7" s="1"/>
  <c r="I231" i="7"/>
  <c r="H231" i="7"/>
  <c r="E231" i="7"/>
  <c r="H230" i="7"/>
  <c r="E230" i="7"/>
  <c r="I230" i="7" s="1"/>
  <c r="H229" i="7"/>
  <c r="E229" i="7"/>
  <c r="I229" i="7" s="1"/>
  <c r="H228" i="7"/>
  <c r="E228" i="7"/>
  <c r="I228" i="7" s="1"/>
  <c r="H227" i="7"/>
  <c r="E227" i="7"/>
  <c r="I227" i="7" s="1"/>
  <c r="I226" i="7"/>
  <c r="H226" i="7"/>
  <c r="E226" i="7"/>
  <c r="H225" i="7"/>
  <c r="E225" i="7"/>
  <c r="I225" i="7" s="1"/>
  <c r="H224" i="7"/>
  <c r="E224" i="7"/>
  <c r="I224" i="7" s="1"/>
  <c r="H223" i="7"/>
  <c r="E223" i="7"/>
  <c r="I223" i="7" s="1"/>
  <c r="I222" i="7"/>
  <c r="H222" i="7"/>
  <c r="E222" i="7"/>
  <c r="H221" i="7"/>
  <c r="E221" i="7"/>
  <c r="I221" i="7" s="1"/>
  <c r="H220" i="7"/>
  <c r="E220" i="7"/>
  <c r="I220" i="7" s="1"/>
  <c r="H219" i="7"/>
  <c r="E219" i="7"/>
  <c r="I219" i="7" s="1"/>
  <c r="H218" i="7"/>
  <c r="E218" i="7"/>
  <c r="I218" i="7" s="1"/>
  <c r="H217" i="7"/>
  <c r="E217" i="7"/>
  <c r="I217" i="7" s="1"/>
  <c r="H216" i="7"/>
  <c r="E216" i="7"/>
  <c r="I216" i="7" s="1"/>
  <c r="I215" i="7"/>
  <c r="H215" i="7"/>
  <c r="E215" i="7"/>
  <c r="H214" i="7"/>
  <c r="E214" i="7"/>
  <c r="H213" i="7"/>
  <c r="E213" i="7"/>
  <c r="I212" i="7"/>
  <c r="H212" i="7"/>
  <c r="E212" i="7"/>
  <c r="I211" i="7"/>
  <c r="H211" i="7"/>
  <c r="E211" i="7"/>
  <c r="H210" i="7"/>
  <c r="E210" i="7"/>
  <c r="H209" i="7"/>
  <c r="E209" i="7"/>
  <c r="H208" i="7"/>
  <c r="E208" i="7"/>
  <c r="I207" i="7"/>
  <c r="H207" i="7"/>
  <c r="E207" i="7"/>
  <c r="H206" i="7"/>
  <c r="E206" i="7"/>
  <c r="H205" i="7"/>
  <c r="E205" i="7"/>
  <c r="H204" i="7"/>
  <c r="E204" i="7"/>
  <c r="I204" i="7" s="1"/>
  <c r="H203" i="7"/>
  <c r="E203" i="7"/>
  <c r="H202" i="7"/>
  <c r="E202" i="7"/>
  <c r="H201" i="7"/>
  <c r="E201" i="7"/>
  <c r="H200" i="7"/>
  <c r="E200" i="7"/>
  <c r="I200" i="7" s="1"/>
  <c r="I199" i="7"/>
  <c r="H199" i="7"/>
  <c r="E199" i="7"/>
  <c r="H198" i="7"/>
  <c r="E198" i="7"/>
  <c r="I198" i="7" s="1"/>
  <c r="H197" i="7"/>
  <c r="E197" i="7"/>
  <c r="I197" i="7" s="1"/>
  <c r="H196" i="7"/>
  <c r="E196" i="7"/>
  <c r="H195" i="7"/>
  <c r="E195" i="7"/>
  <c r="H194" i="7"/>
  <c r="E194" i="7"/>
  <c r="H193" i="7"/>
  <c r="E193" i="7"/>
  <c r="H192" i="7"/>
  <c r="E192" i="7"/>
  <c r="H191" i="7"/>
  <c r="E191" i="7"/>
  <c r="H190" i="7"/>
  <c r="E190" i="7"/>
  <c r="H189" i="7"/>
  <c r="E189" i="7"/>
  <c r="H188" i="7"/>
  <c r="E188" i="7"/>
  <c r="H187" i="7"/>
  <c r="E187" i="7"/>
  <c r="H186" i="7"/>
  <c r="E186" i="7"/>
  <c r="H185" i="7"/>
  <c r="E185" i="7"/>
  <c r="I185" i="7" s="1"/>
  <c r="H184" i="7"/>
  <c r="E184" i="7"/>
  <c r="I183" i="7"/>
  <c r="H183" i="7"/>
  <c r="E183" i="7"/>
  <c r="H182" i="7"/>
  <c r="E182" i="7"/>
  <c r="H181" i="7"/>
  <c r="E181" i="7"/>
  <c r="I181" i="7" s="1"/>
  <c r="I180" i="7"/>
  <c r="H180" i="7"/>
  <c r="E180" i="7"/>
  <c r="H179" i="7"/>
  <c r="E179" i="7"/>
  <c r="I179" i="7" s="1"/>
  <c r="H178" i="7"/>
  <c r="E178" i="7"/>
  <c r="I178" i="7" s="1"/>
  <c r="I177" i="7"/>
  <c r="H177" i="7"/>
  <c r="E177" i="7"/>
  <c r="H176" i="7"/>
  <c r="E176" i="7"/>
  <c r="H175" i="7"/>
  <c r="E175" i="7"/>
  <c r="H174" i="7"/>
  <c r="E174" i="7"/>
  <c r="H173" i="7"/>
  <c r="E173" i="7"/>
  <c r="H172" i="7"/>
  <c r="E172" i="7"/>
  <c r="H171" i="7"/>
  <c r="E171" i="7"/>
  <c r="H170" i="7"/>
  <c r="E170" i="7"/>
  <c r="H169" i="7"/>
  <c r="E169" i="7"/>
  <c r="H168" i="7"/>
  <c r="E168" i="7"/>
  <c r="H167" i="7"/>
  <c r="E167" i="7"/>
  <c r="H166" i="7"/>
  <c r="E166" i="7"/>
  <c r="I165" i="7"/>
  <c r="H165" i="7"/>
  <c r="E165" i="7"/>
  <c r="H164" i="7"/>
  <c r="E164" i="7"/>
  <c r="I163" i="7"/>
  <c r="H163" i="7"/>
  <c r="E163" i="7"/>
  <c r="H162" i="7"/>
  <c r="E162" i="7"/>
  <c r="H161" i="7"/>
  <c r="E161" i="7"/>
  <c r="I161" i="7" s="1"/>
  <c r="I160" i="7"/>
  <c r="H160" i="7"/>
  <c r="E160" i="7"/>
  <c r="H159" i="7"/>
  <c r="E159" i="7"/>
  <c r="I159" i="7" s="1"/>
  <c r="H158" i="7"/>
  <c r="E158" i="7"/>
  <c r="I158" i="7" s="1"/>
  <c r="I157" i="7"/>
  <c r="H157" i="7"/>
  <c r="E157" i="7"/>
  <c r="I156"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I144" i="7" s="1"/>
  <c r="H143" i="7"/>
  <c r="E143" i="7"/>
  <c r="I142" i="7"/>
  <c r="H142" i="7"/>
  <c r="E142" i="7"/>
  <c r="H141" i="7"/>
  <c r="E141" i="7"/>
  <c r="H140" i="7"/>
  <c r="E140" i="7"/>
  <c r="I140" i="7" s="1"/>
  <c r="I139" i="7"/>
  <c r="H139" i="7"/>
  <c r="E139" i="7"/>
  <c r="H138" i="7"/>
  <c r="E138" i="7"/>
  <c r="I138" i="7" s="1"/>
  <c r="H137" i="7"/>
  <c r="E137" i="7"/>
  <c r="I137" i="7" s="1"/>
  <c r="H136" i="7"/>
  <c r="E136" i="7"/>
  <c r="I135" i="7"/>
  <c r="H135" i="7"/>
  <c r="E135" i="7"/>
  <c r="I134"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I122" i="7" s="1"/>
  <c r="H121" i="7"/>
  <c r="E121" i="7"/>
  <c r="I120" i="7"/>
  <c r="H120" i="7"/>
  <c r="E120" i="7"/>
  <c r="H119" i="7"/>
  <c r="E119" i="7"/>
  <c r="H118" i="7"/>
  <c r="E118" i="7"/>
  <c r="I118" i="7" s="1"/>
  <c r="H117" i="7"/>
  <c r="E117" i="7"/>
  <c r="H116" i="7"/>
  <c r="E116" i="7"/>
  <c r="I116" i="7" s="1"/>
  <c r="I115"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I99" i="7" s="1"/>
  <c r="H98" i="7"/>
  <c r="E98" i="7"/>
  <c r="I97" i="7"/>
  <c r="H97" i="7"/>
  <c r="E97" i="7"/>
  <c r="H96" i="7"/>
  <c r="E96" i="7"/>
  <c r="H95" i="7"/>
  <c r="E95" i="7"/>
  <c r="I95" i="7" s="1"/>
  <c r="I94" i="7"/>
  <c r="H94" i="7"/>
  <c r="E94" i="7"/>
  <c r="H93" i="7"/>
  <c r="E93" i="7"/>
  <c r="I93" i="7" s="1"/>
  <c r="H92" i="7"/>
  <c r="E92" i="7"/>
  <c r="I92" i="7" s="1"/>
  <c r="H91" i="7"/>
  <c r="E91" i="7"/>
  <c r="I90" i="7"/>
  <c r="H90" i="7"/>
  <c r="E90" i="7"/>
  <c r="I89" i="7"/>
  <c r="H89" i="7"/>
  <c r="E89" i="7"/>
  <c r="I88" i="7"/>
  <c r="H88" i="7"/>
  <c r="E88" i="7"/>
  <c r="I87" i="7"/>
  <c r="H87" i="7"/>
  <c r="E87" i="7"/>
  <c r="H86" i="7"/>
  <c r="E86" i="7"/>
  <c r="H85" i="7"/>
  <c r="E85" i="7"/>
  <c r="H84" i="7"/>
  <c r="E84" i="7"/>
  <c r="H83" i="7"/>
  <c r="E83" i="7"/>
  <c r="H82" i="7"/>
  <c r="E82" i="7"/>
  <c r="H81" i="7"/>
  <c r="E81" i="7"/>
  <c r="H80" i="7"/>
  <c r="E80" i="7"/>
  <c r="H79" i="7"/>
  <c r="E79" i="7"/>
  <c r="H78" i="7"/>
  <c r="E78" i="7"/>
  <c r="H77" i="7"/>
  <c r="E77" i="7"/>
  <c r="H76" i="7"/>
  <c r="E76" i="7"/>
  <c r="H75" i="7"/>
  <c r="E75" i="7"/>
  <c r="I75" i="7" s="1"/>
  <c r="H74" i="7"/>
  <c r="E74" i="7"/>
  <c r="I73" i="7"/>
  <c r="H73" i="7"/>
  <c r="E73" i="7"/>
  <c r="H72" i="7"/>
  <c r="E72" i="7"/>
  <c r="H71" i="7"/>
  <c r="E71" i="7"/>
  <c r="I71" i="7" s="1"/>
  <c r="I70" i="7"/>
  <c r="H70" i="7"/>
  <c r="E70" i="7"/>
  <c r="I69" i="7"/>
  <c r="H69" i="7"/>
  <c r="E69" i="7"/>
  <c r="H68" i="7"/>
  <c r="E68" i="7"/>
  <c r="I68" i="7" s="1"/>
  <c r="H67" i="7"/>
  <c r="E67" i="7"/>
  <c r="H66" i="7"/>
  <c r="E66" i="7"/>
  <c r="H65" i="7"/>
  <c r="E65" i="7"/>
  <c r="H64" i="7"/>
  <c r="E64" i="7"/>
  <c r="I63" i="7"/>
  <c r="H63" i="7"/>
  <c r="E63" i="7"/>
  <c r="I62" i="7"/>
  <c r="H62" i="7"/>
  <c r="E62" i="7"/>
  <c r="H61" i="7"/>
  <c r="E61" i="7"/>
  <c r="H60" i="7"/>
  <c r="E60" i="7"/>
  <c r="H59" i="7"/>
  <c r="E59" i="7"/>
  <c r="H58" i="7"/>
  <c r="E58" i="7"/>
  <c r="H57" i="7"/>
  <c r="E57" i="7"/>
  <c r="H56" i="7"/>
  <c r="E56" i="7"/>
  <c r="H55" i="7"/>
  <c r="E55" i="7"/>
  <c r="H54" i="7"/>
  <c r="E54" i="7"/>
  <c r="H53" i="7"/>
  <c r="E53" i="7"/>
  <c r="H52" i="7"/>
  <c r="E52" i="7"/>
  <c r="H51" i="7"/>
  <c r="E51" i="7"/>
  <c r="H50" i="7"/>
  <c r="E50" i="7"/>
  <c r="I50" i="7" s="1"/>
  <c r="I49" i="7"/>
  <c r="H49" i="7"/>
  <c r="E49" i="7"/>
  <c r="I48" i="7"/>
  <c r="H48" i="7"/>
  <c r="E48" i="7"/>
  <c r="H47" i="7"/>
  <c r="E47" i="7"/>
  <c r="I46" i="7"/>
  <c r="H46" i="7"/>
  <c r="E46" i="7"/>
  <c r="I45" i="7"/>
  <c r="H45" i="7"/>
  <c r="E45" i="7"/>
  <c r="H44" i="7"/>
  <c r="E44" i="7"/>
  <c r="I44" i="7" s="1"/>
  <c r="H43" i="7"/>
  <c r="E43" i="7"/>
  <c r="I43" i="7" s="1"/>
  <c r="H42" i="7"/>
  <c r="E42" i="7"/>
  <c r="I41" i="7"/>
  <c r="H41" i="7"/>
  <c r="E41" i="7"/>
  <c r="I40" i="7"/>
  <c r="H40" i="7"/>
  <c r="E40" i="7"/>
  <c r="I39" i="7"/>
  <c r="H39" i="7"/>
  <c r="E39" i="7"/>
  <c r="I38" i="7"/>
  <c r="H38" i="7"/>
  <c r="E38" i="7"/>
  <c r="I37" i="7"/>
  <c r="H37" i="7"/>
  <c r="E37" i="7"/>
  <c r="I36" i="7"/>
  <c r="H36" i="7"/>
  <c r="E36" i="7"/>
  <c r="N31" i="7"/>
  <c r="K31" i="7"/>
  <c r="L29" i="7" s="1"/>
  <c r="I31" i="7"/>
  <c r="J31" i="7" s="1"/>
  <c r="J30" i="7"/>
  <c r="J29" i="7"/>
  <c r="J28"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K13" i="5"/>
  <c r="J13" i="5"/>
  <c r="G13" i="5"/>
  <c r="D13" i="5"/>
  <c r="K12" i="5"/>
  <c r="J12" i="5"/>
  <c r="G12" i="5"/>
  <c r="D12" i="5"/>
  <c r="K11" i="5"/>
  <c r="J11" i="5"/>
  <c r="G11" i="5"/>
  <c r="D11" i="5"/>
  <c r="M7" i="5"/>
  <c r="J7" i="5"/>
  <c r="I7" i="5"/>
  <c r="M6" i="5"/>
  <c r="J6" i="5"/>
  <c r="I6" i="5"/>
  <c r="M5" i="5"/>
  <c r="J5" i="5"/>
  <c r="I5" i="5"/>
  <c r="K13" i="1"/>
  <c r="K14" i="1"/>
  <c r="K15" i="1"/>
  <c r="K16" i="1"/>
  <c r="K17" i="1"/>
  <c r="J17" i="1"/>
  <c r="J16" i="1"/>
  <c r="J15" i="1"/>
  <c r="J14" i="1"/>
  <c r="J13" i="1"/>
  <c r="K12" i="1"/>
  <c r="J12" i="1"/>
  <c r="K18" i="2"/>
  <c r="K21" i="2"/>
  <c r="K22" i="2"/>
  <c r="K23" i="2"/>
  <c r="K26" i="2"/>
  <c r="K27" i="2"/>
  <c r="G17" i="1"/>
  <c r="D17" i="1"/>
  <c r="G16" i="1"/>
  <c r="D16" i="1"/>
  <c r="G15" i="1"/>
  <c r="D15" i="1"/>
  <c r="G14" i="1"/>
  <c r="D14" i="1"/>
  <c r="G13" i="1"/>
  <c r="D13" i="1"/>
  <c r="G12" i="1"/>
  <c r="D12" i="1"/>
  <c r="M8" i="1"/>
  <c r="J8" i="1"/>
  <c r="I8" i="1"/>
  <c r="M7" i="1"/>
  <c r="J7" i="1"/>
  <c r="I7" i="1"/>
  <c r="M6" i="1"/>
  <c r="J6" i="1"/>
  <c r="I6" i="1"/>
  <c r="M5" i="1"/>
  <c r="J5" i="1"/>
  <c r="I5" i="1"/>
  <c r="K16" i="2"/>
  <c r="K30" i="2"/>
  <c r="K31" i="2"/>
  <c r="K32" i="2"/>
  <c r="K33" i="2"/>
  <c r="K34" i="2"/>
  <c r="K35" i="2"/>
  <c r="K15" i="2"/>
  <c r="J16" i="2"/>
  <c r="J17" i="2"/>
  <c r="J18" i="2"/>
  <c r="J19" i="2"/>
  <c r="J20" i="2"/>
  <c r="J21" i="2"/>
  <c r="J22" i="2"/>
  <c r="J23" i="2"/>
  <c r="J24" i="2"/>
  <c r="J25" i="2"/>
  <c r="J26" i="2"/>
  <c r="J27" i="2"/>
  <c r="J28" i="2"/>
  <c r="J29" i="2"/>
  <c r="J30" i="2"/>
  <c r="J31" i="2"/>
  <c r="J32" i="2"/>
  <c r="J33" i="2"/>
  <c r="J34" i="2"/>
  <c r="J35" i="2"/>
  <c r="J15" i="2"/>
  <c r="G35" i="2"/>
  <c r="D35" i="2"/>
  <c r="G34" i="2"/>
  <c r="D34" i="2"/>
  <c r="G33" i="2"/>
  <c r="D33" i="2"/>
  <c r="G32" i="2"/>
  <c r="D32" i="2"/>
  <c r="G31" i="2"/>
  <c r="D31" i="2"/>
  <c r="G30" i="2"/>
  <c r="D30" i="2"/>
  <c r="D29" i="2"/>
  <c r="D28" i="2"/>
  <c r="G27" i="2"/>
  <c r="D27" i="2"/>
  <c r="G26" i="2"/>
  <c r="D26" i="2"/>
  <c r="D25" i="2"/>
  <c r="D24" i="2"/>
  <c r="G23" i="2"/>
  <c r="D23" i="2"/>
  <c r="G22" i="2"/>
  <c r="D22" i="2"/>
  <c r="G21" i="2"/>
  <c r="D21" i="2"/>
  <c r="D20" i="2"/>
  <c r="D19" i="2"/>
  <c r="G18" i="2"/>
  <c r="D18" i="2"/>
  <c r="D17" i="2"/>
  <c r="G16" i="2"/>
  <c r="D16" i="2"/>
  <c r="G15" i="2"/>
  <c r="D15" i="2"/>
  <c r="M11" i="2"/>
  <c r="J11" i="2"/>
  <c r="I11" i="2"/>
  <c r="M10" i="2"/>
  <c r="J10" i="2"/>
  <c r="I10" i="2"/>
  <c r="M9" i="2"/>
  <c r="J9" i="2"/>
  <c r="I9" i="2"/>
  <c r="M8" i="2"/>
  <c r="J8" i="2"/>
  <c r="I8" i="2"/>
  <c r="M7" i="2"/>
  <c r="J7" i="2"/>
  <c r="I7" i="2"/>
  <c r="M6" i="2"/>
  <c r="J6" i="2"/>
  <c r="I6" i="2"/>
  <c r="M5" i="2"/>
  <c r="J5" i="2"/>
  <c r="I5" i="2"/>
  <c r="H3" i="3" l="1"/>
  <c r="C3" i="3"/>
  <c r="B3" i="4"/>
  <c r="B4" i="6"/>
  <c r="B3" i="6"/>
  <c r="D4" i="6"/>
  <c r="C4" i="6"/>
  <c r="D3" i="6"/>
  <c r="C3" i="6"/>
  <c r="D2" i="6"/>
  <c r="B2" i="6"/>
  <c r="C2" i="6"/>
  <c r="L28" i="7"/>
  <c r="L30" i="7"/>
  <c r="M28" i="7"/>
  <c r="N28" i="7" s="1"/>
  <c r="M30" i="7"/>
  <c r="N30" i="7" s="1"/>
  <c r="M27" i="7"/>
  <c r="N27" i="7" s="1"/>
  <c r="M29" i="7"/>
  <c r="N29" i="7" s="1"/>
  <c r="L27" i="7"/>
  <c r="F2" i="3"/>
  <c r="D8" i="3"/>
  <c r="C7" i="3"/>
  <c r="B6" i="3"/>
  <c r="H4" i="3"/>
  <c r="G3" i="3"/>
  <c r="B2" i="4"/>
  <c r="E4" i="4"/>
  <c r="E2" i="3"/>
  <c r="C8" i="3"/>
  <c r="B7" i="3"/>
  <c r="H5" i="3"/>
  <c r="G4" i="3"/>
  <c r="F3" i="3"/>
  <c r="E2" i="4"/>
  <c r="D4" i="4"/>
  <c r="D2" i="3"/>
  <c r="B8" i="3"/>
  <c r="H6" i="3"/>
  <c r="G5" i="3"/>
  <c r="F4" i="3"/>
  <c r="E3" i="3"/>
  <c r="D2" i="4"/>
  <c r="C4" i="4"/>
  <c r="C2" i="3"/>
  <c r="H7" i="3"/>
  <c r="G6" i="3"/>
  <c r="F5" i="3"/>
  <c r="E4" i="3"/>
  <c r="D3" i="3"/>
  <c r="C2" i="4"/>
  <c r="B4" i="4"/>
  <c r="H8" i="3"/>
  <c r="G7" i="3"/>
  <c r="F6" i="3"/>
  <c r="E5" i="3"/>
  <c r="D4" i="3"/>
  <c r="E5" i="4"/>
  <c r="E3" i="4"/>
  <c r="G8" i="3"/>
  <c r="F7" i="3"/>
  <c r="E6" i="3"/>
  <c r="D5" i="3"/>
  <c r="C4" i="3"/>
  <c r="B3" i="3"/>
  <c r="D5" i="4"/>
  <c r="D3" i="4"/>
  <c r="H2" i="3"/>
  <c r="F8" i="3"/>
  <c r="E7" i="3"/>
  <c r="D6" i="3"/>
  <c r="C5" i="3"/>
  <c r="B4" i="3"/>
  <c r="C5" i="4"/>
  <c r="C3" i="4"/>
  <c r="G2" i="3"/>
  <c r="E8" i="3"/>
  <c r="D7" i="3"/>
  <c r="C6" i="3"/>
  <c r="B5" i="3"/>
  <c r="B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Achmad Muzakky</author>
    <author>tc={50711D32-1A0F-4286-A868-6643515D9C6E}</author>
    <author>tc={E3EB7605-7921-4131-9E14-B2A9F6CF825D}</author>
  </authors>
  <commentList>
    <comment ref="F13" authorId="0" shapeId="0" xr:uid="{A23FA922-DD13-4CAE-8C9C-C394426246D2}">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J13" authorId="1" shapeId="0" xr:uid="{50711D32-1A0F-4286-A868-6643515D9C6E}">
      <text>
        <t>[Threaded comment]
Your version of Excel allows you to read this threaded comment; however, any edits to it will get removed if the file is opened in a newer version of Excel. Learn more: https://go.microsoft.com/fwlink/?linkid=870924
Comment:
    this code is already sync with the qgis code</t>
      </text>
    </comment>
    <comment ref="K13" authorId="2" shapeId="0" xr:uid="{E3EB7605-7921-4131-9E14-B2A9F6CF825D}">
      <text>
        <t>[Threaded comment]
Your version of Excel allows you to read this threaded comment; however, any edits to it will get removed if the file is opened in a newer version of Excel. Learn more: https://go.microsoft.com/fwlink/?linkid=870924
Comment:
    the distance will use the qgis distance. if the route doesnt have intersection, we can choose the shortest distance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Achmad Muzakky</author>
    <author>tc={0F15E6E6-77F6-4A64-A54E-597BB07D3112}</author>
  </authors>
  <commentList>
    <comment ref="F10" authorId="0" shapeId="0" xr:uid="{846D3C9C-33BA-4178-87F1-3D72AEC6C849}">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I12" authorId="1" shapeId="0" xr:uid="{0F15E6E6-77F6-4A64-A54E-597BB07D3112}">
      <text>
        <t>[Threaded comment]
Your version of Excel allows you to read this threaded comment; however, any edits to it will get removed if the file is opened in a newer version of Excel. Learn more: https://go.microsoft.com/fwlink/?linkid=870924
Comment:
    no intersection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F9" authorId="0" shapeId="0" xr:uid="{D1DDFAC0-7F0A-452A-B29D-7B1EE3F232FE}">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G21" authorId="0" shapeId="0" xr:uid="{1D791E1E-1992-4153-9266-455A7AD28DEB}">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sharedStrings.xml><?xml version="1.0" encoding="utf-8"?>
<sst xmlns="http://schemas.openxmlformats.org/spreadsheetml/2006/main" count="3088" uniqueCount="97">
  <si>
    <t>Catchment</t>
  </si>
  <si>
    <t>WWTP code</t>
  </si>
  <si>
    <t>Coordinates</t>
  </si>
  <si>
    <t>Type WWTP</t>
  </si>
  <si>
    <t>Flowrate</t>
  </si>
  <si>
    <t>Population (inhabitants)</t>
  </si>
  <si>
    <t>Cost (ILS)</t>
  </si>
  <si>
    <t>Latitude</t>
  </si>
  <si>
    <t>Longitude</t>
  </si>
  <si>
    <t>Elevation (m)</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</si>
  <si>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</si>
  <si>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</si>
  <si>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 cost</t>
  </si>
  <si>
    <t>O&amp;M cost</t>
  </si>
  <si>
    <t>20 years O&amp;M</t>
  </si>
  <si>
    <t>sd0</t>
  </si>
  <si>
    <t>MBR</t>
  </si>
  <si>
    <t>sd1</t>
  </si>
  <si>
    <t>sd2</t>
  </si>
  <si>
    <t>sd3</t>
  </si>
  <si>
    <t>CAS</t>
  </si>
  <si>
    <t>sd4</t>
  </si>
  <si>
    <t>sd5</t>
  </si>
  <si>
    <t>sd6</t>
  </si>
  <si>
    <t>Route</t>
  </si>
  <si>
    <t>Distance (m)</t>
  </si>
  <si>
    <t>Highest point data (m)</t>
  </si>
  <si>
    <t>Route status</t>
  </si>
  <si>
    <t>From</t>
  </si>
  <si>
    <t>To</t>
  </si>
  <si>
    <t>Calculation</t>
  </si>
  <si>
    <t>QGIS</t>
  </si>
  <si>
    <t>Distance to</t>
  </si>
  <si>
    <t>Distance from</t>
  </si>
  <si>
    <t>Elevation</t>
  </si>
  <si>
    <t>ok</t>
  </si>
  <si>
    <t>Connected to sd4</t>
  </si>
  <si>
    <t>edges code</t>
  </si>
  <si>
    <t>distance used (m)</t>
  </si>
  <si>
    <t>-</t>
  </si>
  <si>
    <t>Note</t>
  </si>
  <si>
    <t>for route in orange colours, means that the route is not used because there is an intersection on the route.</t>
  </si>
  <si>
    <t>based on the floyd-warshall concept, the route can not intersect each other, so the route should not be considered as an input</t>
  </si>
  <si>
    <t>this sheet is the data for simulating 7 wwtp without consider the type of the technology, so every wwtp can become an input</t>
  </si>
  <si>
    <t>the used distance is based on the qgis routing</t>
  </si>
  <si>
    <t>WWTP</t>
  </si>
  <si>
    <t>Catchments</t>
  </si>
  <si>
    <t>Coordinate</t>
  </si>
  <si>
    <t>Type</t>
  </si>
  <si>
    <t>Cost (ILS/year)</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</si>
  <si>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</si>
  <si>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</si>
  <si>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t>
  </si>
  <si>
    <t>O&amp;M</t>
  </si>
  <si>
    <t>20 om cost</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</si>
  <si>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</si>
  <si>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</si>
  <si>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</si>
  <si>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</si>
  <si>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</si>
  <si>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</si>
  <si>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</si>
  <si>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</si>
  <si>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</si>
  <si>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</si>
  <si>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</si>
  <si>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</si>
  <si>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</si>
  <si>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</si>
  <si>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</si>
  <si>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</si>
  <si>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</si>
  <si>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</si>
  <si>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</si>
  <si>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</si>
  <si>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</si>
  <si>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</si>
  <si>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</si>
  <si>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</si>
  <si>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</si>
  <si>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</si>
  <si>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</si>
  <si>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dx</t>
  </si>
  <si>
    <t>edges code in qgis</t>
  </si>
  <si>
    <t>no road and no intersect</t>
  </si>
  <si>
    <t>no road connection</t>
  </si>
  <si>
    <t>intersect on d10</t>
  </si>
  <si>
    <t>intersect on d13</t>
  </si>
  <si>
    <t>intersect on d12 and d13</t>
  </si>
  <si>
    <t>intersect on d2</t>
  </si>
  <si>
    <t>intersect on d2 and d5</t>
  </si>
  <si>
    <t>intersect on d21</t>
  </si>
  <si>
    <t>intersect on d26</t>
  </si>
  <si>
    <t>intersected on d12</t>
  </si>
  <si>
    <t>intersected on d26</t>
  </si>
  <si>
    <t>intersected on d25</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</si>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</sst>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0"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b/>
      <vertAlign val="superscript"/>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7F6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5" fontId="5" fillId="0" borderId="1" xfId="1" applyNumberFormat="1" applyFont="1" applyBorder="1" applyAlignment="1">
      <alignment vertical="center"/>
    </xf>
    <xf numFmtId="164" fontId="5" fillId="0" borderId="1" xfId="1" applyNumberFormat="1" applyFont="1" applyBorder="1" applyAlignment="1">
      <alignment vertical="center"/>
    </xf>
    <xf numFmtId="164" fontId="5" fillId="0" borderId="1" xfId="1"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2"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43" fontId="5" fillId="0" borderId="1" xfId="1" applyFont="1" applyBorder="1" applyAlignment="1">
      <alignment vertical="center"/>
    </xf>
    <xf numFmtId="1" fontId="6" fillId="3" borderId="1" xfId="0" applyNumberFormat="1" applyFont="1" applyFill="1" applyBorder="1" applyAlignment="1">
      <alignment horizontal="center" vertical="center"/>
    </xf>
    <xf numFmtId="43" fontId="6" fillId="3" borderId="1" xfId="1" applyFont="1" applyFill="1" applyBorder="1" applyAlignment="1">
      <alignment vertical="center"/>
    </xf>
    <xf numFmtId="164" fontId="6" fillId="3" borderId="1" xfId="1" applyNumberFormat="1" applyFont="1" applyFill="1" applyBorder="1" applyAlignment="1">
      <alignment vertical="center"/>
    </xf>
    <xf numFmtId="43" fontId="5" fillId="0" borderId="1" xfId="1" applyFont="1" applyFill="1" applyBorder="1" applyAlignment="1">
      <alignment vertical="center"/>
    </xf>
    <xf numFmtId="164" fontId="5" fillId="0" borderId="1" xfId="1" applyNumberFormat="1" applyFont="1" applyFill="1" applyBorder="1" applyAlignment="1">
      <alignment vertical="center"/>
    </xf>
    <xf numFmtId="9" fontId="5" fillId="0" borderId="0" xfId="0" applyNumberFormat="1" applyFont="1" applyAlignment="1">
      <alignment vertical="center"/>
    </xf>
    <xf numFmtId="1" fontId="5" fillId="0" borderId="0" xfId="0" applyNumberFormat="1" applyFont="1" applyAlignment="1">
      <alignment horizontal="center" vertical="center"/>
    </xf>
    <xf numFmtId="164" fontId="5" fillId="0" borderId="0" xfId="0" applyNumberFormat="1" applyFont="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center"/>
    </xf>
    <xf numFmtId="0" fontId="5" fillId="0" borderId="0" xfId="0" applyFont="1"/>
    <xf numFmtId="0" fontId="5" fillId="0" borderId="0" xfId="0" applyFont="1" applyAlignment="1">
      <alignment horizontal="center"/>
    </xf>
    <xf numFmtId="0" fontId="2" fillId="5"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1" xfId="0" applyFont="1" applyBorder="1" applyAlignment="1">
      <alignment horizontal="right" vertical="center"/>
    </xf>
    <xf numFmtId="0" fontId="5" fillId="0" borderId="1" xfId="1" applyNumberFormat="1" applyFont="1" applyBorder="1" applyAlignment="1">
      <alignment horizontal="center" vertical="center"/>
    </xf>
    <xf numFmtId="165" fontId="5"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right" vertical="center"/>
    </xf>
    <xf numFmtId="165" fontId="5" fillId="6" borderId="1" xfId="1" applyNumberFormat="1" applyFont="1" applyFill="1" applyBorder="1" applyAlignment="1">
      <alignment horizontal="center" vertical="center"/>
    </xf>
    <xf numFmtId="164" fontId="5" fillId="6" borderId="1" xfId="1" applyNumberFormat="1" applyFont="1" applyFill="1" applyBorder="1" applyAlignment="1">
      <alignment vertical="center"/>
    </xf>
    <xf numFmtId="164" fontId="5" fillId="6" borderId="1" xfId="1" applyNumberFormat="1" applyFont="1" applyFill="1" applyBorder="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4" fontId="5" fillId="0" borderId="0" xfId="1" applyNumberFormat="1" applyFont="1" applyAlignment="1">
      <alignment vertical="center"/>
    </xf>
    <xf numFmtId="164" fontId="5" fillId="0" borderId="0" xfId="1" applyNumberFormat="1" applyFont="1" applyAlignment="1">
      <alignment horizontal="right" vertical="center"/>
    </xf>
    <xf numFmtId="164" fontId="5" fillId="0" borderId="0" xfId="1" applyNumberFormat="1" applyFont="1" applyFill="1" applyAlignment="1">
      <alignment horizontal="right" vertical="center"/>
    </xf>
    <xf numFmtId="1" fontId="5" fillId="3" borderId="0" xfId="0" applyNumberFormat="1" applyFont="1" applyFill="1" applyAlignment="1">
      <alignment horizontal="center" vertical="center"/>
    </xf>
    <xf numFmtId="164" fontId="5" fillId="3" borderId="0" xfId="1" applyNumberFormat="1" applyFont="1" applyFill="1" applyAlignment="1">
      <alignment vertical="center"/>
    </xf>
    <xf numFmtId="164" fontId="5" fillId="3" borderId="0" xfId="1" applyNumberFormat="1" applyFont="1" applyFill="1" applyAlignment="1">
      <alignment horizontal="right" vertical="center"/>
    </xf>
    <xf numFmtId="0" fontId="5" fillId="3" borderId="0" xfId="0" applyFont="1" applyFill="1" applyAlignment="1">
      <alignment horizontal="center" vertical="center"/>
    </xf>
    <xf numFmtId="164" fontId="5" fillId="3" borderId="0" xfId="0" applyNumberFormat="1" applyFont="1" applyFill="1" applyAlignment="1">
      <alignment vertical="center"/>
    </xf>
    <xf numFmtId="1" fontId="5" fillId="7" borderId="0" xfId="0" applyNumberFormat="1" applyFont="1" applyFill="1" applyAlignment="1">
      <alignment horizontal="center" vertical="center"/>
    </xf>
    <xf numFmtId="164" fontId="5" fillId="7" borderId="0" xfId="1" applyNumberFormat="1" applyFont="1" applyFill="1" applyAlignment="1">
      <alignment vertical="center"/>
    </xf>
    <xf numFmtId="164" fontId="5" fillId="7" borderId="0" xfId="1" applyNumberFormat="1" applyFont="1" applyFill="1" applyAlignment="1">
      <alignment horizontal="right" vertical="center"/>
    </xf>
    <xf numFmtId="0" fontId="5" fillId="7" borderId="0" xfId="0" applyFont="1" applyFill="1" applyAlignment="1">
      <alignment horizontal="center" vertical="center"/>
    </xf>
    <xf numFmtId="164" fontId="5" fillId="7" borderId="0" xfId="0" applyNumberFormat="1" applyFont="1" applyFill="1" applyAlignment="1">
      <alignment vertical="center"/>
    </xf>
    <xf numFmtId="0" fontId="5" fillId="7" borderId="0" xfId="0" applyFont="1" applyFill="1" applyAlignment="1">
      <alignment vertical="center"/>
    </xf>
    <xf numFmtId="1" fontId="0" fillId="0" borderId="0" xfId="0" applyNumberFormat="1" applyAlignment="1">
      <alignment horizontal="center"/>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3" fillId="5" borderId="1" xfId="0" applyFont="1" applyFill="1" applyBorder="1" applyAlignment="1">
      <alignment horizontal="center" vertical="center"/>
    </xf>
    <xf numFmtId="0" fontId="6" fillId="3" borderId="1" xfId="0" applyFont="1" applyFill="1" applyBorder="1" applyAlignment="1">
      <alignment horizontal="center" vertical="center"/>
    </xf>
    <xf numFmtId="0" fontId="2" fillId="2" borderId="0" xfId="0" applyFont="1" applyFill="1" applyAlignment="1">
      <alignment horizontal="center" vertical="center" wrapText="1"/>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2" fillId="5"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5"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164" fontId="5" fillId="0" borderId="0" xfId="1" applyNumberFormat="1" applyFont="1" applyFill="1" applyAlignment="1">
      <alignment vertical="center"/>
    </xf>
    <xf numFmtId="164" fontId="5" fillId="7" borderId="0" xfId="0" applyNumberFormat="1" applyFont="1" applyFill="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20-%20Algorithm/data%20and%20trial/algorithm%20zakk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res method"/>
      <sheetName val="randoms"/>
      <sheetName val="master wwtp"/>
      <sheetName val="master pipe"/>
      <sheetName val="master manhole"/>
      <sheetName val="pipe diam"/>
      <sheetName val="meetings log"/>
      <sheetName val="wwtp qgis"/>
      <sheetName val="checking cal"/>
      <sheetName val="projections"/>
      <sheetName val="2 points"/>
      <sheetName val="3 points"/>
      <sheetName val="4 points"/>
      <sheetName val="algo concept"/>
      <sheetName val="fw - matrix"/>
      <sheetName val="7sd - fw"/>
      <sheetName val="7sd - cas"/>
      <sheetName val="7sd - mbr"/>
      <sheetName val="npv"/>
      <sheetName val="27d - fw"/>
      <sheetName val="27d - mbr"/>
      <sheetName val="27d - cas"/>
    </sheetNames>
    <sheetDataSet>
      <sheetData sheetId="0"/>
      <sheetData sheetId="1"/>
      <sheetData sheetId="2"/>
      <sheetData sheetId="3"/>
      <sheetData sheetId="4"/>
      <sheetData sheetId="5"/>
      <sheetData sheetId="6"/>
      <sheetData sheetId="7"/>
      <sheetData sheetId="8">
        <row r="5">
          <cell r="AH5">
            <v>5.4861111111111109E-3</v>
          </cell>
          <cell r="AI5">
            <v>4066</v>
          </cell>
        </row>
        <row r="6">
          <cell r="AH6">
            <v>5.6134259259259262E-3</v>
          </cell>
          <cell r="AI6">
            <v>4156</v>
          </cell>
        </row>
        <row r="7">
          <cell r="AH7">
            <v>1.5277777777777779E-3</v>
          </cell>
          <cell r="AI7">
            <v>1129</v>
          </cell>
        </row>
        <row r="8">
          <cell r="AH8">
            <v>2.3148148148148147E-3</v>
          </cell>
          <cell r="AI8">
            <v>1716</v>
          </cell>
        </row>
        <row r="9">
          <cell r="AH9">
            <v>1.1631944444444445E-2</v>
          </cell>
          <cell r="AI9">
            <v>7036</v>
          </cell>
        </row>
        <row r="10">
          <cell r="AH10">
            <v>5.6678240740740737E-2</v>
          </cell>
          <cell r="AI10">
            <v>45861</v>
          </cell>
        </row>
        <row r="11">
          <cell r="AH11">
            <v>3.4629629629629628E-2</v>
          </cell>
          <cell r="AI11">
            <v>23281</v>
          </cell>
        </row>
      </sheetData>
      <sheetData sheetId="9"/>
      <sheetData sheetId="10"/>
      <sheetData sheetId="11"/>
      <sheetData sheetId="12"/>
      <sheetData sheetId="13"/>
      <sheetData sheetId="14"/>
      <sheetData sheetId="15"/>
      <sheetData sheetId="16"/>
      <sheetData sheetId="17"/>
      <sheetData sheetId="18"/>
      <sheetData sheetId="19"/>
      <sheetData sheetId="20">
        <row r="29">
          <cell r="L29">
            <v>6304031.2123190584</v>
          </cell>
          <cell r="M29">
            <v>3098.9279670117262</v>
          </cell>
          <cell r="N29">
            <v>61978.559340234526</v>
          </cell>
        </row>
        <row r="30">
          <cell r="L30">
            <v>2549850.6549976375</v>
          </cell>
          <cell r="M30">
            <v>1253.4524719728533</v>
          </cell>
          <cell r="N30">
            <v>25069.049439457067</v>
          </cell>
        </row>
      </sheetData>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Achmad Muzakky" id="{03BC6731-2611-4B4C-9D3A-1D722B96B7AD}" userId="c45cef0dd3db605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6-11T22:57:32.93" personId="{03BC6731-2611-4B4C-9D3A-1D722B96B7AD}" id="{50711D32-1A0F-4286-A868-6643515D9C6E}">
    <text>this code is already sync with the qgis code</text>
  </threadedComment>
  <threadedComment ref="K13" dT="2022-06-11T22:58:40.43" personId="{03BC6731-2611-4B4C-9D3A-1D722B96B7AD}" id="{E3EB7605-7921-4131-9E14-B2A9F6CF825D}">
    <text>the distance will use the qgis distance. if the route doesnt have intersection, we can choose the shortest distance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2-06-11T11:50:07.17" personId="{03BC6731-2611-4B4C-9D3A-1D722B96B7AD}" id="{0F15E6E6-77F6-4A64-A54E-597BB07D3112}">
    <text>no intersection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867-5725-4A48-A12F-A4597A731F9D}">
  <dimension ref="B3:N35"/>
  <sheetViews>
    <sheetView workbookViewId="0">
      <selection activeCell="R33" sqref="R33"/>
    </sheetView>
  </sheetViews>
  <sheetFormatPr defaultRowHeight="15" x14ac:dyDescent="0.25"/>
  <cols>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 min="13" max="13" width="10.7109375" customWidth="1"/>
  </cols>
  <sheetData>
    <row r="3" spans="2:14" x14ac:dyDescent="0.25">
      <c r="B3" s="66" t="s">
        <v>0</v>
      </c>
      <c r="C3" s="67" t="s">
        <v>1</v>
      </c>
      <c r="D3" s="66" t="s">
        <v>2</v>
      </c>
      <c r="E3" s="66"/>
      <c r="F3" s="66"/>
      <c r="G3" s="66" t="s">
        <v>3</v>
      </c>
      <c r="H3" s="68" t="s">
        <v>4</v>
      </c>
      <c r="I3" s="69"/>
      <c r="J3" s="66" t="s">
        <v>5</v>
      </c>
      <c r="K3" s="68" t="s">
        <v>6</v>
      </c>
      <c r="L3" s="69"/>
      <c r="M3" s="1"/>
    </row>
    <row r="4" spans="2:14" ht="28.5" x14ac:dyDescent="0.25">
      <c r="B4" s="66"/>
      <c r="C4" s="67"/>
      <c r="D4" s="2" t="s">
        <v>7</v>
      </c>
      <c r="E4" s="2" t="s">
        <v>8</v>
      </c>
      <c r="F4" s="3" t="s">
        <v>9</v>
      </c>
      <c r="G4" s="66"/>
      <c r="H4" s="3" t="s">
        <v>10</v>
      </c>
      <c r="I4" s="3" t="s">
        <v>11</v>
      </c>
      <c r="J4" s="66"/>
      <c r="K4" s="3" t="s">
        <v>12</v>
      </c>
      <c r="L4" s="3" t="s">
        <v>13</v>
      </c>
      <c r="M4" s="4" t="s">
        <v>14</v>
      </c>
    </row>
    <row r="5" spans="2:14"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4"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4"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4" x14ac:dyDescent="0.25">
      <c r="B8" s="5">
        <v>4</v>
      </c>
      <c r="C8" s="5" t="s">
        <v>19</v>
      </c>
      <c r="D8" s="6">
        <v>718274</v>
      </c>
      <c r="E8" s="6">
        <v>3512337</v>
      </c>
      <c r="F8" s="6">
        <v>330</v>
      </c>
      <c r="G8" s="5" t="s">
        <v>20</v>
      </c>
      <c r="H8" s="7">
        <v>200</v>
      </c>
      <c r="I8" s="8">
        <f>'[1]wwtp qgis'!AH8</f>
        <v>2.3148148148148147E-3</v>
      </c>
      <c r="J8" s="9">
        <f>'[1]wwtp qgis'!AI8</f>
        <v>1716</v>
      </c>
      <c r="K8" s="9">
        <v>2735799</v>
      </c>
      <c r="L8" s="9">
        <v>1612</v>
      </c>
      <c r="M8" s="11">
        <f>20*L8</f>
        <v>32240</v>
      </c>
    </row>
    <row r="9" spans="2:14" x14ac:dyDescent="0.25">
      <c r="B9" s="5">
        <v>5</v>
      </c>
      <c r="C9" s="5" t="s">
        <v>21</v>
      </c>
      <c r="D9" s="6">
        <v>716751</v>
      </c>
      <c r="E9" s="6">
        <v>3512829</v>
      </c>
      <c r="F9" s="6">
        <v>377</v>
      </c>
      <c r="G9" s="5" t="s">
        <v>20</v>
      </c>
      <c r="H9" s="7">
        <v>1005</v>
      </c>
      <c r="I9" s="8">
        <f>'[1]wwtp qgis'!AH9</f>
        <v>1.1631944444444445E-2</v>
      </c>
      <c r="J9" s="9">
        <f>'[1]wwtp qgis'!AI9</f>
        <v>7036</v>
      </c>
      <c r="K9" s="9">
        <v>9425730</v>
      </c>
      <c r="L9" s="9">
        <v>4984</v>
      </c>
      <c r="M9" s="11">
        <f t="shared" ref="M9:M11" si="1">20*L9</f>
        <v>99680</v>
      </c>
    </row>
    <row r="10" spans="2:14" x14ac:dyDescent="0.25">
      <c r="B10" s="5">
        <v>6</v>
      </c>
      <c r="C10" s="5" t="s">
        <v>22</v>
      </c>
      <c r="D10" s="6">
        <v>717746</v>
      </c>
      <c r="E10" s="6">
        <v>3515675</v>
      </c>
      <c r="F10" s="6">
        <v>383</v>
      </c>
      <c r="G10" s="5" t="s">
        <v>20</v>
      </c>
      <c r="H10" s="7">
        <v>4897</v>
      </c>
      <c r="I10" s="8">
        <f>'[1]wwtp qgis'!AH10</f>
        <v>5.6678240740740737E-2</v>
      </c>
      <c r="J10" s="9">
        <f>'[1]wwtp qgis'!AI10</f>
        <v>45861</v>
      </c>
      <c r="K10" s="9">
        <v>31759810</v>
      </c>
      <c r="L10" s="9">
        <v>15107</v>
      </c>
      <c r="M10" s="11">
        <f t="shared" si="1"/>
        <v>302140</v>
      </c>
    </row>
    <row r="11" spans="2:14" x14ac:dyDescent="0.25">
      <c r="B11" s="5">
        <v>7</v>
      </c>
      <c r="C11" s="5" t="s">
        <v>23</v>
      </c>
      <c r="D11" s="6">
        <v>716727</v>
      </c>
      <c r="E11" s="6">
        <v>3518696</v>
      </c>
      <c r="F11" s="6">
        <v>382</v>
      </c>
      <c r="G11" s="5" t="s">
        <v>20</v>
      </c>
      <c r="H11" s="7">
        <v>2992</v>
      </c>
      <c r="I11" s="8">
        <f>'[1]wwtp qgis'!AH11</f>
        <v>3.4629629629629628E-2</v>
      </c>
      <c r="J11" s="9">
        <f>'[1]wwtp qgis'!AI11</f>
        <v>23281</v>
      </c>
      <c r="K11" s="9">
        <v>21768637</v>
      </c>
      <c r="L11" s="9">
        <v>10701</v>
      </c>
      <c r="M11" s="11">
        <f t="shared" si="1"/>
        <v>214020</v>
      </c>
    </row>
    <row r="12" spans="2:14" x14ac:dyDescent="0.25">
      <c r="B12" s="12"/>
      <c r="C12" s="12"/>
      <c r="D12" s="12"/>
      <c r="E12" s="12"/>
      <c r="F12" s="12"/>
      <c r="G12" s="12"/>
      <c r="H12" s="13"/>
      <c r="I12" s="12"/>
      <c r="J12" s="12"/>
      <c r="K12" s="12"/>
      <c r="L12" s="12"/>
      <c r="M12" s="12"/>
    </row>
    <row r="13" spans="2:14" x14ac:dyDescent="0.25">
      <c r="B13" s="70" t="s">
        <v>24</v>
      </c>
      <c r="C13" s="70"/>
      <c r="D13" s="70" t="s">
        <v>25</v>
      </c>
      <c r="E13" s="70"/>
      <c r="F13" s="66" t="s">
        <v>26</v>
      </c>
      <c r="G13" s="66"/>
      <c r="H13" s="66"/>
      <c r="I13" s="66" t="s">
        <v>27</v>
      </c>
      <c r="J13" s="65" t="s">
        <v>37</v>
      </c>
      <c r="K13" s="64" t="s">
        <v>38</v>
      </c>
      <c r="L13" s="12"/>
      <c r="M13" s="12"/>
    </row>
    <row r="14" spans="2:14" x14ac:dyDescent="0.25">
      <c r="B14" s="14" t="s">
        <v>28</v>
      </c>
      <c r="C14" s="14" t="s">
        <v>29</v>
      </c>
      <c r="D14" s="14" t="s">
        <v>30</v>
      </c>
      <c r="E14" s="14" t="s">
        <v>31</v>
      </c>
      <c r="F14" s="14" t="s">
        <v>32</v>
      </c>
      <c r="G14" s="14" t="s">
        <v>33</v>
      </c>
      <c r="H14" s="14" t="s">
        <v>34</v>
      </c>
      <c r="I14" s="66"/>
      <c r="J14" s="65"/>
      <c r="K14" s="64"/>
      <c r="L14" s="12"/>
      <c r="M14" s="12"/>
    </row>
    <row r="15" spans="2:14" x14ac:dyDescent="0.25">
      <c r="B15" s="15" t="s">
        <v>15</v>
      </c>
      <c r="C15" s="15" t="s">
        <v>17</v>
      </c>
      <c r="D15" s="16">
        <f>SQRT(((D5-D6)^2)+((E5-E6)^2))</f>
        <v>1260.908402700212</v>
      </c>
      <c r="E15" s="9">
        <v>1590</v>
      </c>
      <c r="F15" s="7">
        <v>928</v>
      </c>
      <c r="G15" s="9">
        <f>E15-F15</f>
        <v>662</v>
      </c>
      <c r="H15" s="5">
        <v>492</v>
      </c>
      <c r="I15" s="5" t="s">
        <v>35</v>
      </c>
      <c r="J15" s="23" t="str">
        <f>B15&amp;C15</f>
        <v>sd0sd1</v>
      </c>
      <c r="K15" s="24">
        <f>E15</f>
        <v>1590</v>
      </c>
      <c r="L15" s="12"/>
      <c r="M15" s="12"/>
      <c r="N15" t="s">
        <v>40</v>
      </c>
    </row>
    <row r="16" spans="2:14" x14ac:dyDescent="0.25">
      <c r="B16" s="15" t="s">
        <v>15</v>
      </c>
      <c r="C16" s="15" t="s">
        <v>18</v>
      </c>
      <c r="D16" s="16">
        <f>SQRT(((D5-D7)^2)+((E5-E7)^2))</f>
        <v>2186.3110483186056</v>
      </c>
      <c r="E16" s="9">
        <v>3736</v>
      </c>
      <c r="F16" s="7">
        <v>2298</v>
      </c>
      <c r="G16" s="9">
        <f t="shared" ref="G16:G35" si="2">E16-F16</f>
        <v>1438</v>
      </c>
      <c r="H16" s="5">
        <v>536</v>
      </c>
      <c r="I16" s="5" t="s">
        <v>35</v>
      </c>
      <c r="J16" s="23" t="str">
        <f t="shared" ref="J16:J35" si="3">B16&amp;C16</f>
        <v>sd0sd2</v>
      </c>
      <c r="K16" s="24">
        <f t="shared" ref="K16:K35" si="4">E16</f>
        <v>3736</v>
      </c>
      <c r="L16" s="12"/>
      <c r="M16" s="12"/>
      <c r="N16" t="s">
        <v>41</v>
      </c>
    </row>
    <row r="17" spans="2:14" x14ac:dyDescent="0.25">
      <c r="B17" s="17" t="s">
        <v>15</v>
      </c>
      <c r="C17" s="17" t="s">
        <v>19</v>
      </c>
      <c r="D17" s="18">
        <f>SQRT(((D5-D8)^2)+((E5-E8)^2))</f>
        <v>2622.5958514418494</v>
      </c>
      <c r="E17" s="19">
        <v>6147</v>
      </c>
      <c r="F17" s="63" t="s">
        <v>36</v>
      </c>
      <c r="G17" s="63"/>
      <c r="H17" s="63"/>
      <c r="I17" s="63"/>
      <c r="J17" s="23" t="str">
        <f t="shared" si="3"/>
        <v>sd0sd3</v>
      </c>
      <c r="K17" s="24" t="s">
        <v>39</v>
      </c>
      <c r="L17" s="12"/>
      <c r="M17" s="12"/>
      <c r="N17" t="s">
        <v>42</v>
      </c>
    </row>
    <row r="18" spans="2:14" x14ac:dyDescent="0.25">
      <c r="B18" s="15" t="s">
        <v>15</v>
      </c>
      <c r="C18" s="15" t="s">
        <v>21</v>
      </c>
      <c r="D18" s="20">
        <f>SQRT(((D5-D9)^2)+((E5-E9)^2))</f>
        <v>2242.663594924571</v>
      </c>
      <c r="E18" s="21">
        <v>3281</v>
      </c>
      <c r="F18" s="7">
        <v>1302</v>
      </c>
      <c r="G18" s="9">
        <f t="shared" si="2"/>
        <v>1979</v>
      </c>
      <c r="H18" s="5">
        <v>600</v>
      </c>
      <c r="I18" s="5" t="s">
        <v>35</v>
      </c>
      <c r="J18" s="23" t="str">
        <f t="shared" si="3"/>
        <v>sd0sd4</v>
      </c>
      <c r="K18" s="24">
        <f t="shared" si="4"/>
        <v>3281</v>
      </c>
      <c r="L18" s="22"/>
      <c r="M18" s="12"/>
      <c r="N18" t="s">
        <v>43</v>
      </c>
    </row>
    <row r="19" spans="2:14" x14ac:dyDescent="0.25">
      <c r="B19" s="17" t="s">
        <v>15</v>
      </c>
      <c r="C19" s="17" t="s">
        <v>22</v>
      </c>
      <c r="D19" s="18">
        <f>SQRT(((D5-D10)^2)+((E5-E10)^2))</f>
        <v>5247.8000152444838</v>
      </c>
      <c r="E19" s="19">
        <v>8006</v>
      </c>
      <c r="F19" s="63" t="s">
        <v>36</v>
      </c>
      <c r="G19" s="63"/>
      <c r="H19" s="63"/>
      <c r="I19" s="63"/>
      <c r="J19" s="23" t="str">
        <f t="shared" si="3"/>
        <v>sd0sd5</v>
      </c>
      <c r="K19" s="24" t="s">
        <v>39</v>
      </c>
      <c r="L19" s="12"/>
      <c r="M19" s="12"/>
      <c r="N19" t="s">
        <v>44</v>
      </c>
    </row>
    <row r="20" spans="2:14" x14ac:dyDescent="0.25">
      <c r="B20" s="17" t="s">
        <v>15</v>
      </c>
      <c r="C20" s="17" t="s">
        <v>23</v>
      </c>
      <c r="D20" s="18">
        <f>SQRT(((D5-D11)^2)+((E5-E11)^2))</f>
        <v>8071.5538157160299</v>
      </c>
      <c r="E20" s="19">
        <v>12069</v>
      </c>
      <c r="F20" s="63" t="s">
        <v>36</v>
      </c>
      <c r="G20" s="63"/>
      <c r="H20" s="63"/>
      <c r="I20" s="63"/>
      <c r="J20" s="23" t="str">
        <f t="shared" si="3"/>
        <v>sd0sd6</v>
      </c>
      <c r="K20" s="24" t="s">
        <v>39</v>
      </c>
      <c r="L20" s="12"/>
      <c r="M20" s="12"/>
    </row>
    <row r="21" spans="2:14" x14ac:dyDescent="0.25">
      <c r="B21" s="15" t="s">
        <v>17</v>
      </c>
      <c r="C21" s="15" t="s">
        <v>18</v>
      </c>
      <c r="D21" s="20">
        <f>SQRT(((D6-D7)^2)+((E6-E7)^2))</f>
        <v>955.01308891553947</v>
      </c>
      <c r="E21" s="21">
        <v>1249</v>
      </c>
      <c r="F21" s="10">
        <v>727</v>
      </c>
      <c r="G21" s="9">
        <f t="shared" si="2"/>
        <v>522</v>
      </c>
      <c r="H21" s="5">
        <v>528</v>
      </c>
      <c r="I21" s="5" t="s">
        <v>35</v>
      </c>
      <c r="J21" s="23" t="str">
        <f t="shared" si="3"/>
        <v>sd1sd2</v>
      </c>
      <c r="K21" s="24">
        <f t="shared" si="4"/>
        <v>1249</v>
      </c>
      <c r="L21" s="12"/>
      <c r="M21" s="12"/>
    </row>
    <row r="22" spans="2:14" x14ac:dyDescent="0.25">
      <c r="B22" s="15" t="s">
        <v>17</v>
      </c>
      <c r="C22" s="15" t="s">
        <v>19</v>
      </c>
      <c r="D22" s="20">
        <f>SQRT(((D6-D8)^2)+((E6-E8)^2))</f>
        <v>1727.4307511446009</v>
      </c>
      <c r="E22" s="21">
        <v>5783</v>
      </c>
      <c r="F22" s="10">
        <v>730</v>
      </c>
      <c r="G22" s="9">
        <f t="shared" si="2"/>
        <v>5053</v>
      </c>
      <c r="H22" s="5">
        <v>528</v>
      </c>
      <c r="I22" s="5" t="s">
        <v>35</v>
      </c>
      <c r="J22" s="23" t="str">
        <f t="shared" si="3"/>
        <v>sd1sd3</v>
      </c>
      <c r="K22" s="24">
        <f t="shared" si="4"/>
        <v>5783</v>
      </c>
      <c r="L22" s="12"/>
      <c r="M22" s="12"/>
    </row>
    <row r="23" spans="2:14" x14ac:dyDescent="0.25">
      <c r="B23" s="15" t="s">
        <v>17</v>
      </c>
      <c r="C23" s="15" t="s">
        <v>21</v>
      </c>
      <c r="D23" s="20">
        <f>SQRT(((D6-D9)^2)+((E6-E9)^2))</f>
        <v>2193.9557880686657</v>
      </c>
      <c r="E23" s="21">
        <v>3795</v>
      </c>
      <c r="F23" s="10">
        <v>1984</v>
      </c>
      <c r="G23" s="9">
        <f t="shared" si="2"/>
        <v>1811</v>
      </c>
      <c r="H23" s="5">
        <v>600</v>
      </c>
      <c r="I23" s="5" t="s">
        <v>35</v>
      </c>
      <c r="J23" s="23" t="str">
        <f t="shared" si="3"/>
        <v>sd1sd4</v>
      </c>
      <c r="K23" s="24">
        <f t="shared" si="4"/>
        <v>3795</v>
      </c>
      <c r="L23" s="12"/>
      <c r="M23" s="12"/>
    </row>
    <row r="24" spans="2:14" x14ac:dyDescent="0.25">
      <c r="B24" s="17" t="s">
        <v>17</v>
      </c>
      <c r="C24" s="17" t="s">
        <v>22</v>
      </c>
      <c r="D24" s="18">
        <f>SQRT(((D6-D10)^2)+((E6-E10)^2))</f>
        <v>4901.7614181026802</v>
      </c>
      <c r="E24" s="19">
        <v>8639</v>
      </c>
      <c r="F24" s="63" t="s">
        <v>36</v>
      </c>
      <c r="G24" s="63"/>
      <c r="H24" s="63"/>
      <c r="I24" s="63"/>
      <c r="J24" s="23" t="str">
        <f t="shared" si="3"/>
        <v>sd1sd5</v>
      </c>
      <c r="K24" s="24" t="s">
        <v>39</v>
      </c>
      <c r="L24" s="12"/>
      <c r="M24" s="12"/>
    </row>
    <row r="25" spans="2:14" x14ac:dyDescent="0.25">
      <c r="B25" s="17" t="s">
        <v>17</v>
      </c>
      <c r="C25" s="17" t="s">
        <v>23</v>
      </c>
      <c r="D25" s="18">
        <f>SQRT(((D6-D11)^2)+((E6-E11)^2))</f>
        <v>7958.6137612023867</v>
      </c>
      <c r="E25" s="19">
        <v>12091</v>
      </c>
      <c r="F25" s="63" t="s">
        <v>36</v>
      </c>
      <c r="G25" s="63"/>
      <c r="H25" s="63"/>
      <c r="I25" s="63"/>
      <c r="J25" s="23" t="str">
        <f t="shared" si="3"/>
        <v>sd1sd6</v>
      </c>
      <c r="K25" s="24" t="s">
        <v>39</v>
      </c>
      <c r="L25" s="12"/>
      <c r="M25" s="12"/>
    </row>
    <row r="26" spans="2:14" x14ac:dyDescent="0.25">
      <c r="B26" s="15" t="s">
        <v>18</v>
      </c>
      <c r="C26" s="15" t="s">
        <v>19</v>
      </c>
      <c r="D26" s="20">
        <f>SQRT(((D7-D8)^2)+((E7-E8)^2))</f>
        <v>1156.1405623885012</v>
      </c>
      <c r="E26" s="21">
        <v>5490</v>
      </c>
      <c r="F26" s="10">
        <v>475</v>
      </c>
      <c r="G26" s="9">
        <f t="shared" si="2"/>
        <v>5015</v>
      </c>
      <c r="H26" s="5">
        <v>524</v>
      </c>
      <c r="I26" s="5" t="s">
        <v>35</v>
      </c>
      <c r="J26" s="23" t="str">
        <f t="shared" si="3"/>
        <v>sd2sd3</v>
      </c>
      <c r="K26" s="24">
        <f t="shared" si="4"/>
        <v>5490</v>
      </c>
      <c r="L26" s="12"/>
      <c r="M26" s="12"/>
    </row>
    <row r="27" spans="2:14" x14ac:dyDescent="0.25">
      <c r="B27" s="15" t="s">
        <v>18</v>
      </c>
      <c r="C27" s="15" t="s">
        <v>21</v>
      </c>
      <c r="D27" s="20">
        <f>SQRT(((D7-D9)^2)+((E7-E9)^2))</f>
        <v>2322.1386694166222</v>
      </c>
      <c r="E27" s="21">
        <v>4282</v>
      </c>
      <c r="F27" s="10">
        <v>2249</v>
      </c>
      <c r="G27" s="9">
        <f t="shared" si="2"/>
        <v>2033</v>
      </c>
      <c r="H27" s="5">
        <v>565</v>
      </c>
      <c r="I27" s="5" t="s">
        <v>35</v>
      </c>
      <c r="J27" s="23" t="str">
        <f t="shared" si="3"/>
        <v>sd2sd4</v>
      </c>
      <c r="K27" s="24">
        <f t="shared" si="4"/>
        <v>4282</v>
      </c>
      <c r="L27" s="12"/>
      <c r="M27" s="12"/>
    </row>
    <row r="28" spans="2:14" x14ac:dyDescent="0.25">
      <c r="B28" s="17" t="s">
        <v>18</v>
      </c>
      <c r="C28" s="17" t="s">
        <v>22</v>
      </c>
      <c r="D28" s="18">
        <f>SQRT(((D7-D10)^2)+((E7-E10)^2))</f>
        <v>4534.3966522570563</v>
      </c>
      <c r="E28" s="19">
        <v>8961</v>
      </c>
      <c r="F28" s="63" t="s">
        <v>36</v>
      </c>
      <c r="G28" s="63"/>
      <c r="H28" s="63"/>
      <c r="I28" s="63"/>
      <c r="J28" s="23" t="str">
        <f t="shared" si="3"/>
        <v>sd2sd5</v>
      </c>
      <c r="K28" s="24" t="s">
        <v>39</v>
      </c>
      <c r="L28" s="12"/>
      <c r="M28" s="12"/>
    </row>
    <row r="29" spans="2:14" x14ac:dyDescent="0.25">
      <c r="B29" s="17" t="s">
        <v>18</v>
      </c>
      <c r="C29" s="17" t="s">
        <v>23</v>
      </c>
      <c r="D29" s="18">
        <f>SQRT(((D7-D11)^2)+((E7-E11)^2))</f>
        <v>7691.5952181585844</v>
      </c>
      <c r="E29" s="19">
        <v>12435</v>
      </c>
      <c r="F29" s="63" t="s">
        <v>36</v>
      </c>
      <c r="G29" s="63"/>
      <c r="H29" s="63"/>
      <c r="I29" s="63"/>
      <c r="J29" s="23" t="str">
        <f t="shared" si="3"/>
        <v>sd2sd6</v>
      </c>
      <c r="K29" s="24" t="s">
        <v>39</v>
      </c>
      <c r="L29" s="12"/>
      <c r="M29" s="12"/>
    </row>
    <row r="30" spans="2:14" x14ac:dyDescent="0.25">
      <c r="B30" s="15" t="s">
        <v>19</v>
      </c>
      <c r="C30" s="15" t="s">
        <v>21</v>
      </c>
      <c r="D30" s="20">
        <f>SQRT(((D8-D9)^2)+(E8-E9)^2)</f>
        <v>1600.4977350811841</v>
      </c>
      <c r="E30" s="21">
        <v>2894</v>
      </c>
      <c r="F30" s="10">
        <v>1121</v>
      </c>
      <c r="G30" s="9">
        <f t="shared" si="2"/>
        <v>1773</v>
      </c>
      <c r="H30" s="5">
        <v>375</v>
      </c>
      <c r="I30" s="5" t="s">
        <v>35</v>
      </c>
      <c r="J30" s="23" t="str">
        <f t="shared" si="3"/>
        <v>sd3sd4</v>
      </c>
      <c r="K30" s="24">
        <f t="shared" si="4"/>
        <v>2894</v>
      </c>
      <c r="L30" s="12"/>
      <c r="M30" s="12"/>
    </row>
    <row r="31" spans="2:14" x14ac:dyDescent="0.25">
      <c r="B31" s="15" t="s">
        <v>19</v>
      </c>
      <c r="C31" s="15" t="s">
        <v>22</v>
      </c>
      <c r="D31" s="20">
        <f>SQRT(((D8-D10)^2)+((E8-E10)^2))</f>
        <v>3379.5011466191277</v>
      </c>
      <c r="E31" s="21">
        <v>6395</v>
      </c>
      <c r="F31" s="10">
        <v>2778</v>
      </c>
      <c r="G31" s="9">
        <f t="shared" si="2"/>
        <v>3617</v>
      </c>
      <c r="H31" s="5">
        <v>530</v>
      </c>
      <c r="I31" s="5" t="s">
        <v>35</v>
      </c>
      <c r="J31" s="23" t="str">
        <f t="shared" si="3"/>
        <v>sd3sd5</v>
      </c>
      <c r="K31" s="24">
        <f t="shared" si="4"/>
        <v>6395</v>
      </c>
      <c r="L31" s="12"/>
      <c r="M31" s="12"/>
    </row>
    <row r="32" spans="2:14" x14ac:dyDescent="0.25">
      <c r="B32" s="15" t="s">
        <v>19</v>
      </c>
      <c r="C32" s="15" t="s">
        <v>23</v>
      </c>
      <c r="D32" s="20">
        <f>SQRT(((D8-D11)^2)+((E8-E11)^2))</f>
        <v>6544.4701848201585</v>
      </c>
      <c r="E32" s="21">
        <v>9607</v>
      </c>
      <c r="F32" s="10">
        <v>7765</v>
      </c>
      <c r="G32" s="9">
        <f t="shared" si="2"/>
        <v>1842</v>
      </c>
      <c r="H32" s="5">
        <v>526</v>
      </c>
      <c r="I32" s="5" t="s">
        <v>35</v>
      </c>
      <c r="J32" s="23" t="str">
        <f t="shared" si="3"/>
        <v>sd3sd6</v>
      </c>
      <c r="K32" s="24">
        <f t="shared" si="4"/>
        <v>9607</v>
      </c>
      <c r="L32" s="12"/>
      <c r="M32" s="12"/>
    </row>
    <row r="33" spans="2:13" x14ac:dyDescent="0.25">
      <c r="B33" s="15" t="s">
        <v>21</v>
      </c>
      <c r="C33" s="15" t="s">
        <v>22</v>
      </c>
      <c r="D33" s="20">
        <f>SQRT(((D9-D10)^2)+((E9-E10)^2))</f>
        <v>3014.9197335915928</v>
      </c>
      <c r="E33" s="21">
        <v>5117</v>
      </c>
      <c r="F33" s="10">
        <v>2248</v>
      </c>
      <c r="G33" s="9">
        <f t="shared" si="2"/>
        <v>2869</v>
      </c>
      <c r="H33" s="5">
        <v>531</v>
      </c>
      <c r="I33" s="5" t="s">
        <v>35</v>
      </c>
      <c r="J33" s="23" t="str">
        <f t="shared" si="3"/>
        <v>sd4sd5</v>
      </c>
      <c r="K33" s="24">
        <f t="shared" si="4"/>
        <v>5117</v>
      </c>
      <c r="L33" s="12"/>
      <c r="M33" s="12"/>
    </row>
    <row r="34" spans="2:13" x14ac:dyDescent="0.25">
      <c r="B34" s="15" t="s">
        <v>21</v>
      </c>
      <c r="C34" s="15" t="s">
        <v>23</v>
      </c>
      <c r="D34" s="20">
        <f>SQRT(((D9-D11)^2)+((E9-E11)^2))</f>
        <v>5867.0490879146391</v>
      </c>
      <c r="E34" s="21">
        <v>8676</v>
      </c>
      <c r="F34" s="10">
        <v>5822</v>
      </c>
      <c r="G34" s="9">
        <f t="shared" si="2"/>
        <v>2854</v>
      </c>
      <c r="H34" s="5">
        <v>577</v>
      </c>
      <c r="I34" s="5" t="s">
        <v>35</v>
      </c>
      <c r="J34" s="23" t="str">
        <f t="shared" si="3"/>
        <v>sd4sd6</v>
      </c>
      <c r="K34" s="24">
        <f t="shared" si="4"/>
        <v>8676</v>
      </c>
      <c r="L34" s="12"/>
      <c r="M34" s="12"/>
    </row>
    <row r="35" spans="2:13" x14ac:dyDescent="0.25">
      <c r="B35" s="15" t="s">
        <v>22</v>
      </c>
      <c r="C35" s="15" t="s">
        <v>23</v>
      </c>
      <c r="D35" s="20">
        <f>SQRT(((D10-D11)^2)+((E10-E11)^2))</f>
        <v>3188.2286618120729</v>
      </c>
      <c r="E35" s="21">
        <v>7331</v>
      </c>
      <c r="F35" s="10">
        <v>4511</v>
      </c>
      <c r="G35" s="9">
        <f t="shared" si="2"/>
        <v>2820</v>
      </c>
      <c r="H35" s="5">
        <v>575</v>
      </c>
      <c r="I35" s="5" t="s">
        <v>35</v>
      </c>
      <c r="J35" s="23" t="str">
        <f t="shared" si="3"/>
        <v>sd5sd6</v>
      </c>
      <c r="K35" s="24">
        <f t="shared" si="4"/>
        <v>7331</v>
      </c>
      <c r="L35" s="12"/>
      <c r="M35" s="12"/>
    </row>
  </sheetData>
  <mergeCells count="20">
    <mergeCell ref="F19:I19"/>
    <mergeCell ref="F17:I17"/>
    <mergeCell ref="K13:K14"/>
    <mergeCell ref="J13:J14"/>
    <mergeCell ref="B3:B4"/>
    <mergeCell ref="C3:C4"/>
    <mergeCell ref="D3:F3"/>
    <mergeCell ref="G3:G4"/>
    <mergeCell ref="H3:I3"/>
    <mergeCell ref="J3:J4"/>
    <mergeCell ref="K3:L3"/>
    <mergeCell ref="B13:C13"/>
    <mergeCell ref="D13:E13"/>
    <mergeCell ref="F13:H13"/>
    <mergeCell ref="I13:I14"/>
    <mergeCell ref="F20:I20"/>
    <mergeCell ref="F24:I24"/>
    <mergeCell ref="F25:I25"/>
    <mergeCell ref="F28:I28"/>
    <mergeCell ref="F29:I29"/>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DD25-839C-4529-893C-8AD8811995FA}">
  <dimension ref="A1:M30"/>
  <sheetViews>
    <sheetView workbookViewId="0">
      <selection activeCell="R24" sqref="R24"/>
    </sheetView>
  </sheetViews>
  <sheetFormatPr defaultRowHeight="15" x14ac:dyDescent="0.25"/>
  <cols>
    <col min="1" max="1" width="6.5703125" customWidth="1"/>
    <col min="2" max="13" width="10.140625" bestFit="1" customWidth="1"/>
  </cols>
  <sheetData>
    <row r="1" spans="1:13" x14ac:dyDescent="0.25">
      <c r="B1" s="29" t="s">
        <v>62</v>
      </c>
      <c r="C1" s="23" t="s">
        <v>65</v>
      </c>
      <c r="D1" s="23" t="s">
        <v>66</v>
      </c>
      <c r="E1" s="29" t="s">
        <v>67</v>
      </c>
      <c r="F1" s="23" t="s">
        <v>68</v>
      </c>
      <c r="G1" s="23" t="s">
        <v>69</v>
      </c>
      <c r="H1" s="29" t="s">
        <v>70</v>
      </c>
      <c r="I1" s="23" t="s">
        <v>74</v>
      </c>
      <c r="J1" s="23" t="s">
        <v>76</v>
      </c>
      <c r="K1" s="29" t="s">
        <v>77</v>
      </c>
      <c r="L1" s="23" t="s">
        <v>78</v>
      </c>
      <c r="M1" s="23" t="s">
        <v>79</v>
      </c>
    </row>
    <row r="2" spans="1:13" x14ac:dyDescent="0.25">
      <c r="A2" s="29" t="s">
        <v>62</v>
      </c>
      <c r="B2" s="59">
        <v>0</v>
      </c>
      <c r="C2" s="59">
        <f>IFERROR(VLOOKUP($A2&amp;C$1,'27d'!$H:$I,2,FALSE),10000000)</f>
        <v>3545</v>
      </c>
      <c r="D2" s="59">
        <f>IFERROR(VLOOKUP($A2&amp;D$1,'27d'!$H:$I,2,FALSE),10000000)</f>
        <v>2863.7271168880598</v>
      </c>
      <c r="E2" s="59">
        <f>IFERROR(VLOOKUP($A2&amp;E$1,'27d'!$H:$I,2,FALSE),10000000)</f>
        <v>0</v>
      </c>
      <c r="F2" s="59">
        <f>IFERROR(VLOOKUP($A2&amp;F$1,'27d'!$H:$I,2,FALSE),10000000)</f>
        <v>0</v>
      </c>
      <c r="G2" s="59">
        <f>IFERROR(VLOOKUP($A2&amp;G$1,'27d'!$H:$I,2,FALSE),10000000)</f>
        <v>0</v>
      </c>
      <c r="H2" s="59">
        <f>IFERROR(VLOOKUP($A2&amp;H$1,'27d'!$H:$I,2,FALSE),10000000)</f>
        <v>2701.1384636852663</v>
      </c>
      <c r="I2" s="59">
        <f>IFERROR(VLOOKUP($A2&amp;I$1,'27d'!$H:$I,2,FALSE),10000000)</f>
        <v>0</v>
      </c>
      <c r="J2" s="59">
        <f>IFERROR(VLOOKUP($A2&amp;J$1,'27d'!$H:$I,2,FALSE),10000000)</f>
        <v>0</v>
      </c>
      <c r="K2" s="59">
        <f>IFERROR(VLOOKUP($A2&amp;K$1,'27d'!$H:$I,2,FALSE),10000000)</f>
        <v>4953</v>
      </c>
      <c r="L2" s="59">
        <f>IFERROR(VLOOKUP($A2&amp;L$1,'27d'!$H:$I,2,FALSE),10000000)</f>
        <v>9598</v>
      </c>
      <c r="M2" s="59">
        <f>IFERROR(VLOOKUP($A2&amp;M$1,'27d'!$H:$I,2,FALSE),10000000)</f>
        <v>0</v>
      </c>
    </row>
    <row r="3" spans="1:13" x14ac:dyDescent="0.25">
      <c r="A3" s="23" t="s">
        <v>65</v>
      </c>
      <c r="B3" s="59">
        <f>IFERROR(VLOOKUP($A3&amp;B$1,'27d'!$H:$I,2,FALSE),10000000)</f>
        <v>10000000</v>
      </c>
      <c r="C3" s="59">
        <v>0</v>
      </c>
      <c r="D3" s="59">
        <f>IFERROR(VLOOKUP($A3&amp;D$1,'27d'!$H:$I,2,FALSE),10000000)</f>
        <v>1130.3848902033324</v>
      </c>
      <c r="E3" s="59">
        <f>IFERROR(VLOOKUP($A3&amp;E$1,'27d'!$H:$I,2,FALSE),10000000)</f>
        <v>4799</v>
      </c>
      <c r="F3" s="59">
        <f>IFERROR(VLOOKUP($A3&amp;F$1,'27d'!$H:$I,2,FALSE),10000000)</f>
        <v>4334</v>
      </c>
      <c r="G3" s="59">
        <f>IFERROR(VLOOKUP($A3&amp;G$1,'27d'!$H:$I,2,FALSE),10000000)</f>
        <v>4804</v>
      </c>
      <c r="H3" s="59">
        <f>IFERROR(VLOOKUP($A3&amp;H$1,'27d'!$H:$I,2,FALSE),10000000)</f>
        <v>926.6412466537414</v>
      </c>
      <c r="I3" s="59">
        <f>IFERROR(VLOOKUP($A3&amp;I$1,'27d'!$H:$I,2,FALSE),10000000)</f>
        <v>0</v>
      </c>
      <c r="J3" s="59">
        <f>IFERROR(VLOOKUP($A3&amp;J$1,'27d'!$H:$I,2,FALSE),10000000)</f>
        <v>0</v>
      </c>
      <c r="K3" s="59">
        <f>IFERROR(VLOOKUP($A3&amp;K$1,'27d'!$H:$I,2,FALSE),10000000)</f>
        <v>0</v>
      </c>
      <c r="L3" s="59">
        <f>IFERROR(VLOOKUP($A3&amp;L$1,'27d'!$H:$I,2,FALSE),10000000)</f>
        <v>0</v>
      </c>
      <c r="M3" s="59">
        <f>IFERROR(VLOOKUP($A3&amp;M$1,'27d'!$H:$I,2,FALSE),10000000)</f>
        <v>0</v>
      </c>
    </row>
    <row r="4" spans="1:13" x14ac:dyDescent="0.25">
      <c r="A4" s="23" t="s">
        <v>66</v>
      </c>
      <c r="B4" s="59">
        <f>IFERROR(VLOOKUP($A4&amp;B$1,'27d'!$H:$I,2,FALSE),10000000)</f>
        <v>10000000</v>
      </c>
      <c r="C4" s="59">
        <f>IFERROR(VLOOKUP($A4&amp;C$1,'27d'!$H:$I,2,FALSE),10000000)</f>
        <v>10000000</v>
      </c>
      <c r="D4" s="59">
        <v>0</v>
      </c>
      <c r="E4" s="59">
        <f>IFERROR(VLOOKUP($A4&amp;E$1,'27d'!$H:$I,2,FALSE),10000000)</f>
        <v>847.41961270671572</v>
      </c>
      <c r="F4" s="59">
        <f>IFERROR(VLOOKUP($A4&amp;F$1,'27d'!$H:$I,2,FALSE),10000000)</f>
        <v>1247.4165302736692</v>
      </c>
      <c r="G4" s="59">
        <f>IFERROR(VLOOKUP($A4&amp;G$1,'27d'!$H:$I,2,FALSE),10000000)</f>
        <v>860.08953022345293</v>
      </c>
      <c r="H4" s="59">
        <f>IFERROR(VLOOKUP($A4&amp;H$1,'27d'!$H:$I,2,FALSE),10000000)</f>
        <v>246.67792767088019</v>
      </c>
      <c r="I4" s="59">
        <f>IFERROR(VLOOKUP($A4&amp;I$1,'27d'!$H:$I,2,FALSE),10000000)</f>
        <v>3422.7376469720843</v>
      </c>
      <c r="J4" s="59">
        <f>IFERROR(VLOOKUP($A4&amp;J$1,'27d'!$H:$I,2,FALSE),10000000)</f>
        <v>2917.3523955806231</v>
      </c>
      <c r="K4" s="59">
        <f>IFERROR(VLOOKUP($A4&amp;K$1,'27d'!$H:$I,2,FALSE),10000000)</f>
        <v>3138.6939959161359</v>
      </c>
      <c r="L4" s="59">
        <f>IFERROR(VLOOKUP($A4&amp;L$1,'27d'!$H:$I,2,FALSE),10000000)</f>
        <v>6864.4916053557818</v>
      </c>
      <c r="M4" s="59">
        <f>IFERROR(VLOOKUP($A4&amp;M$1,'27d'!$H:$I,2,FALSE),10000000)</f>
        <v>6542.4999044707674</v>
      </c>
    </row>
    <row r="5" spans="1:13" x14ac:dyDescent="0.25">
      <c r="A5" s="29" t="s">
        <v>67</v>
      </c>
      <c r="B5" s="59">
        <f>IFERROR(VLOOKUP($A5&amp;B$1,'27d'!$H:$I,2,FALSE),10000000)</f>
        <v>10000000</v>
      </c>
      <c r="C5" s="59">
        <f>IFERROR(VLOOKUP($A5&amp;C$1,'27d'!$H:$I,2,FALSE),10000000)</f>
        <v>10000000</v>
      </c>
      <c r="D5" s="59">
        <f>IFERROR(VLOOKUP($A5&amp;D$1,'27d'!$H:$I,2,FALSE),10000000)</f>
        <v>10000000</v>
      </c>
      <c r="E5" s="59">
        <v>0</v>
      </c>
      <c r="F5" s="59">
        <f>IFERROR(VLOOKUP($A5&amp;F$1,'27d'!$H:$I,2,FALSE),10000000)</f>
        <v>464</v>
      </c>
      <c r="G5" s="59">
        <f>IFERROR(VLOOKUP($A5&amp;G$1,'27d'!$H:$I,2,FALSE),10000000)</f>
        <v>41.012193308819754</v>
      </c>
      <c r="H5" s="59">
        <f>IFERROR(VLOOKUP($A5&amp;H$1,'27d'!$H:$I,2,FALSE),10000000)</f>
        <v>1074.2113386107969</v>
      </c>
      <c r="I5" s="59">
        <f>IFERROR(VLOOKUP($A5&amp;I$1,'27d'!$H:$I,2,FALSE),10000000)</f>
        <v>0</v>
      </c>
      <c r="J5" s="59">
        <f>IFERROR(VLOOKUP($A5&amp;J$1,'27d'!$H:$I,2,FALSE),10000000)</f>
        <v>0</v>
      </c>
      <c r="K5" s="59">
        <f>IFERROR(VLOOKUP($A5&amp;K$1,'27d'!$H:$I,2,FALSE),10000000)</f>
        <v>0</v>
      </c>
      <c r="L5" s="59">
        <f>IFERROR(VLOOKUP($A5&amp;L$1,'27d'!$H:$I,2,FALSE),10000000)</f>
        <v>0</v>
      </c>
      <c r="M5" s="59">
        <f>IFERROR(VLOOKUP($A5&amp;M$1,'27d'!$H:$I,2,FALSE),10000000)</f>
        <v>0</v>
      </c>
    </row>
    <row r="6" spans="1:13" x14ac:dyDescent="0.25">
      <c r="A6" s="23" t="s">
        <v>68</v>
      </c>
      <c r="B6" s="59">
        <f>IFERROR(VLOOKUP($A6&amp;B$1,'27d'!$H:$I,2,FALSE),10000000)</f>
        <v>10000000</v>
      </c>
      <c r="C6" s="59">
        <f>IFERROR(VLOOKUP($A6&amp;C$1,'27d'!$H:$I,2,FALSE),10000000)</f>
        <v>10000000</v>
      </c>
      <c r="D6" s="59">
        <f>IFERROR(VLOOKUP($A6&amp;D$1,'27d'!$H:$I,2,FALSE),10000000)</f>
        <v>10000000</v>
      </c>
      <c r="E6" s="59">
        <f>IFERROR(VLOOKUP($A6&amp;E$1,'27d'!$H:$I,2,FALSE),10000000)</f>
        <v>10000000</v>
      </c>
      <c r="F6" s="59">
        <v>0</v>
      </c>
      <c r="G6" s="59">
        <f>IFERROR(VLOOKUP($A6&amp;G$1,'27d'!$H:$I,2,FALSE),10000000)</f>
        <v>390.32550518765743</v>
      </c>
      <c r="H6" s="59">
        <f>IFERROR(VLOOKUP($A6&amp;H$1,'27d'!$H:$I,2,FALSE),10000000)</f>
        <v>1463.3529991085541</v>
      </c>
      <c r="I6" s="59">
        <f>IFERROR(VLOOKUP($A6&amp;I$1,'27d'!$H:$I,2,FALSE),10000000)</f>
        <v>0</v>
      </c>
      <c r="J6" s="59">
        <f>IFERROR(VLOOKUP($A6&amp;J$1,'27d'!$H:$I,2,FALSE),10000000)</f>
        <v>0</v>
      </c>
      <c r="K6" s="59">
        <f>IFERROR(VLOOKUP($A6&amp;K$1,'27d'!$H:$I,2,FALSE),10000000)</f>
        <v>0</v>
      </c>
      <c r="L6" s="59">
        <f>IFERROR(VLOOKUP($A6&amp;L$1,'27d'!$H:$I,2,FALSE),10000000)</f>
        <v>0</v>
      </c>
      <c r="M6" s="59">
        <f>IFERROR(VLOOKUP($A6&amp;M$1,'27d'!$H:$I,2,FALSE),10000000)</f>
        <v>0</v>
      </c>
    </row>
    <row r="7" spans="1:13" x14ac:dyDescent="0.25">
      <c r="A7" s="23" t="s">
        <v>69</v>
      </c>
      <c r="B7" s="59">
        <f>IFERROR(VLOOKUP($A7&amp;B$1,'27d'!$H:$I,2,FALSE),10000000)</f>
        <v>10000000</v>
      </c>
      <c r="C7" s="59">
        <f>IFERROR(VLOOKUP($A7&amp;C$1,'27d'!$H:$I,2,FALSE),10000000)</f>
        <v>10000000</v>
      </c>
      <c r="D7" s="59">
        <f>IFERROR(VLOOKUP($A7&amp;D$1,'27d'!$H:$I,2,FALSE),10000000)</f>
        <v>10000000</v>
      </c>
      <c r="E7" s="59">
        <f>IFERROR(VLOOKUP($A7&amp;E$1,'27d'!$H:$I,2,FALSE),10000000)</f>
        <v>10000000</v>
      </c>
      <c r="F7" s="59">
        <f>IFERROR(VLOOKUP($A7&amp;F$1,'27d'!$H:$I,2,FALSE),10000000)</f>
        <v>10000000</v>
      </c>
      <c r="G7" s="59">
        <v>0</v>
      </c>
      <c r="H7" s="59">
        <f>IFERROR(VLOOKUP($A7&amp;H$1,'27d'!$H:$I,2,FALSE),10000000)</f>
        <v>0</v>
      </c>
      <c r="I7" s="59">
        <f>IFERROR(VLOOKUP($A7&amp;I$1,'27d'!$H:$I,2,FALSE),10000000)</f>
        <v>0</v>
      </c>
      <c r="J7" s="59">
        <f>IFERROR(VLOOKUP($A7&amp;J$1,'27d'!$H:$I,2,FALSE),10000000)</f>
        <v>0</v>
      </c>
      <c r="K7" s="59">
        <f>IFERROR(VLOOKUP($A7&amp;K$1,'27d'!$H:$I,2,FALSE),10000000)</f>
        <v>0</v>
      </c>
      <c r="L7" s="59">
        <f>IFERROR(VLOOKUP($A7&amp;L$1,'27d'!$H:$I,2,FALSE),10000000)</f>
        <v>0</v>
      </c>
      <c r="M7" s="59">
        <f>IFERROR(VLOOKUP($A7&amp;M$1,'27d'!$H:$I,2,FALSE),10000000)</f>
        <v>0</v>
      </c>
    </row>
    <row r="8" spans="1:13" x14ac:dyDescent="0.25">
      <c r="A8" s="29" t="s">
        <v>70</v>
      </c>
      <c r="B8" s="59">
        <f>IFERROR(VLOOKUP($A8&amp;B$1,'27d'!$H:$I,2,FALSE),10000000)</f>
        <v>10000000</v>
      </c>
      <c r="C8" s="59">
        <f>IFERROR(VLOOKUP($A8&amp;C$1,'27d'!$H:$I,2,FALSE),10000000)</f>
        <v>10000000</v>
      </c>
      <c r="D8" s="59">
        <f>IFERROR(VLOOKUP($A8&amp;D$1,'27d'!$H:$I,2,FALSE),10000000)</f>
        <v>10000000</v>
      </c>
      <c r="E8" s="59">
        <f>IFERROR(VLOOKUP($A8&amp;E$1,'27d'!$H:$I,2,FALSE),10000000)</f>
        <v>10000000</v>
      </c>
      <c r="F8" s="59">
        <f>IFERROR(VLOOKUP($A8&amp;F$1,'27d'!$H:$I,2,FALSE),10000000)</f>
        <v>10000000</v>
      </c>
      <c r="G8" s="59">
        <f>IFERROR(VLOOKUP($A8&amp;G$1,'27d'!$H:$I,2,FALSE),10000000)</f>
        <v>10000000</v>
      </c>
      <c r="H8" s="59">
        <v>0</v>
      </c>
      <c r="I8" s="59">
        <f>IFERROR(VLOOKUP($A8&amp;I$1,'27d'!$H:$I,2,FALSE),10000000)</f>
        <v>3214.0580268563913</v>
      </c>
      <c r="J8" s="59">
        <f>IFERROR(VLOOKUP($A8&amp;J$1,'27d'!$H:$I,2,FALSE),10000000)</f>
        <v>2671.840002694772</v>
      </c>
      <c r="K8" s="59">
        <f>IFERROR(VLOOKUP($A8&amp;K$1,'27d'!$H:$I,2,FALSE),10000000)</f>
        <v>2899.974137815715</v>
      </c>
      <c r="L8" s="59">
        <f>IFERROR(VLOOKUP($A8&amp;L$1,'27d'!$H:$I,2,FALSE),10000000)</f>
        <v>6640.9777141622753</v>
      </c>
      <c r="M8" s="59">
        <f>IFERROR(VLOOKUP($A8&amp;M$1,'27d'!$H:$I,2,FALSE),10000000)</f>
        <v>6329.839255462969</v>
      </c>
    </row>
    <row r="9" spans="1:13" x14ac:dyDescent="0.25">
      <c r="A9" s="23" t="s">
        <v>74</v>
      </c>
      <c r="B9" s="59">
        <f>IFERROR(VLOOKUP($A9&amp;B$1,'27d'!$H:$I,2,FALSE),10000000)</f>
        <v>10000000</v>
      </c>
      <c r="C9" s="59">
        <f>IFERROR(VLOOKUP($A9&amp;C$1,'27d'!$H:$I,2,FALSE),10000000)</f>
        <v>10000000</v>
      </c>
      <c r="D9" s="59">
        <f>IFERROR(VLOOKUP($A9&amp;D$1,'27d'!$H:$I,2,FALSE),10000000)</f>
        <v>10000000</v>
      </c>
      <c r="E9" s="59">
        <f>IFERROR(VLOOKUP($A9&amp;E$1,'27d'!$H:$I,2,FALSE),10000000)</f>
        <v>10000000</v>
      </c>
      <c r="F9" s="59">
        <f>IFERROR(VLOOKUP($A9&amp;F$1,'27d'!$H:$I,2,FALSE),10000000)</f>
        <v>10000000</v>
      </c>
      <c r="G9" s="59">
        <f>IFERROR(VLOOKUP($A9&amp;G$1,'27d'!$H:$I,2,FALSE),10000000)</f>
        <v>10000000</v>
      </c>
      <c r="H9" s="59">
        <f>IFERROR(VLOOKUP($A9&amp;H$1,'27d'!$H:$I,2,FALSE),10000000)</f>
        <v>10000000</v>
      </c>
      <c r="I9" s="59">
        <v>0</v>
      </c>
      <c r="J9" s="59">
        <f>IFERROR(VLOOKUP($A9&amp;J$1,'27d'!$H:$I,2,FALSE),10000000)</f>
        <v>2158</v>
      </c>
      <c r="K9" s="59">
        <f>IFERROR(VLOOKUP($A9&amp;K$1,'27d'!$H:$I,2,FALSE),10000000)</f>
        <v>1759</v>
      </c>
      <c r="L9" s="59">
        <f>IFERROR(VLOOKUP($A9&amp;L$1,'27d'!$H:$I,2,FALSE),10000000)</f>
        <v>0</v>
      </c>
      <c r="M9" s="59">
        <f>IFERROR(VLOOKUP($A9&amp;M$1,'27d'!$H:$I,2,FALSE),10000000)</f>
        <v>5690</v>
      </c>
    </row>
    <row r="10" spans="1:13" x14ac:dyDescent="0.25">
      <c r="A10" s="23" t="s">
        <v>76</v>
      </c>
      <c r="B10" s="59">
        <f>IFERROR(VLOOKUP($A10&amp;B$1,'27d'!$H:$I,2,FALSE),10000000)</f>
        <v>10000000</v>
      </c>
      <c r="C10" s="59">
        <f>IFERROR(VLOOKUP($A10&amp;C$1,'27d'!$H:$I,2,FALSE),10000000)</f>
        <v>10000000</v>
      </c>
      <c r="D10" s="59">
        <f>IFERROR(VLOOKUP($A10&amp;D$1,'27d'!$H:$I,2,FALSE),10000000)</f>
        <v>10000000</v>
      </c>
      <c r="E10" s="59">
        <f>IFERROR(VLOOKUP($A10&amp;E$1,'27d'!$H:$I,2,FALSE),10000000)</f>
        <v>10000000</v>
      </c>
      <c r="F10" s="59">
        <f>IFERROR(VLOOKUP($A10&amp;F$1,'27d'!$H:$I,2,FALSE),10000000)</f>
        <v>10000000</v>
      </c>
      <c r="G10" s="59">
        <f>IFERROR(VLOOKUP($A10&amp;G$1,'27d'!$H:$I,2,FALSE),10000000)</f>
        <v>10000000</v>
      </c>
      <c r="H10" s="59">
        <f>IFERROR(VLOOKUP($A10&amp;H$1,'27d'!$H:$I,2,FALSE),10000000)</f>
        <v>10000000</v>
      </c>
      <c r="I10" s="59">
        <f>IFERROR(VLOOKUP($A10&amp;I$1,'27d'!$H:$I,2,FALSE),10000000)</f>
        <v>10000000</v>
      </c>
      <c r="J10" s="59">
        <v>0</v>
      </c>
      <c r="K10" s="59">
        <f>IFERROR(VLOOKUP($A10&amp;K$1,'27d'!$H:$I,2,FALSE),10000000)</f>
        <v>1372</v>
      </c>
      <c r="L10" s="59">
        <f>IFERROR(VLOOKUP($A10&amp;L$1,'27d'!$H:$I,2,FALSE),10000000)</f>
        <v>0</v>
      </c>
      <c r="M10" s="59">
        <f>IFERROR(VLOOKUP($A10&amp;M$1,'27d'!$H:$I,2,FALSE),10000000)</f>
        <v>7628</v>
      </c>
    </row>
    <row r="11" spans="1:13" x14ac:dyDescent="0.25">
      <c r="A11" s="29" t="s">
        <v>77</v>
      </c>
      <c r="B11" s="59">
        <f>IFERROR(VLOOKUP($A11&amp;B$1,'27d'!$H:$I,2,FALSE),10000000)</f>
        <v>10000000</v>
      </c>
      <c r="C11" s="59">
        <f>IFERROR(VLOOKUP($A11&amp;C$1,'27d'!$H:$I,2,FALSE),10000000)</f>
        <v>10000000</v>
      </c>
      <c r="D11" s="59">
        <f>IFERROR(VLOOKUP($A11&amp;D$1,'27d'!$H:$I,2,FALSE),10000000)</f>
        <v>10000000</v>
      </c>
      <c r="E11" s="59">
        <f>IFERROR(VLOOKUP($A11&amp;E$1,'27d'!$H:$I,2,FALSE),10000000)</f>
        <v>10000000</v>
      </c>
      <c r="F11" s="59">
        <f>IFERROR(VLOOKUP($A11&amp;F$1,'27d'!$H:$I,2,FALSE),10000000)</f>
        <v>10000000</v>
      </c>
      <c r="G11" s="59">
        <f>IFERROR(VLOOKUP($A11&amp;G$1,'27d'!$H:$I,2,FALSE),10000000)</f>
        <v>10000000</v>
      </c>
      <c r="H11" s="59">
        <f>IFERROR(VLOOKUP($A11&amp;H$1,'27d'!$H:$I,2,FALSE),10000000)</f>
        <v>10000000</v>
      </c>
      <c r="I11" s="59">
        <f>IFERROR(VLOOKUP($A11&amp;I$1,'27d'!$H:$I,2,FALSE),10000000)</f>
        <v>10000000</v>
      </c>
      <c r="J11" s="59">
        <f>IFERROR(VLOOKUP($A11&amp;J$1,'27d'!$H:$I,2,FALSE),10000000)</f>
        <v>10000000</v>
      </c>
      <c r="K11" s="59">
        <v>0</v>
      </c>
      <c r="L11" s="59">
        <f>IFERROR(VLOOKUP($A11&amp;L$1,'27d'!$H:$I,2,FALSE),10000000)</f>
        <v>0</v>
      </c>
      <c r="M11" s="59">
        <f>IFERROR(VLOOKUP($A11&amp;M$1,'27d'!$H:$I,2,FALSE),10000000)</f>
        <v>7232</v>
      </c>
    </row>
    <row r="12" spans="1:13" x14ac:dyDescent="0.25">
      <c r="A12" s="23" t="s">
        <v>78</v>
      </c>
      <c r="B12" s="59">
        <f>IFERROR(VLOOKUP($A12&amp;B$1,'27d'!$H:$I,2,FALSE),10000000)</f>
        <v>10000000</v>
      </c>
      <c r="C12" s="59">
        <f>IFERROR(VLOOKUP($A12&amp;C$1,'27d'!$H:$I,2,FALSE),10000000)</f>
        <v>10000000</v>
      </c>
      <c r="D12" s="59">
        <f>IFERROR(VLOOKUP($A12&amp;D$1,'27d'!$H:$I,2,FALSE),10000000)</f>
        <v>10000000</v>
      </c>
      <c r="E12" s="59">
        <f>IFERROR(VLOOKUP($A12&amp;E$1,'27d'!$H:$I,2,FALSE),10000000)</f>
        <v>10000000</v>
      </c>
      <c r="F12" s="59">
        <f>IFERROR(VLOOKUP($A12&amp;F$1,'27d'!$H:$I,2,FALSE),10000000)</f>
        <v>10000000</v>
      </c>
      <c r="G12" s="59">
        <f>IFERROR(VLOOKUP($A12&amp;G$1,'27d'!$H:$I,2,FALSE),10000000)</f>
        <v>10000000</v>
      </c>
      <c r="H12" s="59">
        <f>IFERROR(VLOOKUP($A12&amp;H$1,'27d'!$H:$I,2,FALSE),10000000)</f>
        <v>10000000</v>
      </c>
      <c r="I12" s="59">
        <f>IFERROR(VLOOKUP($A12&amp;I$1,'27d'!$H:$I,2,FALSE),10000000)</f>
        <v>10000000</v>
      </c>
      <c r="J12" s="59">
        <f>IFERROR(VLOOKUP($A12&amp;J$1,'27d'!$H:$I,2,FALSE),10000000)</f>
        <v>10000000</v>
      </c>
      <c r="K12" s="59">
        <f>IFERROR(VLOOKUP($A12&amp;K$1,'27d'!$H:$I,2,FALSE),10000000)</f>
        <v>10000000</v>
      </c>
      <c r="L12" s="59">
        <v>0</v>
      </c>
      <c r="M12" s="59">
        <f>IFERROR(VLOOKUP($A12&amp;M$1,'27d'!$H:$I,2,FALSE),10000000)</f>
        <v>0</v>
      </c>
    </row>
    <row r="13" spans="1:13" x14ac:dyDescent="0.25">
      <c r="A13" s="23" t="s">
        <v>79</v>
      </c>
      <c r="B13" s="59">
        <f>IFERROR(VLOOKUP($A13&amp;B$1,'27d'!$H:$I,2,FALSE),10000000)</f>
        <v>10000000</v>
      </c>
      <c r="C13" s="59">
        <f>IFERROR(VLOOKUP($A13&amp;C$1,'27d'!$H:$I,2,FALSE),10000000)</f>
        <v>10000000</v>
      </c>
      <c r="D13" s="59">
        <f>IFERROR(VLOOKUP($A13&amp;D$1,'27d'!$H:$I,2,FALSE),10000000)</f>
        <v>10000000</v>
      </c>
      <c r="E13" s="59">
        <f>IFERROR(VLOOKUP($A13&amp;E$1,'27d'!$H:$I,2,FALSE),10000000)</f>
        <v>10000000</v>
      </c>
      <c r="F13" s="59">
        <f>IFERROR(VLOOKUP($A13&amp;F$1,'27d'!$H:$I,2,FALSE),10000000)</f>
        <v>10000000</v>
      </c>
      <c r="G13" s="59">
        <f>IFERROR(VLOOKUP($A13&amp;G$1,'27d'!$H:$I,2,FALSE),10000000)</f>
        <v>10000000</v>
      </c>
      <c r="H13" s="59">
        <f>IFERROR(VLOOKUP($A13&amp;H$1,'27d'!$H:$I,2,FALSE),10000000)</f>
        <v>10000000</v>
      </c>
      <c r="I13" s="59">
        <f>IFERROR(VLOOKUP($A13&amp;I$1,'27d'!$H:$I,2,FALSE),10000000)</f>
        <v>10000000</v>
      </c>
      <c r="J13" s="59">
        <f>IFERROR(VLOOKUP($A13&amp;J$1,'27d'!$H:$I,2,FALSE),10000000)</f>
        <v>10000000</v>
      </c>
      <c r="K13" s="59">
        <f>IFERROR(VLOOKUP($A13&amp;K$1,'27d'!$H:$I,2,FALSE),10000000)</f>
        <v>10000000</v>
      </c>
      <c r="L13" s="59">
        <f>IFERROR(VLOOKUP($A13&amp;L$1,'27d'!$H:$I,2,FALSE),10000000)</f>
        <v>10000000</v>
      </c>
      <c r="M13" s="59">
        <v>0</v>
      </c>
    </row>
    <row r="14" spans="1:13" x14ac:dyDescent="0.25">
      <c r="A14" s="29"/>
      <c r="B14" s="59"/>
      <c r="C14" s="59"/>
      <c r="D14" s="59"/>
      <c r="E14" s="59"/>
      <c r="F14" s="59"/>
      <c r="G14" s="59"/>
      <c r="H14" s="59"/>
      <c r="I14" s="59"/>
      <c r="J14" s="59"/>
      <c r="K14" s="59"/>
      <c r="L14" s="59"/>
      <c r="M14" s="59"/>
    </row>
    <row r="15" spans="1:13" x14ac:dyDescent="0.25">
      <c r="A15" s="23"/>
      <c r="B15" s="59"/>
      <c r="C15" s="59"/>
      <c r="D15" s="59"/>
      <c r="E15" s="59"/>
      <c r="F15" s="59"/>
      <c r="G15" s="59"/>
      <c r="H15" s="59"/>
      <c r="I15" s="59"/>
      <c r="J15" s="59"/>
      <c r="K15" s="59"/>
      <c r="L15" s="59"/>
      <c r="M15" s="59"/>
    </row>
    <row r="16" spans="1:13" x14ac:dyDescent="0.25">
      <c r="A16" s="23"/>
      <c r="B16" s="59"/>
      <c r="C16" s="59"/>
      <c r="D16" s="59"/>
      <c r="E16" s="59"/>
      <c r="F16" s="59"/>
      <c r="G16" s="59"/>
      <c r="H16" s="59"/>
      <c r="I16" s="59"/>
      <c r="J16" s="59"/>
      <c r="K16" s="59"/>
      <c r="L16" s="59"/>
      <c r="M16" s="59"/>
    </row>
    <row r="17" spans="1:13" x14ac:dyDescent="0.25">
      <c r="A17" s="29"/>
      <c r="B17" s="59"/>
      <c r="C17" s="59"/>
      <c r="D17" s="59"/>
      <c r="E17" s="59"/>
      <c r="F17" s="59"/>
      <c r="G17" s="59"/>
      <c r="H17" s="59"/>
      <c r="I17" s="59"/>
      <c r="J17" s="59"/>
      <c r="K17" s="59"/>
      <c r="L17" s="59"/>
      <c r="M17" s="59"/>
    </row>
    <row r="18" spans="1:13" x14ac:dyDescent="0.25">
      <c r="A18" s="23"/>
      <c r="B18" s="59"/>
      <c r="C18" s="59"/>
      <c r="D18" s="59"/>
      <c r="E18" s="59"/>
      <c r="F18" s="59"/>
      <c r="G18" s="59"/>
      <c r="H18" s="59"/>
      <c r="I18" s="59"/>
      <c r="J18" s="59"/>
      <c r="K18" s="59"/>
      <c r="L18" s="59"/>
      <c r="M18" s="59"/>
    </row>
    <row r="19" spans="1:13" x14ac:dyDescent="0.25">
      <c r="A19" s="23"/>
      <c r="B19" s="59"/>
      <c r="C19" s="59"/>
      <c r="D19" s="59"/>
      <c r="E19" s="59"/>
      <c r="F19" s="59"/>
      <c r="G19" s="59"/>
      <c r="H19" s="59"/>
      <c r="I19" s="59"/>
      <c r="J19" s="59"/>
      <c r="K19" s="59"/>
      <c r="L19" s="59"/>
      <c r="M19" s="59"/>
    </row>
    <row r="20" spans="1:13" x14ac:dyDescent="0.25">
      <c r="A20" s="29"/>
      <c r="B20" s="59"/>
      <c r="C20" s="59"/>
      <c r="D20" s="59"/>
      <c r="E20" s="59"/>
      <c r="F20" s="59"/>
      <c r="G20" s="59"/>
      <c r="H20" s="59"/>
      <c r="I20" s="59"/>
      <c r="J20" s="59"/>
      <c r="K20" s="59"/>
      <c r="L20" s="59"/>
      <c r="M20" s="59"/>
    </row>
    <row r="21" spans="1:13" x14ac:dyDescent="0.25">
      <c r="A21" s="23"/>
      <c r="B21" s="59"/>
      <c r="C21" s="59"/>
      <c r="D21" s="59"/>
      <c r="E21" s="59"/>
      <c r="F21" s="59"/>
      <c r="G21" s="59"/>
      <c r="H21" s="59"/>
      <c r="I21" s="59"/>
      <c r="J21" s="59"/>
      <c r="K21" s="59"/>
      <c r="L21" s="59"/>
      <c r="M21" s="59"/>
    </row>
    <row r="22" spans="1:13" x14ac:dyDescent="0.25">
      <c r="A22" s="23"/>
      <c r="B22" s="59"/>
      <c r="C22" s="59"/>
      <c r="D22" s="59"/>
      <c r="E22" s="59"/>
      <c r="F22" s="59"/>
      <c r="G22" s="59"/>
      <c r="H22" s="59"/>
      <c r="I22" s="59"/>
      <c r="J22" s="59"/>
      <c r="K22" s="59"/>
      <c r="L22" s="59"/>
      <c r="M22" s="59"/>
    </row>
    <row r="23" spans="1:13" x14ac:dyDescent="0.25">
      <c r="A23" s="29"/>
      <c r="B23" s="59"/>
      <c r="C23" s="59"/>
      <c r="D23" s="59"/>
      <c r="E23" s="59"/>
      <c r="F23" s="59"/>
      <c r="G23" s="59"/>
      <c r="H23" s="59"/>
      <c r="I23" s="59"/>
      <c r="J23" s="59"/>
      <c r="K23" s="59"/>
      <c r="L23" s="59"/>
      <c r="M23" s="59"/>
    </row>
    <row r="24" spans="1:13" x14ac:dyDescent="0.25">
      <c r="A24" s="23"/>
      <c r="B24" s="59"/>
      <c r="C24" s="59"/>
      <c r="D24" s="59"/>
      <c r="E24" s="59"/>
      <c r="F24" s="59"/>
      <c r="G24" s="59"/>
      <c r="H24" s="59"/>
      <c r="I24" s="59"/>
      <c r="J24" s="59"/>
      <c r="K24" s="59"/>
      <c r="L24" s="59"/>
      <c r="M24" s="59"/>
    </row>
    <row r="25" spans="1:13" x14ac:dyDescent="0.25">
      <c r="A25" s="23"/>
      <c r="B25" s="59"/>
      <c r="C25" s="59"/>
      <c r="D25" s="59"/>
      <c r="E25" s="59"/>
      <c r="F25" s="59"/>
      <c r="G25" s="59"/>
      <c r="H25" s="59"/>
      <c r="I25" s="59"/>
      <c r="J25" s="59"/>
      <c r="K25" s="59"/>
      <c r="L25" s="59"/>
      <c r="M25" s="59"/>
    </row>
    <row r="26" spans="1:13" x14ac:dyDescent="0.25">
      <c r="A26" s="29"/>
      <c r="B26" s="59"/>
      <c r="C26" s="59"/>
      <c r="D26" s="59"/>
      <c r="E26" s="59"/>
      <c r="F26" s="59"/>
      <c r="G26" s="59"/>
      <c r="H26" s="59"/>
      <c r="I26" s="59"/>
      <c r="J26" s="59"/>
      <c r="K26" s="59"/>
      <c r="L26" s="59"/>
      <c r="M26" s="59"/>
    </row>
    <row r="27" spans="1:13" x14ac:dyDescent="0.25">
      <c r="A27" s="23"/>
      <c r="B27" s="59"/>
      <c r="C27" s="59"/>
      <c r="D27" s="59"/>
      <c r="E27" s="59"/>
      <c r="F27" s="59"/>
      <c r="G27" s="59"/>
      <c r="H27" s="59"/>
      <c r="I27" s="59"/>
      <c r="J27" s="59"/>
      <c r="K27" s="59"/>
      <c r="L27" s="59"/>
      <c r="M27" s="59"/>
    </row>
    <row r="28" spans="1:13" x14ac:dyDescent="0.25">
      <c r="A28" s="23"/>
      <c r="B28" s="59"/>
      <c r="C28" s="59"/>
      <c r="D28" s="59"/>
      <c r="E28" s="59"/>
      <c r="F28" s="59"/>
      <c r="G28" s="59"/>
      <c r="H28" s="59"/>
      <c r="I28" s="59"/>
      <c r="J28" s="59"/>
      <c r="K28" s="59"/>
      <c r="L28" s="59"/>
      <c r="M28" s="59"/>
    </row>
    <row r="29" spans="1:13" x14ac:dyDescent="0.25">
      <c r="B29" s="29"/>
      <c r="C29" s="29"/>
      <c r="D29" s="29"/>
      <c r="E29" s="29"/>
      <c r="F29" s="29"/>
      <c r="G29" s="29"/>
      <c r="H29" s="29"/>
      <c r="I29" s="29"/>
      <c r="J29" s="29"/>
      <c r="K29" s="29"/>
      <c r="L29" s="29"/>
      <c r="M29" s="29"/>
    </row>
    <row r="30" spans="1:13" x14ac:dyDescent="0.25">
      <c r="B30" s="29"/>
      <c r="C30" s="29"/>
      <c r="D30" s="29"/>
      <c r="E30" s="29"/>
      <c r="F30" s="29"/>
      <c r="G30" s="29"/>
      <c r="H30" s="29"/>
      <c r="I30" s="29"/>
      <c r="J30" s="29"/>
      <c r="K30" s="29"/>
      <c r="L30" s="29"/>
      <c r="M30"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CBB2-3F4D-4048-8EA8-F4B8B024B0C2}">
  <dimension ref="C2:N373"/>
  <sheetViews>
    <sheetView workbookViewId="0">
      <selection activeCell="P24" sqref="P24"/>
    </sheetView>
  </sheetViews>
  <sheetFormatPr defaultRowHeight="15" x14ac:dyDescent="0.25"/>
  <cols>
    <col min="9" max="9" width="10" customWidth="1"/>
    <col min="10" max="10" width="10.140625" customWidth="1"/>
    <col min="11" max="11" width="13.5703125" customWidth="1"/>
    <col min="12" max="12" width="12.85546875" customWidth="1"/>
  </cols>
  <sheetData>
    <row r="2" spans="3:14" ht="15" customHeight="1" x14ac:dyDescent="0.25">
      <c r="C2" s="80" t="s">
        <v>45</v>
      </c>
      <c r="D2" s="76" t="s">
        <v>46</v>
      </c>
      <c r="E2" s="76" t="s">
        <v>47</v>
      </c>
      <c r="F2" s="76"/>
      <c r="G2" s="76"/>
      <c r="H2" s="76" t="s">
        <v>48</v>
      </c>
      <c r="I2" s="76" t="s">
        <v>4</v>
      </c>
      <c r="J2" s="76"/>
      <c r="K2" s="78" t="s">
        <v>5</v>
      </c>
      <c r="L2" s="76" t="s">
        <v>49</v>
      </c>
      <c r="M2" s="76"/>
      <c r="N2" s="32"/>
    </row>
    <row r="3" spans="3:14" ht="16.5" x14ac:dyDescent="0.25">
      <c r="C3" s="80"/>
      <c r="D3" s="76"/>
      <c r="E3" s="62" t="s">
        <v>7</v>
      </c>
      <c r="F3" s="62" t="s">
        <v>8</v>
      </c>
      <c r="G3" s="60" t="s">
        <v>9</v>
      </c>
      <c r="H3" s="76"/>
      <c r="I3" s="60" t="s">
        <v>50</v>
      </c>
      <c r="J3" s="60" t="s">
        <v>51</v>
      </c>
      <c r="K3" s="78"/>
      <c r="L3" s="60" t="s">
        <v>52</v>
      </c>
      <c r="M3" s="60" t="s">
        <v>53</v>
      </c>
      <c r="N3" s="60" t="s">
        <v>54</v>
      </c>
    </row>
    <row r="4" spans="3:14" x14ac:dyDescent="0.25">
      <c r="C4" s="5" t="s">
        <v>55</v>
      </c>
      <c r="D4" s="5">
        <v>1</v>
      </c>
      <c r="E4" s="35">
        <v>716296</v>
      </c>
      <c r="F4" s="35">
        <v>3511150</v>
      </c>
      <c r="G4" s="5">
        <v>522</v>
      </c>
      <c r="H4" s="5" t="s">
        <v>16</v>
      </c>
      <c r="I4" s="36">
        <v>82</v>
      </c>
      <c r="J4" s="37">
        <f>I4/86400</f>
        <v>9.4907407407407408E-4</v>
      </c>
      <c r="K4" s="9">
        <v>701</v>
      </c>
      <c r="L4" s="10">
        <v>748180</v>
      </c>
      <c r="M4" s="10">
        <v>7846</v>
      </c>
      <c r="N4" s="10">
        <f t="shared" ref="N4:N16" si="0">20*M4</f>
        <v>156920</v>
      </c>
    </row>
    <row r="5" spans="3:14" x14ac:dyDescent="0.25">
      <c r="C5" s="5" t="s">
        <v>56</v>
      </c>
      <c r="D5" s="5">
        <v>1</v>
      </c>
      <c r="E5" s="35">
        <v>715952</v>
      </c>
      <c r="F5" s="35">
        <v>3510892</v>
      </c>
      <c r="G5" s="5">
        <v>516</v>
      </c>
      <c r="H5" s="5" t="s">
        <v>16</v>
      </c>
      <c r="I5" s="5">
        <v>187</v>
      </c>
      <c r="J5" s="37">
        <f t="shared" ref="J5:J16" si="1">I5/86400</f>
        <v>2.1643518518518518E-3</v>
      </c>
      <c r="K5" s="9">
        <v>1599</v>
      </c>
      <c r="L5" s="9">
        <v>1612125</v>
      </c>
      <c r="M5" s="9">
        <v>12499</v>
      </c>
      <c r="N5" s="10">
        <f t="shared" si="0"/>
        <v>249980</v>
      </c>
    </row>
    <row r="6" spans="3:14" x14ac:dyDescent="0.25">
      <c r="C6" s="5" t="s">
        <v>57</v>
      </c>
      <c r="D6" s="5">
        <v>1</v>
      </c>
      <c r="E6" s="35">
        <v>716277</v>
      </c>
      <c r="F6" s="35">
        <v>3510637</v>
      </c>
      <c r="G6" s="5">
        <v>497</v>
      </c>
      <c r="H6" s="5" t="s">
        <v>16</v>
      </c>
      <c r="I6" s="5">
        <v>117</v>
      </c>
      <c r="J6" s="37">
        <f t="shared" si="1"/>
        <v>1.3541666666666667E-3</v>
      </c>
      <c r="K6" s="9">
        <v>1002</v>
      </c>
      <c r="L6" s="9">
        <v>1043204</v>
      </c>
      <c r="M6" s="9">
        <v>9559</v>
      </c>
      <c r="N6" s="10">
        <f t="shared" si="0"/>
        <v>191180</v>
      </c>
    </row>
    <row r="7" spans="3:14" x14ac:dyDescent="0.25">
      <c r="C7" s="5" t="s">
        <v>58</v>
      </c>
      <c r="D7" s="5">
        <v>1</v>
      </c>
      <c r="E7" s="35">
        <v>715464</v>
      </c>
      <c r="F7" s="35">
        <v>3510405</v>
      </c>
      <c r="G7" s="5">
        <v>534</v>
      </c>
      <c r="H7" s="5" t="s">
        <v>16</v>
      </c>
      <c r="I7" s="5">
        <v>89</v>
      </c>
      <c r="J7" s="37">
        <f t="shared" si="1"/>
        <v>1.0300925925925926E-3</v>
      </c>
      <c r="K7" s="9">
        <v>763</v>
      </c>
      <c r="L7" s="9">
        <v>809351</v>
      </c>
      <c r="M7" s="9">
        <v>8229</v>
      </c>
      <c r="N7" s="10">
        <f t="shared" si="0"/>
        <v>164580</v>
      </c>
    </row>
    <row r="8" spans="3:14" x14ac:dyDescent="0.25">
      <c r="C8" s="5" t="s">
        <v>59</v>
      </c>
      <c r="D8" s="5">
        <v>2</v>
      </c>
      <c r="E8" s="35">
        <v>717013</v>
      </c>
      <c r="F8" s="35">
        <v>3511380</v>
      </c>
      <c r="G8" s="5">
        <v>499</v>
      </c>
      <c r="H8" s="5" t="s">
        <v>16</v>
      </c>
      <c r="I8" s="5">
        <v>78</v>
      </c>
      <c r="J8" s="37">
        <f t="shared" si="1"/>
        <v>9.0277777777777774E-4</v>
      </c>
      <c r="K8" s="9">
        <v>669</v>
      </c>
      <c r="L8" s="9">
        <v>715681</v>
      </c>
      <c r="M8" s="9">
        <v>7638</v>
      </c>
      <c r="N8" s="10">
        <f t="shared" si="0"/>
        <v>152760</v>
      </c>
    </row>
    <row r="9" spans="3:14" x14ac:dyDescent="0.25">
      <c r="C9" s="5" t="s">
        <v>60</v>
      </c>
      <c r="D9" s="5">
        <v>2</v>
      </c>
      <c r="E9" s="35">
        <v>717472</v>
      </c>
      <c r="F9" s="35">
        <v>3511122</v>
      </c>
      <c r="G9" s="5">
        <v>475</v>
      </c>
      <c r="H9" s="5" t="s">
        <v>16</v>
      </c>
      <c r="I9" s="5">
        <v>407</v>
      </c>
      <c r="J9" s="37">
        <f t="shared" si="1"/>
        <v>4.7106481481481478E-3</v>
      </c>
      <c r="K9" s="9">
        <v>3487</v>
      </c>
      <c r="L9" s="9">
        <v>3333763</v>
      </c>
      <c r="M9" s="9">
        <v>19420</v>
      </c>
      <c r="N9" s="10">
        <f t="shared" si="0"/>
        <v>388400</v>
      </c>
    </row>
    <row r="10" spans="3:14" x14ac:dyDescent="0.25">
      <c r="C10" s="5" t="s">
        <v>61</v>
      </c>
      <c r="D10" s="5">
        <v>3</v>
      </c>
      <c r="E10" s="35">
        <v>718305</v>
      </c>
      <c r="F10" s="35">
        <v>3511580</v>
      </c>
      <c r="G10" s="5">
        <v>469</v>
      </c>
      <c r="H10" s="5" t="s">
        <v>16</v>
      </c>
      <c r="I10" s="5">
        <v>132</v>
      </c>
      <c r="J10" s="37">
        <f t="shared" si="1"/>
        <v>1.5277777777777779E-3</v>
      </c>
      <c r="K10" s="9">
        <v>1129</v>
      </c>
      <c r="L10" s="9">
        <v>1166265</v>
      </c>
      <c r="M10" s="9">
        <v>10270</v>
      </c>
      <c r="N10" s="10">
        <f t="shared" si="0"/>
        <v>205400</v>
      </c>
    </row>
    <row r="11" spans="3:14" x14ac:dyDescent="0.25">
      <c r="C11" s="5" t="s">
        <v>63</v>
      </c>
      <c r="D11" s="5">
        <v>5</v>
      </c>
      <c r="E11" s="35">
        <v>715980</v>
      </c>
      <c r="F11" s="35">
        <v>3513273</v>
      </c>
      <c r="G11" s="5">
        <v>417</v>
      </c>
      <c r="H11" s="5" t="s">
        <v>16</v>
      </c>
      <c r="I11" s="5">
        <v>493</v>
      </c>
      <c r="J11" s="37">
        <f t="shared" si="1"/>
        <v>5.7060185185185183E-3</v>
      </c>
      <c r="K11" s="9">
        <v>2929</v>
      </c>
      <c r="L11" s="9">
        <v>3990959</v>
      </c>
      <c r="M11" s="9">
        <v>21659</v>
      </c>
      <c r="N11" s="10">
        <f t="shared" si="0"/>
        <v>433180</v>
      </c>
    </row>
    <row r="12" spans="3:14" x14ac:dyDescent="0.25">
      <c r="C12" s="5" t="s">
        <v>64</v>
      </c>
      <c r="D12" s="5">
        <v>5</v>
      </c>
      <c r="E12" s="35">
        <v>715464</v>
      </c>
      <c r="F12" s="35">
        <v>3512441</v>
      </c>
      <c r="G12" s="5">
        <v>434</v>
      </c>
      <c r="H12" s="5" t="s">
        <v>16</v>
      </c>
      <c r="I12" s="5">
        <v>7</v>
      </c>
      <c r="J12" s="37">
        <f t="shared" si="1"/>
        <v>8.1018518518518516E-5</v>
      </c>
      <c r="K12" s="9">
        <v>42</v>
      </c>
      <c r="L12" s="9">
        <v>75834</v>
      </c>
      <c r="M12" s="9">
        <v>1957</v>
      </c>
      <c r="N12" s="10">
        <f t="shared" si="0"/>
        <v>39140</v>
      </c>
    </row>
    <row r="13" spans="3:14" x14ac:dyDescent="0.25">
      <c r="C13" s="5" t="s">
        <v>71</v>
      </c>
      <c r="D13" s="5">
        <v>6</v>
      </c>
      <c r="E13" s="35">
        <v>713887</v>
      </c>
      <c r="F13" s="35">
        <v>3516859</v>
      </c>
      <c r="G13" s="5">
        <v>620</v>
      </c>
      <c r="H13" s="5" t="s">
        <v>16</v>
      </c>
      <c r="I13" s="5">
        <v>617</v>
      </c>
      <c r="J13" s="37">
        <f t="shared" si="1"/>
        <v>7.1412037037037034E-3</v>
      </c>
      <c r="K13" s="9">
        <v>5732</v>
      </c>
      <c r="L13" s="9">
        <v>4916758</v>
      </c>
      <c r="M13" s="9">
        <v>24580</v>
      </c>
      <c r="N13" s="10">
        <f t="shared" si="0"/>
        <v>491600</v>
      </c>
    </row>
    <row r="14" spans="3:14" x14ac:dyDescent="0.25">
      <c r="C14" s="5" t="s">
        <v>72</v>
      </c>
      <c r="D14" s="5">
        <v>6</v>
      </c>
      <c r="E14" s="35">
        <v>716038</v>
      </c>
      <c r="F14" s="35">
        <v>3516056</v>
      </c>
      <c r="G14" s="5">
        <v>552</v>
      </c>
      <c r="H14" s="5" t="s">
        <v>16</v>
      </c>
      <c r="I14" s="5">
        <v>92</v>
      </c>
      <c r="J14" s="37">
        <f t="shared" si="1"/>
        <v>1.0648148148148149E-3</v>
      </c>
      <c r="K14" s="9">
        <v>978</v>
      </c>
      <c r="L14" s="9">
        <v>834321</v>
      </c>
      <c r="M14" s="9">
        <v>8382</v>
      </c>
      <c r="N14" s="10">
        <f t="shared" si="0"/>
        <v>167640</v>
      </c>
    </row>
    <row r="15" spans="3:14" x14ac:dyDescent="0.25">
      <c r="C15" s="5" t="s">
        <v>73</v>
      </c>
      <c r="D15" s="5">
        <v>6</v>
      </c>
      <c r="E15" s="35">
        <v>716871</v>
      </c>
      <c r="F15" s="35">
        <v>3516000</v>
      </c>
      <c r="G15" s="5">
        <v>448</v>
      </c>
      <c r="H15" s="5" t="s">
        <v>16</v>
      </c>
      <c r="I15" s="5">
        <v>86</v>
      </c>
      <c r="J15" s="37">
        <f t="shared" si="1"/>
        <v>9.9537037037037042E-4</v>
      </c>
      <c r="K15" s="9">
        <v>662</v>
      </c>
      <c r="L15" s="9">
        <v>782165</v>
      </c>
      <c r="M15" s="9">
        <v>8060</v>
      </c>
      <c r="N15" s="10">
        <f t="shared" si="0"/>
        <v>161200</v>
      </c>
    </row>
    <row r="16" spans="3:14" x14ac:dyDescent="0.25">
      <c r="C16" s="5" t="s">
        <v>75</v>
      </c>
      <c r="D16" s="5">
        <v>6</v>
      </c>
      <c r="E16" s="35">
        <v>715436</v>
      </c>
      <c r="F16" s="35">
        <v>3514593</v>
      </c>
      <c r="G16" s="5">
        <v>479</v>
      </c>
      <c r="H16" s="5" t="s">
        <v>16</v>
      </c>
      <c r="I16" s="5">
        <v>189</v>
      </c>
      <c r="J16" s="37">
        <f t="shared" si="1"/>
        <v>2.1875000000000002E-3</v>
      </c>
      <c r="K16" s="9">
        <v>1237</v>
      </c>
      <c r="L16" s="9">
        <v>1629622</v>
      </c>
      <c r="M16" s="9">
        <v>12581</v>
      </c>
      <c r="N16" s="10">
        <f t="shared" si="0"/>
        <v>251620</v>
      </c>
    </row>
    <row r="17" spans="3:14" x14ac:dyDescent="0.25">
      <c r="C17" s="38" t="s">
        <v>80</v>
      </c>
      <c r="D17" s="38">
        <v>7</v>
      </c>
      <c r="E17" s="39">
        <v>716526</v>
      </c>
      <c r="F17" s="39">
        <v>3517605</v>
      </c>
      <c r="G17" s="38">
        <v>408</v>
      </c>
      <c r="H17" s="38" t="s">
        <v>16</v>
      </c>
      <c r="I17" s="38">
        <v>870</v>
      </c>
      <c r="J17" s="40">
        <f>I17/86400</f>
        <v>1.0069444444444445E-2</v>
      </c>
      <c r="K17" s="41">
        <v>6742</v>
      </c>
      <c r="L17" s="41">
        <f>'[1]27d - fw'!L29</f>
        <v>6304031.2123190584</v>
      </c>
      <c r="M17" s="41">
        <f>'[1]27d - fw'!M29</f>
        <v>3098.9279670117262</v>
      </c>
      <c r="N17" s="41">
        <f>'[1]27d - fw'!N29</f>
        <v>61978.559340234526</v>
      </c>
    </row>
    <row r="18" spans="3:14" x14ac:dyDescent="0.25">
      <c r="C18" s="38" t="s">
        <v>81</v>
      </c>
      <c r="D18" s="38">
        <v>7</v>
      </c>
      <c r="E18" s="39">
        <v>716727</v>
      </c>
      <c r="F18" s="39">
        <v>3517376</v>
      </c>
      <c r="G18" s="38">
        <v>433</v>
      </c>
      <c r="H18" s="38" t="s">
        <v>16</v>
      </c>
      <c r="I18" s="38">
        <v>353</v>
      </c>
      <c r="J18" s="40">
        <f>I18/86400</f>
        <v>4.0856481481481481E-3</v>
      </c>
      <c r="K18" s="41">
        <v>2727</v>
      </c>
      <c r="L18" s="41">
        <f>'[1]27d - fw'!L30</f>
        <v>2549850.6549976375</v>
      </c>
      <c r="M18" s="41">
        <f>'[1]27d - fw'!M30</f>
        <v>1253.4524719728533</v>
      </c>
      <c r="N18" s="41">
        <f>'[1]27d - fw'!N30</f>
        <v>25069.049439457067</v>
      </c>
    </row>
    <row r="19" spans="3:14" x14ac:dyDescent="0.25">
      <c r="C19" s="13"/>
      <c r="D19" s="13"/>
      <c r="E19" s="12"/>
      <c r="F19" s="12"/>
      <c r="G19" s="13"/>
      <c r="H19" s="13"/>
      <c r="I19" s="13"/>
      <c r="J19" s="13"/>
      <c r="K19" s="12"/>
      <c r="L19" s="12"/>
      <c r="M19" s="12"/>
      <c r="N19" s="12"/>
    </row>
    <row r="20" spans="3:14" x14ac:dyDescent="0.25">
      <c r="C20" s="13"/>
      <c r="D20" s="13"/>
      <c r="E20" s="12"/>
      <c r="F20" s="12"/>
      <c r="G20" s="13"/>
      <c r="H20" s="13"/>
      <c r="I20" s="13"/>
      <c r="J20" s="13"/>
      <c r="K20" s="12"/>
      <c r="L20" s="12"/>
      <c r="M20" s="12"/>
      <c r="N20" s="12"/>
    </row>
    <row r="21" spans="3:14" x14ac:dyDescent="0.25">
      <c r="C21" s="77" t="s">
        <v>24</v>
      </c>
      <c r="D21" s="77"/>
      <c r="E21" s="43" t="s">
        <v>25</v>
      </c>
      <c r="F21" s="43"/>
      <c r="G21" s="78" t="s">
        <v>26</v>
      </c>
      <c r="H21" s="78"/>
      <c r="I21" s="78"/>
      <c r="J21" s="78" t="s">
        <v>27</v>
      </c>
      <c r="K21" s="79" t="s">
        <v>83</v>
      </c>
      <c r="L21" s="64" t="s">
        <v>38</v>
      </c>
      <c r="M21" s="81"/>
      <c r="N21" s="81"/>
    </row>
    <row r="22" spans="3:14" x14ac:dyDescent="0.25">
      <c r="C22" s="61" t="s">
        <v>28</v>
      </c>
      <c r="D22" s="61" t="s">
        <v>29</v>
      </c>
      <c r="E22" s="61"/>
      <c r="F22" s="61" t="s">
        <v>31</v>
      </c>
      <c r="G22" s="60" t="s">
        <v>32</v>
      </c>
      <c r="H22" s="60" t="s">
        <v>33</v>
      </c>
      <c r="I22" s="60" t="s">
        <v>34</v>
      </c>
      <c r="J22" s="78"/>
      <c r="K22" s="79"/>
      <c r="L22" s="64"/>
      <c r="M22" s="82"/>
      <c r="N22" s="82"/>
    </row>
    <row r="23" spans="3:14" x14ac:dyDescent="0.25">
      <c r="C23" s="23" t="s">
        <v>55</v>
      </c>
      <c r="D23" s="23" t="s">
        <v>56</v>
      </c>
      <c r="E23" s="45">
        <f>SQRT(((E4-E5)^2)+((F4-F5)^2))</f>
        <v>430</v>
      </c>
      <c r="F23" s="46">
        <v>897</v>
      </c>
      <c r="G23" s="7">
        <v>928</v>
      </c>
      <c r="H23" s="7">
        <f>F23-G23</f>
        <v>-31</v>
      </c>
      <c r="I23" s="5">
        <v>492</v>
      </c>
      <c r="J23" s="5" t="s">
        <v>35</v>
      </c>
      <c r="K23" s="23" t="str">
        <f>C23&amp;D23</f>
        <v>d0d1</v>
      </c>
      <c r="L23" s="24">
        <f>F23</f>
        <v>897</v>
      </c>
      <c r="M23" s="12"/>
      <c r="N23" s="12"/>
    </row>
    <row r="24" spans="3:14" x14ac:dyDescent="0.25">
      <c r="C24" s="23" t="s">
        <v>55</v>
      </c>
      <c r="D24" s="23" t="s">
        <v>57</v>
      </c>
      <c r="E24" s="45">
        <f>SQRT(((E4-E6)^2)+((F4-F6)^2))</f>
        <v>513.35173127203927</v>
      </c>
      <c r="F24" s="46">
        <v>498</v>
      </c>
      <c r="G24" s="13"/>
      <c r="H24" s="13"/>
      <c r="I24" s="13"/>
      <c r="J24" s="5" t="s">
        <v>35</v>
      </c>
      <c r="K24" s="23" t="str">
        <f t="shared" ref="K24:K87" si="2">C24&amp;D24</f>
        <v>d0d2</v>
      </c>
      <c r="L24" s="24">
        <f t="shared" ref="L24:L84" si="3">F24</f>
        <v>498</v>
      </c>
      <c r="M24" s="12"/>
      <c r="N24" s="12"/>
    </row>
    <row r="25" spans="3:14" x14ac:dyDescent="0.25">
      <c r="C25" s="23" t="s">
        <v>55</v>
      </c>
      <c r="D25" s="23" t="s">
        <v>58</v>
      </c>
      <c r="E25" s="45">
        <f>SQRT(((E4-E7)^2)+((F4-F7)^2))</f>
        <v>1116.8030265001971</v>
      </c>
      <c r="F25" s="47">
        <v>1378</v>
      </c>
      <c r="G25" s="13"/>
      <c r="H25" s="13"/>
      <c r="I25" s="13"/>
      <c r="J25" s="13" t="s">
        <v>35</v>
      </c>
      <c r="K25" s="23" t="str">
        <f t="shared" si="2"/>
        <v>d0d3</v>
      </c>
      <c r="L25" s="24">
        <f t="shared" si="3"/>
        <v>1378</v>
      </c>
      <c r="M25" s="12"/>
      <c r="N25" s="12"/>
    </row>
    <row r="26" spans="3:14" x14ac:dyDescent="0.25">
      <c r="C26" s="23" t="s">
        <v>55</v>
      </c>
      <c r="D26" s="23" t="s">
        <v>59</v>
      </c>
      <c r="E26" s="45">
        <f>SQRT(((E4-E8)^2)+((F4-F8)^2))</f>
        <v>752.98671967040696</v>
      </c>
      <c r="F26" s="47">
        <v>1386</v>
      </c>
      <c r="G26" s="13"/>
      <c r="H26" s="13"/>
      <c r="I26" s="13"/>
      <c r="J26" s="13" t="s">
        <v>35</v>
      </c>
      <c r="K26" s="23" t="str">
        <f t="shared" si="2"/>
        <v>d0d4</v>
      </c>
      <c r="L26" s="24">
        <f t="shared" si="3"/>
        <v>1386</v>
      </c>
      <c r="M26" s="12"/>
      <c r="N26" s="12"/>
    </row>
    <row r="27" spans="3:14" x14ac:dyDescent="0.25">
      <c r="C27" s="23" t="s">
        <v>55</v>
      </c>
      <c r="D27" s="23" t="s">
        <v>60</v>
      </c>
      <c r="E27" s="45">
        <f>SQRT(((E4-E9)^2)+((F4-F9)^2))</f>
        <v>1176.3332861056003</v>
      </c>
      <c r="F27" s="46">
        <v>1860</v>
      </c>
      <c r="G27" s="13"/>
      <c r="H27" s="13"/>
      <c r="I27" s="13"/>
      <c r="J27" s="13" t="s">
        <v>35</v>
      </c>
      <c r="K27" s="23" t="str">
        <f t="shared" si="2"/>
        <v>d0d5</v>
      </c>
      <c r="L27" s="24">
        <f t="shared" si="3"/>
        <v>1860</v>
      </c>
      <c r="M27" s="12"/>
      <c r="N27" s="12"/>
    </row>
    <row r="28" spans="3:14" x14ac:dyDescent="0.25">
      <c r="C28" s="23" t="s">
        <v>55</v>
      </c>
      <c r="D28" s="23" t="s">
        <v>61</v>
      </c>
      <c r="E28" s="45">
        <f>SQRT(((E4-E10)^2)+((F4-F10)^2))</f>
        <v>2054.5026162066574</v>
      </c>
      <c r="F28" s="46">
        <v>3459</v>
      </c>
      <c r="G28" s="13"/>
      <c r="H28" s="13"/>
      <c r="I28" s="13"/>
      <c r="J28" s="13" t="s">
        <v>35</v>
      </c>
      <c r="K28" s="23" t="str">
        <f t="shared" si="2"/>
        <v>d0d6</v>
      </c>
      <c r="L28" s="24">
        <f t="shared" si="3"/>
        <v>3459</v>
      </c>
      <c r="M28" s="12"/>
      <c r="N28" s="12"/>
    </row>
    <row r="29" spans="3:14" x14ac:dyDescent="0.25">
      <c r="C29" s="53" t="s">
        <v>55</v>
      </c>
      <c r="D29" s="53" t="s">
        <v>62</v>
      </c>
      <c r="E29" s="54" t="e">
        <f>SQRT(((E4-#REF!)^2)+((F4-#REF!)^2))</f>
        <v>#REF!</v>
      </c>
      <c r="F29" s="55">
        <v>5634</v>
      </c>
      <c r="G29" s="56"/>
      <c r="H29" s="56"/>
      <c r="I29" s="56"/>
      <c r="J29" s="56" t="s">
        <v>86</v>
      </c>
      <c r="K29" s="53" t="str">
        <f t="shared" si="2"/>
        <v>d0d7</v>
      </c>
      <c r="L29" s="57">
        <v>0</v>
      </c>
      <c r="M29" s="12"/>
      <c r="N29" s="12"/>
    </row>
    <row r="30" spans="3:14" x14ac:dyDescent="0.25">
      <c r="C30" s="48" t="s">
        <v>55</v>
      </c>
      <c r="D30" s="48" t="s">
        <v>63</v>
      </c>
      <c r="E30" s="49">
        <f>SQRT(((E4-E11)^2)+((F4-F11)^2))</f>
        <v>2146.38882777562</v>
      </c>
      <c r="F30" s="50" t="s">
        <v>39</v>
      </c>
      <c r="G30" s="51"/>
      <c r="H30" s="51"/>
      <c r="I30" s="51"/>
      <c r="J30" s="51" t="s">
        <v>84</v>
      </c>
      <c r="K30" s="48" t="str">
        <f t="shared" si="2"/>
        <v>d0d8</v>
      </c>
      <c r="L30" s="52">
        <f>E30</f>
        <v>2146.38882777562</v>
      </c>
      <c r="M30" s="12"/>
      <c r="N30" s="12"/>
    </row>
    <row r="31" spans="3:14" x14ac:dyDescent="0.25">
      <c r="C31" s="48" t="s">
        <v>55</v>
      </c>
      <c r="D31" s="48" t="s">
        <v>64</v>
      </c>
      <c r="E31" s="49">
        <f>SQRT(((E4-E12)^2)+((F4-F12)^2))</f>
        <v>1535.8727160803398</v>
      </c>
      <c r="F31" s="50" t="s">
        <v>39</v>
      </c>
      <c r="G31" s="51"/>
      <c r="H31" s="51"/>
      <c r="I31" s="51"/>
      <c r="J31" s="51" t="s">
        <v>84</v>
      </c>
      <c r="K31" s="48" t="str">
        <f t="shared" si="2"/>
        <v>d0d9</v>
      </c>
      <c r="L31" s="52">
        <f>E31</f>
        <v>1535.8727160803398</v>
      </c>
      <c r="M31" s="12"/>
      <c r="N31" s="12"/>
    </row>
    <row r="32" spans="3:14" x14ac:dyDescent="0.25">
      <c r="C32" s="23" t="s">
        <v>55</v>
      </c>
      <c r="D32" s="23" t="s">
        <v>65</v>
      </c>
      <c r="E32" s="45" t="e">
        <f>SQRT(((E4-#REF!)^2)+((F4-#REF!)^2))</f>
        <v>#REF!</v>
      </c>
      <c r="F32" s="47">
        <v>2115</v>
      </c>
      <c r="G32" s="13"/>
      <c r="H32" s="13"/>
      <c r="I32" s="13"/>
      <c r="J32" s="13" t="s">
        <v>35</v>
      </c>
      <c r="K32" s="23" t="str">
        <f t="shared" si="2"/>
        <v>d0d10</v>
      </c>
      <c r="L32" s="24">
        <f>F32</f>
        <v>2115</v>
      </c>
      <c r="M32" s="12"/>
      <c r="N32" s="12"/>
    </row>
    <row r="33" spans="3:14" x14ac:dyDescent="0.25">
      <c r="C33" s="48" t="s">
        <v>55</v>
      </c>
      <c r="D33" s="48" t="s">
        <v>66</v>
      </c>
      <c r="E33" s="49" t="e">
        <f>SQRT(((E4-#REF!)^2)+((F4-#REF!)^2))</f>
        <v>#REF!</v>
      </c>
      <c r="F33" s="50" t="s">
        <v>39</v>
      </c>
      <c r="G33" s="51"/>
      <c r="H33" s="51"/>
      <c r="I33" s="51"/>
      <c r="J33" s="51" t="s">
        <v>84</v>
      </c>
      <c r="K33" s="48" t="str">
        <f t="shared" si="2"/>
        <v>d0d11</v>
      </c>
      <c r="L33" s="52" t="e">
        <f>E33</f>
        <v>#REF!</v>
      </c>
      <c r="M33" s="12"/>
      <c r="N33" s="12"/>
    </row>
    <row r="34" spans="3:14" x14ac:dyDescent="0.25">
      <c r="C34" s="53" t="s">
        <v>55</v>
      </c>
      <c r="D34" s="53" t="s">
        <v>67</v>
      </c>
      <c r="E34" s="54" t="e">
        <f>SQRT(((E4-#REF!)^2)+((F4-#REF!)^2))</f>
        <v>#REF!</v>
      </c>
      <c r="F34" s="55">
        <v>3704</v>
      </c>
      <c r="G34" s="56"/>
      <c r="H34" s="56"/>
      <c r="I34" s="56"/>
      <c r="J34" s="56" t="s">
        <v>87</v>
      </c>
      <c r="K34" s="53" t="str">
        <f t="shared" si="2"/>
        <v>d0d12</v>
      </c>
      <c r="L34" s="57">
        <v>0</v>
      </c>
      <c r="M34" s="12"/>
      <c r="N34" s="12"/>
    </row>
    <row r="35" spans="3:14" x14ac:dyDescent="0.25">
      <c r="C35" s="23" t="s">
        <v>55</v>
      </c>
      <c r="D35" s="23" t="s">
        <v>68</v>
      </c>
      <c r="E35" s="45" t="e">
        <f>SQRT(((E4-#REF!)^2)+((F4-#REF!)^2))</f>
        <v>#REF!</v>
      </c>
      <c r="F35" s="47">
        <v>3240</v>
      </c>
      <c r="G35" s="13"/>
      <c r="H35" s="13"/>
      <c r="I35" s="13"/>
      <c r="J35" s="13" t="s">
        <v>35</v>
      </c>
      <c r="K35" s="23" t="str">
        <f t="shared" si="2"/>
        <v>d0d13</v>
      </c>
      <c r="L35" s="24">
        <f t="shared" si="3"/>
        <v>3240</v>
      </c>
      <c r="M35" s="12"/>
      <c r="N35" s="12"/>
    </row>
    <row r="36" spans="3:14" x14ac:dyDescent="0.25">
      <c r="C36" s="53" t="s">
        <v>55</v>
      </c>
      <c r="D36" s="53" t="s">
        <v>69</v>
      </c>
      <c r="E36" s="54" t="e">
        <f>SQRT(((E4-#REF!)^2)+((F4-#REF!)^2))</f>
        <v>#REF!</v>
      </c>
      <c r="F36" s="55">
        <v>3707</v>
      </c>
      <c r="G36" s="56"/>
      <c r="H36" s="56"/>
      <c r="I36" s="56"/>
      <c r="J36" s="56" t="s">
        <v>88</v>
      </c>
      <c r="K36" s="53" t="str">
        <f t="shared" si="2"/>
        <v>d0d14</v>
      </c>
      <c r="L36" s="57">
        <f>F36</f>
        <v>3707</v>
      </c>
      <c r="M36" s="12"/>
      <c r="N36" s="12"/>
    </row>
    <row r="37" spans="3:14" x14ac:dyDescent="0.25">
      <c r="C37" s="48" t="s">
        <v>55</v>
      </c>
      <c r="D37" s="48" t="s">
        <v>70</v>
      </c>
      <c r="E37" s="49" t="e">
        <f>SQRT(((E4-#REF!)^2)+((F4-#REF!)^2))</f>
        <v>#REF!</v>
      </c>
      <c r="F37" s="50" t="s">
        <v>39</v>
      </c>
      <c r="G37" s="51"/>
      <c r="H37" s="51"/>
      <c r="I37" s="51"/>
      <c r="J37" s="51" t="s">
        <v>84</v>
      </c>
      <c r="K37" s="48" t="str">
        <f t="shared" si="2"/>
        <v>d0d15</v>
      </c>
      <c r="L37" s="52" t="e">
        <f>E37</f>
        <v>#REF!</v>
      </c>
      <c r="M37" s="12"/>
      <c r="N37" s="12"/>
    </row>
    <row r="38" spans="3:14" x14ac:dyDescent="0.25">
      <c r="C38" s="53" t="s">
        <v>55</v>
      </c>
      <c r="D38" s="53" t="s">
        <v>71</v>
      </c>
      <c r="E38" s="54">
        <f>SQRT(((E4-E13)^2)+((F4-F13)^2))</f>
        <v>6196.4475306420536</v>
      </c>
      <c r="F38" s="55">
        <v>9441</v>
      </c>
      <c r="G38" s="56"/>
      <c r="H38" s="56"/>
      <c r="I38" s="56"/>
      <c r="J38" s="56" t="s">
        <v>86</v>
      </c>
      <c r="K38" s="53" t="str">
        <f t="shared" si="2"/>
        <v>d0d16</v>
      </c>
      <c r="L38" s="57">
        <v>0</v>
      </c>
      <c r="M38" s="12"/>
      <c r="N38" s="12"/>
    </row>
    <row r="39" spans="3:14" x14ac:dyDescent="0.25">
      <c r="C39" s="53" t="s">
        <v>55</v>
      </c>
      <c r="D39" s="53" t="s">
        <v>72</v>
      </c>
      <c r="E39" s="54">
        <f>SQRT(((E4-E14)^2)+((F4-F14)^2))</f>
        <v>4912.7792541493254</v>
      </c>
      <c r="F39" s="55">
        <v>7620</v>
      </c>
      <c r="G39" s="56"/>
      <c r="H39" s="56"/>
      <c r="I39" s="56"/>
      <c r="J39" s="56" t="s">
        <v>86</v>
      </c>
      <c r="K39" s="53" t="str">
        <f t="shared" si="2"/>
        <v>d0d17</v>
      </c>
      <c r="L39" s="57">
        <v>0</v>
      </c>
      <c r="M39" s="12"/>
      <c r="N39" s="12"/>
    </row>
    <row r="40" spans="3:14" x14ac:dyDescent="0.25">
      <c r="C40" s="53" t="s">
        <v>55</v>
      </c>
      <c r="D40" s="53" t="s">
        <v>73</v>
      </c>
      <c r="E40" s="54">
        <f>SQRT(((E4-E15)^2)+((F4-F15)^2))</f>
        <v>4883.9661137235589</v>
      </c>
      <c r="F40" s="55">
        <v>8973</v>
      </c>
      <c r="G40" s="56"/>
      <c r="H40" s="56"/>
      <c r="I40" s="56"/>
      <c r="J40" s="56" t="s">
        <v>86</v>
      </c>
      <c r="K40" s="53" t="str">
        <f t="shared" si="2"/>
        <v>d0d18</v>
      </c>
      <c r="L40" s="57">
        <v>0</v>
      </c>
      <c r="M40" s="12"/>
      <c r="N40" s="12"/>
    </row>
    <row r="41" spans="3:14" x14ac:dyDescent="0.25">
      <c r="C41" s="53" t="s">
        <v>55</v>
      </c>
      <c r="D41" s="53" t="s">
        <v>74</v>
      </c>
      <c r="E41" s="54" t="e">
        <f>SQRT(((E4-#REF!)^2)+((F4-#REF!)^2))</f>
        <v>#REF!</v>
      </c>
      <c r="F41" s="55">
        <v>6787</v>
      </c>
      <c r="G41" s="56"/>
      <c r="H41" s="56"/>
      <c r="I41" s="56"/>
      <c r="J41" s="56" t="s">
        <v>86</v>
      </c>
      <c r="K41" s="53" t="str">
        <f t="shared" si="2"/>
        <v>d0d19</v>
      </c>
      <c r="L41" s="57">
        <v>0</v>
      </c>
      <c r="M41" s="12"/>
      <c r="N41" s="12"/>
    </row>
    <row r="42" spans="3:14" x14ac:dyDescent="0.25">
      <c r="C42" s="53" t="s">
        <v>55</v>
      </c>
      <c r="D42" s="53" t="s">
        <v>75</v>
      </c>
      <c r="E42" s="54">
        <f>SQRT(((E4-E16)^2)+((F4-F16)^2))</f>
        <v>3548.7813401222679</v>
      </c>
      <c r="F42" s="55">
        <v>7325</v>
      </c>
      <c r="G42" s="56"/>
      <c r="H42" s="56"/>
      <c r="I42" s="56"/>
      <c r="J42" s="56" t="s">
        <v>86</v>
      </c>
      <c r="K42" s="53" t="str">
        <f t="shared" si="2"/>
        <v>d0d20</v>
      </c>
      <c r="L42" s="57">
        <v>0</v>
      </c>
      <c r="M42" s="12"/>
      <c r="N42" s="12"/>
    </row>
    <row r="43" spans="3:14" x14ac:dyDescent="0.25">
      <c r="C43" s="53" t="s">
        <v>55</v>
      </c>
      <c r="D43" s="53" t="s">
        <v>76</v>
      </c>
      <c r="E43" s="54" t="e">
        <f>SQRT(((E4-#REF!)^2)+((F4-#REF!)^2))</f>
        <v>#REF!</v>
      </c>
      <c r="F43" s="55">
        <v>4644</v>
      </c>
      <c r="G43" s="56"/>
      <c r="H43" s="56"/>
      <c r="I43" s="56"/>
      <c r="J43" s="56" t="s">
        <v>86</v>
      </c>
      <c r="K43" s="53" t="str">
        <f t="shared" si="2"/>
        <v>d0d21</v>
      </c>
      <c r="L43" s="57">
        <v>0</v>
      </c>
      <c r="M43" s="12"/>
      <c r="N43" s="12"/>
    </row>
    <row r="44" spans="3:14" x14ac:dyDescent="0.25">
      <c r="C44" s="53" t="s">
        <v>55</v>
      </c>
      <c r="D44" s="53" t="s">
        <v>77</v>
      </c>
      <c r="E44" s="54" t="e">
        <f>SQRT(((E4-#REF!)^2)+((F4-#REF!)^2))</f>
        <v>#REF!</v>
      </c>
      <c r="F44" s="54">
        <v>6014</v>
      </c>
      <c r="G44" s="56"/>
      <c r="H44" s="56"/>
      <c r="I44" s="56"/>
      <c r="J44" s="56" t="s">
        <v>86</v>
      </c>
      <c r="K44" s="53" t="str">
        <f t="shared" si="2"/>
        <v>d0d22</v>
      </c>
      <c r="L44" s="57">
        <v>0</v>
      </c>
      <c r="M44" s="12"/>
      <c r="N44" s="12"/>
    </row>
    <row r="45" spans="3:14" x14ac:dyDescent="0.25">
      <c r="C45" s="53" t="s">
        <v>55</v>
      </c>
      <c r="D45" s="53" t="s">
        <v>78</v>
      </c>
      <c r="E45" s="54" t="e">
        <f>SQRT(((E4-#REF!)^2)+((F4-#REF!)^2))</f>
        <v>#REF!</v>
      </c>
      <c r="F45" s="54">
        <v>10926</v>
      </c>
      <c r="G45" s="56"/>
      <c r="H45" s="56"/>
      <c r="I45" s="56"/>
      <c r="J45" s="56" t="s">
        <v>86</v>
      </c>
      <c r="K45" s="53" t="str">
        <f t="shared" si="2"/>
        <v>d0d23</v>
      </c>
      <c r="L45" s="57">
        <v>0</v>
      </c>
      <c r="M45" s="12"/>
      <c r="N45" s="12"/>
    </row>
    <row r="46" spans="3:14" x14ac:dyDescent="0.25">
      <c r="C46" s="53" t="s">
        <v>55</v>
      </c>
      <c r="D46" s="53" t="s">
        <v>79</v>
      </c>
      <c r="E46" s="54" t="e">
        <f>SQRT(((E4-#REF!)^2)+((F4-#REF!)^2))</f>
        <v>#REF!</v>
      </c>
      <c r="F46" s="54">
        <v>12269</v>
      </c>
      <c r="G46" s="56"/>
      <c r="H46" s="56"/>
      <c r="I46" s="56"/>
      <c r="J46" s="56" t="s">
        <v>86</v>
      </c>
      <c r="K46" s="53" t="str">
        <f t="shared" si="2"/>
        <v>d0d24</v>
      </c>
      <c r="L46" s="57">
        <v>0</v>
      </c>
      <c r="M46" s="12"/>
      <c r="N46" s="12"/>
    </row>
    <row r="47" spans="3:14" x14ac:dyDescent="0.25">
      <c r="C47" s="53" t="s">
        <v>55</v>
      </c>
      <c r="D47" s="53" t="s">
        <v>80</v>
      </c>
      <c r="E47" s="54">
        <f>SQRT(((E4-E17)^2)+((F4-F17)^2))</f>
        <v>6459.0962990189273</v>
      </c>
      <c r="F47" s="54">
        <v>9885</v>
      </c>
      <c r="G47" s="56"/>
      <c r="H47" s="56"/>
      <c r="I47" s="56"/>
      <c r="J47" s="56" t="s">
        <v>86</v>
      </c>
      <c r="K47" s="53" t="str">
        <f t="shared" si="2"/>
        <v>d0d25</v>
      </c>
      <c r="L47" s="57">
        <v>0</v>
      </c>
      <c r="M47" s="12"/>
      <c r="N47" s="12"/>
    </row>
    <row r="48" spans="3:14" x14ac:dyDescent="0.25">
      <c r="C48" s="53" t="s">
        <v>55</v>
      </c>
      <c r="D48" s="53" t="s">
        <v>81</v>
      </c>
      <c r="E48" s="54">
        <f>SQRT(((E4-E18)^2)+((F4-F18)^2))</f>
        <v>6240.9003356887542</v>
      </c>
      <c r="F48" s="54">
        <v>9618</v>
      </c>
      <c r="G48" s="56"/>
      <c r="H48" s="56"/>
      <c r="I48" s="56"/>
      <c r="J48" s="56" t="s">
        <v>86</v>
      </c>
      <c r="K48" s="53" t="str">
        <f t="shared" si="2"/>
        <v>d0d26</v>
      </c>
      <c r="L48" s="57">
        <v>0</v>
      </c>
      <c r="M48" s="12"/>
      <c r="N48" s="12"/>
    </row>
    <row r="49" spans="3:14" x14ac:dyDescent="0.25">
      <c r="C49" s="13" t="s">
        <v>56</v>
      </c>
      <c r="D49" s="23" t="s">
        <v>57</v>
      </c>
      <c r="E49" s="45">
        <f>SQRT(((E$5-E6)^2)+((F$5-F6)^2))</f>
        <v>413.09805131469693</v>
      </c>
      <c r="F49" s="45">
        <v>402</v>
      </c>
      <c r="G49" s="13"/>
      <c r="H49" s="13"/>
      <c r="I49" s="13"/>
      <c r="J49" s="13" t="s">
        <v>35</v>
      </c>
      <c r="K49" s="23" t="str">
        <f t="shared" si="2"/>
        <v>d1d2</v>
      </c>
      <c r="L49" s="24">
        <f t="shared" si="3"/>
        <v>402</v>
      </c>
      <c r="M49" s="12"/>
      <c r="N49" s="12"/>
    </row>
    <row r="50" spans="3:14" x14ac:dyDescent="0.25">
      <c r="C50" s="13" t="s">
        <v>56</v>
      </c>
      <c r="D50" s="23" t="s">
        <v>58</v>
      </c>
      <c r="E50" s="45">
        <f>SQRT(((E$5-E7)^2)+((F$5-F7)^2))</f>
        <v>689.42947427565059</v>
      </c>
      <c r="F50" s="45">
        <v>939</v>
      </c>
      <c r="G50" s="13"/>
      <c r="H50" s="13"/>
      <c r="I50" s="13"/>
      <c r="J50" s="13" t="s">
        <v>35</v>
      </c>
      <c r="K50" s="23" t="str">
        <f t="shared" si="2"/>
        <v>d1d3</v>
      </c>
      <c r="L50" s="24">
        <f t="shared" si="3"/>
        <v>939</v>
      </c>
      <c r="M50" s="12"/>
      <c r="N50" s="12"/>
    </row>
    <row r="51" spans="3:14" x14ac:dyDescent="0.25">
      <c r="C51" s="56" t="s">
        <v>56</v>
      </c>
      <c r="D51" s="53" t="s">
        <v>59</v>
      </c>
      <c r="E51" s="54">
        <f>SQRT(((E$5-E8)^2)+((F$5-F8)^2))</f>
        <v>1167.8463083813726</v>
      </c>
      <c r="F51" s="54">
        <v>2274</v>
      </c>
      <c r="G51" s="56"/>
      <c r="H51" s="56"/>
      <c r="I51" s="56"/>
      <c r="J51" s="56" t="s">
        <v>89</v>
      </c>
      <c r="K51" s="53" t="str">
        <f t="shared" si="2"/>
        <v>d1d4</v>
      </c>
      <c r="L51" s="57">
        <v>0</v>
      </c>
      <c r="M51" s="12"/>
      <c r="N51" s="12"/>
    </row>
    <row r="52" spans="3:14" x14ac:dyDescent="0.25">
      <c r="C52" s="56" t="s">
        <v>56</v>
      </c>
      <c r="D52" s="53" t="s">
        <v>60</v>
      </c>
      <c r="E52" s="54">
        <f>SQRT(((E$5-E9)^2)+((F$5-F9)^2))</f>
        <v>1537.3028328862208</v>
      </c>
      <c r="F52" s="54">
        <v>2027</v>
      </c>
      <c r="G52" s="56"/>
      <c r="H52" s="56"/>
      <c r="I52" s="56"/>
      <c r="J52" s="56" t="s">
        <v>89</v>
      </c>
      <c r="K52" s="53" t="str">
        <f t="shared" si="2"/>
        <v>d1d5</v>
      </c>
      <c r="L52" s="57">
        <v>0</v>
      </c>
      <c r="M52" s="12"/>
      <c r="N52" s="12"/>
    </row>
    <row r="53" spans="3:14" x14ac:dyDescent="0.25">
      <c r="C53" s="56" t="s">
        <v>56</v>
      </c>
      <c r="D53" s="53" t="s">
        <v>61</v>
      </c>
      <c r="E53" s="54">
        <f>SQRT(((E$5-E10)^2)+((F$5-F10)^2))</f>
        <v>2451.520548557568</v>
      </c>
      <c r="F53" s="54">
        <v>3491</v>
      </c>
      <c r="G53" s="56"/>
      <c r="H53" s="56"/>
      <c r="I53" s="56"/>
      <c r="J53" s="56" t="s">
        <v>90</v>
      </c>
      <c r="K53" s="53" t="str">
        <f t="shared" si="2"/>
        <v>d1d6</v>
      </c>
      <c r="L53" s="57">
        <v>0</v>
      </c>
      <c r="M53" s="12"/>
      <c r="N53" s="12"/>
    </row>
    <row r="54" spans="3:14" x14ac:dyDescent="0.25">
      <c r="C54" s="56" t="s">
        <v>56</v>
      </c>
      <c r="D54" s="53" t="s">
        <v>62</v>
      </c>
      <c r="E54" s="54" t="e">
        <f>SQRT(((E$5-#REF!)^2)+((F$5-#REF!)^2))</f>
        <v>#REF!</v>
      </c>
      <c r="F54" s="54">
        <v>6526</v>
      </c>
      <c r="G54" s="56"/>
      <c r="H54" s="56"/>
      <c r="I54" s="56"/>
      <c r="J54" s="56" t="s">
        <v>86</v>
      </c>
      <c r="K54" s="53" t="str">
        <f t="shared" si="2"/>
        <v>d1d7</v>
      </c>
      <c r="L54" s="57">
        <v>0</v>
      </c>
      <c r="M54" s="12"/>
      <c r="N54" s="12"/>
    </row>
    <row r="55" spans="3:14" x14ac:dyDescent="0.25">
      <c r="C55" s="51" t="s">
        <v>56</v>
      </c>
      <c r="D55" s="48" t="s">
        <v>63</v>
      </c>
      <c r="E55" s="49">
        <f>SQRT(((E$5-E11)^2)+((F$5-F11)^2))</f>
        <v>2381.1646310156716</v>
      </c>
      <c r="F55" s="50" t="s">
        <v>39</v>
      </c>
      <c r="G55" s="51"/>
      <c r="H55" s="51"/>
      <c r="I55" s="51"/>
      <c r="J55" s="51" t="s">
        <v>84</v>
      </c>
      <c r="K55" s="23" t="str">
        <f t="shared" si="2"/>
        <v>d1d8</v>
      </c>
      <c r="L55" s="24">
        <f>E55</f>
        <v>2381.1646310156716</v>
      </c>
      <c r="M55" s="12"/>
      <c r="N55" s="12"/>
    </row>
    <row r="56" spans="3:14" x14ac:dyDescent="0.25">
      <c r="C56" s="51" t="s">
        <v>56</v>
      </c>
      <c r="D56" s="48" t="s">
        <v>64</v>
      </c>
      <c r="E56" s="49">
        <f>SQRT(((E$5-E12)^2)+((F$5-F12)^2))</f>
        <v>1624.0520311861933</v>
      </c>
      <c r="F56" s="50" t="s">
        <v>39</v>
      </c>
      <c r="G56" s="51"/>
      <c r="H56" s="51"/>
      <c r="I56" s="51"/>
      <c r="J56" s="51" t="s">
        <v>84</v>
      </c>
      <c r="K56" s="23" t="str">
        <f t="shared" si="2"/>
        <v>d1d9</v>
      </c>
      <c r="L56" s="24">
        <f>E56</f>
        <v>1624.0520311861933</v>
      </c>
      <c r="M56" s="12"/>
      <c r="N56" s="12"/>
    </row>
    <row r="57" spans="3:14" x14ac:dyDescent="0.25">
      <c r="C57" s="13" t="s">
        <v>56</v>
      </c>
      <c r="D57" s="23" t="s">
        <v>65</v>
      </c>
      <c r="E57" s="45" t="e">
        <f>SQRT(((E$5-#REF!)^2)+((F$5-#REF!)^2))</f>
        <v>#REF!</v>
      </c>
      <c r="F57" s="45">
        <v>3012</v>
      </c>
      <c r="G57" s="13"/>
      <c r="H57" s="13"/>
      <c r="I57" s="13"/>
      <c r="J57" s="13" t="s">
        <v>35</v>
      </c>
      <c r="K57" s="23" t="str">
        <f t="shared" si="2"/>
        <v>d1d10</v>
      </c>
      <c r="L57" s="24">
        <f t="shared" si="3"/>
        <v>3012</v>
      </c>
      <c r="M57" s="12"/>
      <c r="N57" s="12"/>
    </row>
    <row r="58" spans="3:14" x14ac:dyDescent="0.25">
      <c r="C58" s="51" t="s">
        <v>56</v>
      </c>
      <c r="D58" s="48" t="s">
        <v>66</v>
      </c>
      <c r="E58" s="49" t="e">
        <f>SQRT(((E$5-#REF!)^2)+((F$5-#REF!)^2))</f>
        <v>#REF!</v>
      </c>
      <c r="F58" s="50" t="s">
        <v>39</v>
      </c>
      <c r="G58" s="51"/>
      <c r="H58" s="51"/>
      <c r="I58" s="51"/>
      <c r="J58" s="51" t="s">
        <v>84</v>
      </c>
      <c r="K58" s="48" t="str">
        <f t="shared" si="2"/>
        <v>d1d11</v>
      </c>
      <c r="L58" s="52" t="e">
        <f>E58</f>
        <v>#REF!</v>
      </c>
      <c r="M58" s="12"/>
      <c r="N58" s="12"/>
    </row>
    <row r="59" spans="3:14" x14ac:dyDescent="0.25">
      <c r="C59" s="56" t="s">
        <v>56</v>
      </c>
      <c r="D59" s="53" t="s">
        <v>67</v>
      </c>
      <c r="E59" s="54" t="e">
        <f>SQRT(((E$5-#REF!)^2)+((F$5-#REF!)^2))</f>
        <v>#REF!</v>
      </c>
      <c r="F59" s="55">
        <v>2823</v>
      </c>
      <c r="G59" s="56"/>
      <c r="H59" s="56"/>
      <c r="I59" s="56"/>
      <c r="J59" s="56" t="s">
        <v>87</v>
      </c>
      <c r="K59" s="53" t="str">
        <f t="shared" si="2"/>
        <v>d1d12</v>
      </c>
      <c r="L59" s="57">
        <v>0</v>
      </c>
      <c r="M59" s="12"/>
      <c r="N59" s="12"/>
    </row>
    <row r="60" spans="3:14" x14ac:dyDescent="0.25">
      <c r="C60" s="13" t="s">
        <v>56</v>
      </c>
      <c r="D60" s="23" t="s">
        <v>68</v>
      </c>
      <c r="E60" s="45" t="e">
        <f>SQRT(((E$5-#REF!)^2)+((F$5-#REF!)^2))</f>
        <v>#REF!</v>
      </c>
      <c r="F60" s="45">
        <v>2350</v>
      </c>
      <c r="G60" s="13"/>
      <c r="H60" s="13"/>
      <c r="I60" s="13"/>
      <c r="J60" s="13" t="s">
        <v>35</v>
      </c>
      <c r="K60" s="23" t="str">
        <f t="shared" si="2"/>
        <v>d1d13</v>
      </c>
      <c r="L60" s="24">
        <f t="shared" si="3"/>
        <v>2350</v>
      </c>
      <c r="M60" s="12"/>
      <c r="N60" s="12"/>
    </row>
    <row r="61" spans="3:14" x14ac:dyDescent="0.25">
      <c r="C61" s="56" t="s">
        <v>56</v>
      </c>
      <c r="D61" s="53" t="s">
        <v>69</v>
      </c>
      <c r="E61" s="54" t="e">
        <f>SQRT(((E$5-#REF!)^2)+((F$5-#REF!)^2))</f>
        <v>#REF!</v>
      </c>
      <c r="F61" s="54">
        <v>2821</v>
      </c>
      <c r="G61" s="56"/>
      <c r="H61" s="56"/>
      <c r="I61" s="56"/>
      <c r="J61" s="56" t="s">
        <v>87</v>
      </c>
      <c r="K61" s="53" t="str">
        <f t="shared" si="2"/>
        <v>d1d14</v>
      </c>
      <c r="L61" s="57">
        <v>0</v>
      </c>
      <c r="M61" s="12"/>
      <c r="N61" s="12"/>
    </row>
    <row r="62" spans="3:14" x14ac:dyDescent="0.25">
      <c r="C62" s="13" t="s">
        <v>56</v>
      </c>
      <c r="D62" s="23" t="s">
        <v>70</v>
      </c>
      <c r="E62" s="45" t="e">
        <f>SQRT(((E$5-#REF!)^2)+((F$5-#REF!)^2))</f>
        <v>#REF!</v>
      </c>
      <c r="F62" s="50" t="s">
        <v>39</v>
      </c>
      <c r="G62" s="51"/>
      <c r="H62" s="51"/>
      <c r="I62" s="51"/>
      <c r="J62" s="51" t="s">
        <v>84</v>
      </c>
      <c r="K62" s="48" t="str">
        <f t="shared" si="2"/>
        <v>d1d15</v>
      </c>
      <c r="L62" s="52" t="e">
        <f>E62</f>
        <v>#REF!</v>
      </c>
      <c r="M62" s="12"/>
      <c r="N62" s="12"/>
    </row>
    <row r="63" spans="3:14" x14ac:dyDescent="0.25">
      <c r="C63" s="56" t="s">
        <v>56</v>
      </c>
      <c r="D63" s="53" t="s">
        <v>71</v>
      </c>
      <c r="E63" s="54">
        <f>SQRT(((E$5-E13)^2)+((F$5-F13)^2))</f>
        <v>6314.2152323150976</v>
      </c>
      <c r="F63" s="54">
        <v>10337</v>
      </c>
      <c r="G63" s="56"/>
      <c r="H63" s="56"/>
      <c r="I63" s="56"/>
      <c r="J63" s="56" t="s">
        <v>86</v>
      </c>
      <c r="K63" s="53" t="str">
        <f t="shared" si="2"/>
        <v>d1d16</v>
      </c>
      <c r="L63" s="57">
        <v>0</v>
      </c>
      <c r="M63" s="12"/>
      <c r="N63" s="12"/>
    </row>
    <row r="64" spans="3:14" x14ac:dyDescent="0.25">
      <c r="C64" s="56" t="s">
        <v>56</v>
      </c>
      <c r="D64" s="53" t="s">
        <v>72</v>
      </c>
      <c r="E64" s="54">
        <f>SQRT(((E$5-E14)^2)+((F$5-F14)^2))</f>
        <v>5164.7160618953685</v>
      </c>
      <c r="F64" s="54">
        <v>8518</v>
      </c>
      <c r="G64" s="56"/>
      <c r="H64" s="56"/>
      <c r="I64" s="56"/>
      <c r="J64" s="56" t="s">
        <v>86</v>
      </c>
      <c r="K64" s="53" t="str">
        <f t="shared" si="2"/>
        <v>d1d17</v>
      </c>
      <c r="L64" s="57">
        <v>0</v>
      </c>
      <c r="M64" s="12"/>
      <c r="N64" s="12"/>
    </row>
    <row r="65" spans="3:14" x14ac:dyDescent="0.25">
      <c r="C65" s="56" t="s">
        <v>56</v>
      </c>
      <c r="D65" s="53" t="s">
        <v>73</v>
      </c>
      <c r="E65" s="54">
        <f>SQRT(((E$5-E15)^2)+((F$5-F15)^2))</f>
        <v>5190.0120423752387</v>
      </c>
      <c r="F65" s="54">
        <v>10074</v>
      </c>
      <c r="G65" s="56"/>
      <c r="H65" s="56"/>
      <c r="I65" s="56"/>
      <c r="J65" s="56" t="s">
        <v>86</v>
      </c>
      <c r="K65" s="53" t="str">
        <f t="shared" si="2"/>
        <v>d1d18</v>
      </c>
      <c r="L65" s="57">
        <v>0</v>
      </c>
      <c r="M65" s="12"/>
      <c r="N65" s="12"/>
    </row>
    <row r="66" spans="3:14" x14ac:dyDescent="0.25">
      <c r="C66" s="56" t="s">
        <v>56</v>
      </c>
      <c r="D66" s="53" t="s">
        <v>74</v>
      </c>
      <c r="E66" s="54" t="e">
        <f>SQRT(((E$5-#REF!)^2)+((F$5-#REF!)^2))</f>
        <v>#REF!</v>
      </c>
      <c r="F66" s="54">
        <v>7691</v>
      </c>
      <c r="G66" s="56"/>
      <c r="H66" s="56"/>
      <c r="I66" s="56"/>
      <c r="J66" s="56" t="s">
        <v>86</v>
      </c>
      <c r="K66" s="53" t="str">
        <f t="shared" si="2"/>
        <v>d1d19</v>
      </c>
      <c r="L66" s="57">
        <v>0</v>
      </c>
      <c r="M66" s="12"/>
      <c r="N66" s="12"/>
    </row>
    <row r="67" spans="3:14" x14ac:dyDescent="0.25">
      <c r="C67" s="56" t="s">
        <v>56</v>
      </c>
      <c r="D67" s="53" t="s">
        <v>75</v>
      </c>
      <c r="E67" s="54">
        <f>SQRT(((E$5-E16)^2)+((F$5-F16)^2))</f>
        <v>3736.7976932127326</v>
      </c>
      <c r="F67" s="54">
        <v>8206</v>
      </c>
      <c r="G67" s="56"/>
      <c r="H67" s="56"/>
      <c r="I67" s="56"/>
      <c r="J67" s="56" t="s">
        <v>86</v>
      </c>
      <c r="K67" s="53" t="str">
        <f t="shared" si="2"/>
        <v>d1d20</v>
      </c>
      <c r="L67" s="57">
        <v>0</v>
      </c>
      <c r="M67" s="12"/>
      <c r="N67" s="12"/>
    </row>
    <row r="68" spans="3:14" x14ac:dyDescent="0.25">
      <c r="C68" s="56" t="s">
        <v>56</v>
      </c>
      <c r="D68" s="53" t="s">
        <v>76</v>
      </c>
      <c r="E68" s="54" t="e">
        <f>SQRT(((E$5-#REF!)^2)+((F$5-#REF!)^2))</f>
        <v>#REF!</v>
      </c>
      <c r="F68" s="54">
        <v>5545</v>
      </c>
      <c r="G68" s="56"/>
      <c r="H68" s="56"/>
      <c r="I68" s="56"/>
      <c r="J68" s="56" t="s">
        <v>86</v>
      </c>
      <c r="K68" s="53" t="str">
        <f t="shared" si="2"/>
        <v>d1d21</v>
      </c>
      <c r="L68" s="57">
        <v>0</v>
      </c>
      <c r="M68" s="12"/>
      <c r="N68" s="12"/>
    </row>
    <row r="69" spans="3:14" x14ac:dyDescent="0.25">
      <c r="C69" s="56" t="s">
        <v>56</v>
      </c>
      <c r="D69" s="53" t="s">
        <v>77</v>
      </c>
      <c r="E69" s="54" t="e">
        <f>SQRT(((E$5-#REF!)^2)+((F$5-#REF!)^2))</f>
        <v>#REF!</v>
      </c>
      <c r="F69" s="54">
        <v>6896</v>
      </c>
      <c r="G69" s="56"/>
      <c r="H69" s="56"/>
      <c r="I69" s="56"/>
      <c r="J69" s="56" t="s">
        <v>86</v>
      </c>
      <c r="K69" s="53" t="str">
        <f t="shared" si="2"/>
        <v>d1d22</v>
      </c>
      <c r="L69" s="57">
        <v>0</v>
      </c>
      <c r="M69" s="12"/>
      <c r="N69" s="12"/>
    </row>
    <row r="70" spans="3:14" x14ac:dyDescent="0.25">
      <c r="C70" s="56" t="s">
        <v>56</v>
      </c>
      <c r="D70" s="53" t="s">
        <v>78</v>
      </c>
      <c r="E70" s="54" t="e">
        <f>SQRT(((E$5-#REF!)^2)+((F$5-#REF!)^2))</f>
        <v>#REF!</v>
      </c>
      <c r="F70" s="54">
        <v>11824</v>
      </c>
      <c r="G70" s="56"/>
      <c r="H70" s="56"/>
      <c r="I70" s="56"/>
      <c r="J70" s="56" t="s">
        <v>86</v>
      </c>
      <c r="K70" s="53" t="str">
        <f t="shared" si="2"/>
        <v>d1d23</v>
      </c>
      <c r="L70" s="57">
        <v>0</v>
      </c>
      <c r="M70" s="12"/>
      <c r="N70" s="12"/>
    </row>
    <row r="71" spans="3:14" x14ac:dyDescent="0.25">
      <c r="C71" s="56" t="s">
        <v>56</v>
      </c>
      <c r="D71" s="53" t="s">
        <v>79</v>
      </c>
      <c r="E71" s="54" t="e">
        <f>SQRT(((E$5-#REF!)^2)+((F$5-#REF!)^2))</f>
        <v>#REF!</v>
      </c>
      <c r="F71" s="54">
        <v>13164</v>
      </c>
      <c r="G71" s="56"/>
      <c r="H71" s="56"/>
      <c r="I71" s="56"/>
      <c r="J71" s="56" t="s">
        <v>86</v>
      </c>
      <c r="K71" s="53" t="str">
        <f t="shared" si="2"/>
        <v>d1d24</v>
      </c>
      <c r="L71" s="57">
        <v>0</v>
      </c>
      <c r="M71" s="12"/>
      <c r="N71" s="12"/>
    </row>
    <row r="72" spans="3:14" x14ac:dyDescent="0.25">
      <c r="C72" s="56" t="s">
        <v>56</v>
      </c>
      <c r="D72" s="53" t="s">
        <v>80</v>
      </c>
      <c r="E72" s="54">
        <f>SQRT(((E$5-E17)^2)+((F$5-F17)^2))</f>
        <v>6737.4954545439214</v>
      </c>
      <c r="F72" s="54">
        <v>10767</v>
      </c>
      <c r="G72" s="56"/>
      <c r="H72" s="56"/>
      <c r="I72" s="56"/>
      <c r="J72" s="56" t="s">
        <v>86</v>
      </c>
      <c r="K72" s="53" t="str">
        <f t="shared" si="2"/>
        <v>d1d25</v>
      </c>
      <c r="L72" s="57">
        <v>0</v>
      </c>
      <c r="M72" s="12"/>
      <c r="N72" s="12"/>
    </row>
    <row r="73" spans="3:14" x14ac:dyDescent="0.25">
      <c r="C73" s="56" t="s">
        <v>56</v>
      </c>
      <c r="D73" s="53" t="s">
        <v>81</v>
      </c>
      <c r="E73" s="54">
        <f>SQRT(((E$5-E18)^2)+((F$5-F18)^2))</f>
        <v>6530.1516827712358</v>
      </c>
      <c r="F73" s="54">
        <v>10512</v>
      </c>
      <c r="G73" s="56"/>
      <c r="H73" s="56"/>
      <c r="I73" s="56"/>
      <c r="J73" s="56" t="s">
        <v>86</v>
      </c>
      <c r="K73" s="53" t="str">
        <f t="shared" si="2"/>
        <v>d1d26</v>
      </c>
      <c r="L73" s="57">
        <v>0</v>
      </c>
      <c r="M73" s="12"/>
      <c r="N73" s="12"/>
    </row>
    <row r="74" spans="3:14" x14ac:dyDescent="0.25">
      <c r="C74" s="13" t="s">
        <v>57</v>
      </c>
      <c r="D74" s="23" t="s">
        <v>58</v>
      </c>
      <c r="E74" s="45">
        <f>SQRT((($E$6-E7)^2)+(($F$6-F7)^2))</f>
        <v>845.45431573799419</v>
      </c>
      <c r="F74" s="45">
        <v>876</v>
      </c>
      <c r="G74" s="13"/>
      <c r="H74" s="13"/>
      <c r="I74" s="13"/>
      <c r="J74" s="13" t="s">
        <v>35</v>
      </c>
      <c r="K74" s="23" t="str">
        <f t="shared" si="2"/>
        <v>d2d3</v>
      </c>
      <c r="L74" s="24">
        <f t="shared" si="3"/>
        <v>876</v>
      </c>
      <c r="M74" s="12"/>
      <c r="N74" s="12"/>
    </row>
    <row r="75" spans="3:14" x14ac:dyDescent="0.25">
      <c r="C75" s="13" t="s">
        <v>57</v>
      </c>
      <c r="D75" s="23" t="s">
        <v>59</v>
      </c>
      <c r="E75" s="45">
        <f>SQRT((($E$6-E8)^2)+(($F$6-F8)^2))</f>
        <v>1045.8226427076438</v>
      </c>
      <c r="F75" s="45">
        <v>1881</v>
      </c>
      <c r="G75" s="13"/>
      <c r="H75" s="13"/>
      <c r="I75" s="13"/>
      <c r="J75" s="13" t="s">
        <v>35</v>
      </c>
      <c r="K75" s="23" t="str">
        <f t="shared" si="2"/>
        <v>d2d4</v>
      </c>
      <c r="L75" s="24">
        <f t="shared" si="3"/>
        <v>1881</v>
      </c>
      <c r="M75" s="12"/>
      <c r="N75" s="12"/>
    </row>
    <row r="76" spans="3:14" x14ac:dyDescent="0.25">
      <c r="C76" s="13" t="s">
        <v>57</v>
      </c>
      <c r="D76" s="23" t="s">
        <v>60</v>
      </c>
      <c r="E76" s="45">
        <f>SQRT((($E$6-E9)^2)+(($F$6-F9)^2))</f>
        <v>1289.6705005543083</v>
      </c>
      <c r="F76" s="45">
        <v>1629</v>
      </c>
      <c r="G76" s="13"/>
      <c r="H76" s="13"/>
      <c r="I76" s="13"/>
      <c r="J76" s="13" t="s">
        <v>35</v>
      </c>
      <c r="K76" s="23" t="str">
        <f t="shared" si="2"/>
        <v>d2d5</v>
      </c>
      <c r="L76" s="24">
        <f t="shared" si="3"/>
        <v>1629</v>
      </c>
      <c r="M76" s="12"/>
      <c r="N76" s="12"/>
    </row>
    <row r="77" spans="3:14" x14ac:dyDescent="0.25">
      <c r="C77" s="13" t="s">
        <v>57</v>
      </c>
      <c r="D77" s="23" t="s">
        <v>61</v>
      </c>
      <c r="E77" s="45">
        <f>SQRT((($E$6-E10)^2)+(($F$6-F10)^2))</f>
        <v>2236.5225239196675</v>
      </c>
      <c r="F77" s="45">
        <v>3096</v>
      </c>
      <c r="G77" s="13"/>
      <c r="H77" s="13"/>
      <c r="I77" s="13"/>
      <c r="J77" s="13" t="s">
        <v>35</v>
      </c>
      <c r="K77" s="23" t="str">
        <f t="shared" si="2"/>
        <v>d2d6</v>
      </c>
      <c r="L77" s="24">
        <f t="shared" si="3"/>
        <v>3096</v>
      </c>
      <c r="M77" s="12"/>
      <c r="N77" s="12"/>
    </row>
    <row r="78" spans="3:14" x14ac:dyDescent="0.25">
      <c r="C78" s="56" t="s">
        <v>57</v>
      </c>
      <c r="D78" s="53" t="s">
        <v>62</v>
      </c>
      <c r="E78" s="54" t="e">
        <f>SQRT((($E$6-#REF!)^2)+(($F$6-#REF!)^2))</f>
        <v>#REF!</v>
      </c>
      <c r="F78" s="54">
        <v>6129</v>
      </c>
      <c r="G78" s="56"/>
      <c r="H78" s="56"/>
      <c r="I78" s="56"/>
      <c r="J78" s="56" t="s">
        <v>86</v>
      </c>
      <c r="K78" s="53" t="str">
        <f t="shared" si="2"/>
        <v>d2d7</v>
      </c>
      <c r="L78" s="57">
        <v>0</v>
      </c>
      <c r="M78" s="12"/>
      <c r="N78" s="12"/>
    </row>
    <row r="79" spans="3:14" x14ac:dyDescent="0.25">
      <c r="C79" s="51" t="s">
        <v>57</v>
      </c>
      <c r="D79" s="48" t="s">
        <v>63</v>
      </c>
      <c r="E79" s="49">
        <f>SQRT((($E$6-E11)^2)+(($F$6-F11)^2))</f>
        <v>2652.6788346876824</v>
      </c>
      <c r="F79" s="50" t="s">
        <v>39</v>
      </c>
      <c r="G79" s="51"/>
      <c r="H79" s="51"/>
      <c r="I79" s="51"/>
      <c r="J79" s="51" t="s">
        <v>84</v>
      </c>
      <c r="K79" s="48" t="str">
        <f t="shared" si="2"/>
        <v>d2d8</v>
      </c>
      <c r="L79" s="52">
        <f>E79</f>
        <v>2652.6788346876824</v>
      </c>
      <c r="M79" s="12"/>
      <c r="N79" s="12"/>
    </row>
    <row r="80" spans="3:14" x14ac:dyDescent="0.25">
      <c r="C80" s="51" t="s">
        <v>57</v>
      </c>
      <c r="D80" s="48" t="s">
        <v>64</v>
      </c>
      <c r="E80" s="49">
        <f>SQRT((($E$6-E12)^2)+(($F$6-F12)^2))</f>
        <v>1978.7331805981321</v>
      </c>
      <c r="F80" s="50" t="s">
        <v>39</v>
      </c>
      <c r="G80" s="51"/>
      <c r="H80" s="51"/>
      <c r="I80" s="51"/>
      <c r="J80" s="51" t="s">
        <v>84</v>
      </c>
      <c r="K80" s="48" t="str">
        <f t="shared" si="2"/>
        <v>d2d9</v>
      </c>
      <c r="L80" s="52">
        <f>E80</f>
        <v>1978.7331805981321</v>
      </c>
      <c r="M80" s="12"/>
      <c r="N80" s="12"/>
    </row>
    <row r="81" spans="3:14" x14ac:dyDescent="0.25">
      <c r="C81" s="13" t="s">
        <v>57</v>
      </c>
      <c r="D81" s="23" t="s">
        <v>65</v>
      </c>
      <c r="E81" s="45" t="e">
        <f>SQRT((($E$6-#REF!)^2)+(($F$6-#REF!)^2))</f>
        <v>#REF!</v>
      </c>
      <c r="F81" s="45">
        <v>2643</v>
      </c>
      <c r="G81" s="13"/>
      <c r="H81" s="13"/>
      <c r="I81" s="13"/>
      <c r="J81" s="13" t="s">
        <v>35</v>
      </c>
      <c r="K81" s="23" t="str">
        <f t="shared" si="2"/>
        <v>d2d10</v>
      </c>
      <c r="L81" s="24">
        <f t="shared" si="3"/>
        <v>2643</v>
      </c>
      <c r="M81" s="12"/>
      <c r="N81" s="12"/>
    </row>
    <row r="82" spans="3:14" x14ac:dyDescent="0.25">
      <c r="C82" s="51" t="s">
        <v>57</v>
      </c>
      <c r="D82" s="48" t="s">
        <v>66</v>
      </c>
      <c r="E82" s="49" t="e">
        <f>SQRT((($E$6-#REF!)^2)+(($F$6-#REF!)^2))</f>
        <v>#REF!</v>
      </c>
      <c r="F82" s="50" t="s">
        <v>39</v>
      </c>
      <c r="G82" s="51"/>
      <c r="H82" s="51"/>
      <c r="I82" s="51"/>
      <c r="J82" s="51" t="s">
        <v>84</v>
      </c>
      <c r="K82" s="48" t="str">
        <f t="shared" si="2"/>
        <v>d2d11</v>
      </c>
      <c r="L82" s="52" t="e">
        <f>E82</f>
        <v>#REF!</v>
      </c>
      <c r="M82" s="12"/>
      <c r="N82" s="12"/>
    </row>
    <row r="83" spans="3:14" x14ac:dyDescent="0.25">
      <c r="C83" s="56" t="s">
        <v>57</v>
      </c>
      <c r="D83" s="53" t="s">
        <v>67</v>
      </c>
      <c r="E83" s="54" t="e">
        <f>SQRT((($E$6-#REF!)^2)+(($F$6-#REF!)^2))</f>
        <v>#REF!</v>
      </c>
      <c r="F83" s="54">
        <v>3202</v>
      </c>
      <c r="G83" s="56"/>
      <c r="H83" s="56"/>
      <c r="I83" s="56"/>
      <c r="J83" s="56" t="s">
        <v>87</v>
      </c>
      <c r="K83" s="53" t="str">
        <f t="shared" si="2"/>
        <v>d2d12</v>
      </c>
      <c r="L83" s="57">
        <v>0</v>
      </c>
      <c r="M83" s="12"/>
      <c r="N83" s="12"/>
    </row>
    <row r="84" spans="3:14" x14ac:dyDescent="0.25">
      <c r="C84" s="13" t="s">
        <v>57</v>
      </c>
      <c r="D84" s="23" t="s">
        <v>68</v>
      </c>
      <c r="E84" s="45" t="e">
        <f>SQRT((($E$6-#REF!)^2)+(($F$6-#REF!)^2))</f>
        <v>#REF!</v>
      </c>
      <c r="F84" s="45">
        <v>2837</v>
      </c>
      <c r="G84" s="13"/>
      <c r="H84" s="13"/>
      <c r="I84" s="13"/>
      <c r="J84" s="13" t="s">
        <v>35</v>
      </c>
      <c r="K84" s="23" t="str">
        <f t="shared" si="2"/>
        <v>d2d13</v>
      </c>
      <c r="L84" s="24">
        <f t="shared" si="3"/>
        <v>2837</v>
      </c>
      <c r="M84" s="12"/>
      <c r="N84" s="12"/>
    </row>
    <row r="85" spans="3:14" x14ac:dyDescent="0.25">
      <c r="C85" s="56" t="s">
        <v>57</v>
      </c>
      <c r="D85" s="53" t="s">
        <v>69</v>
      </c>
      <c r="E85" s="54" t="e">
        <f>SQRT((($E$6-#REF!)^2)+(($F$6-#REF!)^2))</f>
        <v>#REF!</v>
      </c>
      <c r="F85" s="54">
        <v>3212</v>
      </c>
      <c r="G85" s="56"/>
      <c r="H85" s="56"/>
      <c r="I85" s="56"/>
      <c r="J85" s="56" t="s">
        <v>87</v>
      </c>
      <c r="K85" s="53" t="str">
        <f t="shared" si="2"/>
        <v>d2d14</v>
      </c>
      <c r="L85" s="57">
        <v>0</v>
      </c>
      <c r="M85" s="12"/>
      <c r="N85" s="12"/>
    </row>
    <row r="86" spans="3:14" x14ac:dyDescent="0.25">
      <c r="C86" s="51" t="s">
        <v>57</v>
      </c>
      <c r="D86" s="48" t="s">
        <v>70</v>
      </c>
      <c r="E86" s="49" t="e">
        <f>SQRT((($E$6-#REF!)^2)+(($F$6-#REF!)^2))</f>
        <v>#REF!</v>
      </c>
      <c r="F86" s="50" t="s">
        <v>39</v>
      </c>
      <c r="G86" s="51"/>
      <c r="H86" s="51"/>
      <c r="I86" s="51"/>
      <c r="J86" s="51" t="s">
        <v>84</v>
      </c>
      <c r="K86" s="48" t="str">
        <f t="shared" si="2"/>
        <v>d2d15</v>
      </c>
      <c r="L86" s="52" t="e">
        <f>E86</f>
        <v>#REF!</v>
      </c>
      <c r="M86" s="12"/>
      <c r="N86" s="12"/>
    </row>
    <row r="87" spans="3:14" x14ac:dyDescent="0.25">
      <c r="C87" s="56" t="s">
        <v>57</v>
      </c>
      <c r="D87" s="53" t="s">
        <v>71</v>
      </c>
      <c r="E87" s="54">
        <f>SQRT((($E$6-E13)^2)+(($F$6-F13)^2))</f>
        <v>6665.2369800330434</v>
      </c>
      <c r="F87" s="54">
        <v>9940</v>
      </c>
      <c r="G87" s="56"/>
      <c r="H87" s="56"/>
      <c r="I87" s="56"/>
      <c r="J87" s="56" t="s">
        <v>86</v>
      </c>
      <c r="K87" s="53" t="str">
        <f t="shared" si="2"/>
        <v>d2d16</v>
      </c>
      <c r="L87" s="57">
        <v>0</v>
      </c>
      <c r="M87" s="12"/>
      <c r="N87" s="12"/>
    </row>
    <row r="88" spans="3:14" x14ac:dyDescent="0.25">
      <c r="C88" s="56" t="s">
        <v>57</v>
      </c>
      <c r="D88" s="53" t="s">
        <v>72</v>
      </c>
      <c r="E88" s="54">
        <f>SQRT((($E$6-E14)^2)+(($F$6-F14)^2))</f>
        <v>5424.2678768659644</v>
      </c>
      <c r="F88" s="54">
        <v>8112</v>
      </c>
      <c r="G88" s="56"/>
      <c r="H88" s="56"/>
      <c r="I88" s="56"/>
      <c r="J88" s="56" t="s">
        <v>86</v>
      </c>
      <c r="K88" s="53" t="str">
        <f t="shared" ref="K88:K151" si="4">C88&amp;D88</f>
        <v>d2d17</v>
      </c>
      <c r="L88" s="57">
        <v>0</v>
      </c>
      <c r="M88" s="12"/>
      <c r="N88" s="12"/>
    </row>
    <row r="89" spans="3:14" x14ac:dyDescent="0.25">
      <c r="C89" s="56" t="s">
        <v>57</v>
      </c>
      <c r="D89" s="53" t="s">
        <v>73</v>
      </c>
      <c r="E89" s="54">
        <f>SQRT((($E$6-E15)^2)+(($F$6-F15)^2))</f>
        <v>5395.7951221298235</v>
      </c>
      <c r="F89" s="54">
        <v>8388</v>
      </c>
      <c r="G89" s="56"/>
      <c r="H89" s="56"/>
      <c r="I89" s="56"/>
      <c r="J89" s="56" t="s">
        <v>86</v>
      </c>
      <c r="K89" s="53" t="str">
        <f t="shared" si="4"/>
        <v>d2d18</v>
      </c>
      <c r="L89" s="57">
        <v>0</v>
      </c>
      <c r="M89" s="12"/>
      <c r="N89" s="12"/>
    </row>
    <row r="90" spans="3:14" x14ac:dyDescent="0.25">
      <c r="C90" s="56" t="s">
        <v>57</v>
      </c>
      <c r="D90" s="53" t="s">
        <v>74</v>
      </c>
      <c r="E90" s="54" t="e">
        <f>SQRT((($E$6-#REF!)^2)+(($F$6-#REF!)^2))</f>
        <v>#REF!</v>
      </c>
      <c r="F90" s="54">
        <v>7292</v>
      </c>
      <c r="G90" s="56"/>
      <c r="H90" s="56"/>
      <c r="I90" s="56"/>
      <c r="J90" s="56" t="s">
        <v>86</v>
      </c>
      <c r="K90" s="53" t="str">
        <f t="shared" si="4"/>
        <v>d2d19</v>
      </c>
      <c r="L90" s="57">
        <v>0</v>
      </c>
      <c r="M90" s="12"/>
      <c r="N90" s="12"/>
    </row>
    <row r="91" spans="3:14" x14ac:dyDescent="0.25">
      <c r="C91" s="56" t="s">
        <v>57</v>
      </c>
      <c r="D91" s="53" t="s">
        <v>75</v>
      </c>
      <c r="E91" s="54">
        <f>SQRT((($E$6-E16)^2)+(($F$6-F16)^2))</f>
        <v>4044.4056423657607</v>
      </c>
      <c r="F91" s="54">
        <v>7807</v>
      </c>
      <c r="G91" s="56"/>
      <c r="H91" s="56"/>
      <c r="I91" s="56"/>
      <c r="J91" s="56" t="s">
        <v>86</v>
      </c>
      <c r="K91" s="53" t="str">
        <f t="shared" si="4"/>
        <v>d2d20</v>
      </c>
      <c r="L91" s="57">
        <v>0</v>
      </c>
      <c r="M91" s="12"/>
      <c r="N91" s="12"/>
    </row>
    <row r="92" spans="3:14" x14ac:dyDescent="0.25">
      <c r="C92" s="56" t="s">
        <v>57</v>
      </c>
      <c r="D92" s="53" t="s">
        <v>76</v>
      </c>
      <c r="E92" s="54" t="e">
        <f>SQRT((($E$6-#REF!)^2)+(($F$6-#REF!)^2))</f>
        <v>#REF!</v>
      </c>
      <c r="F92" s="54">
        <v>5150</v>
      </c>
      <c r="G92" s="56"/>
      <c r="H92" s="56"/>
      <c r="I92" s="56"/>
      <c r="J92" s="56" t="s">
        <v>86</v>
      </c>
      <c r="K92" s="53" t="str">
        <f t="shared" si="4"/>
        <v>d2d21</v>
      </c>
      <c r="L92" s="57">
        <v>0</v>
      </c>
      <c r="M92" s="12"/>
      <c r="N92" s="12"/>
    </row>
    <row r="93" spans="3:14" x14ac:dyDescent="0.25">
      <c r="C93" s="56" t="s">
        <v>57</v>
      </c>
      <c r="D93" s="53" t="s">
        <v>77</v>
      </c>
      <c r="E93" s="54" t="e">
        <f>SQRT((($E$6-#REF!)^2)+(($F$6-#REF!)^2))</f>
        <v>#REF!</v>
      </c>
      <c r="F93" s="54">
        <v>6508</v>
      </c>
      <c r="G93" s="56"/>
      <c r="H93" s="56"/>
      <c r="I93" s="56"/>
      <c r="J93" s="56" t="s">
        <v>86</v>
      </c>
      <c r="K93" s="53" t="str">
        <f t="shared" si="4"/>
        <v>d2d22</v>
      </c>
      <c r="L93" s="57">
        <v>0</v>
      </c>
      <c r="M93" s="12"/>
      <c r="N93" s="12"/>
    </row>
    <row r="94" spans="3:14" x14ac:dyDescent="0.25">
      <c r="C94" s="56" t="s">
        <v>57</v>
      </c>
      <c r="D94" s="53" t="s">
        <v>78</v>
      </c>
      <c r="E94" s="54" t="e">
        <f>SQRT((($E$6-#REF!)^2)+(($F$6-#REF!)^2))</f>
        <v>#REF!</v>
      </c>
      <c r="F94" s="54">
        <v>11436</v>
      </c>
      <c r="G94" s="56"/>
      <c r="H94" s="56"/>
      <c r="I94" s="56"/>
      <c r="J94" s="56" t="s">
        <v>86</v>
      </c>
      <c r="K94" s="53" t="str">
        <f t="shared" si="4"/>
        <v>d2d23</v>
      </c>
      <c r="L94" s="57">
        <v>0</v>
      </c>
      <c r="M94" s="12"/>
      <c r="N94" s="12"/>
    </row>
    <row r="95" spans="3:14" x14ac:dyDescent="0.25">
      <c r="C95" s="56" t="s">
        <v>57</v>
      </c>
      <c r="D95" s="53" t="s">
        <v>79</v>
      </c>
      <c r="E95" s="54" t="e">
        <f>SQRT((($E$6-#REF!)^2)+(($F$6-#REF!)^2))</f>
        <v>#REF!</v>
      </c>
      <c r="F95" s="54">
        <v>12770</v>
      </c>
      <c r="G95" s="56"/>
      <c r="H95" s="56"/>
      <c r="I95" s="56"/>
      <c r="J95" s="56" t="s">
        <v>86</v>
      </c>
      <c r="K95" s="53" t="str">
        <f t="shared" si="4"/>
        <v>d2d24</v>
      </c>
      <c r="L95" s="57">
        <v>0</v>
      </c>
      <c r="M95" s="12"/>
      <c r="N95" s="12"/>
    </row>
    <row r="96" spans="3:14" x14ac:dyDescent="0.25">
      <c r="C96" s="56" t="s">
        <v>57</v>
      </c>
      <c r="D96" s="53" t="s">
        <v>80</v>
      </c>
      <c r="E96" s="54">
        <f>SQRT((($E$6-E17)^2)+(($F$6-F17)^2))</f>
        <v>6972.447561652938</v>
      </c>
      <c r="F96" s="54">
        <v>10434</v>
      </c>
      <c r="G96" s="84"/>
      <c r="H96" s="56"/>
      <c r="I96" s="56"/>
      <c r="J96" s="56" t="s">
        <v>86</v>
      </c>
      <c r="K96" s="53" t="str">
        <f t="shared" si="4"/>
        <v>d2d25</v>
      </c>
      <c r="L96" s="57">
        <v>0</v>
      </c>
      <c r="M96" s="12"/>
      <c r="N96" s="12"/>
    </row>
    <row r="97" spans="3:14" x14ac:dyDescent="0.25">
      <c r="C97" s="56" t="s">
        <v>57</v>
      </c>
      <c r="D97" s="53" t="s">
        <v>81</v>
      </c>
      <c r="E97" s="54">
        <f>SQRT((($E$6-E18)^2)+(($F$6-F18)^2))</f>
        <v>6754.0077731669808</v>
      </c>
      <c r="F97" s="54">
        <v>10159</v>
      </c>
      <c r="G97" s="56"/>
      <c r="H97" s="56"/>
      <c r="I97" s="56"/>
      <c r="J97" s="56" t="s">
        <v>86</v>
      </c>
      <c r="K97" s="53" t="str">
        <f t="shared" si="4"/>
        <v>d2d26</v>
      </c>
      <c r="L97" s="57">
        <v>0</v>
      </c>
      <c r="M97" s="12"/>
      <c r="N97" s="12"/>
    </row>
    <row r="98" spans="3:14" x14ac:dyDescent="0.25">
      <c r="C98" s="56" t="s">
        <v>58</v>
      </c>
      <c r="D98" s="53" t="s">
        <v>59</v>
      </c>
      <c r="E98" s="54">
        <f>SQRT((($E$7-E8)^2)+(($F$7-F8)^2))</f>
        <v>1830.3076244172726</v>
      </c>
      <c r="F98" s="54">
        <v>2758</v>
      </c>
      <c r="G98" s="56"/>
      <c r="H98" s="56"/>
      <c r="I98" s="56"/>
      <c r="J98" s="56" t="s">
        <v>89</v>
      </c>
      <c r="K98" s="53" t="str">
        <f t="shared" si="4"/>
        <v>d3d4</v>
      </c>
      <c r="L98" s="57">
        <v>0</v>
      </c>
      <c r="M98" s="12"/>
      <c r="N98" s="12"/>
    </row>
    <row r="99" spans="3:14" x14ac:dyDescent="0.25">
      <c r="C99" s="56" t="s">
        <v>58</v>
      </c>
      <c r="D99" s="53" t="s">
        <v>60</v>
      </c>
      <c r="E99" s="54">
        <f>SQRT((($E$7-E9)^2)+(($F$7-F9)^2))</f>
        <v>2132.1709593745059</v>
      </c>
      <c r="F99" s="54">
        <v>2504</v>
      </c>
      <c r="G99" s="56"/>
      <c r="H99" s="56"/>
      <c r="I99" s="56"/>
      <c r="J99" s="56" t="s">
        <v>89</v>
      </c>
      <c r="K99" s="53" t="str">
        <f t="shared" si="4"/>
        <v>d3d5</v>
      </c>
      <c r="L99" s="57">
        <v>0</v>
      </c>
      <c r="M99" s="12"/>
      <c r="N99" s="12"/>
    </row>
    <row r="100" spans="3:14" x14ac:dyDescent="0.25">
      <c r="C100" s="56" t="s">
        <v>58</v>
      </c>
      <c r="D100" s="53" t="s">
        <v>61</v>
      </c>
      <c r="E100" s="54">
        <f>SQRT((($E$7-E10)^2)+(($F$7-F10)^2))</f>
        <v>3074.3952250808611</v>
      </c>
      <c r="F100" s="54">
        <v>3978</v>
      </c>
      <c r="G100" s="56"/>
      <c r="H100" s="56"/>
      <c r="I100" s="56"/>
      <c r="J100" s="56" t="s">
        <v>89</v>
      </c>
      <c r="K100" s="53" t="str">
        <f t="shared" si="4"/>
        <v>d3d6</v>
      </c>
      <c r="L100" s="57">
        <v>0</v>
      </c>
      <c r="M100" s="12"/>
      <c r="N100" s="12"/>
    </row>
    <row r="101" spans="3:14" x14ac:dyDescent="0.25">
      <c r="C101" s="56" t="s">
        <v>58</v>
      </c>
      <c r="D101" s="53" t="s">
        <v>62</v>
      </c>
      <c r="E101" s="54" t="e">
        <f>SQRT((($E$7-#REF!)^2)+(($F$7-#REF!)^2))</f>
        <v>#REF!</v>
      </c>
      <c r="F101" s="54">
        <v>7003</v>
      </c>
      <c r="G101" s="56"/>
      <c r="H101" s="56"/>
      <c r="I101" s="56"/>
      <c r="J101" s="56" t="s">
        <v>86</v>
      </c>
      <c r="K101" s="53" t="str">
        <f t="shared" si="4"/>
        <v>d3d7</v>
      </c>
      <c r="L101" s="57">
        <v>0</v>
      </c>
      <c r="M101" s="12"/>
      <c r="N101" s="12"/>
    </row>
    <row r="102" spans="3:14" x14ac:dyDescent="0.25">
      <c r="C102" s="51" t="s">
        <v>58</v>
      </c>
      <c r="D102" s="48" t="s">
        <v>63</v>
      </c>
      <c r="E102" s="49">
        <f>SQRT((($E$7-E11)^2)+(($F$7-F11)^2))</f>
        <v>2914.0487298602266</v>
      </c>
      <c r="F102" s="50" t="s">
        <v>39</v>
      </c>
      <c r="G102" s="51"/>
      <c r="H102" s="51"/>
      <c r="I102" s="51"/>
      <c r="J102" s="51" t="s">
        <v>84</v>
      </c>
      <c r="K102" s="48" t="str">
        <f t="shared" si="4"/>
        <v>d3d8</v>
      </c>
      <c r="L102" s="52">
        <f>E102</f>
        <v>2914.0487298602266</v>
      </c>
      <c r="M102" s="12"/>
      <c r="N102" s="12"/>
    </row>
    <row r="103" spans="3:14" x14ac:dyDescent="0.25">
      <c r="C103" s="51" t="s">
        <v>58</v>
      </c>
      <c r="D103" s="48" t="s">
        <v>64</v>
      </c>
      <c r="E103" s="49">
        <f>SQRT((($E$7-E12)^2)+(($F$7-F12)^2))</f>
        <v>2036</v>
      </c>
      <c r="F103" s="50" t="s">
        <v>39</v>
      </c>
      <c r="G103" s="51"/>
      <c r="H103" s="51"/>
      <c r="I103" s="51"/>
      <c r="J103" s="51" t="s">
        <v>84</v>
      </c>
      <c r="K103" s="48" t="str">
        <f t="shared" si="4"/>
        <v>d3d9</v>
      </c>
      <c r="L103" s="52">
        <f>E103</f>
        <v>2036</v>
      </c>
      <c r="M103" s="12"/>
      <c r="N103" s="12"/>
    </row>
    <row r="104" spans="3:14" x14ac:dyDescent="0.25">
      <c r="C104" s="56" t="s">
        <v>58</v>
      </c>
      <c r="D104" s="53" t="s">
        <v>65</v>
      </c>
      <c r="E104" s="54" t="e">
        <f>SQRT((($E$7-#REF!)^2)+(($F$7-#REF!)^2))</f>
        <v>#REF!</v>
      </c>
      <c r="F104" s="54">
        <v>3484</v>
      </c>
      <c r="G104" s="56"/>
      <c r="H104" s="56"/>
      <c r="I104" s="56"/>
      <c r="J104" s="56" t="s">
        <v>89</v>
      </c>
      <c r="K104" s="53" t="str">
        <f t="shared" si="4"/>
        <v>d3d10</v>
      </c>
      <c r="L104" s="57">
        <v>0</v>
      </c>
      <c r="M104" s="12"/>
      <c r="N104" s="12"/>
    </row>
    <row r="105" spans="3:14" x14ac:dyDescent="0.25">
      <c r="C105" s="51" t="s">
        <v>58</v>
      </c>
      <c r="D105" s="48" t="s">
        <v>66</v>
      </c>
      <c r="E105" s="49" t="e">
        <f>SQRT((($E$7-#REF!)^2)+(($F$7-#REF!)^2))</f>
        <v>#REF!</v>
      </c>
      <c r="F105" s="50" t="s">
        <v>39</v>
      </c>
      <c r="G105" s="51"/>
      <c r="H105" s="51"/>
      <c r="I105" s="51"/>
      <c r="J105" s="51" t="s">
        <v>84</v>
      </c>
      <c r="K105" s="48" t="str">
        <f t="shared" si="4"/>
        <v>d3d11</v>
      </c>
      <c r="L105" s="52" t="e">
        <f>E105</f>
        <v>#REF!</v>
      </c>
      <c r="M105" s="12"/>
      <c r="N105" s="12"/>
    </row>
    <row r="106" spans="3:14" x14ac:dyDescent="0.25">
      <c r="C106" s="56" t="s">
        <v>58</v>
      </c>
      <c r="D106" s="53" t="s">
        <v>67</v>
      </c>
      <c r="E106" s="54" t="e">
        <f>SQRT((($E$7-#REF!)^2)+(($F$7-#REF!)^2))</f>
        <v>#REF!</v>
      </c>
      <c r="F106" s="54">
        <v>2438</v>
      </c>
      <c r="G106" s="56"/>
      <c r="H106" s="56"/>
      <c r="I106" s="56"/>
      <c r="J106" s="56" t="s">
        <v>87</v>
      </c>
      <c r="K106" s="53" t="str">
        <f t="shared" si="4"/>
        <v>d3d12</v>
      </c>
      <c r="L106" s="57">
        <v>0</v>
      </c>
      <c r="M106" s="12"/>
      <c r="N106" s="12"/>
    </row>
    <row r="107" spans="3:14" x14ac:dyDescent="0.25">
      <c r="C107" s="13" t="s">
        <v>58</v>
      </c>
      <c r="D107" s="23" t="s">
        <v>68</v>
      </c>
      <c r="E107" s="45" t="e">
        <f>SQRT((($E$7-#REF!)^2)+(($F$7-#REF!)^2))</f>
        <v>#REF!</v>
      </c>
      <c r="F107" s="45">
        <v>1980</v>
      </c>
      <c r="G107" s="13"/>
      <c r="H107" s="13"/>
      <c r="I107" s="13"/>
      <c r="J107" s="13" t="s">
        <v>35</v>
      </c>
      <c r="K107" s="23" t="str">
        <f t="shared" si="4"/>
        <v>d3d13</v>
      </c>
      <c r="L107" s="24">
        <f t="shared" ref="L107:L150" si="5">F107</f>
        <v>1980</v>
      </c>
      <c r="M107" s="12"/>
      <c r="N107" s="12"/>
    </row>
    <row r="108" spans="3:14" x14ac:dyDescent="0.25">
      <c r="C108" s="56" t="s">
        <v>58</v>
      </c>
      <c r="D108" s="53" t="s">
        <v>69</v>
      </c>
      <c r="E108" s="54" t="e">
        <f>SQRT((($E$7-#REF!)^2)+(($F$7-#REF!)^2))</f>
        <v>#REF!</v>
      </c>
      <c r="F108" s="54">
        <v>2444</v>
      </c>
      <c r="G108" s="56"/>
      <c r="H108" s="56"/>
      <c r="I108" s="56"/>
      <c r="J108" s="56" t="s">
        <v>87</v>
      </c>
      <c r="K108" s="53" t="str">
        <f t="shared" si="4"/>
        <v>d3d14</v>
      </c>
      <c r="L108" s="57">
        <v>0</v>
      </c>
      <c r="M108" s="12"/>
      <c r="N108" s="12"/>
    </row>
    <row r="109" spans="3:14" x14ac:dyDescent="0.25">
      <c r="C109" s="51" t="s">
        <v>58</v>
      </c>
      <c r="D109" s="48" t="s">
        <v>70</v>
      </c>
      <c r="E109" s="49" t="e">
        <f>SQRT((($E$7-#REF!)^2)+(($F$7-#REF!)^2))</f>
        <v>#REF!</v>
      </c>
      <c r="F109" s="50" t="s">
        <v>39</v>
      </c>
      <c r="G109" s="51"/>
      <c r="H109" s="51"/>
      <c r="I109" s="51"/>
      <c r="J109" s="51" t="s">
        <v>84</v>
      </c>
      <c r="K109" s="48" t="str">
        <f t="shared" si="4"/>
        <v>d3d15</v>
      </c>
      <c r="L109" s="52" t="e">
        <f>E109</f>
        <v>#REF!</v>
      </c>
      <c r="M109" s="12"/>
      <c r="N109" s="12"/>
    </row>
    <row r="110" spans="3:14" x14ac:dyDescent="0.25">
      <c r="C110" s="56" t="s">
        <v>58</v>
      </c>
      <c r="D110" s="53" t="s">
        <v>71</v>
      </c>
      <c r="E110" s="54">
        <f>SQRT((($E$7-E13)^2)+(($F$7-F13)^2))</f>
        <v>6643.8727411051459</v>
      </c>
      <c r="F110" s="54">
        <v>10822</v>
      </c>
      <c r="G110" s="56"/>
      <c r="H110" s="56"/>
      <c r="I110" s="56"/>
      <c r="J110" s="56" t="s">
        <v>89</v>
      </c>
      <c r="K110" s="53" t="str">
        <f t="shared" si="4"/>
        <v>d3d16</v>
      </c>
      <c r="L110" s="57">
        <v>0</v>
      </c>
      <c r="M110" s="12"/>
      <c r="N110" s="12"/>
    </row>
    <row r="111" spans="3:14" x14ac:dyDescent="0.25">
      <c r="C111" s="56" t="s">
        <v>58</v>
      </c>
      <c r="D111" s="53" t="s">
        <v>72</v>
      </c>
      <c r="E111" s="54">
        <f>SQRT((($E$7-E14)^2)+(($F$7-F14)^2))</f>
        <v>5680.0772001795895</v>
      </c>
      <c r="F111" s="54">
        <v>8988</v>
      </c>
      <c r="G111" s="56"/>
      <c r="H111" s="56"/>
      <c r="I111" s="56"/>
      <c r="J111" s="56" t="s">
        <v>89</v>
      </c>
      <c r="K111" s="53" t="str">
        <f t="shared" si="4"/>
        <v>d3d17</v>
      </c>
      <c r="L111" s="57">
        <v>0</v>
      </c>
      <c r="M111" s="12"/>
      <c r="N111" s="12"/>
    </row>
    <row r="112" spans="3:14" x14ac:dyDescent="0.25">
      <c r="C112" s="56" t="s">
        <v>58</v>
      </c>
      <c r="D112" s="53" t="s">
        <v>73</v>
      </c>
      <c r="E112" s="54">
        <f>SQRT((($E$7-E15)^2)+(($F$7-F15)^2))</f>
        <v>5769.200464535792</v>
      </c>
      <c r="F112" s="54">
        <v>10550</v>
      </c>
      <c r="G112" s="56"/>
      <c r="H112" s="56"/>
      <c r="I112" s="56"/>
      <c r="J112" s="56" t="s">
        <v>89</v>
      </c>
      <c r="K112" s="53" t="str">
        <f t="shared" si="4"/>
        <v>d3d18</v>
      </c>
      <c r="L112" s="57">
        <v>0</v>
      </c>
      <c r="M112" s="12"/>
      <c r="N112" s="12"/>
    </row>
    <row r="113" spans="3:14" x14ac:dyDescent="0.25">
      <c r="C113" s="56" t="s">
        <v>58</v>
      </c>
      <c r="D113" s="53" t="s">
        <v>74</v>
      </c>
      <c r="E113" s="54" t="e">
        <f>SQRT((($E$7-#REF!)^2)+(($F$7-#REF!)^2))</f>
        <v>#REF!</v>
      </c>
      <c r="F113" s="54">
        <v>8173</v>
      </c>
      <c r="G113" s="56"/>
      <c r="H113" s="56"/>
      <c r="I113" s="56"/>
      <c r="J113" s="56" t="s">
        <v>89</v>
      </c>
      <c r="K113" s="53" t="str">
        <f t="shared" si="4"/>
        <v>d3d19</v>
      </c>
      <c r="L113" s="57">
        <v>0</v>
      </c>
      <c r="M113" s="12"/>
      <c r="N113" s="12"/>
    </row>
    <row r="114" spans="3:14" x14ac:dyDescent="0.25">
      <c r="C114" s="56" t="s">
        <v>58</v>
      </c>
      <c r="D114" s="53" t="s">
        <v>75</v>
      </c>
      <c r="E114" s="54">
        <f>SQRT((($E$7-E16)^2)+(($F$7-F16)^2))</f>
        <v>4188.0935997181341</v>
      </c>
      <c r="F114" s="54">
        <v>8684</v>
      </c>
      <c r="G114" s="56"/>
      <c r="H114" s="56"/>
      <c r="I114" s="56"/>
      <c r="J114" s="56" t="s">
        <v>89</v>
      </c>
      <c r="K114" s="53" t="str">
        <f t="shared" si="4"/>
        <v>d3d20</v>
      </c>
      <c r="L114" s="57">
        <v>0</v>
      </c>
      <c r="M114" s="12"/>
      <c r="N114" s="12"/>
    </row>
    <row r="115" spans="3:14" x14ac:dyDescent="0.25">
      <c r="C115" s="56" t="s">
        <v>58</v>
      </c>
      <c r="D115" s="53" t="s">
        <v>76</v>
      </c>
      <c r="E115" s="54" t="e">
        <f>SQRT((($E$7-#REF!)^2)+(($F$7-#REF!)^2))</f>
        <v>#REF!</v>
      </c>
      <c r="F115" s="54">
        <v>6208</v>
      </c>
      <c r="G115" s="56"/>
      <c r="H115" s="56"/>
      <c r="I115" s="56"/>
      <c r="J115" s="56" t="s">
        <v>89</v>
      </c>
      <c r="K115" s="53" t="str">
        <f t="shared" si="4"/>
        <v>d3d21</v>
      </c>
      <c r="L115" s="57">
        <v>0</v>
      </c>
      <c r="M115" s="12"/>
      <c r="N115" s="12"/>
    </row>
    <row r="116" spans="3:14" x14ac:dyDescent="0.25">
      <c r="C116" s="56" t="s">
        <v>58</v>
      </c>
      <c r="D116" s="53" t="s">
        <v>77</v>
      </c>
      <c r="E116" s="54" t="e">
        <f>SQRT((($E$7-#REF!)^2)+(($F$7-#REF!)^2))</f>
        <v>#REF!</v>
      </c>
      <c r="F116" s="54">
        <v>7382</v>
      </c>
      <c r="G116" s="56"/>
      <c r="H116" s="56"/>
      <c r="I116" s="56"/>
      <c r="J116" s="56" t="s">
        <v>89</v>
      </c>
      <c r="K116" s="53" t="str">
        <f t="shared" si="4"/>
        <v>d3d22</v>
      </c>
      <c r="L116" s="57">
        <v>0</v>
      </c>
      <c r="M116" s="12"/>
      <c r="N116" s="12"/>
    </row>
    <row r="117" spans="3:14" x14ac:dyDescent="0.25">
      <c r="C117" s="56" t="s">
        <v>58</v>
      </c>
      <c r="D117" s="53" t="s">
        <v>78</v>
      </c>
      <c r="E117" s="54" t="e">
        <f>SQRT((($E$7-#REF!)^2)+(($F$7-#REF!)^2))</f>
        <v>#REF!</v>
      </c>
      <c r="F117" s="54">
        <v>12294</v>
      </c>
      <c r="G117" s="56"/>
      <c r="H117" s="56"/>
      <c r="I117" s="56"/>
      <c r="J117" s="56" t="s">
        <v>89</v>
      </c>
      <c r="K117" s="53" t="str">
        <f t="shared" si="4"/>
        <v>d3d23</v>
      </c>
      <c r="L117" s="57">
        <v>0</v>
      </c>
      <c r="M117" s="12"/>
      <c r="N117" s="12"/>
    </row>
    <row r="118" spans="3:14" x14ac:dyDescent="0.25">
      <c r="C118" s="56" t="s">
        <v>58</v>
      </c>
      <c r="D118" s="53" t="s">
        <v>79</v>
      </c>
      <c r="E118" s="54" t="e">
        <f>SQRT((($E$7-#REF!)^2)+(($F$7-#REF!)^2))</f>
        <v>#REF!</v>
      </c>
      <c r="F118" s="54">
        <v>13637</v>
      </c>
      <c r="G118" s="56"/>
      <c r="H118" s="56"/>
      <c r="I118" s="56"/>
      <c r="J118" s="56" t="s">
        <v>89</v>
      </c>
      <c r="K118" s="53" t="str">
        <f t="shared" si="4"/>
        <v>d3d24</v>
      </c>
      <c r="L118" s="57">
        <v>0</v>
      </c>
      <c r="M118" s="12"/>
      <c r="N118" s="12"/>
    </row>
    <row r="119" spans="3:14" x14ac:dyDescent="0.25">
      <c r="C119" s="56" t="s">
        <v>58</v>
      </c>
      <c r="D119" s="53" t="s">
        <v>80</v>
      </c>
      <c r="E119" s="54">
        <f>SQRT((($E$7-E17)^2)+(($F$7-F17)^2))</f>
        <v>7277.9010710506363</v>
      </c>
      <c r="F119" s="54">
        <v>11271</v>
      </c>
      <c r="G119" s="56"/>
      <c r="H119" s="56"/>
      <c r="I119" s="56"/>
      <c r="J119" s="56" t="s">
        <v>89</v>
      </c>
      <c r="K119" s="53" t="str">
        <f t="shared" si="4"/>
        <v>d3d25</v>
      </c>
      <c r="L119" s="57">
        <v>0</v>
      </c>
      <c r="M119" s="12"/>
      <c r="N119" s="12"/>
    </row>
    <row r="120" spans="3:14" x14ac:dyDescent="0.25">
      <c r="C120" s="56" t="s">
        <v>58</v>
      </c>
      <c r="D120" s="53" t="s">
        <v>81</v>
      </c>
      <c r="E120" s="54">
        <f>SQRT((($E$7-E18)^2)+(($F$7-F18)^2))</f>
        <v>7084.4908073904644</v>
      </c>
      <c r="F120" s="54">
        <v>10995</v>
      </c>
      <c r="G120" s="84"/>
      <c r="H120" s="56"/>
      <c r="I120" s="56"/>
      <c r="J120" s="56" t="s">
        <v>89</v>
      </c>
      <c r="K120" s="53" t="str">
        <f t="shared" si="4"/>
        <v>d3d26</v>
      </c>
      <c r="L120" s="57">
        <v>0</v>
      </c>
      <c r="M120" s="12"/>
      <c r="N120" s="12"/>
    </row>
    <row r="121" spans="3:14" x14ac:dyDescent="0.25">
      <c r="C121" s="13" t="s">
        <v>59</v>
      </c>
      <c r="D121" s="23" t="s">
        <v>60</v>
      </c>
      <c r="E121" s="45">
        <f>SQRT((($E$8-E9)^2)+(($F$8-F9)^2))</f>
        <v>526.54059672545668</v>
      </c>
      <c r="F121" s="45">
        <v>1855</v>
      </c>
      <c r="G121" s="13"/>
      <c r="H121" s="13"/>
      <c r="I121" s="13"/>
      <c r="J121" s="13" t="s">
        <v>35</v>
      </c>
      <c r="K121" s="23" t="str">
        <f t="shared" si="4"/>
        <v>d4d5</v>
      </c>
      <c r="L121" s="24">
        <f t="shared" si="5"/>
        <v>1855</v>
      </c>
      <c r="M121" s="12"/>
      <c r="N121" s="12"/>
    </row>
    <row r="122" spans="3:14" x14ac:dyDescent="0.25">
      <c r="C122" s="13" t="s">
        <v>59</v>
      </c>
      <c r="D122" s="23" t="s">
        <v>61</v>
      </c>
      <c r="E122" s="45">
        <f>SQRT((($E$8-E10)^2)+(($F$8-F10)^2))</f>
        <v>1307.3882361410476</v>
      </c>
      <c r="F122" s="45">
        <v>2530</v>
      </c>
      <c r="G122" s="13"/>
      <c r="H122" s="13"/>
      <c r="I122" s="13"/>
      <c r="J122" s="13" t="s">
        <v>35</v>
      </c>
      <c r="K122" s="23" t="str">
        <f t="shared" si="4"/>
        <v>d4d6</v>
      </c>
      <c r="L122" s="24">
        <f t="shared" si="5"/>
        <v>2530</v>
      </c>
      <c r="M122" s="12"/>
      <c r="N122" s="12"/>
    </row>
    <row r="123" spans="3:14" x14ac:dyDescent="0.25">
      <c r="C123" s="56" t="s">
        <v>59</v>
      </c>
      <c r="D123" s="53" t="s">
        <v>62</v>
      </c>
      <c r="E123" s="54" t="e">
        <f>SQRT((($E$8-#REF!)^2)+(($F$8-#REF!)^2))</f>
        <v>#REF!</v>
      </c>
      <c r="F123" s="54">
        <v>5409</v>
      </c>
      <c r="G123" s="56"/>
      <c r="H123" s="56"/>
      <c r="I123" s="56"/>
      <c r="J123" s="56" t="s">
        <v>86</v>
      </c>
      <c r="K123" s="53" t="str">
        <f t="shared" si="4"/>
        <v>d4d7</v>
      </c>
      <c r="L123" s="57">
        <v>0</v>
      </c>
      <c r="M123" s="12"/>
      <c r="N123" s="12"/>
    </row>
    <row r="124" spans="3:14" x14ac:dyDescent="0.25">
      <c r="C124" s="51" t="s">
        <v>59</v>
      </c>
      <c r="D124" s="48" t="s">
        <v>63</v>
      </c>
      <c r="E124" s="49">
        <f>SQRT((($E$8-E11)^2)+(($F$8-F11)^2))</f>
        <v>2156.5106074397131</v>
      </c>
      <c r="F124" s="50" t="s">
        <v>39</v>
      </c>
      <c r="G124" s="51"/>
      <c r="H124" s="51"/>
      <c r="I124" s="51"/>
      <c r="J124" s="51" t="s">
        <v>84</v>
      </c>
      <c r="K124" s="48" t="str">
        <f t="shared" si="4"/>
        <v>d4d8</v>
      </c>
      <c r="L124" s="52">
        <f>E124</f>
        <v>2156.5106074397131</v>
      </c>
      <c r="M124" s="12"/>
      <c r="N124" s="12"/>
    </row>
    <row r="125" spans="3:14" x14ac:dyDescent="0.25">
      <c r="C125" s="51" t="s">
        <v>59</v>
      </c>
      <c r="D125" s="48" t="s">
        <v>64</v>
      </c>
      <c r="E125" s="49">
        <f>SQRT((($E$8-E12)^2)+(($F$8-F12)^2))</f>
        <v>1877.5308253128628</v>
      </c>
      <c r="F125" s="50" t="s">
        <v>39</v>
      </c>
      <c r="G125" s="51"/>
      <c r="H125" s="51"/>
      <c r="I125" s="51"/>
      <c r="J125" s="51" t="s">
        <v>84</v>
      </c>
      <c r="K125" s="48" t="str">
        <f t="shared" si="4"/>
        <v>d4d9</v>
      </c>
      <c r="L125" s="52">
        <f>E125</f>
        <v>1877.5308253128628</v>
      </c>
      <c r="M125" s="12"/>
      <c r="N125" s="12"/>
    </row>
    <row r="126" spans="3:14" x14ac:dyDescent="0.25">
      <c r="C126" s="13" t="s">
        <v>59</v>
      </c>
      <c r="D126" s="23" t="s">
        <v>65</v>
      </c>
      <c r="E126" s="45" t="e">
        <f>SQRT((($E$8-#REF!)^2)+(($F$8-#REF!)^2))</f>
        <v>#REF!</v>
      </c>
      <c r="F126" s="45">
        <v>1890</v>
      </c>
      <c r="G126" s="13"/>
      <c r="H126" s="13"/>
      <c r="I126" s="13"/>
      <c r="J126" s="13" t="s">
        <v>35</v>
      </c>
      <c r="K126" s="23" t="str">
        <f t="shared" si="4"/>
        <v>d4d10</v>
      </c>
      <c r="L126" s="24">
        <f t="shared" si="5"/>
        <v>1890</v>
      </c>
      <c r="M126" s="12"/>
      <c r="N126" s="12"/>
    </row>
    <row r="127" spans="3:14" x14ac:dyDescent="0.25">
      <c r="C127" s="51" t="s">
        <v>59</v>
      </c>
      <c r="D127" s="48" t="s">
        <v>66</v>
      </c>
      <c r="E127" s="49" t="e">
        <f>SQRT((($E$8-#REF!)^2)+(($F$8-#REF!)^2))</f>
        <v>#REF!</v>
      </c>
      <c r="F127" s="50" t="s">
        <v>39</v>
      </c>
      <c r="G127" s="51"/>
      <c r="H127" s="51"/>
      <c r="I127" s="51"/>
      <c r="J127" s="51" t="s">
        <v>84</v>
      </c>
      <c r="K127" s="48" t="str">
        <f t="shared" si="4"/>
        <v>d4d11</v>
      </c>
      <c r="L127" s="52" t="e">
        <f>E127</f>
        <v>#REF!</v>
      </c>
      <c r="M127" s="12"/>
      <c r="N127" s="12"/>
    </row>
    <row r="128" spans="3:14" x14ac:dyDescent="0.25">
      <c r="C128" s="56" t="s">
        <v>59</v>
      </c>
      <c r="D128" s="53" t="s">
        <v>67</v>
      </c>
      <c r="E128" s="54" t="e">
        <f>SQRT((($E$8-#REF!)^2)+(($F$8-#REF!)^2))</f>
        <v>#REF!</v>
      </c>
      <c r="F128" s="54">
        <v>4341</v>
      </c>
      <c r="G128" s="56"/>
      <c r="H128" s="56"/>
      <c r="I128" s="56"/>
      <c r="J128" s="56" t="s">
        <v>87</v>
      </c>
      <c r="K128" s="53" t="str">
        <f t="shared" si="4"/>
        <v>d4d12</v>
      </c>
      <c r="L128" s="57">
        <v>0</v>
      </c>
      <c r="M128" s="12"/>
      <c r="N128" s="12"/>
    </row>
    <row r="129" spans="3:14" x14ac:dyDescent="0.25">
      <c r="C129" s="13" t="s">
        <v>59</v>
      </c>
      <c r="D129" s="23" t="s">
        <v>68</v>
      </c>
      <c r="E129" s="45" t="e">
        <f>SQRT((($E$8-#REF!)^2)+(($F$8-#REF!)^2))</f>
        <v>#REF!</v>
      </c>
      <c r="F129" s="45">
        <v>3875</v>
      </c>
      <c r="G129" s="13"/>
      <c r="H129" s="13"/>
      <c r="I129" s="13"/>
      <c r="J129" s="13" t="s">
        <v>35</v>
      </c>
      <c r="K129" s="23" t="str">
        <f t="shared" si="4"/>
        <v>d4d13</v>
      </c>
      <c r="L129" s="24">
        <f t="shared" si="5"/>
        <v>3875</v>
      </c>
      <c r="M129" s="12"/>
      <c r="N129" s="12"/>
    </row>
    <row r="130" spans="3:14" x14ac:dyDescent="0.25">
      <c r="C130" s="56" t="s">
        <v>59</v>
      </c>
      <c r="D130" s="53" t="s">
        <v>69</v>
      </c>
      <c r="E130" s="54" t="e">
        <f>SQRT((($E$8-#REF!)^2)+(($F$8-#REF!)^2))</f>
        <v>#REF!</v>
      </c>
      <c r="F130" s="54">
        <v>4329</v>
      </c>
      <c r="G130" s="56"/>
      <c r="H130" s="56"/>
      <c r="I130" s="56"/>
      <c r="J130" s="56" t="s">
        <v>87</v>
      </c>
      <c r="K130" s="53" t="str">
        <f t="shared" si="4"/>
        <v>d4d14</v>
      </c>
      <c r="L130" s="57">
        <v>0</v>
      </c>
      <c r="M130" s="12"/>
      <c r="N130" s="12"/>
    </row>
    <row r="131" spans="3:14" x14ac:dyDescent="0.25">
      <c r="C131" s="51" t="s">
        <v>59</v>
      </c>
      <c r="D131" s="48" t="s">
        <v>70</v>
      </c>
      <c r="E131" s="49" t="e">
        <f>SQRT((($E$8-#REF!)^2)+(($F$8-#REF!)^2))</f>
        <v>#REF!</v>
      </c>
      <c r="F131" s="50" t="s">
        <v>39</v>
      </c>
      <c r="G131" s="51"/>
      <c r="H131" s="51"/>
      <c r="I131" s="51"/>
      <c r="J131" s="51" t="s">
        <v>84</v>
      </c>
      <c r="K131" s="48" t="str">
        <f t="shared" si="4"/>
        <v>d4d15</v>
      </c>
      <c r="L131" s="52" t="e">
        <f>E131</f>
        <v>#REF!</v>
      </c>
      <c r="M131" s="12"/>
      <c r="N131" s="12"/>
    </row>
    <row r="132" spans="3:14" x14ac:dyDescent="0.25">
      <c r="C132" s="56" t="s">
        <v>59</v>
      </c>
      <c r="D132" s="53" t="s">
        <v>71</v>
      </c>
      <c r="E132" s="54">
        <f>SQRT((($E$8-E13)^2)+(($F$8-F13)^2))</f>
        <v>6308.0359066828405</v>
      </c>
      <c r="F132" s="54">
        <v>9219</v>
      </c>
      <c r="G132" s="56"/>
      <c r="H132" s="56"/>
      <c r="I132" s="56"/>
      <c r="J132" s="56" t="s">
        <v>86</v>
      </c>
      <c r="K132" s="53" t="str">
        <f t="shared" si="4"/>
        <v>d4d16</v>
      </c>
      <c r="L132" s="57">
        <v>0</v>
      </c>
      <c r="M132" s="12"/>
      <c r="N132" s="12"/>
    </row>
    <row r="133" spans="3:14" x14ac:dyDescent="0.25">
      <c r="C133" s="56" t="s">
        <v>59</v>
      </c>
      <c r="D133" s="53" t="s">
        <v>72</v>
      </c>
      <c r="E133" s="54">
        <f>SQRT((($E$8-E14)^2)+(($F$8-F14)^2))</f>
        <v>4776.5679101212409</v>
      </c>
      <c r="F133" s="54">
        <v>7387</v>
      </c>
      <c r="G133" s="56"/>
      <c r="H133" s="56"/>
      <c r="I133" s="56"/>
      <c r="J133" s="56" t="s">
        <v>86</v>
      </c>
      <c r="K133" s="53" t="str">
        <f t="shared" si="4"/>
        <v>d4d17</v>
      </c>
      <c r="L133" s="57">
        <v>0</v>
      </c>
      <c r="M133" s="12"/>
      <c r="N133" s="12"/>
    </row>
    <row r="134" spans="3:14" x14ac:dyDescent="0.25">
      <c r="C134" s="56" t="s">
        <v>59</v>
      </c>
      <c r="D134" s="53" t="s">
        <v>73</v>
      </c>
      <c r="E134" s="54">
        <f>SQRT((($E$8-E15)^2)+(($F$8-F15)^2))</f>
        <v>4622.1817359338002</v>
      </c>
      <c r="F134" s="54">
        <v>7669</v>
      </c>
      <c r="G134" s="56"/>
      <c r="H134" s="56"/>
      <c r="I134" s="56"/>
      <c r="J134" s="56" t="s">
        <v>86</v>
      </c>
      <c r="K134" s="53" t="str">
        <f t="shared" si="4"/>
        <v>d4d18</v>
      </c>
      <c r="L134" s="57">
        <v>0</v>
      </c>
      <c r="M134" s="12"/>
      <c r="N134" s="12"/>
    </row>
    <row r="135" spans="3:14" x14ac:dyDescent="0.25">
      <c r="C135" s="56" t="s">
        <v>59</v>
      </c>
      <c r="D135" s="53" t="s">
        <v>74</v>
      </c>
      <c r="E135" s="54" t="e">
        <f>SQRT((($E$8-#REF!)^2)+(($F$8-#REF!)^2))</f>
        <v>#REF!</v>
      </c>
      <c r="F135" s="54">
        <v>6567</v>
      </c>
      <c r="G135" s="56"/>
      <c r="H135" s="56"/>
      <c r="I135" s="56"/>
      <c r="J135" s="56" t="s">
        <v>86</v>
      </c>
      <c r="K135" s="53" t="str">
        <f t="shared" si="4"/>
        <v>d4d19</v>
      </c>
      <c r="L135" s="57">
        <v>0</v>
      </c>
      <c r="M135" s="12"/>
      <c r="N135" s="12"/>
    </row>
    <row r="136" spans="3:14" x14ac:dyDescent="0.25">
      <c r="C136" s="56" t="s">
        <v>59</v>
      </c>
      <c r="D136" s="53" t="s">
        <v>75</v>
      </c>
      <c r="E136" s="54">
        <f>SQRT((($E$8-E16)^2)+(($F$8-F16)^2))</f>
        <v>3579.1476638998843</v>
      </c>
      <c r="F136" s="54">
        <v>7076</v>
      </c>
      <c r="G136" s="56"/>
      <c r="H136" s="56"/>
      <c r="I136" s="56"/>
      <c r="J136" s="56" t="s">
        <v>86</v>
      </c>
      <c r="K136" s="53" t="str">
        <f t="shared" si="4"/>
        <v>d4d20</v>
      </c>
      <c r="L136" s="57">
        <v>0</v>
      </c>
      <c r="M136" s="12"/>
      <c r="N136" s="12"/>
    </row>
    <row r="137" spans="3:14" x14ac:dyDescent="0.25">
      <c r="C137" s="56" t="s">
        <v>59</v>
      </c>
      <c r="D137" s="53" t="s">
        <v>76</v>
      </c>
      <c r="E137" s="54" t="e">
        <f>SQRT((($E$8-#REF!)^2)+(($F$8-#REF!)^2))</f>
        <v>#REF!</v>
      </c>
      <c r="F137" s="54">
        <v>4431</v>
      </c>
      <c r="G137" s="56"/>
      <c r="H137" s="56"/>
      <c r="I137" s="56"/>
      <c r="J137" s="56" t="s">
        <v>86</v>
      </c>
      <c r="K137" s="53" t="str">
        <f t="shared" si="4"/>
        <v>d4d21</v>
      </c>
      <c r="L137" s="57">
        <v>0</v>
      </c>
      <c r="M137" s="12"/>
      <c r="N137" s="12"/>
    </row>
    <row r="138" spans="3:14" x14ac:dyDescent="0.25">
      <c r="C138" s="56" t="s">
        <v>59</v>
      </c>
      <c r="D138" s="53" t="s">
        <v>77</v>
      </c>
      <c r="E138" s="54" t="e">
        <f>SQRT((($E$8-#REF!)^2)+(($F$8-#REF!)^2))</f>
        <v>#REF!</v>
      </c>
      <c r="F138" s="54">
        <v>5776</v>
      </c>
      <c r="G138" s="56"/>
      <c r="H138" s="56"/>
      <c r="I138" s="56"/>
      <c r="J138" s="56" t="s">
        <v>86</v>
      </c>
      <c r="K138" s="53" t="str">
        <f t="shared" si="4"/>
        <v>d4d22</v>
      </c>
      <c r="L138" s="57">
        <v>0</v>
      </c>
      <c r="M138" s="12"/>
      <c r="N138" s="12"/>
    </row>
    <row r="139" spans="3:14" x14ac:dyDescent="0.25">
      <c r="C139" s="56" t="s">
        <v>59</v>
      </c>
      <c r="D139" s="53" t="s">
        <v>78</v>
      </c>
      <c r="E139" s="54" t="e">
        <f>SQRT((($E$8-#REF!)^2)+(($F$8-#REF!)^2))</f>
        <v>#REF!</v>
      </c>
      <c r="F139" s="54">
        <v>10702</v>
      </c>
      <c r="G139" s="56"/>
      <c r="H139" s="56"/>
      <c r="I139" s="56"/>
      <c r="J139" s="56" t="s">
        <v>86</v>
      </c>
      <c r="K139" s="53" t="str">
        <f t="shared" si="4"/>
        <v>d4d23</v>
      </c>
      <c r="L139" s="57">
        <v>0</v>
      </c>
      <c r="M139" s="12"/>
      <c r="N139" s="12"/>
    </row>
    <row r="140" spans="3:14" x14ac:dyDescent="0.25">
      <c r="C140" s="56" t="s">
        <v>59</v>
      </c>
      <c r="D140" s="53" t="s">
        <v>79</v>
      </c>
      <c r="E140" s="54" t="e">
        <f>SQRT((($E$8-#REF!)^2)+(($F$8-#REF!)^2))</f>
        <v>#REF!</v>
      </c>
      <c r="F140" s="54">
        <v>12045</v>
      </c>
      <c r="G140" s="56"/>
      <c r="H140" s="56"/>
      <c r="I140" s="56"/>
      <c r="J140" s="56" t="s">
        <v>86</v>
      </c>
      <c r="K140" s="53" t="str">
        <f t="shared" si="4"/>
        <v>d4d24</v>
      </c>
      <c r="L140" s="57">
        <v>0</v>
      </c>
      <c r="M140" s="12"/>
      <c r="N140" s="12"/>
    </row>
    <row r="141" spans="3:14" x14ac:dyDescent="0.25">
      <c r="C141" s="56" t="s">
        <v>59</v>
      </c>
      <c r="D141" s="53" t="s">
        <v>80</v>
      </c>
      <c r="E141" s="54">
        <f>SQRT((($E$8-E17)^2)+(($F$8-F17)^2))</f>
        <v>6244.020659799261</v>
      </c>
      <c r="F141" s="54">
        <v>9651</v>
      </c>
      <c r="G141" s="56"/>
      <c r="H141" s="56"/>
      <c r="I141" s="56"/>
      <c r="J141" s="56" t="s">
        <v>86</v>
      </c>
      <c r="K141" s="53" t="str">
        <f t="shared" si="4"/>
        <v>d4d25</v>
      </c>
      <c r="L141" s="57">
        <v>0</v>
      </c>
      <c r="M141" s="12"/>
      <c r="N141" s="12"/>
    </row>
    <row r="142" spans="3:14" x14ac:dyDescent="0.25">
      <c r="C142" s="56" t="s">
        <v>59</v>
      </c>
      <c r="D142" s="53" t="s">
        <v>81</v>
      </c>
      <c r="E142" s="54">
        <f>SQRT((($E$8-E18)^2)+(($F$8-F18)^2))</f>
        <v>6002.8170053733938</v>
      </c>
      <c r="F142" s="54">
        <v>9398</v>
      </c>
      <c r="G142" s="56"/>
      <c r="H142" s="56"/>
      <c r="I142" s="56"/>
      <c r="J142" s="56" t="s">
        <v>86</v>
      </c>
      <c r="K142" s="53" t="str">
        <f t="shared" si="4"/>
        <v>d4d26</v>
      </c>
      <c r="L142" s="57">
        <v>0</v>
      </c>
      <c r="M142" s="12"/>
      <c r="N142" s="12"/>
    </row>
    <row r="143" spans="3:14" x14ac:dyDescent="0.25">
      <c r="C143" s="13" t="s">
        <v>60</v>
      </c>
      <c r="D143" s="23" t="s">
        <v>61</v>
      </c>
      <c r="E143" s="45">
        <f>SQRT((($E$9-E10)^2)+(($F$9-F10)^2))</f>
        <v>950.60664840931975</v>
      </c>
      <c r="F143" s="45">
        <v>1775</v>
      </c>
      <c r="G143" s="13"/>
      <c r="H143" s="13"/>
      <c r="I143" s="13"/>
      <c r="J143" s="13" t="s">
        <v>35</v>
      </c>
      <c r="K143" s="23" t="str">
        <f t="shared" si="4"/>
        <v>d5d6</v>
      </c>
      <c r="L143" s="24">
        <f t="shared" si="5"/>
        <v>1775</v>
      </c>
      <c r="M143" s="12"/>
      <c r="N143" s="12"/>
    </row>
    <row r="144" spans="3:14" x14ac:dyDescent="0.25">
      <c r="C144" s="13" t="s">
        <v>60</v>
      </c>
      <c r="D144" s="23" t="s">
        <v>62</v>
      </c>
      <c r="E144" s="45" t="e">
        <f>SQRT((($E$9-#REF!)^2)+(($F$9-#REF!)^2))</f>
        <v>#REF!</v>
      </c>
      <c r="F144" s="45">
        <v>5705</v>
      </c>
      <c r="G144" s="13"/>
      <c r="H144" s="13"/>
      <c r="I144" s="13"/>
      <c r="J144" s="13" t="s">
        <v>35</v>
      </c>
      <c r="K144" s="23" t="str">
        <f t="shared" si="4"/>
        <v>d5d7</v>
      </c>
      <c r="L144" s="24">
        <f t="shared" si="5"/>
        <v>5705</v>
      </c>
      <c r="M144" s="12"/>
      <c r="N144" s="12"/>
    </row>
    <row r="145" spans="3:14" x14ac:dyDescent="0.25">
      <c r="C145" s="51" t="s">
        <v>60</v>
      </c>
      <c r="D145" s="48" t="s">
        <v>63</v>
      </c>
      <c r="E145" s="49">
        <f>SQRT((($E$9-E11)^2)+(($F$9-F11)^2))</f>
        <v>2617.7977385581185</v>
      </c>
      <c r="F145" s="50" t="s">
        <v>39</v>
      </c>
      <c r="G145" s="51"/>
      <c r="H145" s="51"/>
      <c r="I145" s="51"/>
      <c r="J145" s="51" t="s">
        <v>84</v>
      </c>
      <c r="K145" s="48" t="str">
        <f t="shared" si="4"/>
        <v>d5d8</v>
      </c>
      <c r="L145" s="52">
        <f>E145</f>
        <v>2617.7977385581185</v>
      </c>
      <c r="M145" s="12"/>
      <c r="N145" s="12"/>
    </row>
    <row r="146" spans="3:14" x14ac:dyDescent="0.25">
      <c r="C146" s="51" t="s">
        <v>60</v>
      </c>
      <c r="D146" s="48" t="s">
        <v>64</v>
      </c>
      <c r="E146" s="49">
        <f>SQRT((($E$9-E12)^2)+(($F$9-F12)^2))</f>
        <v>2402.4622785800407</v>
      </c>
      <c r="F146" s="50" t="s">
        <v>39</v>
      </c>
      <c r="G146" s="51"/>
      <c r="H146" s="51"/>
      <c r="I146" s="51"/>
      <c r="J146" s="51" t="s">
        <v>84</v>
      </c>
      <c r="K146" s="48" t="str">
        <f t="shared" si="4"/>
        <v>d5d9</v>
      </c>
      <c r="L146" s="52">
        <f>E146</f>
        <v>2402.4622785800407</v>
      </c>
      <c r="M146" s="12"/>
      <c r="N146" s="12"/>
    </row>
    <row r="147" spans="3:14" x14ac:dyDescent="0.25">
      <c r="C147" s="13" t="s">
        <v>60</v>
      </c>
      <c r="D147" s="23" t="s">
        <v>65</v>
      </c>
      <c r="E147" s="45" t="e">
        <f>SQRT((($E$9-#REF!)^2)+(($F$9-#REF!)^2))</f>
        <v>#REF!</v>
      </c>
      <c r="F147" s="45">
        <v>2942</v>
      </c>
      <c r="G147" s="13"/>
      <c r="H147" s="13"/>
      <c r="I147" s="13"/>
      <c r="J147" s="13" t="s">
        <v>35</v>
      </c>
      <c r="K147" s="23" t="str">
        <f t="shared" si="4"/>
        <v>d5d10</v>
      </c>
      <c r="L147" s="24">
        <f t="shared" si="5"/>
        <v>2942</v>
      </c>
      <c r="M147" s="12"/>
      <c r="N147" s="12"/>
    </row>
    <row r="148" spans="3:14" x14ac:dyDescent="0.25">
      <c r="C148" s="51" t="s">
        <v>60</v>
      </c>
      <c r="D148" s="48" t="s">
        <v>66</v>
      </c>
      <c r="E148" s="49" t="e">
        <f>SQRT((($E$9-#REF!)^2)+(($F$9-#REF!)^2))</f>
        <v>#REF!</v>
      </c>
      <c r="F148" s="50" t="s">
        <v>39</v>
      </c>
      <c r="G148" s="51"/>
      <c r="H148" s="51"/>
      <c r="I148" s="51"/>
      <c r="J148" s="51" t="s">
        <v>84</v>
      </c>
      <c r="K148" s="48" t="str">
        <f t="shared" si="4"/>
        <v>d5d11</v>
      </c>
      <c r="L148" s="52" t="e">
        <f>E148</f>
        <v>#REF!</v>
      </c>
      <c r="M148" s="12"/>
      <c r="N148" s="12"/>
    </row>
    <row r="149" spans="3:14" x14ac:dyDescent="0.25">
      <c r="C149" s="56" t="s">
        <v>60</v>
      </c>
      <c r="D149" s="53" t="s">
        <v>67</v>
      </c>
      <c r="E149" s="54" t="e">
        <f>SQRT((($E$9-#REF!)^2)+(($F$9-#REF!)^2))</f>
        <v>#REF!</v>
      </c>
      <c r="F149" s="54">
        <v>4831</v>
      </c>
      <c r="G149" s="56"/>
      <c r="H149" s="56"/>
      <c r="I149" s="56"/>
      <c r="J149" s="56" t="s">
        <v>87</v>
      </c>
      <c r="K149" s="53" t="str">
        <f t="shared" si="4"/>
        <v>d5d12</v>
      </c>
      <c r="L149" s="57">
        <v>0</v>
      </c>
      <c r="M149" s="12"/>
      <c r="N149" s="12"/>
    </row>
    <row r="150" spans="3:14" x14ac:dyDescent="0.25">
      <c r="C150" s="13" t="s">
        <v>60</v>
      </c>
      <c r="D150" s="23" t="s">
        <v>68</v>
      </c>
      <c r="E150" s="45" t="e">
        <f>SQRT((($E$9-#REF!)^2)+(($F$9-#REF!)^2))</f>
        <v>#REF!</v>
      </c>
      <c r="F150" s="45">
        <v>4370</v>
      </c>
      <c r="G150" s="13"/>
      <c r="H150" s="13"/>
      <c r="I150" s="13"/>
      <c r="J150" s="13" t="s">
        <v>35</v>
      </c>
      <c r="K150" s="23" t="str">
        <f t="shared" si="4"/>
        <v>d5d13</v>
      </c>
      <c r="L150" s="24">
        <f t="shared" si="5"/>
        <v>4370</v>
      </c>
      <c r="M150" s="12"/>
      <c r="N150" s="12"/>
    </row>
    <row r="151" spans="3:14" x14ac:dyDescent="0.25">
      <c r="C151" s="56" t="s">
        <v>60</v>
      </c>
      <c r="D151" s="53" t="s">
        <v>69</v>
      </c>
      <c r="E151" s="54" t="e">
        <f>SQRT((($E$9-#REF!)^2)+(($F$9-#REF!)^2))</f>
        <v>#REF!</v>
      </c>
      <c r="F151" s="54">
        <v>4846</v>
      </c>
      <c r="G151" s="56"/>
      <c r="H151" s="56"/>
      <c r="I151" s="56"/>
      <c r="J151" s="56" t="s">
        <v>87</v>
      </c>
      <c r="K151" s="53" t="str">
        <f t="shared" si="4"/>
        <v>d5d14</v>
      </c>
      <c r="L151" s="57">
        <v>0</v>
      </c>
      <c r="M151" s="12"/>
      <c r="N151" s="12"/>
    </row>
    <row r="152" spans="3:14" x14ac:dyDescent="0.25">
      <c r="C152" s="51" t="s">
        <v>60</v>
      </c>
      <c r="D152" s="48" t="s">
        <v>70</v>
      </c>
      <c r="E152" s="49" t="e">
        <f>SQRT((($E$9-#REF!)^2)+(($F$9-#REF!)^2))</f>
        <v>#REF!</v>
      </c>
      <c r="F152" s="50" t="s">
        <v>39</v>
      </c>
      <c r="G152" s="51"/>
      <c r="H152" s="51"/>
      <c r="I152" s="51"/>
      <c r="J152" s="51" t="s">
        <v>84</v>
      </c>
      <c r="K152" s="48" t="str">
        <f t="shared" ref="K152:K215" si="6">C152&amp;D152</f>
        <v>d5d15</v>
      </c>
      <c r="L152" s="52" t="e">
        <f>E152</f>
        <v>#REF!</v>
      </c>
      <c r="M152" s="12"/>
      <c r="N152" s="12"/>
    </row>
    <row r="153" spans="3:14" x14ac:dyDescent="0.25">
      <c r="C153" s="56" t="s">
        <v>60</v>
      </c>
      <c r="D153" s="53" t="s">
        <v>71</v>
      </c>
      <c r="E153" s="54">
        <f>SQRT((($E$9-E13)^2)+(($F$9-F13)^2))</f>
        <v>6765.0124907497402</v>
      </c>
      <c r="F153" s="54">
        <v>10252</v>
      </c>
      <c r="G153" s="56"/>
      <c r="H153" s="56"/>
      <c r="I153" s="56"/>
      <c r="J153" s="56" t="s">
        <v>86</v>
      </c>
      <c r="K153" s="53" t="str">
        <f t="shared" si="6"/>
        <v>d5d16</v>
      </c>
      <c r="L153" s="57">
        <v>0</v>
      </c>
      <c r="M153" s="12"/>
      <c r="N153" s="12"/>
    </row>
    <row r="154" spans="3:14" x14ac:dyDescent="0.25">
      <c r="C154" s="56" t="s">
        <v>60</v>
      </c>
      <c r="D154" s="53" t="s">
        <v>72</v>
      </c>
      <c r="E154" s="54">
        <f>SQRT((($E$9-E14)^2)+(($F$9-F14)^2))</f>
        <v>5138.16231740493</v>
      </c>
      <c r="F154" s="54">
        <v>8427</v>
      </c>
      <c r="G154" s="56"/>
      <c r="H154" s="56"/>
      <c r="I154" s="56"/>
      <c r="J154" s="56" t="s">
        <v>86</v>
      </c>
      <c r="K154" s="53" t="str">
        <f t="shared" si="6"/>
        <v>d5d17</v>
      </c>
      <c r="L154" s="57">
        <v>0</v>
      </c>
      <c r="M154" s="12"/>
      <c r="N154" s="12"/>
    </row>
    <row r="155" spans="3:14" x14ac:dyDescent="0.25">
      <c r="C155" s="56" t="s">
        <v>60</v>
      </c>
      <c r="D155" s="53" t="s">
        <v>73</v>
      </c>
      <c r="E155" s="54">
        <f>SQRT((($E$9-E15)^2)+(($F$9-F15)^2))</f>
        <v>4914.8840271160007</v>
      </c>
      <c r="F155" s="54">
        <v>9996</v>
      </c>
      <c r="G155" s="56"/>
      <c r="H155" s="56"/>
      <c r="I155" s="56"/>
      <c r="J155" s="56" t="s">
        <v>86</v>
      </c>
      <c r="K155" s="53" t="str">
        <f t="shared" si="6"/>
        <v>d5d18</v>
      </c>
      <c r="L155" s="57">
        <v>0</v>
      </c>
      <c r="M155" s="12"/>
      <c r="N155" s="12"/>
    </row>
    <row r="156" spans="3:14" x14ac:dyDescent="0.25">
      <c r="C156" s="56" t="s">
        <v>60</v>
      </c>
      <c r="D156" s="53" t="s">
        <v>74</v>
      </c>
      <c r="E156" s="54" t="e">
        <f>SQRT((($E$9-#REF!)^2)+(($F$9-#REF!)^2))</f>
        <v>#REF!</v>
      </c>
      <c r="F156" s="54">
        <v>7598</v>
      </c>
      <c r="G156" s="56"/>
      <c r="H156" s="56"/>
      <c r="I156" s="56"/>
      <c r="J156" s="56" t="s">
        <v>86</v>
      </c>
      <c r="K156" s="53" t="str">
        <f t="shared" si="6"/>
        <v>d5d19</v>
      </c>
      <c r="L156" s="57">
        <v>0</v>
      </c>
      <c r="M156" s="12"/>
      <c r="N156" s="12"/>
    </row>
    <row r="157" spans="3:14" x14ac:dyDescent="0.25">
      <c r="C157" s="56" t="s">
        <v>60</v>
      </c>
      <c r="D157" s="53" t="s">
        <v>75</v>
      </c>
      <c r="E157" s="54">
        <f>SQRT((($E$9-E16)^2)+(($F$9-F16)^2))</f>
        <v>4024.0697061556971</v>
      </c>
      <c r="F157" s="54">
        <v>8123</v>
      </c>
      <c r="G157" s="56"/>
      <c r="H157" s="56"/>
      <c r="I157" s="56"/>
      <c r="J157" s="56" t="s">
        <v>86</v>
      </c>
      <c r="K157" s="53" t="str">
        <f t="shared" si="6"/>
        <v>d5d20</v>
      </c>
      <c r="L157" s="57">
        <v>0</v>
      </c>
      <c r="M157" s="12"/>
      <c r="N157" s="12"/>
    </row>
    <row r="158" spans="3:14" x14ac:dyDescent="0.25">
      <c r="C158" s="56" t="s">
        <v>60</v>
      </c>
      <c r="D158" s="53" t="s">
        <v>76</v>
      </c>
      <c r="E158" s="54" t="e">
        <f>SQRT((($E$9-#REF!)^2)+(($F$9-#REF!)^2))</f>
        <v>#REF!</v>
      </c>
      <c r="F158" s="54">
        <v>9161</v>
      </c>
      <c r="G158" s="56"/>
      <c r="H158" s="56"/>
      <c r="I158" s="56"/>
      <c r="J158" s="56" t="s">
        <v>86</v>
      </c>
      <c r="K158" s="53" t="str">
        <f t="shared" si="6"/>
        <v>d5d21</v>
      </c>
      <c r="L158" s="57">
        <v>0</v>
      </c>
      <c r="M158" s="12"/>
      <c r="N158" s="12"/>
    </row>
    <row r="159" spans="3:14" x14ac:dyDescent="0.25">
      <c r="C159" s="56" t="s">
        <v>60</v>
      </c>
      <c r="D159" s="53" t="s">
        <v>77</v>
      </c>
      <c r="E159" s="54" t="e">
        <f>SQRT((($E$9-#REF!)^2)+(($F$9-#REF!)^2))</f>
        <v>#REF!</v>
      </c>
      <c r="F159" s="54">
        <v>6820</v>
      </c>
      <c r="G159" s="56"/>
      <c r="H159" s="56"/>
      <c r="I159" s="56"/>
      <c r="J159" s="56" t="s">
        <v>86</v>
      </c>
      <c r="K159" s="53" t="str">
        <f t="shared" si="6"/>
        <v>d5d22</v>
      </c>
      <c r="L159" s="57">
        <v>0</v>
      </c>
      <c r="M159" s="12"/>
      <c r="N159" s="12"/>
    </row>
    <row r="160" spans="3:14" x14ac:dyDescent="0.25">
      <c r="C160" s="56" t="s">
        <v>60</v>
      </c>
      <c r="D160" s="53" t="s">
        <v>78</v>
      </c>
      <c r="E160" s="54" t="e">
        <f>SQRT((($E$9-#REF!)^2)+(($F$9-#REF!)^2))</f>
        <v>#REF!</v>
      </c>
      <c r="F160" s="54">
        <v>11740</v>
      </c>
      <c r="G160" s="56"/>
      <c r="H160" s="56"/>
      <c r="I160" s="56"/>
      <c r="J160" s="56" t="s">
        <v>86</v>
      </c>
      <c r="K160" s="53" t="str">
        <f t="shared" si="6"/>
        <v>d5d23</v>
      </c>
      <c r="L160" s="57">
        <v>0</v>
      </c>
      <c r="M160" s="12"/>
      <c r="N160" s="12"/>
    </row>
    <row r="161" spans="3:14" x14ac:dyDescent="0.25">
      <c r="C161" s="56" t="s">
        <v>60</v>
      </c>
      <c r="D161" s="53" t="s">
        <v>79</v>
      </c>
      <c r="E161" s="54" t="e">
        <f>SQRT((($E$9-#REF!)^2)+(($F$9-#REF!)^2))</f>
        <v>#REF!</v>
      </c>
      <c r="F161" s="54">
        <v>13078</v>
      </c>
      <c r="G161" s="56"/>
      <c r="H161" s="56"/>
      <c r="I161" s="56"/>
      <c r="J161" s="56" t="s">
        <v>86</v>
      </c>
      <c r="K161" s="53" t="str">
        <f t="shared" si="6"/>
        <v>d5d24</v>
      </c>
      <c r="L161" s="57">
        <v>0</v>
      </c>
      <c r="M161" s="12"/>
      <c r="N161" s="12"/>
    </row>
    <row r="162" spans="3:14" x14ac:dyDescent="0.25">
      <c r="C162" s="56" t="s">
        <v>60</v>
      </c>
      <c r="D162" s="53" t="s">
        <v>80</v>
      </c>
      <c r="E162" s="54">
        <f>SQRT((($E$9-E17)^2)+(($F$9-F17)^2))</f>
        <v>6551.6566607233017</v>
      </c>
      <c r="F162" s="54">
        <v>10689</v>
      </c>
      <c r="G162" s="56"/>
      <c r="H162" s="56"/>
      <c r="I162" s="56"/>
      <c r="J162" s="56" t="s">
        <v>86</v>
      </c>
      <c r="K162" s="53" t="str">
        <f t="shared" si="6"/>
        <v>d5d25</v>
      </c>
      <c r="L162" s="57">
        <v>0</v>
      </c>
      <c r="M162" s="12"/>
      <c r="N162" s="12"/>
    </row>
    <row r="163" spans="3:14" x14ac:dyDescent="0.25">
      <c r="C163" s="56" t="s">
        <v>60</v>
      </c>
      <c r="D163" s="53" t="s">
        <v>81</v>
      </c>
      <c r="E163" s="54">
        <f>SQRT((($E$9-E18)^2)+(($F$9-F18)^2))</f>
        <v>6298.2172874552371</v>
      </c>
      <c r="F163" s="54">
        <v>10414</v>
      </c>
      <c r="G163" s="56"/>
      <c r="H163" s="56"/>
      <c r="I163" s="56"/>
      <c r="J163" s="56" t="s">
        <v>86</v>
      </c>
      <c r="K163" s="53" t="str">
        <f t="shared" si="6"/>
        <v>d5d26</v>
      </c>
      <c r="L163" s="57">
        <v>0</v>
      </c>
      <c r="M163" s="12"/>
      <c r="N163" s="12"/>
    </row>
    <row r="164" spans="3:14" x14ac:dyDescent="0.25">
      <c r="C164" s="13" t="s">
        <v>61</v>
      </c>
      <c r="D164" s="23" t="s">
        <v>62</v>
      </c>
      <c r="E164" s="45" t="e">
        <f>SQRT((($E$10-#REF!)^2)+(($F$10-#REF!)^2))</f>
        <v>#REF!</v>
      </c>
      <c r="F164" s="45">
        <v>4428</v>
      </c>
      <c r="G164" s="13"/>
      <c r="H164" s="13"/>
      <c r="I164" s="13"/>
      <c r="J164" s="13" t="s">
        <v>35</v>
      </c>
      <c r="K164" s="23" t="str">
        <f t="shared" si="6"/>
        <v>d6d7</v>
      </c>
      <c r="L164" s="24">
        <f t="shared" ref="L164:L202" si="7">F164</f>
        <v>4428</v>
      </c>
      <c r="M164" s="12"/>
      <c r="N164" s="12"/>
    </row>
    <row r="165" spans="3:14" x14ac:dyDescent="0.25">
      <c r="C165" s="51" t="s">
        <v>61</v>
      </c>
      <c r="D165" s="48" t="s">
        <v>63</v>
      </c>
      <c r="E165" s="49">
        <f>SQRT((($E$10-E11)^2)+(($F$10-F11)^2))</f>
        <v>2876.0865772782295</v>
      </c>
      <c r="F165" s="50" t="s">
        <v>39</v>
      </c>
      <c r="G165" s="51"/>
      <c r="H165" s="51"/>
      <c r="I165" s="51"/>
      <c r="J165" s="51" t="s">
        <v>84</v>
      </c>
      <c r="K165" s="48" t="str">
        <f t="shared" si="6"/>
        <v>d6d8</v>
      </c>
      <c r="L165" s="52">
        <f>E165</f>
        <v>2876.0865772782295</v>
      </c>
      <c r="M165" s="12"/>
      <c r="N165" s="12"/>
    </row>
    <row r="166" spans="3:14" x14ac:dyDescent="0.25">
      <c r="C166" s="51" t="s">
        <v>61</v>
      </c>
      <c r="D166" s="48" t="s">
        <v>64</v>
      </c>
      <c r="E166" s="49">
        <f>SQRT((($E$10-E12)^2)+(($F$10-F12)^2))</f>
        <v>2968.6027016089574</v>
      </c>
      <c r="F166" s="50" t="s">
        <v>39</v>
      </c>
      <c r="G166" s="51"/>
      <c r="H166" s="51"/>
      <c r="I166" s="51"/>
      <c r="J166" s="51" t="s">
        <v>84</v>
      </c>
      <c r="K166" s="48" t="str">
        <f t="shared" si="6"/>
        <v>d6d9</v>
      </c>
      <c r="L166" s="52">
        <f>E166</f>
        <v>2968.6027016089574</v>
      </c>
      <c r="M166" s="12"/>
      <c r="N166" s="12"/>
    </row>
    <row r="167" spans="3:14" x14ac:dyDescent="0.25">
      <c r="C167" s="13" t="s">
        <v>61</v>
      </c>
      <c r="D167" s="23" t="s">
        <v>65</v>
      </c>
      <c r="E167" s="45" t="e">
        <f>SQRT((($E$10-#REF!)^2)+(($F$10-#REF!)^2))</f>
        <v>#REF!</v>
      </c>
      <c r="F167" s="45">
        <v>3204</v>
      </c>
      <c r="G167" s="13"/>
      <c r="H167" s="13"/>
      <c r="I167" s="13"/>
      <c r="J167" s="13" t="s">
        <v>35</v>
      </c>
      <c r="K167" s="23" t="str">
        <f t="shared" si="6"/>
        <v>d6d10</v>
      </c>
      <c r="L167" s="24">
        <f t="shared" si="7"/>
        <v>3204</v>
      </c>
      <c r="M167" s="12"/>
      <c r="N167" s="12"/>
    </row>
    <row r="168" spans="3:14" x14ac:dyDescent="0.25">
      <c r="C168" s="51" t="s">
        <v>61</v>
      </c>
      <c r="D168" s="48" t="s">
        <v>66</v>
      </c>
      <c r="E168" s="49" t="e">
        <f>SQRT((($E$10-#REF!)^2)+(($F$10-#REF!)^2))</f>
        <v>#REF!</v>
      </c>
      <c r="F168" s="50" t="s">
        <v>39</v>
      </c>
      <c r="G168" s="51"/>
      <c r="H168" s="51"/>
      <c r="I168" s="51"/>
      <c r="J168" s="51" t="s">
        <v>84</v>
      </c>
      <c r="K168" s="48" t="str">
        <f t="shared" si="6"/>
        <v>d6d11</v>
      </c>
      <c r="L168" s="52" t="e">
        <f>E168</f>
        <v>#REF!</v>
      </c>
      <c r="M168" s="12"/>
      <c r="N168" s="12"/>
    </row>
    <row r="169" spans="3:14" x14ac:dyDescent="0.25">
      <c r="C169" s="56" t="s">
        <v>61</v>
      </c>
      <c r="D169" s="53" t="s">
        <v>67</v>
      </c>
      <c r="E169" s="54" t="e">
        <f>SQRT((($E$10-#REF!)^2)+(($F$10-#REF!)^2))</f>
        <v>#REF!</v>
      </c>
      <c r="F169" s="54">
        <v>6143</v>
      </c>
      <c r="G169" s="56"/>
      <c r="H169" s="56"/>
      <c r="I169" s="56"/>
      <c r="J169" s="56" t="s">
        <v>87</v>
      </c>
      <c r="K169" s="53" t="str">
        <f t="shared" si="6"/>
        <v>d6d12</v>
      </c>
      <c r="L169" s="57">
        <v>0</v>
      </c>
      <c r="M169" s="12"/>
      <c r="N169" s="12"/>
    </row>
    <row r="170" spans="3:14" x14ac:dyDescent="0.25">
      <c r="C170" s="13" t="s">
        <v>61</v>
      </c>
      <c r="D170" s="23" t="s">
        <v>68</v>
      </c>
      <c r="E170" s="45" t="e">
        <f>SQRT((($E$10-#REF!)^2)+(($F$10-#REF!)^2))</f>
        <v>#REF!</v>
      </c>
      <c r="F170" s="45">
        <v>5677</v>
      </c>
      <c r="G170" s="13"/>
      <c r="H170" s="13"/>
      <c r="I170" s="13"/>
      <c r="J170" s="13" t="s">
        <v>35</v>
      </c>
      <c r="K170" s="23" t="str">
        <f t="shared" si="6"/>
        <v>d6d13</v>
      </c>
      <c r="L170" s="24">
        <f t="shared" si="7"/>
        <v>5677</v>
      </c>
      <c r="M170" s="12"/>
      <c r="N170" s="12"/>
    </row>
    <row r="171" spans="3:14" x14ac:dyDescent="0.25">
      <c r="C171" s="56" t="s">
        <v>61</v>
      </c>
      <c r="D171" s="53" t="s">
        <v>69</v>
      </c>
      <c r="E171" s="54" t="e">
        <f>SQRT((($E$10-#REF!)^2)+(($F$10-#REF!)^2))</f>
        <v>#REF!</v>
      </c>
      <c r="F171" s="54">
        <v>6155</v>
      </c>
      <c r="G171" s="56"/>
      <c r="H171" s="56"/>
      <c r="I171" s="56"/>
      <c r="J171" s="56" t="s">
        <v>87</v>
      </c>
      <c r="K171" s="53" t="str">
        <f t="shared" si="6"/>
        <v>d6d14</v>
      </c>
      <c r="L171" s="57">
        <v>0</v>
      </c>
      <c r="M171" s="12"/>
      <c r="N171" s="12"/>
    </row>
    <row r="172" spans="3:14" x14ac:dyDescent="0.25">
      <c r="C172" s="51" t="s">
        <v>61</v>
      </c>
      <c r="D172" s="48" t="s">
        <v>70</v>
      </c>
      <c r="E172" s="49" t="e">
        <f>SQRT((($E$10-#REF!)^2)+(($F$10-#REF!)^2))</f>
        <v>#REF!</v>
      </c>
      <c r="F172" s="50" t="s">
        <v>39</v>
      </c>
      <c r="G172" s="51"/>
      <c r="H172" s="51"/>
      <c r="I172" s="51"/>
      <c r="J172" s="51" t="s">
        <v>84</v>
      </c>
      <c r="K172" s="48" t="str">
        <f t="shared" si="6"/>
        <v>d6d15</v>
      </c>
      <c r="L172" s="52" t="e">
        <f>E172</f>
        <v>#REF!</v>
      </c>
      <c r="M172" s="12"/>
      <c r="N172" s="12"/>
    </row>
    <row r="173" spans="3:14" x14ac:dyDescent="0.25">
      <c r="C173" s="56" t="s">
        <v>61</v>
      </c>
      <c r="D173" s="53" t="s">
        <v>71</v>
      </c>
      <c r="E173" s="54">
        <f>SQRT((($E$10-E13)^2)+(($F$10-F13)^2))</f>
        <v>6883.7900171344563</v>
      </c>
      <c r="F173" s="54">
        <v>10544</v>
      </c>
      <c r="G173" s="56"/>
      <c r="H173" s="56"/>
      <c r="I173" s="56"/>
      <c r="J173" s="56" t="s">
        <v>86</v>
      </c>
      <c r="K173" s="53" t="str">
        <f t="shared" si="6"/>
        <v>d6d16</v>
      </c>
      <c r="L173" s="57">
        <v>0</v>
      </c>
      <c r="M173" s="12"/>
      <c r="N173" s="12"/>
    </row>
    <row r="174" spans="3:14" x14ac:dyDescent="0.25">
      <c r="C174" s="56" t="s">
        <v>61</v>
      </c>
      <c r="D174" s="53" t="s">
        <v>72</v>
      </c>
      <c r="E174" s="54">
        <f>SQRT((($E$10-E14)^2)+(($F$10-F14)^2))</f>
        <v>5017.3563756225249</v>
      </c>
      <c r="F174" s="54">
        <v>8880</v>
      </c>
      <c r="G174" s="56"/>
      <c r="H174" s="56"/>
      <c r="I174" s="56"/>
      <c r="J174" s="56" t="s">
        <v>86</v>
      </c>
      <c r="K174" s="53" t="str">
        <f t="shared" si="6"/>
        <v>d6d17</v>
      </c>
      <c r="L174" s="57">
        <v>0</v>
      </c>
      <c r="M174" s="12"/>
      <c r="N174" s="12"/>
    </row>
    <row r="175" spans="3:14" x14ac:dyDescent="0.25">
      <c r="C175" s="56" t="s">
        <v>61</v>
      </c>
      <c r="D175" s="53" t="s">
        <v>73</v>
      </c>
      <c r="E175" s="54">
        <f>SQRT((($E$10-E15)^2)+(($F$10-F15)^2))</f>
        <v>4646.8006197813138</v>
      </c>
      <c r="F175" s="54">
        <v>10272</v>
      </c>
      <c r="G175" s="56"/>
      <c r="H175" s="56"/>
      <c r="I175" s="56"/>
      <c r="J175" s="56" t="s">
        <v>86</v>
      </c>
      <c r="K175" s="53" t="str">
        <f t="shared" si="6"/>
        <v>d6d18</v>
      </c>
      <c r="L175" s="57">
        <v>0</v>
      </c>
      <c r="M175" s="12"/>
      <c r="N175" s="12"/>
    </row>
    <row r="176" spans="3:14" x14ac:dyDescent="0.25">
      <c r="C176" s="56" t="s">
        <v>61</v>
      </c>
      <c r="D176" s="53" t="s">
        <v>74</v>
      </c>
      <c r="E176" s="54" t="e">
        <f>SQRT((($E$10-#REF!)^2)+(($F$10-#REF!)^2))</f>
        <v>#REF!</v>
      </c>
      <c r="F176" s="54">
        <v>7888</v>
      </c>
      <c r="G176" s="56"/>
      <c r="H176" s="56"/>
      <c r="I176" s="56"/>
      <c r="J176" s="56" t="s">
        <v>86</v>
      </c>
      <c r="K176" s="53" t="str">
        <f t="shared" si="6"/>
        <v>d6d19</v>
      </c>
      <c r="L176" s="57">
        <v>0</v>
      </c>
      <c r="M176" s="12"/>
      <c r="N176" s="12"/>
    </row>
    <row r="177" spans="3:14" x14ac:dyDescent="0.25">
      <c r="C177" s="56" t="s">
        <v>61</v>
      </c>
      <c r="D177" s="53" t="s">
        <v>75</v>
      </c>
      <c r="E177" s="54">
        <f>SQRT((($E$10-E16)^2)+(($F$10-F16)^2))</f>
        <v>4160.4482931530347</v>
      </c>
      <c r="F177" s="54">
        <v>8407</v>
      </c>
      <c r="G177" s="56"/>
      <c r="H177" s="56"/>
      <c r="I177" s="56"/>
      <c r="J177" s="56" t="s">
        <v>86</v>
      </c>
      <c r="K177" s="53" t="str">
        <f t="shared" si="6"/>
        <v>d6d20</v>
      </c>
      <c r="L177" s="57">
        <v>0</v>
      </c>
      <c r="M177" s="12"/>
      <c r="N177" s="12"/>
    </row>
    <row r="178" spans="3:14" x14ac:dyDescent="0.25">
      <c r="C178" s="56" t="s">
        <v>61</v>
      </c>
      <c r="D178" s="53" t="s">
        <v>76</v>
      </c>
      <c r="E178" s="54" t="e">
        <f>SQRT((($E$10-#REF!)^2)+(($F$10-#REF!)^2))</f>
        <v>#REF!</v>
      </c>
      <c r="F178" s="54">
        <v>5755</v>
      </c>
      <c r="G178" s="56"/>
      <c r="H178" s="56"/>
      <c r="I178" s="56"/>
      <c r="J178" s="56" t="s">
        <v>86</v>
      </c>
      <c r="K178" s="53" t="str">
        <f t="shared" si="6"/>
        <v>d6d21</v>
      </c>
      <c r="L178" s="57">
        <v>0</v>
      </c>
      <c r="M178" s="12"/>
      <c r="N178" s="12"/>
    </row>
    <row r="179" spans="3:14" x14ac:dyDescent="0.25">
      <c r="C179" s="56" t="s">
        <v>61</v>
      </c>
      <c r="D179" s="53" t="s">
        <v>77</v>
      </c>
      <c r="E179" s="54" t="e">
        <f>SQRT((($E$10-#REF!)^2)+(($F$10-#REF!)^2))</f>
        <v>#REF!</v>
      </c>
      <c r="F179" s="54">
        <v>7113</v>
      </c>
      <c r="G179" s="56"/>
      <c r="H179" s="56"/>
      <c r="I179" s="56"/>
      <c r="J179" s="56" t="s">
        <v>86</v>
      </c>
      <c r="K179" s="53" t="str">
        <f t="shared" si="6"/>
        <v>d6d22</v>
      </c>
      <c r="L179" s="57">
        <v>0</v>
      </c>
      <c r="M179" s="12"/>
      <c r="N179" s="12"/>
    </row>
    <row r="180" spans="3:14" x14ac:dyDescent="0.25">
      <c r="C180" s="56" t="s">
        <v>61</v>
      </c>
      <c r="D180" s="53" t="s">
        <v>78</v>
      </c>
      <c r="E180" s="54" t="e">
        <f>SQRT((($E$10-#REF!)^2)+(($F$10-#REF!)^2))</f>
        <v>#REF!</v>
      </c>
      <c r="F180" s="54">
        <v>12024</v>
      </c>
      <c r="G180" s="56"/>
      <c r="H180" s="56"/>
      <c r="I180" s="56"/>
      <c r="J180" s="56" t="s">
        <v>86</v>
      </c>
      <c r="K180" s="53" t="str">
        <f t="shared" si="6"/>
        <v>d6d23</v>
      </c>
      <c r="L180" s="57">
        <v>0</v>
      </c>
      <c r="M180" s="12"/>
      <c r="N180" s="12"/>
    </row>
    <row r="181" spans="3:14" x14ac:dyDescent="0.25">
      <c r="C181" s="56" t="s">
        <v>61</v>
      </c>
      <c r="D181" s="53" t="s">
        <v>79</v>
      </c>
      <c r="E181" s="54" t="e">
        <f>SQRT((($E$10-#REF!)^2)+(($F$10-#REF!)^2))</f>
        <v>#REF!</v>
      </c>
      <c r="F181" s="54">
        <v>13368</v>
      </c>
      <c r="G181" s="56"/>
      <c r="H181" s="56"/>
      <c r="I181" s="56"/>
      <c r="J181" s="56" t="s">
        <v>86</v>
      </c>
      <c r="K181" s="53" t="str">
        <f t="shared" si="6"/>
        <v>d6d24</v>
      </c>
      <c r="L181" s="57">
        <v>0</v>
      </c>
      <c r="M181" s="12"/>
      <c r="N181" s="12"/>
    </row>
    <row r="182" spans="3:14" x14ac:dyDescent="0.25">
      <c r="C182" s="56" t="s">
        <v>61</v>
      </c>
      <c r="D182" s="53" t="s">
        <v>80</v>
      </c>
      <c r="E182" s="54">
        <f>SQRT((($E$10-E17)^2)+(($F$10-F17)^2))</f>
        <v>6282.1545667071896</v>
      </c>
      <c r="F182" s="54">
        <v>10985</v>
      </c>
      <c r="G182" s="56"/>
      <c r="H182" s="56"/>
      <c r="I182" s="56"/>
      <c r="J182" s="56" t="s">
        <v>86</v>
      </c>
      <c r="K182" s="53" t="str">
        <f t="shared" si="6"/>
        <v>d6d25</v>
      </c>
      <c r="L182" s="57">
        <v>0</v>
      </c>
      <c r="M182" s="12"/>
      <c r="N182" s="12"/>
    </row>
    <row r="183" spans="3:14" x14ac:dyDescent="0.25">
      <c r="C183" s="56" t="s">
        <v>61</v>
      </c>
      <c r="D183" s="53" t="s">
        <v>81</v>
      </c>
      <c r="E183" s="54">
        <f>SQRT((($E$10-E18)^2)+(($F$10-F18)^2))</f>
        <v>6006.9709504874418</v>
      </c>
      <c r="F183" s="54">
        <v>10713</v>
      </c>
      <c r="G183" s="56"/>
      <c r="H183" s="56"/>
      <c r="I183" s="56"/>
      <c r="J183" s="56" t="s">
        <v>86</v>
      </c>
      <c r="K183" s="53" t="str">
        <f t="shared" si="6"/>
        <v>d6d26</v>
      </c>
      <c r="L183" s="57">
        <v>0</v>
      </c>
      <c r="M183" s="12"/>
      <c r="N183" s="12"/>
    </row>
    <row r="184" spans="3:14" x14ac:dyDescent="0.25">
      <c r="C184" s="51" t="s">
        <v>62</v>
      </c>
      <c r="D184" s="48" t="s">
        <v>63</v>
      </c>
      <c r="E184" s="49" t="e">
        <f>SQRT(((#REF!-E11)^2)+((#REF!-F11)^2))</f>
        <v>#REF!</v>
      </c>
      <c r="F184" s="50" t="s">
        <v>39</v>
      </c>
      <c r="G184" s="51"/>
      <c r="H184" s="51"/>
      <c r="I184" s="51"/>
      <c r="J184" s="51" t="s">
        <v>84</v>
      </c>
      <c r="K184" s="48" t="str">
        <f t="shared" si="6"/>
        <v>d7d8</v>
      </c>
      <c r="L184" s="52" t="e">
        <f>E184</f>
        <v>#REF!</v>
      </c>
      <c r="M184" s="12"/>
      <c r="N184" s="12"/>
    </row>
    <row r="185" spans="3:14" x14ac:dyDescent="0.25">
      <c r="C185" s="51" t="s">
        <v>62</v>
      </c>
      <c r="D185" s="48" t="s">
        <v>64</v>
      </c>
      <c r="E185" s="49" t="e">
        <f>SQRT(((#REF!-E12)^2)+((#REF!-F12)^2))</f>
        <v>#REF!</v>
      </c>
      <c r="F185" s="50" t="s">
        <v>39</v>
      </c>
      <c r="G185" s="51"/>
      <c r="H185" s="51"/>
      <c r="I185" s="51"/>
      <c r="J185" s="51" t="s">
        <v>84</v>
      </c>
      <c r="K185" s="48" t="str">
        <f t="shared" si="6"/>
        <v>d7d9</v>
      </c>
      <c r="L185" s="52" t="e">
        <f>E185</f>
        <v>#REF!</v>
      </c>
      <c r="M185" s="12"/>
      <c r="N185" s="12"/>
    </row>
    <row r="186" spans="3:14" x14ac:dyDescent="0.25">
      <c r="C186" s="13" t="s">
        <v>62</v>
      </c>
      <c r="D186" s="23" t="s">
        <v>65</v>
      </c>
      <c r="E186" s="45" t="e">
        <f>SQRT(((#REF!-#REF!)^2)+((#REF!-#REF!)^2))</f>
        <v>#REF!</v>
      </c>
      <c r="F186" s="45">
        <v>3545</v>
      </c>
      <c r="G186" s="13"/>
      <c r="H186" s="13"/>
      <c r="I186" s="13"/>
      <c r="J186" s="13" t="s">
        <v>35</v>
      </c>
      <c r="K186" s="23" t="str">
        <f t="shared" si="6"/>
        <v>d7d10</v>
      </c>
      <c r="L186" s="24">
        <f t="shared" si="7"/>
        <v>3545</v>
      </c>
      <c r="M186" s="12"/>
      <c r="N186" s="12"/>
    </row>
    <row r="187" spans="3:14" x14ac:dyDescent="0.25">
      <c r="C187" s="51" t="s">
        <v>62</v>
      </c>
      <c r="D187" s="48" t="s">
        <v>66</v>
      </c>
      <c r="E187" s="49" t="e">
        <f>SQRT(((#REF!-#REF!)^2)+((#REF!-#REF!)^2))</f>
        <v>#REF!</v>
      </c>
      <c r="F187" s="50" t="s">
        <v>39</v>
      </c>
      <c r="G187" s="51"/>
      <c r="H187" s="51"/>
      <c r="I187" s="51"/>
      <c r="J187" s="51" t="s">
        <v>84</v>
      </c>
      <c r="K187" s="48" t="str">
        <f t="shared" si="6"/>
        <v>d7d11</v>
      </c>
      <c r="L187" s="52" t="e">
        <f>E187</f>
        <v>#REF!</v>
      </c>
      <c r="M187" s="12"/>
      <c r="N187" s="12"/>
    </row>
    <row r="188" spans="3:14" x14ac:dyDescent="0.25">
      <c r="C188" s="56" t="s">
        <v>62</v>
      </c>
      <c r="D188" s="53" t="s">
        <v>67</v>
      </c>
      <c r="E188" s="54" t="e">
        <f>SQRT(((#REF!-#REF!)^2)+((#REF!-#REF!)^2))</f>
        <v>#REF!</v>
      </c>
      <c r="F188" s="54">
        <v>8316</v>
      </c>
      <c r="G188" s="56"/>
      <c r="H188" s="56"/>
      <c r="I188" s="56"/>
      <c r="J188" s="56" t="s">
        <v>86</v>
      </c>
      <c r="K188" s="53" t="str">
        <f t="shared" si="6"/>
        <v>d7d12</v>
      </c>
      <c r="L188" s="57">
        <v>0</v>
      </c>
      <c r="M188" s="12"/>
      <c r="N188" s="12"/>
    </row>
    <row r="189" spans="3:14" x14ac:dyDescent="0.25">
      <c r="C189" s="56" t="s">
        <v>62</v>
      </c>
      <c r="D189" s="53" t="s">
        <v>68</v>
      </c>
      <c r="E189" s="54" t="e">
        <f>SQRT(((#REF!-#REF!)^2)+((#REF!-#REF!)^2))</f>
        <v>#REF!</v>
      </c>
      <c r="F189" s="54">
        <v>7853</v>
      </c>
      <c r="G189" s="56"/>
      <c r="H189" s="56"/>
      <c r="I189" s="56"/>
      <c r="J189" s="56" t="s">
        <v>86</v>
      </c>
      <c r="K189" s="53" t="str">
        <f t="shared" si="6"/>
        <v>d7d13</v>
      </c>
      <c r="L189" s="57">
        <v>0</v>
      </c>
      <c r="M189" s="12"/>
      <c r="N189" s="12"/>
    </row>
    <row r="190" spans="3:14" x14ac:dyDescent="0.25">
      <c r="C190" s="56" t="s">
        <v>62</v>
      </c>
      <c r="D190" s="53" t="s">
        <v>69</v>
      </c>
      <c r="E190" s="54" t="e">
        <f>SQRT(((#REF!-#REF!)^2)+((#REF!-#REF!)^2))</f>
        <v>#REF!</v>
      </c>
      <c r="F190" s="54">
        <v>8321</v>
      </c>
      <c r="G190" s="56"/>
      <c r="H190" s="56"/>
      <c r="I190" s="56"/>
      <c r="J190" s="56" t="s">
        <v>86</v>
      </c>
      <c r="K190" s="53" t="str">
        <f t="shared" si="6"/>
        <v>d7d14</v>
      </c>
      <c r="L190" s="57">
        <v>0</v>
      </c>
      <c r="M190" s="12"/>
      <c r="N190" s="12"/>
    </row>
    <row r="191" spans="3:14" x14ac:dyDescent="0.25">
      <c r="C191" s="51" t="s">
        <v>62</v>
      </c>
      <c r="D191" s="48" t="s">
        <v>70</v>
      </c>
      <c r="E191" s="49" t="e">
        <f>SQRT(((#REF!-#REF!)^2)+((#REF!-#REF!)^2))</f>
        <v>#REF!</v>
      </c>
      <c r="F191" s="50" t="s">
        <v>39</v>
      </c>
      <c r="G191" s="51"/>
      <c r="H191" s="51"/>
      <c r="I191" s="51"/>
      <c r="J191" s="51" t="s">
        <v>84</v>
      </c>
      <c r="K191" s="48" t="str">
        <f t="shared" si="6"/>
        <v>d7d15</v>
      </c>
      <c r="L191" s="52" t="e">
        <f>E191</f>
        <v>#REF!</v>
      </c>
      <c r="M191" s="12"/>
      <c r="N191" s="12"/>
    </row>
    <row r="192" spans="3:14" x14ac:dyDescent="0.25">
      <c r="C192" s="56" t="s">
        <v>62</v>
      </c>
      <c r="D192" s="53" t="s">
        <v>71</v>
      </c>
      <c r="E192" s="54" t="e">
        <f>SQRT(((#REF!-E13)^2)+((#REF!-F13)^2))</f>
        <v>#REF!</v>
      </c>
      <c r="F192" s="54">
        <v>8438</v>
      </c>
      <c r="G192" s="56"/>
      <c r="H192" s="56"/>
      <c r="I192" s="56"/>
      <c r="J192" s="56" t="s">
        <v>91</v>
      </c>
      <c r="K192" s="53" t="str">
        <f t="shared" si="6"/>
        <v>d7d16</v>
      </c>
      <c r="L192" s="57">
        <v>0</v>
      </c>
      <c r="M192" s="12"/>
      <c r="N192" s="12"/>
    </row>
    <row r="193" spans="3:14" x14ac:dyDescent="0.25">
      <c r="C193" s="56" t="s">
        <v>62</v>
      </c>
      <c r="D193" s="53" t="s">
        <v>72</v>
      </c>
      <c r="E193" s="54" t="e">
        <f>SQRT(((#REF!-E14)^2)+((#REF!-F14)^2))</f>
        <v>#REF!</v>
      </c>
      <c r="F193" s="54">
        <v>6611</v>
      </c>
      <c r="G193" s="56"/>
      <c r="H193" s="56"/>
      <c r="I193" s="56"/>
      <c r="J193" s="56" t="s">
        <v>91</v>
      </c>
      <c r="K193" s="53" t="str">
        <f t="shared" si="6"/>
        <v>d7d17</v>
      </c>
      <c r="L193" s="57">
        <v>0</v>
      </c>
      <c r="M193" s="12"/>
      <c r="N193" s="12"/>
    </row>
    <row r="194" spans="3:14" x14ac:dyDescent="0.25">
      <c r="C194" s="13" t="s">
        <v>62</v>
      </c>
      <c r="D194" s="23" t="s">
        <v>73</v>
      </c>
      <c r="E194" s="45" t="e">
        <f>SQRT(((#REF!-E15)^2)+((#REF!-F15)^2))</f>
        <v>#REF!</v>
      </c>
      <c r="F194" s="45">
        <v>8034</v>
      </c>
      <c r="G194" s="13"/>
      <c r="H194" s="13"/>
      <c r="I194" s="13"/>
      <c r="J194" s="13" t="s">
        <v>35</v>
      </c>
      <c r="K194" s="23" t="str">
        <f t="shared" si="6"/>
        <v>d7d18</v>
      </c>
      <c r="L194" s="24">
        <f t="shared" si="7"/>
        <v>8034</v>
      </c>
      <c r="M194" s="12"/>
      <c r="N194" s="12"/>
    </row>
    <row r="195" spans="3:14" x14ac:dyDescent="0.25">
      <c r="C195" s="56" t="s">
        <v>62</v>
      </c>
      <c r="D195" s="53" t="s">
        <v>74</v>
      </c>
      <c r="E195" s="54" t="e">
        <f>SQRT(((#REF!-#REF!)^2)+((#REF!-#REF!)^2))</f>
        <v>#REF!</v>
      </c>
      <c r="F195" s="54">
        <v>5793</v>
      </c>
      <c r="G195" s="56"/>
      <c r="H195" s="56"/>
      <c r="I195" s="56"/>
      <c r="J195" s="56" t="s">
        <v>91</v>
      </c>
      <c r="K195" s="53" t="str">
        <f t="shared" si="6"/>
        <v>d7d19</v>
      </c>
      <c r="L195" s="57">
        <v>0</v>
      </c>
      <c r="M195" s="12"/>
      <c r="N195" s="12"/>
    </row>
    <row r="196" spans="3:14" x14ac:dyDescent="0.25">
      <c r="C196" s="56" t="s">
        <v>62</v>
      </c>
      <c r="D196" s="53" t="s">
        <v>75</v>
      </c>
      <c r="E196" s="54" t="e">
        <f>SQRT(((#REF!-E16)^2)+((#REF!-F16)^2))</f>
        <v>#REF!</v>
      </c>
      <c r="F196" s="54">
        <v>6310</v>
      </c>
      <c r="G196" s="56"/>
      <c r="H196" s="56"/>
      <c r="I196" s="56"/>
      <c r="J196" s="56" t="s">
        <v>91</v>
      </c>
      <c r="K196" s="53" t="str">
        <f t="shared" si="6"/>
        <v>d7d20</v>
      </c>
      <c r="L196" s="57">
        <v>0</v>
      </c>
      <c r="M196" s="12"/>
      <c r="N196" s="12"/>
    </row>
    <row r="197" spans="3:14" x14ac:dyDescent="0.25">
      <c r="C197" s="56" t="s">
        <v>62</v>
      </c>
      <c r="D197" s="53" t="s">
        <v>76</v>
      </c>
      <c r="E197" s="54" t="e">
        <f>SQRT(((#REF!-#REF!)^2)+((#REF!-#REF!)^2))</f>
        <v>#REF!</v>
      </c>
      <c r="F197" s="54">
        <v>3652</v>
      </c>
      <c r="G197" s="56"/>
      <c r="H197" s="56"/>
      <c r="I197" s="56"/>
      <c r="J197" s="56" t="s">
        <v>91</v>
      </c>
      <c r="K197" s="53" t="str">
        <f t="shared" si="6"/>
        <v>d7d21</v>
      </c>
      <c r="L197" s="57">
        <v>0</v>
      </c>
      <c r="M197" s="12"/>
      <c r="N197" s="12"/>
    </row>
    <row r="198" spans="3:14" x14ac:dyDescent="0.25">
      <c r="C198" s="13" t="s">
        <v>62</v>
      </c>
      <c r="D198" s="23" t="s">
        <v>77</v>
      </c>
      <c r="E198" s="45" t="e">
        <f>SQRT(((#REF!-#REF!)^2)+((#REF!-#REF!)^2))</f>
        <v>#REF!</v>
      </c>
      <c r="F198" s="45">
        <v>4953</v>
      </c>
      <c r="G198" s="13"/>
      <c r="H198" s="13"/>
      <c r="I198" s="13"/>
      <c r="J198" s="13" t="s">
        <v>35</v>
      </c>
      <c r="K198" s="23" t="str">
        <f t="shared" si="6"/>
        <v>d7d22</v>
      </c>
      <c r="L198" s="24">
        <f t="shared" si="7"/>
        <v>4953</v>
      </c>
      <c r="M198" s="12"/>
      <c r="N198" s="12"/>
    </row>
    <row r="199" spans="3:14" x14ac:dyDescent="0.25">
      <c r="C199" s="13" t="s">
        <v>62</v>
      </c>
      <c r="D199" s="23" t="s">
        <v>78</v>
      </c>
      <c r="E199" s="45" t="e">
        <f>SQRT(((#REF!-#REF!)^2)+((#REF!-#REF!)^2))</f>
        <v>#REF!</v>
      </c>
      <c r="F199" s="45">
        <v>9598</v>
      </c>
      <c r="G199" s="13"/>
      <c r="H199" s="13"/>
      <c r="I199" s="13"/>
      <c r="J199" s="13" t="s">
        <v>35</v>
      </c>
      <c r="K199" s="23" t="str">
        <f t="shared" si="6"/>
        <v>d7d23</v>
      </c>
      <c r="L199" s="24">
        <f t="shared" si="7"/>
        <v>9598</v>
      </c>
      <c r="M199" s="12"/>
      <c r="N199" s="12"/>
    </row>
    <row r="200" spans="3:14" x14ac:dyDescent="0.25">
      <c r="C200" s="56" t="s">
        <v>62</v>
      </c>
      <c r="D200" s="53" t="s">
        <v>79</v>
      </c>
      <c r="E200" s="54" t="e">
        <f>SQRT(((#REF!-#REF!)^2)+((#REF!-#REF!)^2))</f>
        <v>#REF!</v>
      </c>
      <c r="F200" s="54">
        <v>11267</v>
      </c>
      <c r="G200" s="56"/>
      <c r="H200" s="56"/>
      <c r="I200" s="56"/>
      <c r="J200" s="56" t="s">
        <v>91</v>
      </c>
      <c r="K200" s="53" t="str">
        <f t="shared" si="6"/>
        <v>d7d24</v>
      </c>
      <c r="L200" s="57">
        <v>0</v>
      </c>
      <c r="M200" s="12"/>
      <c r="N200" s="12"/>
    </row>
    <row r="201" spans="3:14" x14ac:dyDescent="0.25">
      <c r="C201" s="56" t="s">
        <v>62</v>
      </c>
      <c r="D201" s="53" t="s">
        <v>80</v>
      </c>
      <c r="E201" s="54" t="e">
        <f>SQRT(((#REF!-E17)^2)+((#REF!-F17)^2))</f>
        <v>#REF!</v>
      </c>
      <c r="F201" s="54">
        <v>8547</v>
      </c>
      <c r="G201" s="56"/>
      <c r="H201" s="56"/>
      <c r="I201" s="56"/>
      <c r="J201" s="56" t="s">
        <v>92</v>
      </c>
      <c r="K201" s="53" t="str">
        <f t="shared" si="6"/>
        <v>d7d25</v>
      </c>
      <c r="L201" s="57">
        <v>0</v>
      </c>
      <c r="M201" s="12"/>
      <c r="N201" s="12"/>
    </row>
    <row r="202" spans="3:14" x14ac:dyDescent="0.25">
      <c r="C202" s="13" t="s">
        <v>62</v>
      </c>
      <c r="D202" s="23" t="s">
        <v>81</v>
      </c>
      <c r="E202" s="45" t="e">
        <f>SQRT(((#REF!-E18)^2)+((#REF!-F18)^2))</f>
        <v>#REF!</v>
      </c>
      <c r="F202" s="45">
        <v>8284</v>
      </c>
      <c r="G202" s="13"/>
      <c r="H202" s="13"/>
      <c r="I202" s="13"/>
      <c r="J202" s="13" t="s">
        <v>35</v>
      </c>
      <c r="K202" s="23" t="str">
        <f t="shared" si="6"/>
        <v>d7d26</v>
      </c>
      <c r="L202" s="24">
        <f t="shared" si="7"/>
        <v>8284</v>
      </c>
      <c r="M202" s="12"/>
      <c r="N202" s="12"/>
    </row>
    <row r="203" spans="3:14" x14ac:dyDescent="0.25">
      <c r="C203" s="51" t="s">
        <v>63</v>
      </c>
      <c r="D203" s="48" t="s">
        <v>64</v>
      </c>
      <c r="E203" s="49">
        <f>SQRT((($E$11-E12)^2)+(($F$11-F12)^2))</f>
        <v>979.01991808134323</v>
      </c>
      <c r="F203" s="50" t="s">
        <v>39</v>
      </c>
      <c r="G203" s="51"/>
      <c r="H203" s="51"/>
      <c r="I203" s="51"/>
      <c r="J203" s="51" t="s">
        <v>84</v>
      </c>
      <c r="K203" s="48" t="str">
        <f t="shared" si="6"/>
        <v>d8d9</v>
      </c>
      <c r="L203" s="52">
        <f>E203</f>
        <v>979.01991808134323</v>
      </c>
      <c r="M203" s="12"/>
      <c r="N203" s="12"/>
    </row>
    <row r="204" spans="3:14" x14ac:dyDescent="0.25">
      <c r="C204" s="51" t="s">
        <v>63</v>
      </c>
      <c r="D204" s="48" t="s">
        <v>65</v>
      </c>
      <c r="E204" s="49" t="e">
        <f>SQRT((($E$11-#REF!)^2)+(($F$11-#REF!)^2))</f>
        <v>#REF!</v>
      </c>
      <c r="F204" s="50" t="s">
        <v>39</v>
      </c>
      <c r="G204" s="51"/>
      <c r="H204" s="51"/>
      <c r="I204" s="51"/>
      <c r="J204" s="51" t="s">
        <v>84</v>
      </c>
      <c r="K204" s="48" t="str">
        <f t="shared" si="6"/>
        <v>d8d10</v>
      </c>
      <c r="L204" s="52" t="e">
        <f t="shared" ref="L204:L237" si="8">E204</f>
        <v>#REF!</v>
      </c>
      <c r="M204" s="12"/>
      <c r="N204" s="12"/>
    </row>
    <row r="205" spans="3:14" x14ac:dyDescent="0.25">
      <c r="C205" s="51" t="s">
        <v>63</v>
      </c>
      <c r="D205" s="48" t="s">
        <v>66</v>
      </c>
      <c r="E205" s="49" t="e">
        <f>SQRT((($E$11-#REF!)^2)+(($F$11-#REF!)^2))</f>
        <v>#REF!</v>
      </c>
      <c r="F205" s="50" t="s">
        <v>39</v>
      </c>
      <c r="G205" s="51"/>
      <c r="H205" s="51"/>
      <c r="I205" s="51"/>
      <c r="J205" s="51" t="s">
        <v>84</v>
      </c>
      <c r="K205" s="48" t="str">
        <f t="shared" si="6"/>
        <v>d8d11</v>
      </c>
      <c r="L205" s="52" t="e">
        <f t="shared" si="8"/>
        <v>#REF!</v>
      </c>
      <c r="M205" s="12"/>
      <c r="N205" s="12"/>
    </row>
    <row r="206" spans="3:14" x14ac:dyDescent="0.25">
      <c r="C206" s="51" t="s">
        <v>63</v>
      </c>
      <c r="D206" s="48" t="s">
        <v>67</v>
      </c>
      <c r="E206" s="49" t="e">
        <f>SQRT((($E$11-#REF!)^2)+(($F$11-#REF!)^2))</f>
        <v>#REF!</v>
      </c>
      <c r="F206" s="50" t="s">
        <v>39</v>
      </c>
      <c r="G206" s="51"/>
      <c r="H206" s="51"/>
      <c r="I206" s="51"/>
      <c r="J206" s="51" t="s">
        <v>84</v>
      </c>
      <c r="K206" s="48" t="str">
        <f t="shared" si="6"/>
        <v>d8d12</v>
      </c>
      <c r="L206" s="52" t="e">
        <f t="shared" si="8"/>
        <v>#REF!</v>
      </c>
      <c r="M206" s="12"/>
      <c r="N206" s="12"/>
    </row>
    <row r="207" spans="3:14" x14ac:dyDescent="0.25">
      <c r="C207" s="51" t="s">
        <v>63</v>
      </c>
      <c r="D207" s="48" t="s">
        <v>68</v>
      </c>
      <c r="E207" s="49" t="e">
        <f>SQRT((($E$11-#REF!)^2)+(($F$11-#REF!)^2))</f>
        <v>#REF!</v>
      </c>
      <c r="F207" s="50" t="s">
        <v>39</v>
      </c>
      <c r="G207" s="51"/>
      <c r="H207" s="51"/>
      <c r="I207" s="51"/>
      <c r="J207" s="51" t="s">
        <v>84</v>
      </c>
      <c r="K207" s="48" t="str">
        <f t="shared" si="6"/>
        <v>d8d13</v>
      </c>
      <c r="L207" s="52" t="e">
        <f t="shared" si="8"/>
        <v>#REF!</v>
      </c>
      <c r="M207" s="12"/>
      <c r="N207" s="12"/>
    </row>
    <row r="208" spans="3:14" x14ac:dyDescent="0.25">
      <c r="C208" s="51" t="s">
        <v>63</v>
      </c>
      <c r="D208" s="48" t="s">
        <v>69</v>
      </c>
      <c r="E208" s="49" t="e">
        <f>SQRT((($E$11-#REF!)^2)+(($F$11-#REF!)^2))</f>
        <v>#REF!</v>
      </c>
      <c r="F208" s="50" t="s">
        <v>39</v>
      </c>
      <c r="G208" s="51"/>
      <c r="H208" s="51"/>
      <c r="I208" s="51"/>
      <c r="J208" s="51" t="s">
        <v>84</v>
      </c>
      <c r="K208" s="48" t="str">
        <f t="shared" si="6"/>
        <v>d8d14</v>
      </c>
      <c r="L208" s="52" t="e">
        <f t="shared" si="8"/>
        <v>#REF!</v>
      </c>
      <c r="M208" s="12"/>
      <c r="N208" s="12"/>
    </row>
    <row r="209" spans="3:14" x14ac:dyDescent="0.25">
      <c r="C209" s="51" t="s">
        <v>63</v>
      </c>
      <c r="D209" s="48" t="s">
        <v>70</v>
      </c>
      <c r="E209" s="49" t="e">
        <f>SQRT((($E$11-#REF!)^2)+(($F$11-#REF!)^2))</f>
        <v>#REF!</v>
      </c>
      <c r="F209" s="50" t="s">
        <v>39</v>
      </c>
      <c r="G209" s="51"/>
      <c r="H209" s="51"/>
      <c r="I209" s="51"/>
      <c r="J209" s="51" t="s">
        <v>84</v>
      </c>
      <c r="K209" s="48" t="str">
        <f t="shared" si="6"/>
        <v>d8d15</v>
      </c>
      <c r="L209" s="52" t="e">
        <f t="shared" si="8"/>
        <v>#REF!</v>
      </c>
      <c r="M209" s="12"/>
      <c r="N209" s="12"/>
    </row>
    <row r="210" spans="3:14" x14ac:dyDescent="0.25">
      <c r="C210" s="51" t="s">
        <v>63</v>
      </c>
      <c r="D210" s="48" t="s">
        <v>71</v>
      </c>
      <c r="E210" s="49">
        <f>SQRT((($E$11-E13)^2)+(($F$11-F13)^2))</f>
        <v>4152.113317336125</v>
      </c>
      <c r="F210" s="50" t="s">
        <v>39</v>
      </c>
      <c r="G210" s="51"/>
      <c r="H210" s="51"/>
      <c r="I210" s="51"/>
      <c r="J210" s="51" t="s">
        <v>84</v>
      </c>
      <c r="K210" s="48" t="str">
        <f t="shared" si="6"/>
        <v>d8d16</v>
      </c>
      <c r="L210" s="52">
        <f t="shared" si="8"/>
        <v>4152.113317336125</v>
      </c>
      <c r="M210" s="12"/>
      <c r="N210" s="12"/>
    </row>
    <row r="211" spans="3:14" x14ac:dyDescent="0.25">
      <c r="C211" s="51" t="s">
        <v>63</v>
      </c>
      <c r="D211" s="48" t="s">
        <v>72</v>
      </c>
      <c r="E211" s="49">
        <f>SQRT((($E$11-E14)^2)+(($F$11-F14)^2))</f>
        <v>2783.6043181458099</v>
      </c>
      <c r="F211" s="50" t="s">
        <v>39</v>
      </c>
      <c r="G211" s="51"/>
      <c r="H211" s="51"/>
      <c r="I211" s="51"/>
      <c r="J211" s="51" t="s">
        <v>84</v>
      </c>
      <c r="K211" s="48" t="str">
        <f t="shared" si="6"/>
        <v>d8d17</v>
      </c>
      <c r="L211" s="52">
        <f t="shared" si="8"/>
        <v>2783.6043181458099</v>
      </c>
      <c r="M211" s="12"/>
      <c r="N211" s="12"/>
    </row>
    <row r="212" spans="3:14" x14ac:dyDescent="0.25">
      <c r="C212" s="51" t="s">
        <v>63</v>
      </c>
      <c r="D212" s="48" t="s">
        <v>73</v>
      </c>
      <c r="E212" s="49">
        <f>SQRT((($E$11-E15)^2)+(($F$11-F15)^2))</f>
        <v>2868.8691151741309</v>
      </c>
      <c r="F212" s="50" t="s">
        <v>39</v>
      </c>
      <c r="G212" s="51"/>
      <c r="H212" s="51"/>
      <c r="I212" s="51"/>
      <c r="J212" s="51" t="s">
        <v>84</v>
      </c>
      <c r="K212" s="48" t="str">
        <f t="shared" si="6"/>
        <v>d8d18</v>
      </c>
      <c r="L212" s="52">
        <f t="shared" si="8"/>
        <v>2868.8691151741309</v>
      </c>
      <c r="M212" s="12"/>
      <c r="N212" s="12"/>
    </row>
    <row r="213" spans="3:14" x14ac:dyDescent="0.25">
      <c r="C213" s="51" t="s">
        <v>63</v>
      </c>
      <c r="D213" s="48" t="s">
        <v>74</v>
      </c>
      <c r="E213" s="49" t="e">
        <f>SQRT((($E$11-#REF!)^2)+(($F$11-#REF!)^2))</f>
        <v>#REF!</v>
      </c>
      <c r="F213" s="50" t="s">
        <v>39</v>
      </c>
      <c r="G213" s="51"/>
      <c r="H213" s="51"/>
      <c r="I213" s="51"/>
      <c r="J213" s="51" t="s">
        <v>84</v>
      </c>
      <c r="K213" s="48" t="str">
        <f t="shared" si="6"/>
        <v>d8d19</v>
      </c>
      <c r="L213" s="52" t="e">
        <f t="shared" si="8"/>
        <v>#REF!</v>
      </c>
      <c r="M213" s="12"/>
      <c r="N213" s="12"/>
    </row>
    <row r="214" spans="3:14" x14ac:dyDescent="0.25">
      <c r="C214" s="51" t="s">
        <v>63</v>
      </c>
      <c r="D214" s="48" t="s">
        <v>75</v>
      </c>
      <c r="E214" s="49">
        <f>SQRT((($E$11-E16)^2)+(($F$11-F16)^2))</f>
        <v>1427.7030503574615</v>
      </c>
      <c r="F214" s="50" t="s">
        <v>39</v>
      </c>
      <c r="G214" s="51"/>
      <c r="H214" s="51"/>
      <c r="I214" s="51"/>
      <c r="J214" s="51" t="s">
        <v>84</v>
      </c>
      <c r="K214" s="48" t="str">
        <f t="shared" si="6"/>
        <v>d8d20</v>
      </c>
      <c r="L214" s="52">
        <f t="shared" si="8"/>
        <v>1427.7030503574615</v>
      </c>
      <c r="M214" s="12"/>
      <c r="N214" s="12"/>
    </row>
    <row r="215" spans="3:14" x14ac:dyDescent="0.25">
      <c r="C215" s="51" t="s">
        <v>63</v>
      </c>
      <c r="D215" s="48" t="s">
        <v>76</v>
      </c>
      <c r="E215" s="49" t="e">
        <f>SQRT((($E$11-#REF!)^2)+(($F$11-#REF!)^2))</f>
        <v>#REF!</v>
      </c>
      <c r="F215" s="50" t="s">
        <v>39</v>
      </c>
      <c r="G215" s="51"/>
      <c r="H215" s="51"/>
      <c r="I215" s="51"/>
      <c r="J215" s="51" t="s">
        <v>84</v>
      </c>
      <c r="K215" s="48" t="str">
        <f t="shared" si="6"/>
        <v>d8d21</v>
      </c>
      <c r="L215" s="52" t="e">
        <f t="shared" si="8"/>
        <v>#REF!</v>
      </c>
      <c r="M215" s="12"/>
      <c r="N215" s="12"/>
    </row>
    <row r="216" spans="3:14" x14ac:dyDescent="0.25">
      <c r="C216" s="51" t="s">
        <v>63</v>
      </c>
      <c r="D216" s="48" t="s">
        <v>77</v>
      </c>
      <c r="E216" s="49" t="e">
        <f>SQRT((($E$11-#REF!)^2)+(($F$11-#REF!)^2))</f>
        <v>#REF!</v>
      </c>
      <c r="F216" s="50" t="s">
        <v>39</v>
      </c>
      <c r="G216" s="51"/>
      <c r="H216" s="51"/>
      <c r="I216" s="51"/>
      <c r="J216" s="51" t="s">
        <v>84</v>
      </c>
      <c r="K216" s="48" t="str">
        <f t="shared" ref="K216:K279" si="9">C216&amp;D216</f>
        <v>d8d22</v>
      </c>
      <c r="L216" s="52" t="e">
        <f t="shared" si="8"/>
        <v>#REF!</v>
      </c>
      <c r="M216" s="12"/>
      <c r="N216" s="12"/>
    </row>
    <row r="217" spans="3:14" x14ac:dyDescent="0.25">
      <c r="C217" s="51" t="s">
        <v>63</v>
      </c>
      <c r="D217" s="48" t="s">
        <v>78</v>
      </c>
      <c r="E217" s="49" t="e">
        <f>SQRT((($E$11-#REF!)^2)+(($F$11-#REF!)^2))</f>
        <v>#REF!</v>
      </c>
      <c r="F217" s="50" t="s">
        <v>39</v>
      </c>
      <c r="G217" s="51"/>
      <c r="H217" s="51"/>
      <c r="I217" s="51"/>
      <c r="J217" s="51" t="s">
        <v>84</v>
      </c>
      <c r="K217" s="48" t="str">
        <f t="shared" si="9"/>
        <v>d8d23</v>
      </c>
      <c r="L217" s="52" t="e">
        <f t="shared" si="8"/>
        <v>#REF!</v>
      </c>
      <c r="M217" s="12"/>
      <c r="N217" s="12"/>
    </row>
    <row r="218" spans="3:14" x14ac:dyDescent="0.25">
      <c r="C218" s="51" t="s">
        <v>63</v>
      </c>
      <c r="D218" s="48" t="s">
        <v>79</v>
      </c>
      <c r="E218" s="49" t="e">
        <f>SQRT((($E$11-#REF!)^2)+(($F$11-#REF!)^2))</f>
        <v>#REF!</v>
      </c>
      <c r="F218" s="50" t="s">
        <v>39</v>
      </c>
      <c r="G218" s="51"/>
      <c r="H218" s="51"/>
      <c r="I218" s="51"/>
      <c r="J218" s="51" t="s">
        <v>84</v>
      </c>
      <c r="K218" s="48" t="str">
        <f t="shared" si="9"/>
        <v>d8d24</v>
      </c>
      <c r="L218" s="52" t="e">
        <f t="shared" si="8"/>
        <v>#REF!</v>
      </c>
      <c r="M218" s="12"/>
      <c r="N218" s="12"/>
    </row>
    <row r="219" spans="3:14" x14ac:dyDescent="0.25">
      <c r="C219" s="51" t="s">
        <v>63</v>
      </c>
      <c r="D219" s="48" t="s">
        <v>80</v>
      </c>
      <c r="E219" s="49">
        <f>SQRT((($E$11-E17)^2)+(($F$11-F17)^2))</f>
        <v>4366.2730102456944</v>
      </c>
      <c r="F219" s="50" t="s">
        <v>39</v>
      </c>
      <c r="G219" s="51"/>
      <c r="H219" s="51"/>
      <c r="I219" s="51"/>
      <c r="J219" s="51" t="s">
        <v>84</v>
      </c>
      <c r="K219" s="48" t="str">
        <f t="shared" si="9"/>
        <v>d8d25</v>
      </c>
      <c r="L219" s="52">
        <f t="shared" si="8"/>
        <v>4366.2730102456944</v>
      </c>
      <c r="M219" s="12"/>
      <c r="N219" s="12"/>
    </row>
    <row r="220" spans="3:14" x14ac:dyDescent="0.25">
      <c r="C220" s="51" t="s">
        <v>63</v>
      </c>
      <c r="D220" s="48" t="s">
        <v>81</v>
      </c>
      <c r="E220" s="49">
        <f>SQRT((($E$11-E18)^2)+(($F$11-F18)^2))</f>
        <v>4170.4457795300495</v>
      </c>
      <c r="F220" s="50" t="s">
        <v>39</v>
      </c>
      <c r="G220" s="51"/>
      <c r="H220" s="51"/>
      <c r="I220" s="51"/>
      <c r="J220" s="51" t="s">
        <v>84</v>
      </c>
      <c r="K220" s="48" t="str">
        <f t="shared" si="9"/>
        <v>d8d26</v>
      </c>
      <c r="L220" s="52">
        <f t="shared" si="8"/>
        <v>4170.4457795300495</v>
      </c>
      <c r="M220" s="12"/>
      <c r="N220" s="12"/>
    </row>
    <row r="221" spans="3:14" x14ac:dyDescent="0.25">
      <c r="C221" s="51" t="s">
        <v>64</v>
      </c>
      <c r="D221" s="48" t="s">
        <v>65</v>
      </c>
      <c r="E221" s="49" t="e">
        <f>SQRT((($E$12-#REF!)^2)+(($F$12-#REF!)^2))</f>
        <v>#REF!</v>
      </c>
      <c r="F221" s="50" t="s">
        <v>39</v>
      </c>
      <c r="G221" s="51"/>
      <c r="H221" s="51"/>
      <c r="I221" s="51"/>
      <c r="J221" s="51" t="s">
        <v>84</v>
      </c>
      <c r="K221" s="48" t="str">
        <f t="shared" si="9"/>
        <v>d9d10</v>
      </c>
      <c r="L221" s="52" t="e">
        <f t="shared" si="8"/>
        <v>#REF!</v>
      </c>
      <c r="M221" s="12"/>
      <c r="N221" s="12"/>
    </row>
    <row r="222" spans="3:14" x14ac:dyDescent="0.25">
      <c r="C222" s="51" t="s">
        <v>64</v>
      </c>
      <c r="D222" s="48" t="s">
        <v>66</v>
      </c>
      <c r="E222" s="49" t="e">
        <f>SQRT((($E$12-#REF!)^2)+(($F$12-#REF!)^2))</f>
        <v>#REF!</v>
      </c>
      <c r="F222" s="50" t="s">
        <v>39</v>
      </c>
      <c r="G222" s="51"/>
      <c r="H222" s="51"/>
      <c r="I222" s="51"/>
      <c r="J222" s="51" t="s">
        <v>84</v>
      </c>
      <c r="K222" s="48" t="str">
        <f t="shared" si="9"/>
        <v>d9d11</v>
      </c>
      <c r="L222" s="52" t="e">
        <f t="shared" si="8"/>
        <v>#REF!</v>
      </c>
      <c r="M222" s="12"/>
      <c r="N222" s="12"/>
    </row>
    <row r="223" spans="3:14" x14ac:dyDescent="0.25">
      <c r="C223" s="51" t="s">
        <v>64</v>
      </c>
      <c r="D223" s="48" t="s">
        <v>67</v>
      </c>
      <c r="E223" s="49" t="e">
        <f>SQRT((($E$12-#REF!)^2)+(($F$12-#REF!)^2))</f>
        <v>#REF!</v>
      </c>
      <c r="F223" s="50" t="s">
        <v>39</v>
      </c>
      <c r="G223" s="51"/>
      <c r="H223" s="51"/>
      <c r="I223" s="51"/>
      <c r="J223" s="51" t="s">
        <v>84</v>
      </c>
      <c r="K223" s="48" t="str">
        <f t="shared" si="9"/>
        <v>d9d12</v>
      </c>
      <c r="L223" s="52" t="e">
        <f t="shared" si="8"/>
        <v>#REF!</v>
      </c>
      <c r="M223" s="12"/>
      <c r="N223" s="12"/>
    </row>
    <row r="224" spans="3:14" x14ac:dyDescent="0.25">
      <c r="C224" s="51" t="s">
        <v>64</v>
      </c>
      <c r="D224" s="48" t="s">
        <v>68</v>
      </c>
      <c r="E224" s="49" t="e">
        <f>SQRT((($E$12-#REF!)^2)+(($F$12-#REF!)^2))</f>
        <v>#REF!</v>
      </c>
      <c r="F224" s="50" t="s">
        <v>39</v>
      </c>
      <c r="G224" s="51"/>
      <c r="H224" s="51"/>
      <c r="I224" s="51"/>
      <c r="J224" s="51" t="s">
        <v>84</v>
      </c>
      <c r="K224" s="48" t="str">
        <f t="shared" si="9"/>
        <v>d9d13</v>
      </c>
      <c r="L224" s="52" t="e">
        <f t="shared" si="8"/>
        <v>#REF!</v>
      </c>
      <c r="M224" s="12"/>
      <c r="N224" s="12"/>
    </row>
    <row r="225" spans="3:14" x14ac:dyDescent="0.25">
      <c r="C225" s="51" t="s">
        <v>64</v>
      </c>
      <c r="D225" s="48" t="s">
        <v>69</v>
      </c>
      <c r="E225" s="49" t="e">
        <f>SQRT((($E$12-#REF!)^2)+(($F$12-#REF!)^2))</f>
        <v>#REF!</v>
      </c>
      <c r="F225" s="50" t="s">
        <v>39</v>
      </c>
      <c r="G225" s="51"/>
      <c r="H225" s="51"/>
      <c r="I225" s="51"/>
      <c r="J225" s="51" t="s">
        <v>84</v>
      </c>
      <c r="K225" s="48" t="str">
        <f t="shared" si="9"/>
        <v>d9d14</v>
      </c>
      <c r="L225" s="52" t="e">
        <f t="shared" si="8"/>
        <v>#REF!</v>
      </c>
      <c r="M225" s="12"/>
      <c r="N225" s="12"/>
    </row>
    <row r="226" spans="3:14" x14ac:dyDescent="0.25">
      <c r="C226" s="51" t="s">
        <v>64</v>
      </c>
      <c r="D226" s="48" t="s">
        <v>70</v>
      </c>
      <c r="E226" s="49" t="e">
        <f>SQRT((($E$12-#REF!)^2)+(($F$12-#REF!)^2))</f>
        <v>#REF!</v>
      </c>
      <c r="F226" s="50" t="s">
        <v>39</v>
      </c>
      <c r="G226" s="51"/>
      <c r="H226" s="51"/>
      <c r="I226" s="51"/>
      <c r="J226" s="51" t="s">
        <v>84</v>
      </c>
      <c r="K226" s="48" t="str">
        <f t="shared" si="9"/>
        <v>d9d15</v>
      </c>
      <c r="L226" s="52" t="e">
        <f t="shared" si="8"/>
        <v>#REF!</v>
      </c>
      <c r="M226" s="12"/>
      <c r="N226" s="12"/>
    </row>
    <row r="227" spans="3:14" x14ac:dyDescent="0.25">
      <c r="C227" s="51" t="s">
        <v>64</v>
      </c>
      <c r="D227" s="48" t="s">
        <v>71</v>
      </c>
      <c r="E227" s="49">
        <f>SQRT((($E$12-E13)^2)+(($F$12-F13)^2))</f>
        <v>4691.0183329422198</v>
      </c>
      <c r="F227" s="50" t="s">
        <v>39</v>
      </c>
      <c r="G227" s="51"/>
      <c r="H227" s="51"/>
      <c r="I227" s="51"/>
      <c r="J227" s="51" t="s">
        <v>84</v>
      </c>
      <c r="K227" s="48" t="str">
        <f t="shared" si="9"/>
        <v>d9d16</v>
      </c>
      <c r="L227" s="52">
        <f t="shared" si="8"/>
        <v>4691.0183329422198</v>
      </c>
      <c r="M227" s="12"/>
      <c r="N227" s="12"/>
    </row>
    <row r="228" spans="3:14" x14ac:dyDescent="0.25">
      <c r="C228" s="51" t="s">
        <v>64</v>
      </c>
      <c r="D228" s="48" t="s">
        <v>72</v>
      </c>
      <c r="E228" s="49">
        <f>SQRT((($E$12-E14)^2)+(($F$12-F14)^2))</f>
        <v>3660.2870106044961</v>
      </c>
      <c r="F228" s="50" t="s">
        <v>39</v>
      </c>
      <c r="G228" s="51"/>
      <c r="H228" s="51"/>
      <c r="I228" s="51"/>
      <c r="J228" s="51" t="s">
        <v>84</v>
      </c>
      <c r="K228" s="48" t="str">
        <f t="shared" si="9"/>
        <v>d9d17</v>
      </c>
      <c r="L228" s="52">
        <f t="shared" si="8"/>
        <v>3660.2870106044961</v>
      </c>
      <c r="M228" s="12"/>
      <c r="N228" s="12"/>
    </row>
    <row r="229" spans="3:14" x14ac:dyDescent="0.25">
      <c r="C229" s="51" t="s">
        <v>64</v>
      </c>
      <c r="D229" s="48" t="s">
        <v>73</v>
      </c>
      <c r="E229" s="49">
        <f>SQRT((($E$12-E15)^2)+(($F$12-F15)^2))</f>
        <v>3827.0262606885781</v>
      </c>
      <c r="F229" s="50" t="s">
        <v>39</v>
      </c>
      <c r="G229" s="51"/>
      <c r="H229" s="51"/>
      <c r="I229" s="51"/>
      <c r="J229" s="51" t="s">
        <v>84</v>
      </c>
      <c r="K229" s="48" t="str">
        <f t="shared" si="9"/>
        <v>d9d18</v>
      </c>
      <c r="L229" s="52">
        <f t="shared" si="8"/>
        <v>3827.0262606885781</v>
      </c>
      <c r="M229" s="12"/>
      <c r="N229" s="12"/>
    </row>
    <row r="230" spans="3:14" x14ac:dyDescent="0.25">
      <c r="C230" s="51" t="s">
        <v>64</v>
      </c>
      <c r="D230" s="48" t="s">
        <v>74</v>
      </c>
      <c r="E230" s="49" t="e">
        <f>SQRT((($E$12-#REF!)^2)+(($F$12-#REF!)^2))</f>
        <v>#REF!</v>
      </c>
      <c r="F230" s="50" t="s">
        <v>39</v>
      </c>
      <c r="G230" s="51"/>
      <c r="H230" s="51"/>
      <c r="I230" s="51"/>
      <c r="J230" s="51" t="s">
        <v>84</v>
      </c>
      <c r="K230" s="48" t="str">
        <f t="shared" si="9"/>
        <v>d9d19</v>
      </c>
      <c r="L230" s="52" t="e">
        <f t="shared" si="8"/>
        <v>#REF!</v>
      </c>
      <c r="M230" s="12"/>
      <c r="N230" s="12"/>
    </row>
    <row r="231" spans="3:14" x14ac:dyDescent="0.25">
      <c r="C231" s="51" t="s">
        <v>64</v>
      </c>
      <c r="D231" s="48" t="s">
        <v>75</v>
      </c>
      <c r="E231" s="49">
        <f>SQRT((($E$12-E16)^2)+(($F$12-F16)^2))</f>
        <v>2152.1821484251745</v>
      </c>
      <c r="F231" s="50" t="s">
        <v>39</v>
      </c>
      <c r="G231" s="51"/>
      <c r="H231" s="51"/>
      <c r="I231" s="51"/>
      <c r="J231" s="51" t="s">
        <v>84</v>
      </c>
      <c r="K231" s="48" t="str">
        <f t="shared" si="9"/>
        <v>d9d20</v>
      </c>
      <c r="L231" s="52">
        <f t="shared" si="8"/>
        <v>2152.1821484251745</v>
      </c>
      <c r="M231" s="12"/>
      <c r="N231" s="12"/>
    </row>
    <row r="232" spans="3:14" x14ac:dyDescent="0.25">
      <c r="C232" s="51" t="s">
        <v>64</v>
      </c>
      <c r="D232" s="48" t="s">
        <v>76</v>
      </c>
      <c r="E232" s="49" t="e">
        <f>SQRT((($E$12-#REF!)^2)+(($F$12-#REF!)^2))</f>
        <v>#REF!</v>
      </c>
      <c r="F232" s="50" t="s">
        <v>39</v>
      </c>
      <c r="G232" s="51"/>
      <c r="H232" s="51"/>
      <c r="I232" s="51"/>
      <c r="J232" s="51" t="s">
        <v>84</v>
      </c>
      <c r="K232" s="48" t="str">
        <f t="shared" si="9"/>
        <v>d9d21</v>
      </c>
      <c r="L232" s="52" t="e">
        <f t="shared" si="8"/>
        <v>#REF!</v>
      </c>
      <c r="M232" s="12"/>
      <c r="N232" s="12"/>
    </row>
    <row r="233" spans="3:14" x14ac:dyDescent="0.25">
      <c r="C233" s="51" t="s">
        <v>64</v>
      </c>
      <c r="D233" s="48" t="s">
        <v>77</v>
      </c>
      <c r="E233" s="49" t="e">
        <f>SQRT((($E$12-#REF!)^2)+(($F$12-#REF!)^2))</f>
        <v>#REF!</v>
      </c>
      <c r="F233" s="50" t="s">
        <v>39</v>
      </c>
      <c r="G233" s="51"/>
      <c r="H233" s="51"/>
      <c r="I233" s="51"/>
      <c r="J233" s="51" t="s">
        <v>84</v>
      </c>
      <c r="K233" s="48" t="str">
        <f t="shared" si="9"/>
        <v>d9d22</v>
      </c>
      <c r="L233" s="52" t="e">
        <f t="shared" si="8"/>
        <v>#REF!</v>
      </c>
      <c r="M233" s="12"/>
      <c r="N233" s="12"/>
    </row>
    <row r="234" spans="3:14" x14ac:dyDescent="0.25">
      <c r="C234" s="51" t="s">
        <v>64</v>
      </c>
      <c r="D234" s="48" t="s">
        <v>78</v>
      </c>
      <c r="E234" s="49" t="e">
        <f>SQRT((($E$12-#REF!)^2)+(($F$12-#REF!)^2))</f>
        <v>#REF!</v>
      </c>
      <c r="F234" s="50" t="s">
        <v>39</v>
      </c>
      <c r="G234" s="51"/>
      <c r="H234" s="51"/>
      <c r="I234" s="51"/>
      <c r="J234" s="51" t="s">
        <v>84</v>
      </c>
      <c r="K234" s="48" t="str">
        <f t="shared" si="9"/>
        <v>d9d23</v>
      </c>
      <c r="L234" s="52" t="e">
        <f t="shared" si="8"/>
        <v>#REF!</v>
      </c>
      <c r="M234" s="12"/>
      <c r="N234" s="12"/>
    </row>
    <row r="235" spans="3:14" x14ac:dyDescent="0.25">
      <c r="C235" s="51" t="s">
        <v>64</v>
      </c>
      <c r="D235" s="48" t="s">
        <v>79</v>
      </c>
      <c r="E235" s="49" t="e">
        <f>SQRT((($E$12-#REF!)^2)+(($F$12-#REF!)^2))</f>
        <v>#REF!</v>
      </c>
      <c r="F235" s="50" t="s">
        <v>39</v>
      </c>
      <c r="G235" s="51"/>
      <c r="H235" s="51"/>
      <c r="I235" s="51"/>
      <c r="J235" s="51" t="s">
        <v>84</v>
      </c>
      <c r="K235" s="48" t="str">
        <f t="shared" si="9"/>
        <v>d9d24</v>
      </c>
      <c r="L235" s="52" t="e">
        <f t="shared" si="8"/>
        <v>#REF!</v>
      </c>
      <c r="M235" s="12"/>
      <c r="N235" s="12"/>
    </row>
    <row r="236" spans="3:14" x14ac:dyDescent="0.25">
      <c r="C236" s="51" t="s">
        <v>64</v>
      </c>
      <c r="D236" s="48" t="s">
        <v>80</v>
      </c>
      <c r="E236" s="49">
        <f>SQRT((($E$12-E17)^2)+(($F$12-F17)^2))</f>
        <v>5272.0716990572118</v>
      </c>
      <c r="F236" s="50" t="s">
        <v>39</v>
      </c>
      <c r="G236" s="51"/>
      <c r="H236" s="51"/>
      <c r="I236" s="51"/>
      <c r="J236" s="51" t="s">
        <v>84</v>
      </c>
      <c r="K236" s="48" t="str">
        <f t="shared" si="9"/>
        <v>d9d25</v>
      </c>
      <c r="L236" s="52">
        <f t="shared" si="8"/>
        <v>5272.0716990572118</v>
      </c>
      <c r="M236" s="12"/>
      <c r="N236" s="12"/>
    </row>
    <row r="237" spans="3:14" x14ac:dyDescent="0.25">
      <c r="C237" s="51" t="s">
        <v>64</v>
      </c>
      <c r="D237" s="48" t="s">
        <v>81</v>
      </c>
      <c r="E237" s="49">
        <f>SQRT((($E$12-E18)^2)+(($F$12-F18)^2))</f>
        <v>5094.0547700235811</v>
      </c>
      <c r="F237" s="50" t="s">
        <v>39</v>
      </c>
      <c r="G237" s="51"/>
      <c r="H237" s="51"/>
      <c r="I237" s="51"/>
      <c r="J237" s="51" t="s">
        <v>84</v>
      </c>
      <c r="K237" s="48" t="str">
        <f t="shared" si="9"/>
        <v>d9d26</v>
      </c>
      <c r="L237" s="52">
        <f t="shared" si="8"/>
        <v>5094.0547700235811</v>
      </c>
      <c r="M237" s="12"/>
      <c r="N237" s="12"/>
    </row>
    <row r="238" spans="3:14" x14ac:dyDescent="0.25">
      <c r="C238" s="51" t="s">
        <v>65</v>
      </c>
      <c r="D238" s="48" t="s">
        <v>66</v>
      </c>
      <c r="E238" s="49" t="e">
        <f>SQRT(((#REF!-#REF!)^2)+((#REF!-#REF!)^2))</f>
        <v>#REF!</v>
      </c>
      <c r="F238" s="50" t="s">
        <v>39</v>
      </c>
      <c r="G238" s="51"/>
      <c r="H238" s="51"/>
      <c r="I238" s="51"/>
      <c r="J238" s="51" t="s">
        <v>84</v>
      </c>
      <c r="K238" s="48" t="str">
        <f t="shared" si="9"/>
        <v>d10d11</v>
      </c>
      <c r="L238" s="52" t="e">
        <f>E238</f>
        <v>#REF!</v>
      </c>
      <c r="M238" s="12"/>
      <c r="N238" s="12"/>
    </row>
    <row r="239" spans="3:14" x14ac:dyDescent="0.25">
      <c r="C239" s="56" t="s">
        <v>65</v>
      </c>
      <c r="D239" s="53" t="s">
        <v>67</v>
      </c>
      <c r="E239" s="54" t="e">
        <f>SQRT(((#REF!-#REF!)^2)+((#REF!-#REF!)^2))</f>
        <v>#REF!</v>
      </c>
      <c r="F239" s="54">
        <v>4799</v>
      </c>
      <c r="G239" s="56"/>
      <c r="H239" s="56"/>
      <c r="I239" s="56"/>
      <c r="J239" s="56" t="s">
        <v>87</v>
      </c>
      <c r="K239" s="53" t="str">
        <f t="shared" si="9"/>
        <v>d10d12</v>
      </c>
      <c r="L239" s="57">
        <f t="shared" ref="L239:L269" si="10">F239</f>
        <v>4799</v>
      </c>
      <c r="M239" s="12"/>
      <c r="N239" s="12"/>
    </row>
    <row r="240" spans="3:14" x14ac:dyDescent="0.25">
      <c r="C240" s="13" t="s">
        <v>65</v>
      </c>
      <c r="D240" s="23" t="s">
        <v>68</v>
      </c>
      <c r="E240" s="45" t="e">
        <f>SQRT(((#REF!-#REF!)^2)+((#REF!-#REF!)^2))</f>
        <v>#REF!</v>
      </c>
      <c r="F240" s="45">
        <v>4334</v>
      </c>
      <c r="G240" s="13"/>
      <c r="H240" s="13"/>
      <c r="I240" s="13"/>
      <c r="J240" s="13" t="s">
        <v>35</v>
      </c>
      <c r="K240" s="23" t="str">
        <f t="shared" si="9"/>
        <v>d10d13</v>
      </c>
      <c r="L240" s="24">
        <f t="shared" si="10"/>
        <v>4334</v>
      </c>
      <c r="M240" s="12"/>
      <c r="N240" s="12"/>
    </row>
    <row r="241" spans="3:14" x14ac:dyDescent="0.25">
      <c r="C241" s="56" t="s">
        <v>65</v>
      </c>
      <c r="D241" s="53" t="s">
        <v>69</v>
      </c>
      <c r="E241" s="54" t="e">
        <f>SQRT(((#REF!-#REF!)^2)+((#REF!-#REF!)^2))</f>
        <v>#REF!</v>
      </c>
      <c r="F241" s="54">
        <v>4804</v>
      </c>
      <c r="G241" s="56"/>
      <c r="H241" s="56"/>
      <c r="I241" s="56"/>
      <c r="J241" s="56" t="s">
        <v>87</v>
      </c>
      <c r="K241" s="53" t="str">
        <f t="shared" si="9"/>
        <v>d10d14</v>
      </c>
      <c r="L241" s="57">
        <f t="shared" si="10"/>
        <v>4804</v>
      </c>
      <c r="M241" s="12"/>
      <c r="N241" s="12"/>
    </row>
    <row r="242" spans="3:14" x14ac:dyDescent="0.25">
      <c r="C242" s="51" t="s">
        <v>65</v>
      </c>
      <c r="D242" s="48" t="s">
        <v>70</v>
      </c>
      <c r="E242" s="49" t="e">
        <f>SQRT(((#REF!-#REF!)^2)+((#REF!-#REF!)^2))</f>
        <v>#REF!</v>
      </c>
      <c r="F242" s="50" t="s">
        <v>39</v>
      </c>
      <c r="G242" s="51"/>
      <c r="H242" s="51"/>
      <c r="I242" s="51"/>
      <c r="J242" s="51" t="s">
        <v>84</v>
      </c>
      <c r="K242" s="48" t="str">
        <f t="shared" si="9"/>
        <v>d10d15</v>
      </c>
      <c r="L242" s="52" t="e">
        <f>E242</f>
        <v>#REF!</v>
      </c>
      <c r="M242" s="12"/>
      <c r="N242" s="12"/>
    </row>
    <row r="243" spans="3:14" x14ac:dyDescent="0.25">
      <c r="C243" s="56" t="s">
        <v>65</v>
      </c>
      <c r="D243" s="53" t="s">
        <v>71</v>
      </c>
      <c r="E243" s="54" t="e">
        <f>SQRT(((#REF!-E13)^2)+((#REF!-F13)^2))</f>
        <v>#REF!</v>
      </c>
      <c r="F243" s="54">
        <v>3751</v>
      </c>
      <c r="G243" s="56"/>
      <c r="H243" s="56"/>
      <c r="I243" s="56"/>
      <c r="J243" s="56" t="s">
        <v>91</v>
      </c>
      <c r="K243" s="53" t="str">
        <f t="shared" si="9"/>
        <v>d10d16</v>
      </c>
      <c r="L243" s="57">
        <v>0</v>
      </c>
      <c r="M243" s="12"/>
      <c r="N243" s="12"/>
    </row>
    <row r="244" spans="3:14" x14ac:dyDescent="0.25">
      <c r="C244" s="56" t="s">
        <v>65</v>
      </c>
      <c r="D244" s="53" t="s">
        <v>72</v>
      </c>
      <c r="E244" s="54" t="e">
        <f>SQRT(((#REF!-E14)^2)+((#REF!-F14)^2))</f>
        <v>#REF!</v>
      </c>
      <c r="F244" s="54">
        <v>5518</v>
      </c>
      <c r="G244" s="56"/>
      <c r="H244" s="56"/>
      <c r="I244" s="56"/>
      <c r="J244" s="56" t="s">
        <v>91</v>
      </c>
      <c r="K244" s="53" t="str">
        <f t="shared" si="9"/>
        <v>d10d17</v>
      </c>
      <c r="L244" s="57">
        <v>0</v>
      </c>
      <c r="M244" s="12"/>
      <c r="N244" s="12"/>
    </row>
    <row r="245" spans="3:14" x14ac:dyDescent="0.25">
      <c r="C245" s="56" t="s">
        <v>65</v>
      </c>
      <c r="D245" s="53" t="s">
        <v>73</v>
      </c>
      <c r="E245" s="54" t="e">
        <f>SQRT(((#REF!-E15)^2)+((#REF!-F15)^2))</f>
        <v>#REF!</v>
      </c>
      <c r="F245" s="54">
        <v>7076</v>
      </c>
      <c r="G245" s="56"/>
      <c r="H245" s="56"/>
      <c r="I245" s="56"/>
      <c r="J245" s="56" t="s">
        <v>91</v>
      </c>
      <c r="K245" s="53" t="str">
        <f t="shared" si="9"/>
        <v>d10d18</v>
      </c>
      <c r="L245" s="57">
        <v>0</v>
      </c>
      <c r="M245" s="12"/>
      <c r="N245" s="12"/>
    </row>
    <row r="246" spans="3:14" x14ac:dyDescent="0.25">
      <c r="C246" s="56" t="s">
        <v>65</v>
      </c>
      <c r="D246" s="53" t="s">
        <v>74</v>
      </c>
      <c r="E246" s="54" t="e">
        <f>SQRT(((#REF!-#REF!)^2)+((#REF!-#REF!)^2))</f>
        <v>#REF!</v>
      </c>
      <c r="F246" s="54">
        <v>4699</v>
      </c>
      <c r="G246" s="56"/>
      <c r="H246" s="56"/>
      <c r="I246" s="56"/>
      <c r="J246" s="56" t="s">
        <v>91</v>
      </c>
      <c r="K246" s="53" t="str">
        <f t="shared" si="9"/>
        <v>d10d19</v>
      </c>
      <c r="L246" s="57">
        <v>0</v>
      </c>
      <c r="M246" s="12"/>
      <c r="N246" s="12"/>
    </row>
    <row r="247" spans="3:14" x14ac:dyDescent="0.25">
      <c r="C247" s="56" t="s">
        <v>65</v>
      </c>
      <c r="D247" s="53" t="s">
        <v>75</v>
      </c>
      <c r="E247" s="54" t="e">
        <f>SQRT(((#REF!-E16)^2)+((#REF!-F16)^2))</f>
        <v>#REF!</v>
      </c>
      <c r="F247" s="54">
        <v>5210</v>
      </c>
      <c r="G247" s="56"/>
      <c r="H247" s="56"/>
      <c r="I247" s="56"/>
      <c r="J247" s="56" t="s">
        <v>91</v>
      </c>
      <c r="K247" s="53" t="str">
        <f t="shared" si="9"/>
        <v>d10d20</v>
      </c>
      <c r="L247" s="57">
        <v>0</v>
      </c>
      <c r="M247" s="12"/>
      <c r="N247" s="12"/>
    </row>
    <row r="248" spans="3:14" x14ac:dyDescent="0.25">
      <c r="C248" s="56" t="s">
        <v>65</v>
      </c>
      <c r="D248" s="53" t="s">
        <v>76</v>
      </c>
      <c r="E248" s="54" t="e">
        <f>SQRT(((#REF!-#REF!)^2)+((#REF!-#REF!)^2))</f>
        <v>#REF!</v>
      </c>
      <c r="F248" s="54">
        <v>2566</v>
      </c>
      <c r="G248" s="56"/>
      <c r="H248" s="56"/>
      <c r="I248" s="56"/>
      <c r="J248" s="56" t="s">
        <v>91</v>
      </c>
      <c r="K248" s="53" t="str">
        <f t="shared" si="9"/>
        <v>d10d21</v>
      </c>
      <c r="L248" s="57">
        <v>0</v>
      </c>
      <c r="M248" s="12"/>
      <c r="N248" s="12"/>
    </row>
    <row r="249" spans="3:14" x14ac:dyDescent="0.25">
      <c r="C249" s="56" t="s">
        <v>65</v>
      </c>
      <c r="D249" s="53" t="s">
        <v>77</v>
      </c>
      <c r="E249" s="54" t="e">
        <f>SQRT(((#REF!-#REF!)^2)+((#REF!-#REF!)^2))</f>
        <v>#REF!</v>
      </c>
      <c r="F249" s="54">
        <v>3924</v>
      </c>
      <c r="G249" s="56"/>
      <c r="H249" s="56"/>
      <c r="I249" s="56"/>
      <c r="J249" s="56" t="s">
        <v>91</v>
      </c>
      <c r="K249" s="53" t="str">
        <f t="shared" si="9"/>
        <v>d10d22</v>
      </c>
      <c r="L249" s="57">
        <v>0</v>
      </c>
      <c r="M249" s="12"/>
      <c r="N249" s="12"/>
    </row>
    <row r="250" spans="3:14" x14ac:dyDescent="0.25">
      <c r="C250" s="56" t="s">
        <v>65</v>
      </c>
      <c r="D250" s="53" t="s">
        <v>78</v>
      </c>
      <c r="E250" s="54" t="e">
        <f>SQRT(((#REF!-#REF!)^2)+((#REF!-#REF!)^2))</f>
        <v>#REF!</v>
      </c>
      <c r="F250" s="54">
        <v>8841</v>
      </c>
      <c r="G250" s="56"/>
      <c r="H250" s="56"/>
      <c r="I250" s="56"/>
      <c r="J250" s="56" t="s">
        <v>91</v>
      </c>
      <c r="K250" s="53" t="str">
        <f t="shared" si="9"/>
        <v>d10d23</v>
      </c>
      <c r="L250" s="57">
        <v>0</v>
      </c>
      <c r="M250" s="12"/>
      <c r="N250" s="12"/>
    </row>
    <row r="251" spans="3:14" x14ac:dyDescent="0.25">
      <c r="C251" s="56" t="s">
        <v>65</v>
      </c>
      <c r="D251" s="53" t="s">
        <v>79</v>
      </c>
      <c r="E251" s="54" t="e">
        <f>SQRT(((#REF!-#REF!)^2)+((#REF!-#REF!)^2))</f>
        <v>#REF!</v>
      </c>
      <c r="F251" s="54">
        <v>10180</v>
      </c>
      <c r="G251" s="56"/>
      <c r="H251" s="56"/>
      <c r="I251" s="56"/>
      <c r="J251" s="56" t="s">
        <v>91</v>
      </c>
      <c r="K251" s="53" t="str">
        <f t="shared" si="9"/>
        <v>d10d24</v>
      </c>
      <c r="L251" s="57">
        <v>0</v>
      </c>
      <c r="M251" s="12"/>
      <c r="N251" s="12"/>
    </row>
    <row r="252" spans="3:14" x14ac:dyDescent="0.25">
      <c r="C252" s="56" t="s">
        <v>65</v>
      </c>
      <c r="D252" s="53" t="s">
        <v>80</v>
      </c>
      <c r="E252" s="54" t="e">
        <f>SQRT(((#REF!-E17)^2)+((#REF!-F17)^2))</f>
        <v>#REF!</v>
      </c>
      <c r="F252" s="54">
        <v>7776</v>
      </c>
      <c r="G252" s="56"/>
      <c r="H252" s="56"/>
      <c r="I252" s="56"/>
      <c r="J252" s="56" t="s">
        <v>91</v>
      </c>
      <c r="K252" s="53" t="str">
        <f t="shared" si="9"/>
        <v>d10d25</v>
      </c>
      <c r="L252" s="57">
        <v>0</v>
      </c>
      <c r="M252" s="12"/>
      <c r="N252" s="12"/>
    </row>
    <row r="253" spans="3:14" x14ac:dyDescent="0.25">
      <c r="C253" s="56" t="s">
        <v>65</v>
      </c>
      <c r="D253" s="53" t="s">
        <v>81</v>
      </c>
      <c r="E253" s="54" t="e">
        <f>SQRT(((#REF!-E18)^2)+((#REF!-F18)^2))</f>
        <v>#REF!</v>
      </c>
      <c r="F253" s="54">
        <v>1504</v>
      </c>
      <c r="G253" s="56"/>
      <c r="H253" s="56"/>
      <c r="I253" s="56"/>
      <c r="J253" s="56" t="s">
        <v>91</v>
      </c>
      <c r="K253" s="53" t="str">
        <f t="shared" si="9"/>
        <v>d10d26</v>
      </c>
      <c r="L253" s="57">
        <v>0</v>
      </c>
      <c r="M253" s="12"/>
      <c r="N253" s="12"/>
    </row>
    <row r="254" spans="3:14" x14ac:dyDescent="0.25">
      <c r="C254" s="51" t="s">
        <v>66</v>
      </c>
      <c r="D254" s="48" t="s">
        <v>67</v>
      </c>
      <c r="E254" s="49" t="e">
        <f>SQRT(((#REF!-#REF!)^2)+((#REF!-#REF!)^2))</f>
        <v>#REF!</v>
      </c>
      <c r="F254" s="50" t="s">
        <v>39</v>
      </c>
      <c r="G254" s="51"/>
      <c r="H254" s="51"/>
      <c r="I254" s="51"/>
      <c r="J254" s="51" t="s">
        <v>84</v>
      </c>
      <c r="K254" s="48" t="str">
        <f t="shared" si="9"/>
        <v>d11d12</v>
      </c>
      <c r="L254" s="52" t="e">
        <f>E254</f>
        <v>#REF!</v>
      </c>
      <c r="M254" s="12"/>
      <c r="N254" s="12"/>
    </row>
    <row r="255" spans="3:14" x14ac:dyDescent="0.25">
      <c r="C255" s="51" t="s">
        <v>66</v>
      </c>
      <c r="D255" s="48" t="s">
        <v>68</v>
      </c>
      <c r="E255" s="49" t="e">
        <f>SQRT(((#REF!-#REF!)^2)+((#REF!-#REF!)^2))</f>
        <v>#REF!</v>
      </c>
      <c r="F255" s="50" t="s">
        <v>39</v>
      </c>
      <c r="G255" s="51"/>
      <c r="H255" s="51"/>
      <c r="I255" s="51"/>
      <c r="J255" s="51" t="s">
        <v>84</v>
      </c>
      <c r="K255" s="48" t="str">
        <f t="shared" si="9"/>
        <v>d11d13</v>
      </c>
      <c r="L255" s="52" t="e">
        <f t="shared" ref="L255:L268" si="11">E255</f>
        <v>#REF!</v>
      </c>
      <c r="M255" s="12"/>
      <c r="N255" s="12"/>
    </row>
    <row r="256" spans="3:14" x14ac:dyDescent="0.25">
      <c r="C256" s="51" t="s">
        <v>66</v>
      </c>
      <c r="D256" s="48" t="s">
        <v>69</v>
      </c>
      <c r="E256" s="49" t="e">
        <f>SQRT(((#REF!-#REF!)^2)+((#REF!-#REF!)^2))</f>
        <v>#REF!</v>
      </c>
      <c r="F256" s="50" t="s">
        <v>39</v>
      </c>
      <c r="G256" s="51"/>
      <c r="H256" s="51"/>
      <c r="I256" s="51"/>
      <c r="J256" s="51" t="s">
        <v>84</v>
      </c>
      <c r="K256" s="48" t="str">
        <f t="shared" si="9"/>
        <v>d11d14</v>
      </c>
      <c r="L256" s="52" t="e">
        <f t="shared" si="11"/>
        <v>#REF!</v>
      </c>
      <c r="M256" s="12"/>
      <c r="N256" s="12"/>
    </row>
    <row r="257" spans="3:14" x14ac:dyDescent="0.25">
      <c r="C257" s="51" t="s">
        <v>66</v>
      </c>
      <c r="D257" s="48" t="s">
        <v>70</v>
      </c>
      <c r="E257" s="49" t="e">
        <f>SQRT(((#REF!-#REF!)^2)+((#REF!-#REF!)^2))</f>
        <v>#REF!</v>
      </c>
      <c r="F257" s="50" t="s">
        <v>39</v>
      </c>
      <c r="G257" s="51"/>
      <c r="H257" s="51"/>
      <c r="I257" s="51"/>
      <c r="J257" s="51" t="s">
        <v>84</v>
      </c>
      <c r="K257" s="48" t="str">
        <f t="shared" si="9"/>
        <v>d11d15</v>
      </c>
      <c r="L257" s="52" t="e">
        <f t="shared" si="11"/>
        <v>#REF!</v>
      </c>
      <c r="M257" s="12"/>
      <c r="N257" s="12"/>
    </row>
    <row r="258" spans="3:14" x14ac:dyDescent="0.25">
      <c r="C258" s="51" t="s">
        <v>66</v>
      </c>
      <c r="D258" s="48" t="s">
        <v>71</v>
      </c>
      <c r="E258" s="49" t="e">
        <f>SQRT(((#REF!-E13)^2)+((#REF!-F13)^2))</f>
        <v>#REF!</v>
      </c>
      <c r="F258" s="50" t="s">
        <v>39</v>
      </c>
      <c r="G258" s="51"/>
      <c r="H258" s="51"/>
      <c r="I258" s="51"/>
      <c r="J258" s="51" t="s">
        <v>84</v>
      </c>
      <c r="K258" s="48" t="str">
        <f t="shared" si="9"/>
        <v>d11d16</v>
      </c>
      <c r="L258" s="52" t="e">
        <f t="shared" si="11"/>
        <v>#REF!</v>
      </c>
      <c r="M258" s="12"/>
      <c r="N258" s="12"/>
    </row>
    <row r="259" spans="3:14" x14ac:dyDescent="0.25">
      <c r="C259" s="51" t="s">
        <v>66</v>
      </c>
      <c r="D259" s="48" t="s">
        <v>72</v>
      </c>
      <c r="E259" s="49" t="e">
        <f>SQRT(((#REF!-E14)^2)+((#REF!-F14)^2))</f>
        <v>#REF!</v>
      </c>
      <c r="F259" s="50" t="s">
        <v>39</v>
      </c>
      <c r="G259" s="51"/>
      <c r="H259" s="51"/>
      <c r="I259" s="51"/>
      <c r="J259" s="51" t="s">
        <v>84</v>
      </c>
      <c r="K259" s="48" t="str">
        <f t="shared" si="9"/>
        <v>d11d17</v>
      </c>
      <c r="L259" s="52" t="e">
        <f t="shared" si="11"/>
        <v>#REF!</v>
      </c>
      <c r="M259" s="12"/>
      <c r="N259" s="12"/>
    </row>
    <row r="260" spans="3:14" x14ac:dyDescent="0.25">
      <c r="C260" s="51" t="s">
        <v>66</v>
      </c>
      <c r="D260" s="48" t="s">
        <v>73</v>
      </c>
      <c r="E260" s="49" t="e">
        <f>SQRT(((#REF!-E15)^2)+((#REF!-F15)^2))</f>
        <v>#REF!</v>
      </c>
      <c r="F260" s="50" t="s">
        <v>39</v>
      </c>
      <c r="G260" s="51"/>
      <c r="H260" s="51"/>
      <c r="I260" s="51"/>
      <c r="J260" s="51" t="s">
        <v>84</v>
      </c>
      <c r="K260" s="48" t="str">
        <f t="shared" si="9"/>
        <v>d11d18</v>
      </c>
      <c r="L260" s="52" t="e">
        <f t="shared" si="11"/>
        <v>#REF!</v>
      </c>
      <c r="M260" s="12"/>
      <c r="N260" s="12"/>
    </row>
    <row r="261" spans="3:14" x14ac:dyDescent="0.25">
      <c r="C261" s="51" t="s">
        <v>66</v>
      </c>
      <c r="D261" s="48" t="s">
        <v>74</v>
      </c>
      <c r="E261" s="49" t="e">
        <f>SQRT(((#REF!-#REF!)^2)+((#REF!-#REF!)^2))</f>
        <v>#REF!</v>
      </c>
      <c r="F261" s="50" t="s">
        <v>39</v>
      </c>
      <c r="G261" s="51"/>
      <c r="H261" s="51"/>
      <c r="I261" s="51"/>
      <c r="J261" s="51" t="s">
        <v>84</v>
      </c>
      <c r="K261" s="48" t="str">
        <f t="shared" si="9"/>
        <v>d11d19</v>
      </c>
      <c r="L261" s="52" t="e">
        <f t="shared" si="11"/>
        <v>#REF!</v>
      </c>
      <c r="M261" s="12"/>
      <c r="N261" s="12"/>
    </row>
    <row r="262" spans="3:14" x14ac:dyDescent="0.25">
      <c r="C262" s="51" t="s">
        <v>66</v>
      </c>
      <c r="D262" s="48" t="s">
        <v>75</v>
      </c>
      <c r="E262" s="49" t="e">
        <f>SQRT(((#REF!-E16)^2)+((#REF!-F16)^2))</f>
        <v>#REF!</v>
      </c>
      <c r="F262" s="50" t="s">
        <v>39</v>
      </c>
      <c r="G262" s="51"/>
      <c r="H262" s="51"/>
      <c r="I262" s="51"/>
      <c r="J262" s="51" t="s">
        <v>84</v>
      </c>
      <c r="K262" s="48" t="str">
        <f t="shared" si="9"/>
        <v>d11d20</v>
      </c>
      <c r="L262" s="52" t="e">
        <f t="shared" si="11"/>
        <v>#REF!</v>
      </c>
      <c r="M262" s="12"/>
      <c r="N262" s="12"/>
    </row>
    <row r="263" spans="3:14" x14ac:dyDescent="0.25">
      <c r="C263" s="51" t="s">
        <v>66</v>
      </c>
      <c r="D263" s="48" t="s">
        <v>76</v>
      </c>
      <c r="E263" s="49" t="e">
        <f>SQRT(((#REF!-#REF!)^2)+((#REF!-#REF!)^2))</f>
        <v>#REF!</v>
      </c>
      <c r="F263" s="50" t="s">
        <v>39</v>
      </c>
      <c r="G263" s="51"/>
      <c r="H263" s="51"/>
      <c r="I263" s="51"/>
      <c r="J263" s="51" t="s">
        <v>84</v>
      </c>
      <c r="K263" s="48" t="str">
        <f t="shared" si="9"/>
        <v>d11d21</v>
      </c>
      <c r="L263" s="52" t="e">
        <f t="shared" si="11"/>
        <v>#REF!</v>
      </c>
      <c r="M263" s="12"/>
      <c r="N263" s="12"/>
    </row>
    <row r="264" spans="3:14" x14ac:dyDescent="0.25">
      <c r="C264" s="51" t="s">
        <v>66</v>
      </c>
      <c r="D264" s="48" t="s">
        <v>77</v>
      </c>
      <c r="E264" s="49" t="e">
        <f>SQRT(((#REF!-#REF!)^2)+((#REF!-#REF!)^2))</f>
        <v>#REF!</v>
      </c>
      <c r="F264" s="50" t="s">
        <v>39</v>
      </c>
      <c r="G264" s="51"/>
      <c r="H264" s="51"/>
      <c r="I264" s="51"/>
      <c r="J264" s="51" t="s">
        <v>84</v>
      </c>
      <c r="K264" s="48" t="str">
        <f t="shared" si="9"/>
        <v>d11d22</v>
      </c>
      <c r="L264" s="52" t="e">
        <f t="shared" si="11"/>
        <v>#REF!</v>
      </c>
      <c r="M264" s="12"/>
      <c r="N264" s="12"/>
    </row>
    <row r="265" spans="3:14" x14ac:dyDescent="0.25">
      <c r="C265" s="51" t="s">
        <v>66</v>
      </c>
      <c r="D265" s="48" t="s">
        <v>78</v>
      </c>
      <c r="E265" s="49" t="e">
        <f>SQRT(((#REF!-#REF!)^2)+((#REF!-#REF!)^2))</f>
        <v>#REF!</v>
      </c>
      <c r="F265" s="50" t="s">
        <v>39</v>
      </c>
      <c r="G265" s="51"/>
      <c r="H265" s="51"/>
      <c r="I265" s="51"/>
      <c r="J265" s="51" t="s">
        <v>84</v>
      </c>
      <c r="K265" s="48" t="str">
        <f t="shared" si="9"/>
        <v>d11d23</v>
      </c>
      <c r="L265" s="52" t="e">
        <f t="shared" si="11"/>
        <v>#REF!</v>
      </c>
      <c r="M265" s="12"/>
      <c r="N265" s="12"/>
    </row>
    <row r="266" spans="3:14" x14ac:dyDescent="0.25">
      <c r="C266" s="51" t="s">
        <v>66</v>
      </c>
      <c r="D266" s="48" t="s">
        <v>79</v>
      </c>
      <c r="E266" s="49" t="e">
        <f>SQRT(((#REF!-#REF!)^2)+((#REF!-#REF!)^2))</f>
        <v>#REF!</v>
      </c>
      <c r="F266" s="50" t="s">
        <v>39</v>
      </c>
      <c r="G266" s="51"/>
      <c r="H266" s="51"/>
      <c r="I266" s="51"/>
      <c r="J266" s="51" t="s">
        <v>84</v>
      </c>
      <c r="K266" s="48" t="str">
        <f t="shared" si="9"/>
        <v>d11d24</v>
      </c>
      <c r="L266" s="52" t="e">
        <f t="shared" si="11"/>
        <v>#REF!</v>
      </c>
      <c r="M266" s="12"/>
      <c r="N266" s="12"/>
    </row>
    <row r="267" spans="3:14" x14ac:dyDescent="0.25">
      <c r="C267" s="51" t="s">
        <v>66</v>
      </c>
      <c r="D267" s="48" t="s">
        <v>80</v>
      </c>
      <c r="E267" s="49" t="e">
        <f>SQRT(((#REF!-E17)^2)+((#REF!-F17)^2))</f>
        <v>#REF!</v>
      </c>
      <c r="F267" s="50" t="s">
        <v>39</v>
      </c>
      <c r="G267" s="51"/>
      <c r="H267" s="51"/>
      <c r="I267" s="51"/>
      <c r="J267" s="51" t="s">
        <v>84</v>
      </c>
      <c r="K267" s="48" t="str">
        <f t="shared" si="9"/>
        <v>d11d25</v>
      </c>
      <c r="L267" s="52" t="e">
        <f t="shared" si="11"/>
        <v>#REF!</v>
      </c>
      <c r="M267" s="12"/>
      <c r="N267" s="12"/>
    </row>
    <row r="268" spans="3:14" x14ac:dyDescent="0.25">
      <c r="C268" s="51" t="s">
        <v>66</v>
      </c>
      <c r="D268" s="48" t="s">
        <v>81</v>
      </c>
      <c r="E268" s="49" t="e">
        <f>SQRT(((#REF!-E18)^2)+((#REF!-F18)^2))</f>
        <v>#REF!</v>
      </c>
      <c r="F268" s="50" t="s">
        <v>39</v>
      </c>
      <c r="G268" s="51"/>
      <c r="H268" s="51"/>
      <c r="I268" s="51"/>
      <c r="J268" s="51" t="s">
        <v>84</v>
      </c>
      <c r="K268" s="48" t="str">
        <f t="shared" si="9"/>
        <v>d11d26</v>
      </c>
      <c r="L268" s="52" t="e">
        <f t="shared" si="11"/>
        <v>#REF!</v>
      </c>
      <c r="M268" s="12"/>
      <c r="N268" s="12"/>
    </row>
    <row r="269" spans="3:14" x14ac:dyDescent="0.25">
      <c r="C269" s="13" t="s">
        <v>67</v>
      </c>
      <c r="D269" s="23" t="s">
        <v>68</v>
      </c>
      <c r="E269" s="45" t="e">
        <f>SQRT(((#REF!-#REF!)^2)+((#REF!-#REF!)^2))</f>
        <v>#REF!</v>
      </c>
      <c r="F269" s="45">
        <v>464</v>
      </c>
      <c r="G269" s="13"/>
      <c r="H269" s="13"/>
      <c r="I269" s="13"/>
      <c r="J269" s="13" t="s">
        <v>35</v>
      </c>
      <c r="K269" s="23" t="str">
        <f t="shared" si="9"/>
        <v>d12d13</v>
      </c>
      <c r="L269" s="24">
        <f t="shared" si="10"/>
        <v>464</v>
      </c>
      <c r="M269" s="12"/>
      <c r="N269" s="12"/>
    </row>
    <row r="270" spans="3:14" x14ac:dyDescent="0.25">
      <c r="C270" s="51" t="s">
        <v>67</v>
      </c>
      <c r="D270" s="48" t="s">
        <v>69</v>
      </c>
      <c r="E270" s="49" t="e">
        <f>SQRT(((#REF!-#REF!)^2)+((#REF!-#REF!)^2))</f>
        <v>#REF!</v>
      </c>
      <c r="F270" s="50" t="s">
        <v>39</v>
      </c>
      <c r="G270" s="51"/>
      <c r="H270" s="51"/>
      <c r="I270" s="51"/>
      <c r="J270" s="51" t="s">
        <v>84</v>
      </c>
      <c r="K270" s="48" t="str">
        <f t="shared" si="9"/>
        <v>d12d14</v>
      </c>
      <c r="L270" s="52" t="e">
        <f>E270</f>
        <v>#REF!</v>
      </c>
      <c r="M270" s="12"/>
      <c r="N270" s="12"/>
    </row>
    <row r="271" spans="3:14" x14ac:dyDescent="0.25">
      <c r="C271" s="51" t="s">
        <v>67</v>
      </c>
      <c r="D271" s="48" t="s">
        <v>70</v>
      </c>
      <c r="E271" s="49" t="e">
        <f>SQRT(((#REF!-#REF!)^2)+((#REF!-#REF!)^2))</f>
        <v>#REF!</v>
      </c>
      <c r="F271" s="50" t="s">
        <v>39</v>
      </c>
      <c r="G271" s="51"/>
      <c r="H271" s="51"/>
      <c r="I271" s="51"/>
      <c r="J271" s="51" t="s">
        <v>84</v>
      </c>
      <c r="K271" s="48" t="str">
        <f t="shared" si="9"/>
        <v>d12d15</v>
      </c>
      <c r="L271" s="52" t="e">
        <f>E271</f>
        <v>#REF!</v>
      </c>
      <c r="M271" s="12"/>
      <c r="N271" s="12"/>
    </row>
    <row r="272" spans="3:14" x14ac:dyDescent="0.25">
      <c r="C272" s="56" t="s">
        <v>67</v>
      </c>
      <c r="D272" s="53" t="s">
        <v>71</v>
      </c>
      <c r="E272" s="54" t="e">
        <f>SQRT(((#REF!-E13)^2)+((#REF!-F13)^2))</f>
        <v>#REF!</v>
      </c>
      <c r="F272" s="54">
        <v>12133</v>
      </c>
      <c r="G272" s="56"/>
      <c r="H272" s="56"/>
      <c r="I272" s="56"/>
      <c r="J272" s="56" t="s">
        <v>86</v>
      </c>
      <c r="K272" s="53" t="str">
        <f t="shared" si="9"/>
        <v>d12d16</v>
      </c>
      <c r="L272" s="57">
        <v>0</v>
      </c>
      <c r="M272" s="12"/>
      <c r="N272" s="12"/>
    </row>
    <row r="273" spans="3:14" x14ac:dyDescent="0.25">
      <c r="C273" s="56" t="s">
        <v>67</v>
      </c>
      <c r="D273" s="53" t="s">
        <v>72</v>
      </c>
      <c r="E273" s="54" t="e">
        <f>SQRT(((#REF!-E14)^2)+((#REF!-F14)^2))</f>
        <v>#REF!</v>
      </c>
      <c r="F273" s="54">
        <v>10296</v>
      </c>
      <c r="G273" s="56"/>
      <c r="H273" s="56"/>
      <c r="I273" s="56"/>
      <c r="J273" s="56" t="s">
        <v>86</v>
      </c>
      <c r="K273" s="53" t="str">
        <f t="shared" si="9"/>
        <v>d12d17</v>
      </c>
      <c r="L273" s="57">
        <v>0</v>
      </c>
      <c r="M273" s="12"/>
      <c r="N273" s="12"/>
    </row>
    <row r="274" spans="3:14" x14ac:dyDescent="0.25">
      <c r="C274" s="56" t="s">
        <v>67</v>
      </c>
      <c r="D274" s="53" t="s">
        <v>73</v>
      </c>
      <c r="E274" s="54" t="e">
        <f>SQRT(((#REF!-E15)^2)+((#REF!-F15)^2))</f>
        <v>#REF!</v>
      </c>
      <c r="F274" s="54">
        <v>11858</v>
      </c>
      <c r="G274" s="56"/>
      <c r="H274" s="56"/>
      <c r="I274" s="56"/>
      <c r="J274" s="56" t="s">
        <v>86</v>
      </c>
      <c r="K274" s="53" t="str">
        <f t="shared" si="9"/>
        <v>d12d18</v>
      </c>
      <c r="L274" s="57">
        <v>0</v>
      </c>
      <c r="M274" s="12"/>
      <c r="N274" s="12"/>
    </row>
    <row r="275" spans="3:14" x14ac:dyDescent="0.25">
      <c r="C275" s="56" t="s">
        <v>67</v>
      </c>
      <c r="D275" s="53" t="s">
        <v>74</v>
      </c>
      <c r="E275" s="54" t="e">
        <f>SQRT(((#REF!-#REF!)^2)+((#REF!-#REF!)^2))</f>
        <v>#REF!</v>
      </c>
      <c r="F275" s="54">
        <v>9482</v>
      </c>
      <c r="G275" s="56"/>
      <c r="H275" s="56"/>
      <c r="I275" s="56"/>
      <c r="J275" s="56" t="s">
        <v>86</v>
      </c>
      <c r="K275" s="53" t="str">
        <f t="shared" si="9"/>
        <v>d12d19</v>
      </c>
      <c r="L275" s="57">
        <v>0</v>
      </c>
      <c r="M275" s="12"/>
      <c r="N275" s="12"/>
    </row>
    <row r="276" spans="3:14" x14ac:dyDescent="0.25">
      <c r="C276" s="56" t="s">
        <v>67</v>
      </c>
      <c r="D276" s="53" t="s">
        <v>75</v>
      </c>
      <c r="E276" s="54" t="e">
        <f>SQRT(((#REF!-E16)^2)+((#REF!-F16)^2))</f>
        <v>#REF!</v>
      </c>
      <c r="F276" s="54">
        <v>9997</v>
      </c>
      <c r="G276" s="56"/>
      <c r="H276" s="56"/>
      <c r="I276" s="56"/>
      <c r="J276" s="56" t="s">
        <v>86</v>
      </c>
      <c r="K276" s="53" t="str">
        <f t="shared" si="9"/>
        <v>d12d20</v>
      </c>
      <c r="L276" s="57">
        <v>0</v>
      </c>
      <c r="M276" s="12"/>
      <c r="N276" s="12"/>
    </row>
    <row r="277" spans="3:14" x14ac:dyDescent="0.25">
      <c r="C277" s="56" t="s">
        <v>67</v>
      </c>
      <c r="D277" s="53" t="s">
        <v>76</v>
      </c>
      <c r="E277" s="54" t="e">
        <f>SQRT(((#REF!-#REF!)^2)+((#REF!-#REF!)^2))</f>
        <v>#REF!</v>
      </c>
      <c r="F277" s="54">
        <v>7340</v>
      </c>
      <c r="G277" s="56"/>
      <c r="H277" s="56"/>
      <c r="I277" s="56"/>
      <c r="J277" s="56" t="s">
        <v>86</v>
      </c>
      <c r="K277" s="53" t="str">
        <f t="shared" si="9"/>
        <v>d12d21</v>
      </c>
      <c r="L277" s="57">
        <v>0</v>
      </c>
      <c r="M277" s="12"/>
      <c r="N277" s="12"/>
    </row>
    <row r="278" spans="3:14" x14ac:dyDescent="0.25">
      <c r="C278" s="56" t="s">
        <v>67</v>
      </c>
      <c r="D278" s="53" t="s">
        <v>77</v>
      </c>
      <c r="E278" s="54" t="e">
        <f>SQRT(((#REF!-#REF!)^2)+((#REF!-#REF!)^2))</f>
        <v>#REF!</v>
      </c>
      <c r="F278" s="54">
        <v>8698</v>
      </c>
      <c r="G278" s="56"/>
      <c r="H278" s="56"/>
      <c r="I278" s="56"/>
      <c r="J278" s="56" t="s">
        <v>86</v>
      </c>
      <c r="K278" s="53" t="str">
        <f t="shared" si="9"/>
        <v>d12d22</v>
      </c>
      <c r="L278" s="57">
        <v>0</v>
      </c>
      <c r="M278" s="12"/>
      <c r="N278" s="12"/>
    </row>
    <row r="279" spans="3:14" x14ac:dyDescent="0.25">
      <c r="C279" s="56" t="s">
        <v>67</v>
      </c>
      <c r="D279" s="53" t="s">
        <v>78</v>
      </c>
      <c r="E279" s="54" t="e">
        <f>SQRT(((#REF!-#REF!)^2)+((#REF!-#REF!)^2))</f>
        <v>#REF!</v>
      </c>
      <c r="F279" s="54">
        <v>13611</v>
      </c>
      <c r="G279" s="56"/>
      <c r="H279" s="56"/>
      <c r="I279" s="56"/>
      <c r="J279" s="56" t="s">
        <v>86</v>
      </c>
      <c r="K279" s="53" t="str">
        <f t="shared" si="9"/>
        <v>d12d23</v>
      </c>
      <c r="L279" s="57">
        <v>0</v>
      </c>
      <c r="M279" s="12"/>
      <c r="N279" s="12"/>
    </row>
    <row r="280" spans="3:14" x14ac:dyDescent="0.25">
      <c r="C280" s="56" t="s">
        <v>67</v>
      </c>
      <c r="D280" s="53" t="s">
        <v>79</v>
      </c>
      <c r="E280" s="54" t="e">
        <f>SQRT(((#REF!-#REF!)^2)+((#REF!-#REF!)^2))</f>
        <v>#REF!</v>
      </c>
      <c r="F280" s="54">
        <v>14868</v>
      </c>
      <c r="G280" s="56"/>
      <c r="H280" s="56"/>
      <c r="I280" s="56"/>
      <c r="J280" s="56" t="s">
        <v>86</v>
      </c>
      <c r="K280" s="53" t="str">
        <f t="shared" ref="K280:K343" si="12">C280&amp;D280</f>
        <v>d12d24</v>
      </c>
      <c r="L280" s="57">
        <v>0</v>
      </c>
      <c r="M280" s="12"/>
      <c r="N280" s="12"/>
    </row>
    <row r="281" spans="3:14" x14ac:dyDescent="0.25">
      <c r="C281" s="56" t="s">
        <v>67</v>
      </c>
      <c r="D281" s="53" t="s">
        <v>80</v>
      </c>
      <c r="E281" s="54" t="e">
        <f>SQRT(((#REF!-E17)^2)+((#REF!-F17)^2))</f>
        <v>#REF!</v>
      </c>
      <c r="F281" s="54">
        <v>12570</v>
      </c>
      <c r="G281" s="56"/>
      <c r="H281" s="56"/>
      <c r="I281" s="56"/>
      <c r="J281" s="56" t="s">
        <v>86</v>
      </c>
      <c r="K281" s="53" t="str">
        <f t="shared" si="12"/>
        <v>d12d25</v>
      </c>
      <c r="L281" s="57">
        <v>0</v>
      </c>
      <c r="M281" s="12"/>
      <c r="N281" s="12"/>
    </row>
    <row r="282" spans="3:14" x14ac:dyDescent="0.25">
      <c r="C282" s="56" t="s">
        <v>67</v>
      </c>
      <c r="D282" s="53" t="s">
        <v>81</v>
      </c>
      <c r="E282" s="54" t="e">
        <f>SQRT(((#REF!-E18)^2)+((#REF!-F18)^2))</f>
        <v>#REF!</v>
      </c>
      <c r="F282" s="54">
        <v>12298</v>
      </c>
      <c r="G282" s="56"/>
      <c r="H282" s="56"/>
      <c r="I282" s="56"/>
      <c r="J282" s="56" t="s">
        <v>86</v>
      </c>
      <c r="K282" s="53" t="str">
        <f t="shared" si="12"/>
        <v>d12d26</v>
      </c>
      <c r="L282" s="57">
        <v>0</v>
      </c>
      <c r="M282" s="12"/>
      <c r="N282" s="12"/>
    </row>
    <row r="283" spans="3:14" x14ac:dyDescent="0.25">
      <c r="C283" s="51" t="s">
        <v>68</v>
      </c>
      <c r="D283" s="48" t="s">
        <v>69</v>
      </c>
      <c r="E283" s="49" t="e">
        <f>SQRT(((#REF!-#REF!)^2)+((#REF!-#REF!)^2))</f>
        <v>#REF!</v>
      </c>
      <c r="F283" s="50" t="s">
        <v>39</v>
      </c>
      <c r="G283" s="51"/>
      <c r="H283" s="51"/>
      <c r="I283" s="51"/>
      <c r="J283" s="51" t="s">
        <v>84</v>
      </c>
      <c r="K283" s="48" t="str">
        <f t="shared" si="12"/>
        <v>d13d14</v>
      </c>
      <c r="L283" s="52" t="e">
        <f>E283</f>
        <v>#REF!</v>
      </c>
      <c r="M283" s="12"/>
      <c r="N283" s="12"/>
    </row>
    <row r="284" spans="3:14" x14ac:dyDescent="0.25">
      <c r="C284" s="51" t="s">
        <v>68</v>
      </c>
      <c r="D284" s="48" t="s">
        <v>70</v>
      </c>
      <c r="E284" s="49" t="e">
        <f>SQRT(((#REF!-#REF!)^2)+((#REF!-#REF!)^2))</f>
        <v>#REF!</v>
      </c>
      <c r="F284" s="50" t="s">
        <v>39</v>
      </c>
      <c r="G284" s="51"/>
      <c r="H284" s="51"/>
      <c r="I284" s="51"/>
      <c r="J284" s="51" t="s">
        <v>84</v>
      </c>
      <c r="K284" s="48" t="str">
        <f t="shared" si="12"/>
        <v>d13d15</v>
      </c>
      <c r="L284" s="52" t="e">
        <f>E284</f>
        <v>#REF!</v>
      </c>
      <c r="M284" s="12"/>
      <c r="N284" s="12"/>
    </row>
    <row r="285" spans="3:14" x14ac:dyDescent="0.25">
      <c r="C285" s="56" t="s">
        <v>68</v>
      </c>
      <c r="D285" s="53" t="s">
        <v>71</v>
      </c>
      <c r="E285" s="54" t="e">
        <f>SQRT(((#REF!-E13)^2)+((#REF!-F13)^2))</f>
        <v>#REF!</v>
      </c>
      <c r="F285" s="54">
        <v>11665</v>
      </c>
      <c r="G285" s="56"/>
      <c r="H285" s="56"/>
      <c r="I285" s="56"/>
      <c r="J285" s="56" t="s">
        <v>86</v>
      </c>
      <c r="K285" s="53" t="str">
        <f t="shared" si="12"/>
        <v>d13d16</v>
      </c>
      <c r="L285" s="57">
        <v>0</v>
      </c>
      <c r="M285" s="12"/>
      <c r="N285" s="12"/>
    </row>
    <row r="286" spans="3:14" x14ac:dyDescent="0.25">
      <c r="C286" s="56" t="s">
        <v>68</v>
      </c>
      <c r="D286" s="53" t="s">
        <v>72</v>
      </c>
      <c r="E286" s="54" t="e">
        <f>SQRT(((#REF!-E14)^2)+((#REF!-F14)^2))</f>
        <v>#REF!</v>
      </c>
      <c r="F286" s="54">
        <v>9837</v>
      </c>
      <c r="G286" s="56"/>
      <c r="H286" s="56"/>
      <c r="I286" s="56"/>
      <c r="J286" s="56" t="s">
        <v>86</v>
      </c>
      <c r="K286" s="53" t="str">
        <f t="shared" si="12"/>
        <v>d13d17</v>
      </c>
      <c r="L286" s="57">
        <v>0</v>
      </c>
      <c r="M286" s="12"/>
      <c r="N286" s="12"/>
    </row>
    <row r="287" spans="3:14" x14ac:dyDescent="0.25">
      <c r="C287" s="56" t="s">
        <v>68</v>
      </c>
      <c r="D287" s="53" t="s">
        <v>73</v>
      </c>
      <c r="E287" s="54" t="e">
        <f>SQRT(((#REF!-E15)^2)+((#REF!-F15)^2))</f>
        <v>#REF!</v>
      </c>
      <c r="F287" s="54">
        <v>11395</v>
      </c>
      <c r="G287" s="56"/>
      <c r="H287" s="56"/>
      <c r="I287" s="56"/>
      <c r="J287" s="56" t="s">
        <v>86</v>
      </c>
      <c r="K287" s="53" t="str">
        <f t="shared" si="12"/>
        <v>d13d18</v>
      </c>
      <c r="L287" s="57">
        <v>0</v>
      </c>
      <c r="M287" s="12"/>
      <c r="N287" s="12"/>
    </row>
    <row r="288" spans="3:14" x14ac:dyDescent="0.25">
      <c r="C288" s="56" t="s">
        <v>68</v>
      </c>
      <c r="D288" s="53" t="s">
        <v>74</v>
      </c>
      <c r="E288" s="54" t="e">
        <f>SQRT(((#REF!-#REF!)^2)+((#REF!-#REF!)^2))</f>
        <v>#REF!</v>
      </c>
      <c r="F288" s="54">
        <v>9016</v>
      </c>
      <c r="G288" s="56"/>
      <c r="H288" s="56"/>
      <c r="I288" s="56"/>
      <c r="J288" s="56" t="s">
        <v>86</v>
      </c>
      <c r="K288" s="53" t="str">
        <f t="shared" si="12"/>
        <v>d13d19</v>
      </c>
      <c r="L288" s="57">
        <v>0</v>
      </c>
      <c r="M288" s="12"/>
      <c r="N288" s="12"/>
    </row>
    <row r="289" spans="3:14" x14ac:dyDescent="0.25">
      <c r="C289" s="56" t="s">
        <v>68</v>
      </c>
      <c r="D289" s="53" t="s">
        <v>75</v>
      </c>
      <c r="E289" s="54" t="e">
        <f>SQRT(((#REF!-E16)^2)+((#REF!-F16)^2))</f>
        <v>#REF!</v>
      </c>
      <c r="F289" s="54">
        <v>9532</v>
      </c>
      <c r="G289" s="56"/>
      <c r="H289" s="56"/>
      <c r="I289" s="56"/>
      <c r="J289" s="56" t="s">
        <v>86</v>
      </c>
      <c r="K289" s="53" t="str">
        <f t="shared" si="12"/>
        <v>d13d20</v>
      </c>
      <c r="L289" s="57">
        <v>0</v>
      </c>
      <c r="M289" s="12"/>
      <c r="N289" s="12"/>
    </row>
    <row r="290" spans="3:14" x14ac:dyDescent="0.25">
      <c r="C290" s="56" t="s">
        <v>68</v>
      </c>
      <c r="D290" s="53" t="s">
        <v>76</v>
      </c>
      <c r="E290" s="54" t="e">
        <f>SQRT(((#REF!-#REF!)^2)+((#REF!-#REF!)^2))</f>
        <v>#REF!</v>
      </c>
      <c r="F290" s="54">
        <v>6875</v>
      </c>
      <c r="G290" s="56"/>
      <c r="H290" s="56"/>
      <c r="I290" s="56"/>
      <c r="J290" s="56" t="s">
        <v>86</v>
      </c>
      <c r="K290" s="53" t="str">
        <f t="shared" si="12"/>
        <v>d13d21</v>
      </c>
      <c r="L290" s="57">
        <v>0</v>
      </c>
      <c r="M290" s="12"/>
      <c r="N290" s="12"/>
    </row>
    <row r="291" spans="3:14" x14ac:dyDescent="0.25">
      <c r="C291" s="56" t="s">
        <v>68</v>
      </c>
      <c r="D291" s="53" t="s">
        <v>77</v>
      </c>
      <c r="E291" s="54" t="e">
        <f>SQRT(((#REF!-#REF!)^2)+((#REF!-#REF!)^2))</f>
        <v>#REF!</v>
      </c>
      <c r="F291" s="54">
        <v>8231</v>
      </c>
      <c r="G291" s="56"/>
      <c r="H291" s="56"/>
      <c r="I291" s="56"/>
      <c r="J291" s="56" t="s">
        <v>86</v>
      </c>
      <c r="K291" s="53" t="str">
        <f t="shared" si="12"/>
        <v>d13d22</v>
      </c>
      <c r="L291" s="57">
        <v>0</v>
      </c>
      <c r="M291" s="12"/>
      <c r="N291" s="12"/>
    </row>
    <row r="292" spans="3:14" x14ac:dyDescent="0.25">
      <c r="C292" s="56" t="s">
        <v>68</v>
      </c>
      <c r="D292" s="53" t="s">
        <v>78</v>
      </c>
      <c r="E292" s="54" t="e">
        <f>SQRT(((#REF!-#REF!)^2)+((#REF!-#REF!)^2))</f>
        <v>#REF!</v>
      </c>
      <c r="F292" s="54">
        <v>13146</v>
      </c>
      <c r="G292" s="56"/>
      <c r="H292" s="56"/>
      <c r="I292" s="56"/>
      <c r="J292" s="56" t="s">
        <v>86</v>
      </c>
      <c r="K292" s="53" t="str">
        <f t="shared" si="12"/>
        <v>d13d23</v>
      </c>
      <c r="L292" s="57">
        <v>0</v>
      </c>
      <c r="M292" s="12"/>
      <c r="N292" s="12"/>
    </row>
    <row r="293" spans="3:14" x14ac:dyDescent="0.25">
      <c r="C293" s="56" t="s">
        <v>68</v>
      </c>
      <c r="D293" s="53" t="s">
        <v>79</v>
      </c>
      <c r="E293" s="54" t="e">
        <f>SQRT(((#REF!-#REF!)^2)+((#REF!-#REF!)^2))</f>
        <v>#REF!</v>
      </c>
      <c r="F293" s="54">
        <v>14403</v>
      </c>
      <c r="G293" s="56"/>
      <c r="H293" s="56"/>
      <c r="I293" s="56"/>
      <c r="J293" s="56" t="s">
        <v>86</v>
      </c>
      <c r="K293" s="53" t="str">
        <f t="shared" si="12"/>
        <v>d13d24</v>
      </c>
      <c r="L293" s="57">
        <v>0</v>
      </c>
      <c r="M293" s="12"/>
      <c r="N293" s="12"/>
    </row>
    <row r="294" spans="3:14" x14ac:dyDescent="0.25">
      <c r="C294" s="56" t="s">
        <v>68</v>
      </c>
      <c r="D294" s="53" t="s">
        <v>80</v>
      </c>
      <c r="E294" s="54" t="e">
        <f>SQRT(((#REF!-E17)^2)+((#REF!-F17)^2))</f>
        <v>#REF!</v>
      </c>
      <c r="F294" s="54">
        <v>12103</v>
      </c>
      <c r="G294" s="56"/>
      <c r="H294" s="56"/>
      <c r="I294" s="56"/>
      <c r="J294" s="56" t="s">
        <v>86</v>
      </c>
      <c r="K294" s="53" t="str">
        <f t="shared" si="12"/>
        <v>d13d25</v>
      </c>
      <c r="L294" s="57">
        <v>0</v>
      </c>
      <c r="M294" s="12"/>
      <c r="N294" s="12"/>
    </row>
    <row r="295" spans="3:14" x14ac:dyDescent="0.25">
      <c r="C295" s="56" t="s">
        <v>68</v>
      </c>
      <c r="D295" s="53" t="s">
        <v>81</v>
      </c>
      <c r="E295" s="54" t="e">
        <f>SQRT(((#REF!-E18)^2)+((#REF!-F18)^2))</f>
        <v>#REF!</v>
      </c>
      <c r="F295" s="54">
        <v>10993</v>
      </c>
      <c r="G295" s="56"/>
      <c r="H295" s="56"/>
      <c r="I295" s="56"/>
      <c r="J295" s="56" t="s">
        <v>86</v>
      </c>
      <c r="K295" s="53" t="str">
        <f t="shared" si="12"/>
        <v>d13d26</v>
      </c>
      <c r="L295" s="57">
        <v>0</v>
      </c>
      <c r="M295" s="12"/>
      <c r="N295" s="12"/>
    </row>
    <row r="296" spans="3:14" x14ac:dyDescent="0.25">
      <c r="C296" s="56" t="s">
        <v>69</v>
      </c>
      <c r="D296" s="53" t="s">
        <v>70</v>
      </c>
      <c r="E296" s="54" t="e">
        <f>SQRT(((#REF!-#REF!)^2)+((#REF!-#REF!)^2))</f>
        <v>#REF!</v>
      </c>
      <c r="F296" s="55" t="s">
        <v>39</v>
      </c>
      <c r="G296" s="56"/>
      <c r="H296" s="56"/>
      <c r="I296" s="56"/>
      <c r="J296" s="56" t="s">
        <v>93</v>
      </c>
      <c r="K296" s="53" t="str">
        <f t="shared" si="12"/>
        <v>d14d15</v>
      </c>
      <c r="L296" s="57">
        <v>0</v>
      </c>
      <c r="M296" s="12"/>
      <c r="N296" s="12"/>
    </row>
    <row r="297" spans="3:14" x14ac:dyDescent="0.25">
      <c r="C297" s="56" t="s">
        <v>69</v>
      </c>
      <c r="D297" s="53" t="s">
        <v>71</v>
      </c>
      <c r="E297" s="54" t="e">
        <f>SQRT(((#REF!-E13)^2)+((#REF!-F13)^2))</f>
        <v>#REF!</v>
      </c>
      <c r="F297" s="55" t="s">
        <v>39</v>
      </c>
      <c r="G297" s="56"/>
      <c r="H297" s="56"/>
      <c r="I297" s="56"/>
      <c r="J297" s="56" t="s">
        <v>93</v>
      </c>
      <c r="K297" s="53" t="str">
        <f t="shared" si="12"/>
        <v>d14d16</v>
      </c>
      <c r="L297" s="57">
        <v>0</v>
      </c>
      <c r="M297" s="12"/>
      <c r="N297" s="12"/>
    </row>
    <row r="298" spans="3:14" x14ac:dyDescent="0.25">
      <c r="C298" s="56" t="s">
        <v>69</v>
      </c>
      <c r="D298" s="53" t="s">
        <v>72</v>
      </c>
      <c r="E298" s="54" t="e">
        <f>SQRT(((#REF!-E14)^2)+((#REF!-F14)^2))</f>
        <v>#REF!</v>
      </c>
      <c r="F298" s="55" t="s">
        <v>39</v>
      </c>
      <c r="G298" s="56"/>
      <c r="H298" s="56"/>
      <c r="I298" s="56"/>
      <c r="J298" s="56" t="s">
        <v>93</v>
      </c>
      <c r="K298" s="53" t="str">
        <f t="shared" si="12"/>
        <v>d14d17</v>
      </c>
      <c r="L298" s="57">
        <v>0</v>
      </c>
      <c r="M298" s="12"/>
      <c r="N298" s="12"/>
    </row>
    <row r="299" spans="3:14" x14ac:dyDescent="0.25">
      <c r="C299" s="56" t="s">
        <v>69</v>
      </c>
      <c r="D299" s="53" t="s">
        <v>73</v>
      </c>
      <c r="E299" s="54" t="e">
        <f>SQRT(((#REF!-E15)^2)+((#REF!-F15)^2))</f>
        <v>#REF!</v>
      </c>
      <c r="F299" s="55" t="s">
        <v>39</v>
      </c>
      <c r="G299" s="56"/>
      <c r="H299" s="56"/>
      <c r="I299" s="56"/>
      <c r="J299" s="56" t="s">
        <v>93</v>
      </c>
      <c r="K299" s="53" t="str">
        <f t="shared" si="12"/>
        <v>d14d18</v>
      </c>
      <c r="L299" s="57">
        <v>0</v>
      </c>
      <c r="M299" s="12"/>
      <c r="N299" s="12"/>
    </row>
    <row r="300" spans="3:14" x14ac:dyDescent="0.25">
      <c r="C300" s="56" t="s">
        <v>69</v>
      </c>
      <c r="D300" s="53" t="s">
        <v>74</v>
      </c>
      <c r="E300" s="54" t="e">
        <f>SQRT(((#REF!-#REF!)^2)+((#REF!-#REF!)^2))</f>
        <v>#REF!</v>
      </c>
      <c r="F300" s="55" t="s">
        <v>39</v>
      </c>
      <c r="G300" s="56"/>
      <c r="H300" s="56"/>
      <c r="I300" s="56"/>
      <c r="J300" s="56" t="s">
        <v>93</v>
      </c>
      <c r="K300" s="53" t="str">
        <f t="shared" si="12"/>
        <v>d14d19</v>
      </c>
      <c r="L300" s="57">
        <v>0</v>
      </c>
      <c r="M300" s="12"/>
      <c r="N300" s="12"/>
    </row>
    <row r="301" spans="3:14" x14ac:dyDescent="0.25">
      <c r="C301" s="56" t="s">
        <v>69</v>
      </c>
      <c r="D301" s="53" t="s">
        <v>75</v>
      </c>
      <c r="E301" s="54" t="e">
        <f>SQRT(((#REF!-E16)^2)+((#REF!-F16)^2))</f>
        <v>#REF!</v>
      </c>
      <c r="F301" s="55" t="s">
        <v>39</v>
      </c>
      <c r="G301" s="56"/>
      <c r="H301" s="56"/>
      <c r="I301" s="56"/>
      <c r="J301" s="56" t="s">
        <v>93</v>
      </c>
      <c r="K301" s="53" t="str">
        <f t="shared" si="12"/>
        <v>d14d20</v>
      </c>
      <c r="L301" s="57">
        <v>0</v>
      </c>
      <c r="M301" s="12"/>
      <c r="N301" s="12"/>
    </row>
    <row r="302" spans="3:14" x14ac:dyDescent="0.25">
      <c r="C302" s="56" t="s">
        <v>69</v>
      </c>
      <c r="D302" s="53" t="s">
        <v>76</v>
      </c>
      <c r="E302" s="54" t="e">
        <f>SQRT(((#REF!-#REF!)^2)+((#REF!-#REF!)^2))</f>
        <v>#REF!</v>
      </c>
      <c r="F302" s="55" t="s">
        <v>39</v>
      </c>
      <c r="G302" s="56"/>
      <c r="H302" s="56"/>
      <c r="I302" s="56"/>
      <c r="J302" s="56" t="s">
        <v>93</v>
      </c>
      <c r="K302" s="53" t="str">
        <f t="shared" si="12"/>
        <v>d14d21</v>
      </c>
      <c r="L302" s="57">
        <v>0</v>
      </c>
      <c r="M302" s="12"/>
      <c r="N302" s="12"/>
    </row>
    <row r="303" spans="3:14" x14ac:dyDescent="0.25">
      <c r="C303" s="56" t="s">
        <v>69</v>
      </c>
      <c r="D303" s="53" t="s">
        <v>77</v>
      </c>
      <c r="E303" s="54" t="e">
        <f>SQRT(((#REF!-#REF!)^2)+((#REF!-#REF!)^2))</f>
        <v>#REF!</v>
      </c>
      <c r="F303" s="55" t="s">
        <v>39</v>
      </c>
      <c r="G303" s="56"/>
      <c r="H303" s="56"/>
      <c r="I303" s="56"/>
      <c r="J303" s="56" t="s">
        <v>93</v>
      </c>
      <c r="K303" s="53" t="str">
        <f t="shared" si="12"/>
        <v>d14d22</v>
      </c>
      <c r="L303" s="57">
        <v>0</v>
      </c>
      <c r="M303" s="12"/>
      <c r="N303" s="12"/>
    </row>
    <row r="304" spans="3:14" x14ac:dyDescent="0.25">
      <c r="C304" s="56" t="s">
        <v>69</v>
      </c>
      <c r="D304" s="53" t="s">
        <v>78</v>
      </c>
      <c r="E304" s="54" t="e">
        <f>SQRT(((#REF!-#REF!)^2)+((#REF!-#REF!)^2))</f>
        <v>#REF!</v>
      </c>
      <c r="F304" s="55" t="s">
        <v>39</v>
      </c>
      <c r="G304" s="56"/>
      <c r="H304" s="56"/>
      <c r="I304" s="56"/>
      <c r="J304" s="56" t="s">
        <v>93</v>
      </c>
      <c r="K304" s="53" t="str">
        <f t="shared" si="12"/>
        <v>d14d23</v>
      </c>
      <c r="L304" s="57">
        <v>0</v>
      </c>
      <c r="M304" s="12"/>
      <c r="N304" s="12"/>
    </row>
    <row r="305" spans="3:14" x14ac:dyDescent="0.25">
      <c r="C305" s="56" t="s">
        <v>69</v>
      </c>
      <c r="D305" s="53" t="s">
        <v>79</v>
      </c>
      <c r="E305" s="54" t="e">
        <f>SQRT(((#REF!-#REF!)^2)+((#REF!-#REF!)^2))</f>
        <v>#REF!</v>
      </c>
      <c r="F305" s="55" t="s">
        <v>39</v>
      </c>
      <c r="G305" s="56"/>
      <c r="H305" s="56"/>
      <c r="I305" s="56"/>
      <c r="J305" s="56" t="s">
        <v>93</v>
      </c>
      <c r="K305" s="53" t="str">
        <f t="shared" si="12"/>
        <v>d14d24</v>
      </c>
      <c r="L305" s="57">
        <v>0</v>
      </c>
      <c r="M305" s="12"/>
      <c r="N305" s="12"/>
    </row>
    <row r="306" spans="3:14" x14ac:dyDescent="0.25">
      <c r="C306" s="56" t="s">
        <v>69</v>
      </c>
      <c r="D306" s="53" t="s">
        <v>80</v>
      </c>
      <c r="E306" s="54" t="e">
        <f>SQRT(((#REF!-E17)^2)+((#REF!-F17)^2))</f>
        <v>#REF!</v>
      </c>
      <c r="F306" s="55" t="s">
        <v>39</v>
      </c>
      <c r="G306" s="56"/>
      <c r="H306" s="56"/>
      <c r="I306" s="56"/>
      <c r="J306" s="56" t="s">
        <v>93</v>
      </c>
      <c r="K306" s="53" t="str">
        <f t="shared" si="12"/>
        <v>d14d25</v>
      </c>
      <c r="L306" s="57">
        <v>0</v>
      </c>
      <c r="M306" s="12"/>
      <c r="N306" s="12"/>
    </row>
    <row r="307" spans="3:14" x14ac:dyDescent="0.25">
      <c r="C307" s="56" t="s">
        <v>69</v>
      </c>
      <c r="D307" s="53" t="s">
        <v>81</v>
      </c>
      <c r="E307" s="54" t="e">
        <f>SQRT(((#REF!-E18)^2)+((#REF!-F18)^2))</f>
        <v>#REF!</v>
      </c>
      <c r="F307" s="55" t="s">
        <v>39</v>
      </c>
      <c r="G307" s="56"/>
      <c r="H307" s="56"/>
      <c r="I307" s="56"/>
      <c r="J307" s="56" t="s">
        <v>93</v>
      </c>
      <c r="K307" s="53" t="str">
        <f t="shared" si="12"/>
        <v>d14d26</v>
      </c>
      <c r="L307" s="57">
        <v>0</v>
      </c>
      <c r="M307" s="12"/>
      <c r="N307" s="12"/>
    </row>
    <row r="308" spans="3:14" x14ac:dyDescent="0.25">
      <c r="C308" s="51" t="s">
        <v>70</v>
      </c>
      <c r="D308" s="48" t="s">
        <v>71</v>
      </c>
      <c r="E308" s="49" t="e">
        <f>SQRT(((#REF!-E13)^2)+((#REF!-F13)^2))</f>
        <v>#REF!</v>
      </c>
      <c r="F308" s="50" t="s">
        <v>39</v>
      </c>
      <c r="G308" s="51"/>
      <c r="H308" s="51"/>
      <c r="I308" s="51"/>
      <c r="J308" s="51" t="s">
        <v>85</v>
      </c>
      <c r="K308" s="48" t="str">
        <f t="shared" si="12"/>
        <v>d15d16</v>
      </c>
      <c r="L308" s="52" t="e">
        <f>E308</f>
        <v>#REF!</v>
      </c>
      <c r="M308" s="12"/>
      <c r="N308" s="12"/>
    </row>
    <row r="309" spans="3:14" x14ac:dyDescent="0.25">
      <c r="C309" s="51" t="s">
        <v>70</v>
      </c>
      <c r="D309" s="48" t="s">
        <v>72</v>
      </c>
      <c r="E309" s="49" t="e">
        <f>SQRT(((#REF!-E14)^2)+((#REF!-F14)^2))</f>
        <v>#REF!</v>
      </c>
      <c r="F309" s="50" t="s">
        <v>39</v>
      </c>
      <c r="G309" s="51"/>
      <c r="H309" s="51"/>
      <c r="I309" s="51"/>
      <c r="J309" s="51" t="s">
        <v>85</v>
      </c>
      <c r="K309" s="48" t="str">
        <f t="shared" si="12"/>
        <v>d15d17</v>
      </c>
      <c r="L309" s="52" t="e">
        <f t="shared" ref="L309:L318" si="13">E309</f>
        <v>#REF!</v>
      </c>
      <c r="M309" s="12"/>
      <c r="N309" s="12"/>
    </row>
    <row r="310" spans="3:14" x14ac:dyDescent="0.25">
      <c r="C310" s="51" t="s">
        <v>70</v>
      </c>
      <c r="D310" s="48" t="s">
        <v>73</v>
      </c>
      <c r="E310" s="49" t="e">
        <f>SQRT(((#REF!-E15)^2)+((#REF!-F15)^2))</f>
        <v>#REF!</v>
      </c>
      <c r="F310" s="50" t="s">
        <v>39</v>
      </c>
      <c r="G310" s="51"/>
      <c r="H310" s="51"/>
      <c r="I310" s="51"/>
      <c r="J310" s="51" t="s">
        <v>85</v>
      </c>
      <c r="K310" s="48" t="str">
        <f t="shared" si="12"/>
        <v>d15d18</v>
      </c>
      <c r="L310" s="52" t="e">
        <f t="shared" si="13"/>
        <v>#REF!</v>
      </c>
      <c r="M310" s="12"/>
      <c r="N310" s="12"/>
    </row>
    <row r="311" spans="3:14" x14ac:dyDescent="0.25">
      <c r="C311" s="51" t="s">
        <v>70</v>
      </c>
      <c r="D311" s="48" t="s">
        <v>74</v>
      </c>
      <c r="E311" s="49" t="e">
        <f>SQRT(((#REF!-#REF!)^2)+((#REF!-#REF!)^2))</f>
        <v>#REF!</v>
      </c>
      <c r="F311" s="50" t="s">
        <v>39</v>
      </c>
      <c r="G311" s="51"/>
      <c r="H311" s="51"/>
      <c r="I311" s="51"/>
      <c r="J311" s="51" t="s">
        <v>85</v>
      </c>
      <c r="K311" s="48" t="str">
        <f t="shared" si="12"/>
        <v>d15d19</v>
      </c>
      <c r="L311" s="52" t="e">
        <f t="shared" si="13"/>
        <v>#REF!</v>
      </c>
      <c r="M311" s="12"/>
      <c r="N311" s="12"/>
    </row>
    <row r="312" spans="3:14" x14ac:dyDescent="0.25">
      <c r="C312" s="51" t="s">
        <v>70</v>
      </c>
      <c r="D312" s="48" t="s">
        <v>75</v>
      </c>
      <c r="E312" s="49" t="e">
        <f>SQRT(((#REF!-E16)^2)+((#REF!-F16)^2))</f>
        <v>#REF!</v>
      </c>
      <c r="F312" s="50" t="s">
        <v>39</v>
      </c>
      <c r="G312" s="51"/>
      <c r="H312" s="51"/>
      <c r="I312" s="51"/>
      <c r="J312" s="51" t="s">
        <v>85</v>
      </c>
      <c r="K312" s="48" t="str">
        <f t="shared" si="12"/>
        <v>d15d20</v>
      </c>
      <c r="L312" s="52" t="e">
        <f t="shared" si="13"/>
        <v>#REF!</v>
      </c>
      <c r="M312" s="12"/>
      <c r="N312" s="12"/>
    </row>
    <row r="313" spans="3:14" x14ac:dyDescent="0.25">
      <c r="C313" s="51" t="s">
        <v>70</v>
      </c>
      <c r="D313" s="48" t="s">
        <v>76</v>
      </c>
      <c r="E313" s="49" t="e">
        <f>SQRT(((#REF!-#REF!)^2)+((#REF!-#REF!)^2))</f>
        <v>#REF!</v>
      </c>
      <c r="F313" s="50" t="s">
        <v>39</v>
      </c>
      <c r="G313" s="51"/>
      <c r="H313" s="51"/>
      <c r="I313" s="51"/>
      <c r="J313" s="51" t="s">
        <v>85</v>
      </c>
      <c r="K313" s="48" t="str">
        <f t="shared" si="12"/>
        <v>d15d21</v>
      </c>
      <c r="L313" s="52" t="e">
        <f t="shared" si="13"/>
        <v>#REF!</v>
      </c>
      <c r="M313" s="12"/>
      <c r="N313" s="12"/>
    </row>
    <row r="314" spans="3:14" x14ac:dyDescent="0.25">
      <c r="C314" s="51" t="s">
        <v>70</v>
      </c>
      <c r="D314" s="48" t="s">
        <v>77</v>
      </c>
      <c r="E314" s="49" t="e">
        <f>SQRT(((#REF!-#REF!)^2)+((#REF!-#REF!)^2))</f>
        <v>#REF!</v>
      </c>
      <c r="F314" s="50" t="s">
        <v>39</v>
      </c>
      <c r="G314" s="51"/>
      <c r="H314" s="51"/>
      <c r="I314" s="51"/>
      <c r="J314" s="51" t="s">
        <v>85</v>
      </c>
      <c r="K314" s="48" t="str">
        <f t="shared" si="12"/>
        <v>d15d22</v>
      </c>
      <c r="L314" s="52" t="e">
        <f t="shared" si="13"/>
        <v>#REF!</v>
      </c>
      <c r="M314" s="12"/>
      <c r="N314" s="12"/>
    </row>
    <row r="315" spans="3:14" x14ac:dyDescent="0.25">
      <c r="C315" s="51" t="s">
        <v>70</v>
      </c>
      <c r="D315" s="48" t="s">
        <v>78</v>
      </c>
      <c r="E315" s="49" t="e">
        <f>SQRT(((#REF!-#REF!)^2)+((#REF!-#REF!)^2))</f>
        <v>#REF!</v>
      </c>
      <c r="F315" s="50" t="s">
        <v>39</v>
      </c>
      <c r="G315" s="51"/>
      <c r="H315" s="51"/>
      <c r="I315" s="51"/>
      <c r="J315" s="51" t="s">
        <v>85</v>
      </c>
      <c r="K315" s="48" t="str">
        <f t="shared" si="12"/>
        <v>d15d23</v>
      </c>
      <c r="L315" s="52" t="e">
        <f t="shared" si="13"/>
        <v>#REF!</v>
      </c>
      <c r="M315" s="12"/>
      <c r="N315" s="12"/>
    </row>
    <row r="316" spans="3:14" x14ac:dyDescent="0.25">
      <c r="C316" s="51" t="s">
        <v>70</v>
      </c>
      <c r="D316" s="48" t="s">
        <v>79</v>
      </c>
      <c r="E316" s="49" t="e">
        <f>SQRT(((#REF!-#REF!)^2)+((#REF!-#REF!)^2))</f>
        <v>#REF!</v>
      </c>
      <c r="F316" s="50" t="s">
        <v>39</v>
      </c>
      <c r="G316" s="51"/>
      <c r="H316" s="51"/>
      <c r="I316" s="51"/>
      <c r="J316" s="51" t="s">
        <v>85</v>
      </c>
      <c r="K316" s="48" t="str">
        <f t="shared" si="12"/>
        <v>d15d24</v>
      </c>
      <c r="L316" s="52" t="e">
        <f t="shared" si="13"/>
        <v>#REF!</v>
      </c>
      <c r="M316" s="12"/>
      <c r="N316" s="12"/>
    </row>
    <row r="317" spans="3:14" x14ac:dyDescent="0.25">
      <c r="C317" s="51" t="s">
        <v>70</v>
      </c>
      <c r="D317" s="48" t="s">
        <v>80</v>
      </c>
      <c r="E317" s="49" t="e">
        <f>SQRT(((#REF!-E17)^2)+((#REF!-F17)^2))</f>
        <v>#REF!</v>
      </c>
      <c r="F317" s="50" t="s">
        <v>39</v>
      </c>
      <c r="G317" s="51"/>
      <c r="H317" s="51"/>
      <c r="I317" s="51"/>
      <c r="J317" s="51" t="s">
        <v>85</v>
      </c>
      <c r="K317" s="48" t="str">
        <f t="shared" si="12"/>
        <v>d15d25</v>
      </c>
      <c r="L317" s="52" t="e">
        <f t="shared" si="13"/>
        <v>#REF!</v>
      </c>
      <c r="M317" s="12"/>
      <c r="N317" s="12"/>
    </row>
    <row r="318" spans="3:14" x14ac:dyDescent="0.25">
      <c r="C318" s="51" t="s">
        <v>70</v>
      </c>
      <c r="D318" s="48" t="s">
        <v>81</v>
      </c>
      <c r="E318" s="49" t="e">
        <f>SQRT(((#REF!-E18)^2)+((#REF!-F18)^2))</f>
        <v>#REF!</v>
      </c>
      <c r="F318" s="50" t="s">
        <v>39</v>
      </c>
      <c r="G318" s="51"/>
      <c r="H318" s="51"/>
      <c r="I318" s="51"/>
      <c r="J318" s="51" t="s">
        <v>85</v>
      </c>
      <c r="K318" s="48" t="str">
        <f t="shared" si="12"/>
        <v>d15d26</v>
      </c>
      <c r="L318" s="52" t="e">
        <f t="shared" si="13"/>
        <v>#REF!</v>
      </c>
      <c r="M318" s="12"/>
      <c r="N318" s="12"/>
    </row>
    <row r="319" spans="3:14" x14ac:dyDescent="0.25">
      <c r="C319" s="23" t="s">
        <v>71</v>
      </c>
      <c r="D319" s="23" t="s">
        <v>72</v>
      </c>
      <c r="E319" s="45">
        <f>SQRT((($E$13-E14)^2)+(($F$13-F14)^2))</f>
        <v>2295.9986933794194</v>
      </c>
      <c r="F319" s="45">
        <v>3613</v>
      </c>
      <c r="G319" s="13"/>
      <c r="H319" s="13"/>
      <c r="I319" s="13"/>
      <c r="J319" s="13" t="s">
        <v>35</v>
      </c>
      <c r="K319" s="23" t="str">
        <f t="shared" si="12"/>
        <v>d16d17</v>
      </c>
      <c r="L319" s="24">
        <f t="shared" ref="L319:L343" si="14">F319</f>
        <v>3613</v>
      </c>
      <c r="M319" s="12"/>
      <c r="N319" s="12"/>
    </row>
    <row r="320" spans="3:14" x14ac:dyDescent="0.25">
      <c r="C320" s="23" t="s">
        <v>71</v>
      </c>
      <c r="D320" s="23" t="s">
        <v>73</v>
      </c>
      <c r="E320" s="45">
        <f>SQRT((($E$13-E15)^2)+(($F$13-F15)^2))</f>
        <v>3105.1790608594538</v>
      </c>
      <c r="F320" s="45">
        <v>5131</v>
      </c>
      <c r="G320" s="13"/>
      <c r="H320" s="13"/>
      <c r="I320" s="13"/>
      <c r="J320" s="13" t="s">
        <v>35</v>
      </c>
      <c r="K320" s="23" t="str">
        <f t="shared" si="12"/>
        <v>d16d18</v>
      </c>
      <c r="L320" s="24">
        <f t="shared" si="14"/>
        <v>5131</v>
      </c>
      <c r="M320" s="12"/>
      <c r="N320" s="12"/>
    </row>
    <row r="321" spans="3:14" x14ac:dyDescent="0.25">
      <c r="C321" s="23" t="s">
        <v>71</v>
      </c>
      <c r="D321" s="23" t="s">
        <v>74</v>
      </c>
      <c r="E321" s="45" t="e">
        <f>SQRT((($E$13-#REF!)^2)+(($F$13-#REF!)^2))</f>
        <v>#REF!</v>
      </c>
      <c r="F321" s="45">
        <v>2925</v>
      </c>
      <c r="G321" s="13"/>
      <c r="H321" s="13"/>
      <c r="I321" s="13"/>
      <c r="J321" s="13" t="s">
        <v>35</v>
      </c>
      <c r="K321" s="23" t="str">
        <f t="shared" si="12"/>
        <v>d16d19</v>
      </c>
      <c r="L321" s="24">
        <f t="shared" si="14"/>
        <v>2925</v>
      </c>
      <c r="M321" s="12"/>
      <c r="N321" s="12"/>
    </row>
    <row r="322" spans="3:14" x14ac:dyDescent="0.25">
      <c r="C322" s="23" t="s">
        <v>71</v>
      </c>
      <c r="D322" s="23" t="s">
        <v>75</v>
      </c>
      <c r="E322" s="45">
        <f>SQRT((($E$13-E16)^2)+(($F$13-F16)^2))</f>
        <v>2744.8418897998476</v>
      </c>
      <c r="F322" s="47">
        <v>3223</v>
      </c>
      <c r="G322" s="13"/>
      <c r="H322" s="13"/>
      <c r="I322" s="13"/>
      <c r="J322" s="13" t="s">
        <v>35</v>
      </c>
      <c r="K322" s="23" t="str">
        <f t="shared" si="12"/>
        <v>d16d20</v>
      </c>
      <c r="L322" s="24">
        <f t="shared" si="14"/>
        <v>3223</v>
      </c>
      <c r="M322" s="12"/>
      <c r="N322" s="12"/>
    </row>
    <row r="323" spans="3:14" x14ac:dyDescent="0.25">
      <c r="C323" s="23" t="s">
        <v>71</v>
      </c>
      <c r="D323" s="23" t="s">
        <v>76</v>
      </c>
      <c r="E323" s="45" t="e">
        <f>SQRT((($E$13-#REF!)^2)+(($F$13-#REF!)^2))</f>
        <v>#REF!</v>
      </c>
      <c r="F323" s="45">
        <v>4807</v>
      </c>
      <c r="G323" s="13"/>
      <c r="H323" s="13"/>
      <c r="I323" s="13"/>
      <c r="J323" s="13" t="s">
        <v>35</v>
      </c>
      <c r="K323" s="23" t="str">
        <f t="shared" si="12"/>
        <v>d16d21</v>
      </c>
      <c r="L323" s="24">
        <f t="shared" si="14"/>
        <v>4807</v>
      </c>
      <c r="M323" s="12"/>
      <c r="N323" s="12"/>
    </row>
    <row r="324" spans="3:14" x14ac:dyDescent="0.25">
      <c r="C324" s="23" t="s">
        <v>71</v>
      </c>
      <c r="D324" s="23" t="s">
        <v>77</v>
      </c>
      <c r="E324" s="45" t="e">
        <f>SQRT((($E$13-#REF!)^2)+(($F$13-#REF!)^2))</f>
        <v>#REF!</v>
      </c>
      <c r="F324" s="45">
        <v>4417</v>
      </c>
      <c r="G324" s="13"/>
      <c r="H324" s="13"/>
      <c r="I324" s="13"/>
      <c r="J324" s="13" t="s">
        <v>35</v>
      </c>
      <c r="K324" s="23" t="str">
        <f t="shared" si="12"/>
        <v>d16d22</v>
      </c>
      <c r="L324" s="24">
        <f t="shared" si="14"/>
        <v>4417</v>
      </c>
      <c r="M324" s="12"/>
      <c r="N324" s="12"/>
    </row>
    <row r="325" spans="3:14" x14ac:dyDescent="0.25">
      <c r="C325" s="53" t="s">
        <v>71</v>
      </c>
      <c r="D325" s="53" t="s">
        <v>78</v>
      </c>
      <c r="E325" s="54" t="e">
        <f>SQRT((($E$13-#REF!)^2)+(($F$13-#REF!)^2))</f>
        <v>#REF!</v>
      </c>
      <c r="F325" s="54">
        <v>5755</v>
      </c>
      <c r="G325" s="56"/>
      <c r="H325" s="56"/>
      <c r="I325" s="56"/>
      <c r="J325" s="56" t="s">
        <v>94</v>
      </c>
      <c r="K325" s="53" t="str">
        <f t="shared" si="12"/>
        <v>d16d23</v>
      </c>
      <c r="L325" s="57">
        <v>0</v>
      </c>
      <c r="M325" s="12"/>
      <c r="N325" s="12"/>
    </row>
    <row r="326" spans="3:14" x14ac:dyDescent="0.25">
      <c r="C326" s="23" t="s">
        <v>71</v>
      </c>
      <c r="D326" s="23" t="s">
        <v>79</v>
      </c>
      <c r="E326" s="45" t="e">
        <f>SQRT((($E$13-#REF!)^2)+(($F$13-#REF!)^2))</f>
        <v>#REF!</v>
      </c>
      <c r="F326" s="45">
        <v>3884</v>
      </c>
      <c r="G326" s="13"/>
      <c r="H326" s="13"/>
      <c r="I326" s="13"/>
      <c r="J326" s="13" t="s">
        <v>35</v>
      </c>
      <c r="K326" s="23" t="str">
        <f t="shared" si="12"/>
        <v>d16d24</v>
      </c>
      <c r="L326" s="24">
        <f t="shared" si="14"/>
        <v>3884</v>
      </c>
      <c r="M326" s="12"/>
      <c r="N326" s="12"/>
    </row>
    <row r="327" spans="3:14" x14ac:dyDescent="0.25">
      <c r="C327" s="53" t="s">
        <v>71</v>
      </c>
      <c r="D327" s="53" t="s">
        <v>80</v>
      </c>
      <c r="E327" s="54">
        <f>SQRT((($E$13-E17)^2)+(($F$13-F17)^2))</f>
        <v>2742.4144471614791</v>
      </c>
      <c r="F327" s="54">
        <v>4708</v>
      </c>
      <c r="G327" s="56"/>
      <c r="H327" s="56"/>
      <c r="I327" s="56"/>
      <c r="J327" s="56" t="s">
        <v>94</v>
      </c>
      <c r="K327" s="53" t="str">
        <f t="shared" si="12"/>
        <v>d16d25</v>
      </c>
      <c r="L327" s="57">
        <v>0</v>
      </c>
      <c r="M327" s="12"/>
      <c r="N327" s="12"/>
    </row>
    <row r="328" spans="3:14" x14ac:dyDescent="0.25">
      <c r="C328" s="23" t="s">
        <v>71</v>
      </c>
      <c r="D328" s="23" t="s">
        <v>81</v>
      </c>
      <c r="E328" s="45">
        <f>SQRT((($E$13-E18)^2)+(($F$13-F18)^2))</f>
        <v>2886.674384131331</v>
      </c>
      <c r="F328" s="45">
        <v>4452</v>
      </c>
      <c r="G328" s="13"/>
      <c r="H328" s="13"/>
      <c r="I328" s="13"/>
      <c r="J328" s="13" t="s">
        <v>35</v>
      </c>
      <c r="K328" s="23" t="str">
        <f t="shared" si="12"/>
        <v>d16d26</v>
      </c>
      <c r="L328" s="24">
        <f t="shared" si="14"/>
        <v>4452</v>
      </c>
      <c r="M328" s="12"/>
      <c r="N328" s="12"/>
    </row>
    <row r="329" spans="3:14" x14ac:dyDescent="0.25">
      <c r="C329" s="23" t="s">
        <v>72</v>
      </c>
      <c r="D329" s="23" t="s">
        <v>73</v>
      </c>
      <c r="E329" s="45">
        <f>SQRT((($E$14-E15)^2)+(($F$14-F15)^2))</f>
        <v>834.88023093135939</v>
      </c>
      <c r="F329" s="45">
        <v>2222</v>
      </c>
      <c r="G329" s="13"/>
      <c r="H329" s="13"/>
      <c r="I329" s="13"/>
      <c r="J329" s="13" t="s">
        <v>35</v>
      </c>
      <c r="K329" s="23" t="str">
        <f t="shared" si="12"/>
        <v>d17d18</v>
      </c>
      <c r="L329" s="24">
        <f t="shared" si="14"/>
        <v>2222</v>
      </c>
      <c r="M329" s="12"/>
      <c r="N329" s="12"/>
    </row>
    <row r="330" spans="3:14" x14ac:dyDescent="0.25">
      <c r="C330" s="23" t="s">
        <v>72</v>
      </c>
      <c r="D330" s="23" t="s">
        <v>74</v>
      </c>
      <c r="E330" s="45" t="e">
        <f>SQRT((($E$14-#REF!)^2)+(($F$14-#REF!)^2))</f>
        <v>#REF!</v>
      </c>
      <c r="F330" s="45">
        <v>2334</v>
      </c>
      <c r="G330" s="13"/>
      <c r="H330" s="13"/>
      <c r="I330" s="13"/>
      <c r="J330" s="13" t="s">
        <v>35</v>
      </c>
      <c r="K330" s="23" t="str">
        <f t="shared" si="12"/>
        <v>d17d19</v>
      </c>
      <c r="L330" s="24">
        <f t="shared" si="14"/>
        <v>2334</v>
      </c>
      <c r="M330" s="12"/>
      <c r="N330" s="12"/>
    </row>
    <row r="331" spans="3:14" x14ac:dyDescent="0.25">
      <c r="C331" s="23" t="s">
        <v>72</v>
      </c>
      <c r="D331" s="23" t="s">
        <v>75</v>
      </c>
      <c r="E331" s="45">
        <f>SQRT((($E$14-E16)^2)+(($F$14-F16)^2))</f>
        <v>1582.0154866498622</v>
      </c>
      <c r="F331" s="45">
        <v>2861</v>
      </c>
      <c r="G331" s="13"/>
      <c r="H331" s="13"/>
      <c r="I331" s="13"/>
      <c r="J331" s="13" t="s">
        <v>35</v>
      </c>
      <c r="K331" s="23" t="str">
        <f t="shared" si="12"/>
        <v>d17d20</v>
      </c>
      <c r="L331" s="24">
        <f t="shared" si="14"/>
        <v>2861</v>
      </c>
      <c r="M331" s="12"/>
      <c r="N331" s="12"/>
    </row>
    <row r="332" spans="3:14" x14ac:dyDescent="0.25">
      <c r="C332" s="23" t="s">
        <v>72</v>
      </c>
      <c r="D332" s="23" t="s">
        <v>76</v>
      </c>
      <c r="E332" s="45" t="e">
        <f>SQRT((($E$14-#REF!)^2)+(($F$14-#REF!)^2))</f>
        <v>#REF!</v>
      </c>
      <c r="F332" s="45">
        <v>2976</v>
      </c>
      <c r="G332" s="13"/>
      <c r="H332" s="13"/>
      <c r="I332" s="13"/>
      <c r="J332" s="13" t="s">
        <v>35</v>
      </c>
      <c r="K332" s="23" t="str">
        <f t="shared" si="12"/>
        <v>d17d21</v>
      </c>
      <c r="L332" s="24">
        <f t="shared" si="14"/>
        <v>2976</v>
      </c>
      <c r="M332" s="12"/>
      <c r="N332" s="12"/>
    </row>
    <row r="333" spans="3:14" x14ac:dyDescent="0.25">
      <c r="C333" s="23" t="s">
        <v>72</v>
      </c>
      <c r="D333" s="23" t="s">
        <v>77</v>
      </c>
      <c r="E333" s="45" t="e">
        <f>SQRT((($E$14-#REF!)^2)+(($F$14-#REF!)^2))</f>
        <v>#REF!</v>
      </c>
      <c r="F333" s="45">
        <v>2576</v>
      </c>
      <c r="G333" s="13"/>
      <c r="H333" s="13"/>
      <c r="I333" s="13"/>
      <c r="J333" s="13" t="s">
        <v>35</v>
      </c>
      <c r="K333" s="23" t="str">
        <f t="shared" si="12"/>
        <v>d17d22</v>
      </c>
      <c r="L333" s="24">
        <f t="shared" si="14"/>
        <v>2576</v>
      </c>
      <c r="M333" s="12"/>
      <c r="N333" s="12"/>
    </row>
    <row r="334" spans="3:14" x14ac:dyDescent="0.25">
      <c r="C334" s="53" t="s">
        <v>72</v>
      </c>
      <c r="D334" s="53" t="s">
        <v>78</v>
      </c>
      <c r="E334" s="54" t="e">
        <f>SQRT((($E$14-#REF!)^2)+(($F$14-#REF!)^2))</f>
        <v>#REF!</v>
      </c>
      <c r="F334" s="54">
        <v>3308</v>
      </c>
      <c r="G334" s="56"/>
      <c r="H334" s="56"/>
      <c r="I334" s="56"/>
      <c r="J334" s="56" t="s">
        <v>94</v>
      </c>
      <c r="K334" s="53" t="str">
        <f t="shared" si="12"/>
        <v>d17d23</v>
      </c>
      <c r="L334" s="57">
        <v>0</v>
      </c>
      <c r="M334" s="12"/>
      <c r="N334" s="12"/>
    </row>
    <row r="335" spans="3:14" x14ac:dyDescent="0.25">
      <c r="C335" s="23" t="s">
        <v>72</v>
      </c>
      <c r="D335" s="23" t="s">
        <v>79</v>
      </c>
      <c r="E335" s="45" t="e">
        <f>SQRT((($E$14-#REF!)^2)+(($F$14-#REF!)^2))</f>
        <v>#REF!</v>
      </c>
      <c r="F335" s="45">
        <v>4985</v>
      </c>
      <c r="G335" s="13"/>
      <c r="H335" s="13"/>
      <c r="I335" s="13"/>
      <c r="J335" s="13" t="s">
        <v>35</v>
      </c>
      <c r="K335" s="23" t="str">
        <f t="shared" si="12"/>
        <v>d17d24</v>
      </c>
      <c r="L335" s="24">
        <f t="shared" si="14"/>
        <v>4985</v>
      </c>
      <c r="M335" s="12"/>
      <c r="N335" s="12"/>
    </row>
    <row r="336" spans="3:14" x14ac:dyDescent="0.25">
      <c r="C336" s="53" t="s">
        <v>72</v>
      </c>
      <c r="D336" s="53" t="s">
        <v>80</v>
      </c>
      <c r="E336" s="54">
        <f>SQRT((($E$14-E17)^2)+(($F$14-F17)^2))</f>
        <v>1624.0520311861933</v>
      </c>
      <c r="F336" s="54">
        <v>2275</v>
      </c>
      <c r="G336" s="56"/>
      <c r="H336" s="56"/>
      <c r="I336" s="56"/>
      <c r="J336" s="56" t="s">
        <v>94</v>
      </c>
      <c r="K336" s="53" t="str">
        <f t="shared" si="12"/>
        <v>d17d25</v>
      </c>
      <c r="L336" s="57">
        <v>0</v>
      </c>
      <c r="M336" s="12"/>
      <c r="N336" s="12"/>
    </row>
    <row r="337" spans="3:14" x14ac:dyDescent="0.25">
      <c r="C337" s="23" t="s">
        <v>72</v>
      </c>
      <c r="D337" s="23" t="s">
        <v>81</v>
      </c>
      <c r="E337" s="45">
        <f>SQRT((($E$14-E18)^2)+(($F$14-F18)^2))</f>
        <v>1489</v>
      </c>
      <c r="F337" s="45">
        <v>2001</v>
      </c>
      <c r="G337" s="13"/>
      <c r="H337" s="13"/>
      <c r="I337" s="13"/>
      <c r="J337" s="13" t="s">
        <v>35</v>
      </c>
      <c r="K337" s="23" t="str">
        <f t="shared" si="12"/>
        <v>d17d26</v>
      </c>
      <c r="L337" s="24">
        <f t="shared" si="14"/>
        <v>2001</v>
      </c>
      <c r="M337" s="12"/>
      <c r="N337" s="12"/>
    </row>
    <row r="338" spans="3:14" x14ac:dyDescent="0.25">
      <c r="C338" s="23" t="s">
        <v>73</v>
      </c>
      <c r="D338" s="23" t="s">
        <v>74</v>
      </c>
      <c r="E338" s="45" t="e">
        <f>SQRT((($E$15-#REF!)^2)+(($F$15-#REF!)^2))</f>
        <v>#REF!</v>
      </c>
      <c r="F338" s="45">
        <v>3908</v>
      </c>
      <c r="G338" s="13"/>
      <c r="H338" s="13"/>
      <c r="I338" s="13"/>
      <c r="J338" s="13" t="s">
        <v>35</v>
      </c>
      <c r="K338" s="23" t="str">
        <f t="shared" si="12"/>
        <v>d18d19</v>
      </c>
      <c r="L338" s="24">
        <f t="shared" si="14"/>
        <v>3908</v>
      </c>
      <c r="M338" s="12"/>
      <c r="N338" s="12"/>
    </row>
    <row r="339" spans="3:14" x14ac:dyDescent="0.25">
      <c r="C339" s="23" t="s">
        <v>73</v>
      </c>
      <c r="D339" s="23" t="s">
        <v>75</v>
      </c>
      <c r="E339" s="45">
        <f>SQRT((($E$15-E16)^2)+(($F$15-F16)^2))</f>
        <v>2009.6950017353379</v>
      </c>
      <c r="F339" s="45">
        <v>4435</v>
      </c>
      <c r="G339" s="13"/>
      <c r="H339" s="13"/>
      <c r="I339" s="13"/>
      <c r="J339" s="13" t="s">
        <v>35</v>
      </c>
      <c r="K339" s="23" t="str">
        <f t="shared" si="12"/>
        <v>d18d20</v>
      </c>
      <c r="L339" s="24">
        <f t="shared" si="14"/>
        <v>4435</v>
      </c>
      <c r="M339" s="12"/>
      <c r="N339" s="12"/>
    </row>
    <row r="340" spans="3:14" x14ac:dyDescent="0.25">
      <c r="C340" s="23" t="s">
        <v>73</v>
      </c>
      <c r="D340" s="23" t="s">
        <v>76</v>
      </c>
      <c r="E340" s="45" t="e">
        <f>SQRT((($E$15-#REF!)^2)+(($F$15-#REF!)^2))</f>
        <v>#REF!</v>
      </c>
      <c r="F340" s="45">
        <v>4534</v>
      </c>
      <c r="G340" s="13"/>
      <c r="H340" s="13"/>
      <c r="I340" s="13"/>
      <c r="J340" s="13" t="s">
        <v>35</v>
      </c>
      <c r="K340" s="23" t="str">
        <f t="shared" si="12"/>
        <v>d18d21</v>
      </c>
      <c r="L340" s="24">
        <f t="shared" si="14"/>
        <v>4534</v>
      </c>
      <c r="M340" s="12"/>
      <c r="N340" s="12"/>
    </row>
    <row r="341" spans="3:14" x14ac:dyDescent="0.25">
      <c r="C341" s="23" t="s">
        <v>73</v>
      </c>
      <c r="D341" s="23" t="s">
        <v>77</v>
      </c>
      <c r="E341" s="45" t="e">
        <f>SQRT((($E$15-#REF!)^2)+(($F$15-#REF!)^2))</f>
        <v>#REF!</v>
      </c>
      <c r="F341" s="45">
        <v>4120</v>
      </c>
      <c r="G341" s="13"/>
      <c r="H341" s="13"/>
      <c r="I341" s="13"/>
      <c r="J341" s="13" t="s">
        <v>35</v>
      </c>
      <c r="K341" s="23" t="str">
        <f t="shared" si="12"/>
        <v>d18d22</v>
      </c>
      <c r="L341" s="24">
        <f t="shared" si="14"/>
        <v>4120</v>
      </c>
      <c r="M341" s="12"/>
      <c r="N341" s="12"/>
    </row>
    <row r="342" spans="3:14" x14ac:dyDescent="0.25">
      <c r="C342" s="53" t="s">
        <v>73</v>
      </c>
      <c r="D342" s="53" t="s">
        <v>78</v>
      </c>
      <c r="E342" s="54" t="e">
        <f>SQRT((($E$15-#REF!)^2)+(($F$15-#REF!)^2))</f>
        <v>#REF!</v>
      </c>
      <c r="F342" s="54">
        <v>2974</v>
      </c>
      <c r="G342" s="56"/>
      <c r="H342" s="56"/>
      <c r="I342" s="56"/>
      <c r="J342" s="56" t="s">
        <v>94</v>
      </c>
      <c r="K342" s="53" t="str">
        <f t="shared" si="12"/>
        <v>d18d23</v>
      </c>
      <c r="L342" s="57">
        <v>0</v>
      </c>
      <c r="M342" s="12"/>
      <c r="N342" s="12"/>
    </row>
    <row r="343" spans="3:14" x14ac:dyDescent="0.25">
      <c r="C343" s="23" t="s">
        <v>73</v>
      </c>
      <c r="D343" s="23" t="s">
        <v>79</v>
      </c>
      <c r="E343" s="45" t="e">
        <f>SQRT((($E$15-#REF!)^2)+(($F$15-#REF!)^2))</f>
        <v>#REF!</v>
      </c>
      <c r="F343" s="45">
        <v>6493</v>
      </c>
      <c r="G343" s="13"/>
      <c r="H343" s="13"/>
      <c r="I343" s="13"/>
      <c r="J343" s="13" t="s">
        <v>35</v>
      </c>
      <c r="K343" s="23" t="str">
        <f t="shared" si="12"/>
        <v>d18d24</v>
      </c>
      <c r="L343" s="24">
        <f t="shared" si="14"/>
        <v>6493</v>
      </c>
      <c r="M343" s="12"/>
      <c r="N343" s="12"/>
    </row>
    <row r="344" spans="3:14" x14ac:dyDescent="0.25">
      <c r="C344" s="53" t="s">
        <v>73</v>
      </c>
      <c r="D344" s="53" t="s">
        <v>80</v>
      </c>
      <c r="E344" s="54">
        <f>SQRT((($E$15-E17)^2)+(($F$15-F17)^2))</f>
        <v>1641.6607444901642</v>
      </c>
      <c r="F344" s="54">
        <v>1923</v>
      </c>
      <c r="G344" s="56"/>
      <c r="H344" s="56"/>
      <c r="I344" s="56"/>
      <c r="J344" s="56" t="s">
        <v>94</v>
      </c>
      <c r="K344" s="53" t="str">
        <f t="shared" ref="K344:K373" si="15">C344&amp;D344</f>
        <v>d18d25</v>
      </c>
      <c r="L344" s="57">
        <v>0</v>
      </c>
      <c r="M344" s="12"/>
      <c r="N344" s="12"/>
    </row>
    <row r="345" spans="3:14" x14ac:dyDescent="0.25">
      <c r="C345" s="23" t="s">
        <v>73</v>
      </c>
      <c r="D345" s="23" t="s">
        <v>81</v>
      </c>
      <c r="E345" s="45">
        <f>SQRT((($E$15-E18)^2)+(($F$15-F18)^2))</f>
        <v>1383.5143656644841</v>
      </c>
      <c r="F345" s="45">
        <v>1669</v>
      </c>
      <c r="G345" s="13"/>
      <c r="H345" s="13"/>
      <c r="I345" s="13"/>
      <c r="J345" s="13" t="s">
        <v>35</v>
      </c>
      <c r="K345" s="23" t="str">
        <f t="shared" si="15"/>
        <v>d18d26</v>
      </c>
      <c r="L345" s="24">
        <f t="shared" ref="L345:L373" si="16">F345</f>
        <v>1669</v>
      </c>
      <c r="M345" s="12"/>
      <c r="N345" s="12"/>
    </row>
    <row r="346" spans="3:14" x14ac:dyDescent="0.25">
      <c r="C346" s="23" t="s">
        <v>74</v>
      </c>
      <c r="D346" s="23" t="s">
        <v>75</v>
      </c>
      <c r="E346" s="45" t="e">
        <f>SQRT(((#REF!-E16)^2)+((#REF!-F16)^2))</f>
        <v>#REF!</v>
      </c>
      <c r="F346" s="45">
        <v>1891</v>
      </c>
      <c r="G346" s="13"/>
      <c r="H346" s="13"/>
      <c r="I346" s="13"/>
      <c r="J346" s="13" t="s">
        <v>35</v>
      </c>
      <c r="K346" s="23" t="str">
        <f t="shared" si="15"/>
        <v>d19d20</v>
      </c>
      <c r="L346" s="24">
        <f t="shared" si="16"/>
        <v>1891</v>
      </c>
      <c r="M346" s="12"/>
      <c r="N346" s="12"/>
    </row>
    <row r="347" spans="3:14" x14ac:dyDescent="0.25">
      <c r="C347" s="23" t="s">
        <v>74</v>
      </c>
      <c r="D347" s="23" t="s">
        <v>76</v>
      </c>
      <c r="E347" s="45" t="e">
        <f>SQRT(((#REF!-#REF!)^2)+((#REF!-#REF!)^2))</f>
        <v>#REF!</v>
      </c>
      <c r="F347" s="45">
        <v>2158</v>
      </c>
      <c r="G347" s="13"/>
      <c r="H347" s="13"/>
      <c r="I347" s="13"/>
      <c r="J347" s="13" t="s">
        <v>35</v>
      </c>
      <c r="K347" s="23" t="str">
        <f t="shared" si="15"/>
        <v>d19d21</v>
      </c>
      <c r="L347" s="24">
        <f t="shared" si="16"/>
        <v>2158</v>
      </c>
      <c r="M347" s="12"/>
      <c r="N347" s="12"/>
    </row>
    <row r="348" spans="3:14" x14ac:dyDescent="0.25">
      <c r="C348" s="23" t="s">
        <v>74</v>
      </c>
      <c r="D348" s="23" t="s">
        <v>77</v>
      </c>
      <c r="E348" s="45" t="e">
        <f>SQRT(((#REF!-#REF!)^2)+((#REF!-#REF!)^2))</f>
        <v>#REF!</v>
      </c>
      <c r="F348" s="45">
        <v>1759</v>
      </c>
      <c r="G348" s="13"/>
      <c r="H348" s="13"/>
      <c r="I348" s="13"/>
      <c r="J348" s="13" t="s">
        <v>35</v>
      </c>
      <c r="K348" s="23" t="str">
        <f t="shared" si="15"/>
        <v>d19d22</v>
      </c>
      <c r="L348" s="24">
        <f t="shared" si="16"/>
        <v>1759</v>
      </c>
      <c r="M348" s="12"/>
      <c r="N348" s="12"/>
    </row>
    <row r="349" spans="3:14" x14ac:dyDescent="0.25">
      <c r="C349" s="53" t="s">
        <v>74</v>
      </c>
      <c r="D349" s="53" t="s">
        <v>78</v>
      </c>
      <c r="E349" s="54" t="e">
        <f>SQRT(((#REF!-#REF!)^2)+((#REF!-#REF!)^2))</f>
        <v>#REF!</v>
      </c>
      <c r="F349" s="54">
        <v>5641</v>
      </c>
      <c r="G349" s="56"/>
      <c r="H349" s="56"/>
      <c r="I349" s="56"/>
      <c r="J349" s="56" t="s">
        <v>94</v>
      </c>
      <c r="K349" s="53" t="str">
        <f t="shared" si="15"/>
        <v>d19d23</v>
      </c>
      <c r="L349" s="57">
        <v>0</v>
      </c>
      <c r="M349" s="12"/>
      <c r="N349" s="12"/>
    </row>
    <row r="350" spans="3:14" x14ac:dyDescent="0.25">
      <c r="C350" s="23" t="s">
        <v>74</v>
      </c>
      <c r="D350" s="23" t="s">
        <v>79</v>
      </c>
      <c r="E350" s="45" t="e">
        <f>SQRT(((#REF!-#REF!)^2)+((#REF!-#REF!)^2))</f>
        <v>#REF!</v>
      </c>
      <c r="F350" s="45">
        <v>5690</v>
      </c>
      <c r="G350" s="13"/>
      <c r="H350" s="13"/>
      <c r="I350" s="13"/>
      <c r="J350" s="13" t="s">
        <v>35</v>
      </c>
      <c r="K350" s="23" t="str">
        <f t="shared" si="15"/>
        <v>d19d24</v>
      </c>
      <c r="L350" s="24">
        <f t="shared" si="16"/>
        <v>5690</v>
      </c>
      <c r="M350" s="12"/>
      <c r="N350" s="12"/>
    </row>
    <row r="351" spans="3:14" x14ac:dyDescent="0.25">
      <c r="C351" s="53" t="s">
        <v>74</v>
      </c>
      <c r="D351" s="53" t="s">
        <v>80</v>
      </c>
      <c r="E351" s="54" t="e">
        <f>SQRT(((#REF!-E17)^2)+((#REF!-F17)^2))</f>
        <v>#REF!</v>
      </c>
      <c r="F351" s="54">
        <v>4602</v>
      </c>
      <c r="G351" s="56"/>
      <c r="H351" s="56"/>
      <c r="I351" s="56"/>
      <c r="J351" s="56" t="s">
        <v>94</v>
      </c>
      <c r="K351" s="53" t="str">
        <f t="shared" si="15"/>
        <v>d19d25</v>
      </c>
      <c r="L351" s="57">
        <v>0</v>
      </c>
      <c r="M351" s="12"/>
      <c r="N351" s="12"/>
    </row>
    <row r="352" spans="3:14" x14ac:dyDescent="0.25">
      <c r="C352" s="23" t="s">
        <v>74</v>
      </c>
      <c r="D352" s="23" t="s">
        <v>81</v>
      </c>
      <c r="E352" s="45" t="e">
        <f>SQRT(((#REF!-E18)^2)+((#REF!-F18)^2))</f>
        <v>#REF!</v>
      </c>
      <c r="F352" s="45">
        <v>4335</v>
      </c>
      <c r="G352" s="13"/>
      <c r="H352" s="13"/>
      <c r="I352" s="13"/>
      <c r="J352" s="13" t="s">
        <v>35</v>
      </c>
      <c r="K352" s="23" t="str">
        <f t="shared" si="15"/>
        <v>d19d26</v>
      </c>
      <c r="L352" s="24">
        <f t="shared" si="16"/>
        <v>4335</v>
      </c>
      <c r="M352" s="12"/>
      <c r="N352" s="12"/>
    </row>
    <row r="353" spans="3:14" x14ac:dyDescent="0.25">
      <c r="C353" s="23" t="s">
        <v>75</v>
      </c>
      <c r="D353" s="23" t="s">
        <v>76</v>
      </c>
      <c r="E353" s="45" t="e">
        <f>SQRT((($E$16-#REF!)^2)+(($F$16-#REF!)^2))</f>
        <v>#REF!</v>
      </c>
      <c r="F353" s="45">
        <v>2671</v>
      </c>
      <c r="G353" s="13"/>
      <c r="H353" s="13"/>
      <c r="I353" s="13"/>
      <c r="J353" s="13" t="s">
        <v>35</v>
      </c>
      <c r="K353" s="23" t="str">
        <f t="shared" si="15"/>
        <v>d20d21</v>
      </c>
      <c r="L353" s="24">
        <f t="shared" si="16"/>
        <v>2671</v>
      </c>
      <c r="M353" s="12"/>
      <c r="N353" s="12"/>
    </row>
    <row r="354" spans="3:14" x14ac:dyDescent="0.25">
      <c r="C354" s="23" t="s">
        <v>75</v>
      </c>
      <c r="D354" s="23" t="s">
        <v>77</v>
      </c>
      <c r="E354" s="45" t="e">
        <f>SQRT((($E$16-#REF!)^2)+(($F$16-#REF!)^2))</f>
        <v>#REF!</v>
      </c>
      <c r="F354" s="45">
        <v>2275</v>
      </c>
      <c r="G354" s="13"/>
      <c r="H354" s="13"/>
      <c r="I354" s="13"/>
      <c r="J354" s="13" t="s">
        <v>35</v>
      </c>
      <c r="K354" s="23" t="str">
        <f t="shared" si="15"/>
        <v>d20d22</v>
      </c>
      <c r="L354" s="24">
        <f t="shared" si="16"/>
        <v>2275</v>
      </c>
      <c r="M354" s="12"/>
      <c r="N354" s="12"/>
    </row>
    <row r="355" spans="3:14" x14ac:dyDescent="0.25">
      <c r="C355" s="53" t="s">
        <v>75</v>
      </c>
      <c r="D355" s="53" t="s">
        <v>78</v>
      </c>
      <c r="E355" s="54" t="e">
        <f>SQRT((($E$16-#REF!)^2)+(($F$16-#REF!)^2))</f>
        <v>#REF!</v>
      </c>
      <c r="F355" s="54">
        <v>6183</v>
      </c>
      <c r="G355" s="56"/>
      <c r="H355" s="56"/>
      <c r="I355" s="56"/>
      <c r="J355" s="56" t="s">
        <v>94</v>
      </c>
      <c r="K355" s="53" t="str">
        <f t="shared" si="15"/>
        <v>d20d23</v>
      </c>
      <c r="L355" s="57">
        <v>0</v>
      </c>
      <c r="M355" s="12"/>
      <c r="N355" s="12"/>
    </row>
    <row r="356" spans="3:14" x14ac:dyDescent="0.25">
      <c r="C356" s="23" t="s">
        <v>75</v>
      </c>
      <c r="D356" s="23" t="s">
        <v>79</v>
      </c>
      <c r="E356" s="45" t="e">
        <f>SQRT((($E$16-#REF!)^2)+(($F$16-#REF!)^2))</f>
        <v>#REF!</v>
      </c>
      <c r="F356" s="45">
        <v>6042</v>
      </c>
      <c r="G356" s="13"/>
      <c r="H356" s="13"/>
      <c r="I356" s="13"/>
      <c r="J356" s="13" t="s">
        <v>35</v>
      </c>
      <c r="K356" s="23" t="str">
        <f t="shared" si="15"/>
        <v>d20d24</v>
      </c>
      <c r="L356" s="24">
        <f t="shared" si="16"/>
        <v>6042</v>
      </c>
      <c r="M356" s="12"/>
      <c r="N356" s="12"/>
    </row>
    <row r="357" spans="3:14" x14ac:dyDescent="0.25">
      <c r="C357" s="53" t="s">
        <v>75</v>
      </c>
      <c r="D357" s="53" t="s">
        <v>80</v>
      </c>
      <c r="E357" s="54">
        <f t="shared" ref="E357:E358" si="17">SQRT((($E$16-E17)^2)+(($F$16-F17)^2))</f>
        <v>3203.1615632059525</v>
      </c>
      <c r="F357" s="54">
        <v>5133</v>
      </c>
      <c r="G357" s="56"/>
      <c r="H357" s="56"/>
      <c r="I357" s="56"/>
      <c r="J357" s="56" t="s">
        <v>94</v>
      </c>
      <c r="K357" s="53" t="str">
        <f t="shared" si="15"/>
        <v>d20d25</v>
      </c>
      <c r="L357" s="57">
        <v>0</v>
      </c>
      <c r="M357" s="12"/>
      <c r="N357" s="12"/>
    </row>
    <row r="358" spans="3:14" x14ac:dyDescent="0.25">
      <c r="C358" s="23" t="s">
        <v>75</v>
      </c>
      <c r="D358" s="23" t="s">
        <v>81</v>
      </c>
      <c r="E358" s="45">
        <f t="shared" si="17"/>
        <v>3067.8608182249727</v>
      </c>
      <c r="F358" s="45">
        <v>4859</v>
      </c>
      <c r="G358" s="13"/>
      <c r="H358" s="13"/>
      <c r="I358" s="13"/>
      <c r="J358" s="13" t="s">
        <v>35</v>
      </c>
      <c r="K358" s="23" t="str">
        <f t="shared" si="15"/>
        <v>d20d26</v>
      </c>
      <c r="L358" s="24">
        <f t="shared" si="16"/>
        <v>4859</v>
      </c>
      <c r="M358" s="12"/>
      <c r="N358" s="12"/>
    </row>
    <row r="359" spans="3:14" x14ac:dyDescent="0.25">
      <c r="C359" s="23" t="s">
        <v>76</v>
      </c>
      <c r="D359" s="23" t="s">
        <v>77</v>
      </c>
      <c r="E359" s="45" t="e">
        <f>SQRT(((#REF!-#REF!)^2)+((#REF!-#REF!)^2))</f>
        <v>#REF!</v>
      </c>
      <c r="F359" s="45">
        <v>1372</v>
      </c>
      <c r="G359" s="13"/>
      <c r="H359" s="13"/>
      <c r="I359" s="13"/>
      <c r="J359" s="13" t="s">
        <v>35</v>
      </c>
      <c r="K359" s="23" t="str">
        <f t="shared" si="15"/>
        <v>d21d22</v>
      </c>
      <c r="L359" s="24">
        <f t="shared" si="16"/>
        <v>1372</v>
      </c>
      <c r="M359" s="12"/>
      <c r="N359" s="12"/>
    </row>
    <row r="360" spans="3:14" x14ac:dyDescent="0.25">
      <c r="C360" s="56" t="s">
        <v>76</v>
      </c>
      <c r="D360" s="56" t="s">
        <v>78</v>
      </c>
      <c r="E360" s="54" t="e">
        <f>SQRT(((#REF!-#REF!)^2)+((#REF!-#REF!)^2))</f>
        <v>#REF!</v>
      </c>
      <c r="F360" s="54">
        <v>6276</v>
      </c>
      <c r="G360" s="56"/>
      <c r="H360" s="56"/>
      <c r="I360" s="56"/>
      <c r="J360" s="56" t="s">
        <v>94</v>
      </c>
      <c r="K360" s="53" t="str">
        <f t="shared" si="15"/>
        <v>d21d23</v>
      </c>
      <c r="L360" s="57">
        <v>0</v>
      </c>
      <c r="M360" s="12"/>
      <c r="N360" s="12"/>
    </row>
    <row r="361" spans="3:14" x14ac:dyDescent="0.25">
      <c r="C361" s="13" t="s">
        <v>76</v>
      </c>
      <c r="D361" s="13" t="s">
        <v>79</v>
      </c>
      <c r="E361" s="45" t="e">
        <f>SQRT(((#REF!-#REF!)^2)+((#REF!-#REF!)^2))</f>
        <v>#REF!</v>
      </c>
      <c r="F361" s="45">
        <v>7628</v>
      </c>
      <c r="G361" s="13"/>
      <c r="H361" s="13"/>
      <c r="I361" s="13"/>
      <c r="J361" s="13" t="s">
        <v>35</v>
      </c>
      <c r="K361" s="23" t="str">
        <f t="shared" si="15"/>
        <v>d21d24</v>
      </c>
      <c r="L361" s="24">
        <f t="shared" si="16"/>
        <v>7628</v>
      </c>
      <c r="M361" s="12"/>
      <c r="N361" s="12"/>
    </row>
    <row r="362" spans="3:14" x14ac:dyDescent="0.25">
      <c r="C362" s="53" t="s">
        <v>76</v>
      </c>
      <c r="D362" s="53" t="s">
        <v>80</v>
      </c>
      <c r="E362" s="54" t="e">
        <f>SQRT(((#REF!-E17)^2)+((#REF!-F17)^2))</f>
        <v>#REF!</v>
      </c>
      <c r="F362" s="54">
        <v>5238</v>
      </c>
      <c r="G362" s="56"/>
      <c r="H362" s="56"/>
      <c r="I362" s="56"/>
      <c r="J362" s="56" t="s">
        <v>94</v>
      </c>
      <c r="K362" s="53" t="str">
        <f t="shared" si="15"/>
        <v>d21d25</v>
      </c>
      <c r="L362" s="57">
        <v>0</v>
      </c>
      <c r="M362" s="12"/>
      <c r="N362" s="12"/>
    </row>
    <row r="363" spans="3:14" x14ac:dyDescent="0.25">
      <c r="C363" s="13" t="s">
        <v>76</v>
      </c>
      <c r="D363" s="13" t="s">
        <v>81</v>
      </c>
      <c r="E363" s="45" t="e">
        <f>SQRT(((#REF!-E18)^2)+((#REF!-F18)^2))</f>
        <v>#REF!</v>
      </c>
      <c r="F363" s="45">
        <v>4967</v>
      </c>
      <c r="G363" s="13"/>
      <c r="H363" s="13"/>
      <c r="I363" s="13"/>
      <c r="J363" s="13" t="s">
        <v>35</v>
      </c>
      <c r="K363" s="23" t="str">
        <f t="shared" si="15"/>
        <v>d21d26</v>
      </c>
      <c r="L363" s="24">
        <f t="shared" si="16"/>
        <v>4967</v>
      </c>
      <c r="M363" s="12"/>
      <c r="N363" s="12"/>
    </row>
    <row r="364" spans="3:14" x14ac:dyDescent="0.25">
      <c r="C364" s="53" t="s">
        <v>77</v>
      </c>
      <c r="D364" s="53" t="s">
        <v>78</v>
      </c>
      <c r="E364" s="54" t="e">
        <f>SQRT(((#REF!-#REF!)^2)+((#REF!-#REF!)^2))</f>
        <v>#REF!</v>
      </c>
      <c r="F364" s="54">
        <v>5888</v>
      </c>
      <c r="G364" s="56"/>
      <c r="H364" s="56"/>
      <c r="I364" s="56"/>
      <c r="J364" s="56" t="s">
        <v>94</v>
      </c>
      <c r="K364" s="53" t="str">
        <f t="shared" si="15"/>
        <v>d22d23</v>
      </c>
      <c r="L364" s="57">
        <v>0</v>
      </c>
      <c r="M364" s="12"/>
      <c r="N364" s="12"/>
    </row>
    <row r="365" spans="3:14" x14ac:dyDescent="0.25">
      <c r="C365" s="13" t="s">
        <v>77</v>
      </c>
      <c r="D365" s="13" t="s">
        <v>79</v>
      </c>
      <c r="E365" s="45" t="e">
        <f>SQRT(((#REF!-#REF!)^2)+((#REF!-#REF!)^2))</f>
        <v>#REF!</v>
      </c>
      <c r="F365" s="45">
        <v>7232</v>
      </c>
      <c r="G365" s="13"/>
      <c r="H365" s="13"/>
      <c r="I365" s="13"/>
      <c r="J365" s="13" t="s">
        <v>35</v>
      </c>
      <c r="K365" s="23" t="str">
        <f t="shared" si="15"/>
        <v>d22d24</v>
      </c>
      <c r="L365" s="24">
        <f t="shared" si="16"/>
        <v>7232</v>
      </c>
      <c r="M365" s="12"/>
      <c r="N365" s="12"/>
    </row>
    <row r="366" spans="3:14" x14ac:dyDescent="0.25">
      <c r="C366" s="56" t="s">
        <v>77</v>
      </c>
      <c r="D366" s="56" t="s">
        <v>80</v>
      </c>
      <c r="E366" s="54" t="e">
        <f>SQRT(((#REF!-E17)^2)+((#REF!-F17)^2))</f>
        <v>#REF!</v>
      </c>
      <c r="F366" s="54">
        <v>4842</v>
      </c>
      <c r="G366" s="56"/>
      <c r="H366" s="56"/>
      <c r="I366" s="56"/>
      <c r="J366" s="56" t="s">
        <v>94</v>
      </c>
      <c r="K366" s="53" t="str">
        <f t="shared" si="15"/>
        <v>d22d25</v>
      </c>
      <c r="L366" s="57">
        <v>0</v>
      </c>
      <c r="M366" s="12"/>
      <c r="N366" s="12"/>
    </row>
    <row r="367" spans="3:14" x14ac:dyDescent="0.25">
      <c r="C367" s="23" t="s">
        <v>77</v>
      </c>
      <c r="D367" s="23" t="s">
        <v>81</v>
      </c>
      <c r="E367" s="45" t="e">
        <f>SQRT(((#REF!-E18)^2)+((#REF!-F18)^2))</f>
        <v>#REF!</v>
      </c>
      <c r="F367" s="45">
        <v>4579</v>
      </c>
      <c r="G367" s="13"/>
      <c r="H367" s="13"/>
      <c r="I367" s="13"/>
      <c r="J367" s="13" t="s">
        <v>35</v>
      </c>
      <c r="K367" s="23" t="str">
        <f t="shared" si="15"/>
        <v>d22d26</v>
      </c>
      <c r="L367" s="24">
        <f t="shared" si="16"/>
        <v>4579</v>
      </c>
      <c r="M367" s="12"/>
      <c r="N367" s="12"/>
    </row>
    <row r="368" spans="3:14" x14ac:dyDescent="0.25">
      <c r="C368" s="56" t="s">
        <v>78</v>
      </c>
      <c r="D368" s="56" t="s">
        <v>79</v>
      </c>
      <c r="E368" s="54" t="e">
        <f>SQRT(((#REF!-#REF!)^2)+((#REF!-#REF!)^2))</f>
        <v>#REF!</v>
      </c>
      <c r="F368" s="54">
        <v>7125</v>
      </c>
      <c r="G368" s="56"/>
      <c r="H368" s="56"/>
      <c r="I368" s="56"/>
      <c r="J368" s="56" t="s">
        <v>95</v>
      </c>
      <c r="K368" s="53" t="str">
        <f t="shared" si="15"/>
        <v>d23d24</v>
      </c>
      <c r="L368" s="57">
        <v>0</v>
      </c>
      <c r="M368" s="12"/>
      <c r="N368" s="12"/>
    </row>
    <row r="369" spans="3:14" x14ac:dyDescent="0.25">
      <c r="C369" s="13" t="s">
        <v>78</v>
      </c>
      <c r="D369" s="13" t="s">
        <v>80</v>
      </c>
      <c r="E369" s="45" t="e">
        <f>SQRT(((#REF!-E17)^2)+((#REF!-F17)^2))</f>
        <v>#REF!</v>
      </c>
      <c r="F369" s="45">
        <v>1052</v>
      </c>
      <c r="G369" s="13"/>
      <c r="H369" s="13"/>
      <c r="I369" s="13"/>
      <c r="J369" s="13" t="s">
        <v>35</v>
      </c>
      <c r="K369" s="23" t="str">
        <f t="shared" si="15"/>
        <v>d23d25</v>
      </c>
      <c r="L369" s="24">
        <f t="shared" si="16"/>
        <v>1052</v>
      </c>
      <c r="M369" s="12"/>
      <c r="N369" s="12"/>
    </row>
    <row r="370" spans="3:14" x14ac:dyDescent="0.25">
      <c r="C370" s="56" t="s">
        <v>78</v>
      </c>
      <c r="D370" s="56" t="s">
        <v>81</v>
      </c>
      <c r="E370" s="54" t="e">
        <f>SQRT(((#REF!-E18)^2)+((#REF!-F18)^2))</f>
        <v>#REF!</v>
      </c>
      <c r="F370" s="54">
        <v>1323</v>
      </c>
      <c r="G370" s="56"/>
      <c r="H370" s="56"/>
      <c r="I370" s="56"/>
      <c r="J370" s="56" t="s">
        <v>95</v>
      </c>
      <c r="K370" s="53" t="str">
        <f t="shared" si="15"/>
        <v>d23d26</v>
      </c>
      <c r="L370" s="57">
        <v>0</v>
      </c>
      <c r="M370" s="12"/>
      <c r="N370" s="12"/>
    </row>
    <row r="371" spans="3:14" x14ac:dyDescent="0.25">
      <c r="C371" s="13" t="s">
        <v>79</v>
      </c>
      <c r="D371" s="13" t="s">
        <v>80</v>
      </c>
      <c r="E371" s="45" t="e">
        <f>SQRT(((#REF!-E17)^2)+((#REF!-F17)^2))</f>
        <v>#REF!</v>
      </c>
      <c r="F371" s="45">
        <v>6080</v>
      </c>
      <c r="G371" s="13"/>
      <c r="H371" s="13"/>
      <c r="I371" s="13"/>
      <c r="J371" s="13" t="s">
        <v>35</v>
      </c>
      <c r="K371" s="23" t="str">
        <f t="shared" si="15"/>
        <v>d24d25</v>
      </c>
      <c r="L371" s="24">
        <f t="shared" si="16"/>
        <v>6080</v>
      </c>
      <c r="M371" s="12"/>
      <c r="N371" s="12"/>
    </row>
    <row r="372" spans="3:14" x14ac:dyDescent="0.25">
      <c r="C372" s="56" t="s">
        <v>80</v>
      </c>
      <c r="D372" s="53" t="s">
        <v>81</v>
      </c>
      <c r="E372" s="54" t="e">
        <f>SQRT(((#REF!-E18)^2)+((#REF!-F18)^2))</f>
        <v>#REF!</v>
      </c>
      <c r="F372" s="58">
        <v>5804</v>
      </c>
      <c r="G372" s="56"/>
      <c r="H372" s="56"/>
      <c r="I372" s="56"/>
      <c r="J372" s="56" t="s">
        <v>94</v>
      </c>
      <c r="K372" s="53" t="str">
        <f t="shared" si="15"/>
        <v>d25d26</v>
      </c>
      <c r="L372" s="57">
        <v>0</v>
      </c>
      <c r="M372" s="12"/>
      <c r="N372" s="12"/>
    </row>
    <row r="373" spans="3:14" x14ac:dyDescent="0.25">
      <c r="C373" s="13" t="s">
        <v>80</v>
      </c>
      <c r="D373" s="13" t="s">
        <v>81</v>
      </c>
      <c r="E373" s="45">
        <f>SQRT((($E$17-E18)^2)+(($F$17-F18)^2))</f>
        <v>304.69985231371544</v>
      </c>
      <c r="F373" s="12">
        <v>274</v>
      </c>
      <c r="G373" s="13"/>
      <c r="H373" s="13"/>
      <c r="I373" s="13"/>
      <c r="J373" s="13" t="s">
        <v>35</v>
      </c>
      <c r="K373" s="23" t="str">
        <f t="shared" si="15"/>
        <v>d25d26</v>
      </c>
      <c r="L373" s="24">
        <f t="shared" si="16"/>
        <v>274</v>
      </c>
      <c r="M373" s="12"/>
      <c r="N373" s="12"/>
    </row>
  </sheetData>
  <mergeCells count="13">
    <mergeCell ref="L2:M2"/>
    <mergeCell ref="C21:D21"/>
    <mergeCell ref="G21:I21"/>
    <mergeCell ref="J21:J22"/>
    <mergeCell ref="K21:K22"/>
    <mergeCell ref="L21:L22"/>
    <mergeCell ref="M21:N21"/>
    <mergeCell ref="C2:C3"/>
    <mergeCell ref="D2:D3"/>
    <mergeCell ref="E2:G2"/>
    <mergeCell ref="H2:H3"/>
    <mergeCell ref="I2:J2"/>
    <mergeCell ref="K2:K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9590-4761-4507-8BDF-06F2B16CE207}">
  <dimension ref="A1:P17"/>
  <sheetViews>
    <sheetView tabSelected="1" workbookViewId="0">
      <selection activeCell="O29" sqref="O29"/>
    </sheetView>
  </sheetViews>
  <sheetFormatPr defaultRowHeight="15" x14ac:dyDescent="0.25"/>
  <cols>
    <col min="1" max="1" width="6.5703125" customWidth="1"/>
    <col min="2" max="16" width="10.140625" bestFit="1" customWidth="1"/>
  </cols>
  <sheetData>
    <row r="1" spans="1:16" x14ac:dyDescent="0.25">
      <c r="B1" s="29" t="s">
        <v>55</v>
      </c>
      <c r="C1" s="23" t="s">
        <v>56</v>
      </c>
      <c r="D1" s="23" t="s">
        <v>57</v>
      </c>
      <c r="E1" s="29" t="s">
        <v>58</v>
      </c>
      <c r="F1" s="23" t="s">
        <v>59</v>
      </c>
      <c r="G1" s="23" t="s">
        <v>60</v>
      </c>
      <c r="H1" s="29" t="s">
        <v>61</v>
      </c>
      <c r="I1" s="23" t="s">
        <v>63</v>
      </c>
      <c r="J1" s="23" t="s">
        <v>64</v>
      </c>
      <c r="K1" s="29" t="s">
        <v>71</v>
      </c>
      <c r="L1" s="23" t="s">
        <v>72</v>
      </c>
      <c r="M1" s="23" t="s">
        <v>73</v>
      </c>
      <c r="N1" s="29" t="s">
        <v>75</v>
      </c>
      <c r="O1" s="23" t="s">
        <v>80</v>
      </c>
      <c r="P1" s="23" t="s">
        <v>81</v>
      </c>
    </row>
    <row r="2" spans="1:16" x14ac:dyDescent="0.25">
      <c r="A2" s="29" t="s">
        <v>55</v>
      </c>
      <c r="B2" s="59">
        <v>0</v>
      </c>
      <c r="C2" s="59">
        <f>IFERROR(VLOOKUP($A2&amp;C$1,'27d'!$H:$I,2,FALSE),10000000)</f>
        <v>897</v>
      </c>
      <c r="D2" s="59">
        <f>IFERROR(VLOOKUP($A2&amp;D$1,'27d'!$H:$I,2,FALSE),10000000)</f>
        <v>498</v>
      </c>
      <c r="E2" s="59">
        <f>IFERROR(VLOOKUP($A2&amp;E$1,'27d'!$H:$I,2,FALSE),10000000)</f>
        <v>1378</v>
      </c>
      <c r="F2" s="59">
        <f>IFERROR(VLOOKUP($A2&amp;F$1,'27d'!$H:$I,2,FALSE),10000000)</f>
        <v>1386</v>
      </c>
      <c r="G2" s="59">
        <f>IFERROR(VLOOKUP($A2&amp;G$1,'27d'!$H:$I,2,FALSE),10000000)</f>
        <v>1860</v>
      </c>
      <c r="H2" s="59">
        <f>IFERROR(VLOOKUP($A2&amp;H$1,'27d'!$H:$I,2,FALSE),10000000)</f>
        <v>3459</v>
      </c>
      <c r="I2" s="59">
        <f>IFERROR(VLOOKUP($A2&amp;I$1,'27d'!$H:$I,2,FALSE),10000000)</f>
        <v>2146.38882777562</v>
      </c>
      <c r="J2" s="59">
        <f>IFERROR(VLOOKUP($A2&amp;J$1,'27d'!$H:$I,2,FALSE),10000000)</f>
        <v>1535.8727160803398</v>
      </c>
      <c r="K2" s="59">
        <f>IFERROR(VLOOKUP($A2&amp;K$1,'27d'!$H:$I,2,FALSE),10000000)</f>
        <v>0</v>
      </c>
      <c r="L2" s="59">
        <f>IFERROR(VLOOKUP($A2&amp;L$1,'27d'!$H:$I,2,FALSE),10000000)</f>
        <v>0</v>
      </c>
      <c r="M2" s="59">
        <f>IFERROR(VLOOKUP($A2&amp;M$1,'27d'!$H:$I,2,FALSE),10000000)</f>
        <v>0</v>
      </c>
      <c r="N2" s="59">
        <f>IFERROR(VLOOKUP($A2&amp;N$1,'27d'!$H:$I,2,FALSE),10000000)</f>
        <v>0</v>
      </c>
      <c r="O2" s="59">
        <f>IFERROR(VLOOKUP($A2&amp;O$1,'27d'!$H:$I,2,FALSE),10000000)</f>
        <v>0</v>
      </c>
      <c r="P2" s="59">
        <f>IFERROR(VLOOKUP($A2&amp;P$1,'27d'!$H:$I,2,FALSE),10000000)</f>
        <v>0</v>
      </c>
    </row>
    <row r="3" spans="1:16" x14ac:dyDescent="0.25">
      <c r="A3" s="23" t="s">
        <v>56</v>
      </c>
      <c r="B3" s="59">
        <f>IFERROR(VLOOKUP($A3&amp;B$1,'27d'!$H:$I,2,FALSE),10000000)</f>
        <v>10000000</v>
      </c>
      <c r="C3" s="59">
        <v>0</v>
      </c>
      <c r="D3" s="59">
        <f>IFERROR(VLOOKUP($A3&amp;D$1,'27d'!$H:$I,2,FALSE),10000000)</f>
        <v>402</v>
      </c>
      <c r="E3" s="59">
        <f>IFERROR(VLOOKUP($A3&amp;E$1,'27d'!$H:$I,2,FALSE),10000000)</f>
        <v>939</v>
      </c>
      <c r="F3" s="59">
        <f>IFERROR(VLOOKUP($A3&amp;F$1,'27d'!$H:$I,2,FALSE),10000000)</f>
        <v>0</v>
      </c>
      <c r="G3" s="59">
        <f>IFERROR(VLOOKUP($A3&amp;G$1,'27d'!$H:$I,2,FALSE),10000000)</f>
        <v>0</v>
      </c>
      <c r="H3" s="59">
        <f>IFERROR(VLOOKUP($A3&amp;H$1,'27d'!$H:$I,2,FALSE),10000000)</f>
        <v>0</v>
      </c>
      <c r="I3" s="59">
        <f>IFERROR(VLOOKUP($A3&amp;I$1,'27d'!$H:$I,2,FALSE),10000000)</f>
        <v>2381.1646310156716</v>
      </c>
      <c r="J3" s="59">
        <f>IFERROR(VLOOKUP($A3&amp;J$1,'27d'!$H:$I,2,FALSE),10000000)</f>
        <v>1624.0520311861933</v>
      </c>
      <c r="K3" s="59">
        <f>IFERROR(VLOOKUP($A3&amp;K$1,'27d'!$H:$I,2,FALSE),10000000)</f>
        <v>0</v>
      </c>
      <c r="L3" s="59">
        <f>IFERROR(VLOOKUP($A3&amp;L$1,'27d'!$H:$I,2,FALSE),10000000)</f>
        <v>0</v>
      </c>
      <c r="M3" s="59">
        <f>IFERROR(VLOOKUP($A3&amp;M$1,'27d'!$H:$I,2,FALSE),10000000)</f>
        <v>0</v>
      </c>
      <c r="N3" s="59">
        <f>IFERROR(VLOOKUP($A3&amp;N$1,'27d'!$H:$I,2,FALSE),10000000)</f>
        <v>0</v>
      </c>
      <c r="O3" s="59">
        <f>IFERROR(VLOOKUP($A3&amp;O$1,'27d'!$H:$I,2,FALSE),10000000)</f>
        <v>0</v>
      </c>
      <c r="P3" s="59">
        <f>IFERROR(VLOOKUP($A3&amp;P$1,'27d'!$H:$I,2,FALSE),10000000)</f>
        <v>0</v>
      </c>
    </row>
    <row r="4" spans="1:16" x14ac:dyDescent="0.25">
      <c r="A4" s="23" t="s">
        <v>57</v>
      </c>
      <c r="B4" s="59">
        <f>IFERROR(VLOOKUP($A4&amp;B$1,'27d'!$H:$I,2,FALSE),10000000)</f>
        <v>10000000</v>
      </c>
      <c r="C4" s="59">
        <f>IFERROR(VLOOKUP($A4&amp;C$1,'27d'!$H:$I,2,FALSE),10000000)</f>
        <v>10000000</v>
      </c>
      <c r="D4" s="59">
        <v>0</v>
      </c>
      <c r="E4" s="59">
        <f>IFERROR(VLOOKUP($A4&amp;E$1,'27d'!$H:$I,2,FALSE),10000000)</f>
        <v>876</v>
      </c>
      <c r="F4" s="59">
        <f>IFERROR(VLOOKUP($A4&amp;F$1,'27d'!$H:$I,2,FALSE),10000000)</f>
        <v>1881</v>
      </c>
      <c r="G4" s="59">
        <f>IFERROR(VLOOKUP($A4&amp;G$1,'27d'!$H:$I,2,FALSE),10000000)</f>
        <v>1629</v>
      </c>
      <c r="H4" s="59">
        <f>IFERROR(VLOOKUP($A4&amp;H$1,'27d'!$H:$I,2,FALSE),10000000)</f>
        <v>3096</v>
      </c>
      <c r="I4" s="59">
        <f>IFERROR(VLOOKUP($A4&amp;I$1,'27d'!$H:$I,2,FALSE),10000000)</f>
        <v>2652.6788346876824</v>
      </c>
      <c r="J4" s="59">
        <f>IFERROR(VLOOKUP($A4&amp;J$1,'27d'!$H:$I,2,FALSE),10000000)</f>
        <v>1978.7331805981321</v>
      </c>
      <c r="K4" s="59">
        <f>IFERROR(VLOOKUP($A4&amp;K$1,'27d'!$H:$I,2,FALSE),10000000)</f>
        <v>0</v>
      </c>
      <c r="L4" s="59">
        <f>IFERROR(VLOOKUP($A4&amp;L$1,'27d'!$H:$I,2,FALSE),10000000)</f>
        <v>0</v>
      </c>
      <c r="M4" s="59">
        <f>IFERROR(VLOOKUP($A4&amp;M$1,'27d'!$H:$I,2,FALSE),10000000)</f>
        <v>0</v>
      </c>
      <c r="N4" s="59">
        <f>IFERROR(VLOOKUP($A4&amp;N$1,'27d'!$H:$I,2,FALSE),10000000)</f>
        <v>0</v>
      </c>
      <c r="O4" s="59">
        <f>IFERROR(VLOOKUP($A4&amp;O$1,'27d'!$H:$I,2,FALSE),10000000)</f>
        <v>0</v>
      </c>
      <c r="P4" s="59">
        <f>IFERROR(VLOOKUP($A4&amp;P$1,'27d'!$H:$I,2,FALSE),10000000)</f>
        <v>0</v>
      </c>
    </row>
    <row r="5" spans="1:16" x14ac:dyDescent="0.25">
      <c r="A5" s="29" t="s">
        <v>58</v>
      </c>
      <c r="B5" s="59">
        <f>IFERROR(VLOOKUP($A5&amp;B$1,'27d'!$H:$I,2,FALSE),10000000)</f>
        <v>10000000</v>
      </c>
      <c r="C5" s="59">
        <f>IFERROR(VLOOKUP($A5&amp;C$1,'27d'!$H:$I,2,FALSE),10000000)</f>
        <v>10000000</v>
      </c>
      <c r="D5" s="59">
        <f>IFERROR(VLOOKUP($A5&amp;D$1,'27d'!$H:$I,2,FALSE),10000000)</f>
        <v>10000000</v>
      </c>
      <c r="E5" s="59">
        <v>0</v>
      </c>
      <c r="F5" s="59">
        <f>IFERROR(VLOOKUP($A5&amp;F$1,'27d'!$H:$I,2,FALSE),10000000)</f>
        <v>0</v>
      </c>
      <c r="G5" s="59">
        <f>IFERROR(VLOOKUP($A5&amp;G$1,'27d'!$H:$I,2,FALSE),10000000)</f>
        <v>0</v>
      </c>
      <c r="H5" s="59">
        <f>IFERROR(VLOOKUP($A5&amp;H$1,'27d'!$H:$I,2,FALSE),10000000)</f>
        <v>0</v>
      </c>
      <c r="I5" s="59">
        <f>IFERROR(VLOOKUP($A5&amp;I$1,'27d'!$H:$I,2,FALSE),10000000)</f>
        <v>2914.0487298602266</v>
      </c>
      <c r="J5" s="59">
        <f>IFERROR(VLOOKUP($A5&amp;J$1,'27d'!$H:$I,2,FALSE),10000000)</f>
        <v>2036</v>
      </c>
      <c r="K5" s="59">
        <f>IFERROR(VLOOKUP($A5&amp;K$1,'27d'!$H:$I,2,FALSE),10000000)</f>
        <v>0</v>
      </c>
      <c r="L5" s="59">
        <f>IFERROR(VLOOKUP($A5&amp;L$1,'27d'!$H:$I,2,FALSE),10000000)</f>
        <v>0</v>
      </c>
      <c r="M5" s="59">
        <f>IFERROR(VLOOKUP($A5&amp;M$1,'27d'!$H:$I,2,FALSE),10000000)</f>
        <v>0</v>
      </c>
      <c r="N5" s="59">
        <f>IFERROR(VLOOKUP($A5&amp;N$1,'27d'!$H:$I,2,FALSE),10000000)</f>
        <v>0</v>
      </c>
      <c r="O5" s="59">
        <f>IFERROR(VLOOKUP($A5&amp;O$1,'27d'!$H:$I,2,FALSE),10000000)</f>
        <v>0</v>
      </c>
      <c r="P5" s="59">
        <f>IFERROR(VLOOKUP($A5&amp;P$1,'27d'!$H:$I,2,FALSE),10000000)</f>
        <v>0</v>
      </c>
    </row>
    <row r="6" spans="1:16" x14ac:dyDescent="0.25">
      <c r="A6" s="23" t="s">
        <v>59</v>
      </c>
      <c r="B6" s="59">
        <f>IFERROR(VLOOKUP($A6&amp;B$1,'27d'!$H:$I,2,FALSE),10000000)</f>
        <v>10000000</v>
      </c>
      <c r="C6" s="59">
        <f>IFERROR(VLOOKUP($A6&amp;C$1,'27d'!$H:$I,2,FALSE),10000000)</f>
        <v>10000000</v>
      </c>
      <c r="D6" s="59">
        <f>IFERROR(VLOOKUP($A6&amp;D$1,'27d'!$H:$I,2,FALSE),10000000)</f>
        <v>10000000</v>
      </c>
      <c r="E6" s="59">
        <f>IFERROR(VLOOKUP($A6&amp;E$1,'27d'!$H:$I,2,FALSE),10000000)</f>
        <v>10000000</v>
      </c>
      <c r="F6" s="59">
        <v>0</v>
      </c>
      <c r="G6" s="59">
        <f>IFERROR(VLOOKUP($A6&amp;G$1,'27d'!$H:$I,2,FALSE),10000000)</f>
        <v>1855</v>
      </c>
      <c r="H6" s="59">
        <f>IFERROR(VLOOKUP($A6&amp;H$1,'27d'!$H:$I,2,FALSE),10000000)</f>
        <v>2530</v>
      </c>
      <c r="I6" s="59">
        <f>IFERROR(VLOOKUP($A6&amp;I$1,'27d'!$H:$I,2,FALSE),10000000)</f>
        <v>2156.5106074397131</v>
      </c>
      <c r="J6" s="59">
        <f>IFERROR(VLOOKUP($A6&amp;J$1,'27d'!$H:$I,2,FALSE),10000000)</f>
        <v>1877.5308253128628</v>
      </c>
      <c r="K6" s="59">
        <f>IFERROR(VLOOKUP($A6&amp;K$1,'27d'!$H:$I,2,FALSE),10000000)</f>
        <v>0</v>
      </c>
      <c r="L6" s="59">
        <f>IFERROR(VLOOKUP($A6&amp;L$1,'27d'!$H:$I,2,FALSE),10000000)</f>
        <v>0</v>
      </c>
      <c r="M6" s="59">
        <f>IFERROR(VLOOKUP($A6&amp;M$1,'27d'!$H:$I,2,FALSE),10000000)</f>
        <v>0</v>
      </c>
      <c r="N6" s="59">
        <f>IFERROR(VLOOKUP($A6&amp;N$1,'27d'!$H:$I,2,FALSE),10000000)</f>
        <v>0</v>
      </c>
      <c r="O6" s="59">
        <f>IFERROR(VLOOKUP($A6&amp;O$1,'27d'!$H:$I,2,FALSE),10000000)</f>
        <v>0</v>
      </c>
      <c r="P6" s="59">
        <f>IFERROR(VLOOKUP($A6&amp;P$1,'27d'!$H:$I,2,FALSE),10000000)</f>
        <v>0</v>
      </c>
    </row>
    <row r="7" spans="1:16" x14ac:dyDescent="0.25">
      <c r="A7" s="23" t="s">
        <v>60</v>
      </c>
      <c r="B7" s="59">
        <f>IFERROR(VLOOKUP($A7&amp;B$1,'27d'!$H:$I,2,FALSE),10000000)</f>
        <v>10000000</v>
      </c>
      <c r="C7" s="59">
        <f>IFERROR(VLOOKUP($A7&amp;C$1,'27d'!$H:$I,2,FALSE),10000000)</f>
        <v>10000000</v>
      </c>
      <c r="D7" s="59">
        <f>IFERROR(VLOOKUP($A7&amp;D$1,'27d'!$H:$I,2,FALSE),10000000)</f>
        <v>10000000</v>
      </c>
      <c r="E7" s="59">
        <f>IFERROR(VLOOKUP($A7&amp;E$1,'27d'!$H:$I,2,FALSE),10000000)</f>
        <v>10000000</v>
      </c>
      <c r="F7" s="59">
        <f>IFERROR(VLOOKUP($A7&amp;F$1,'27d'!$H:$I,2,FALSE),10000000)</f>
        <v>10000000</v>
      </c>
      <c r="G7" s="59">
        <v>0</v>
      </c>
      <c r="H7" s="59">
        <f>IFERROR(VLOOKUP($A7&amp;H$1,'27d'!$H:$I,2,FALSE),10000000)</f>
        <v>1775</v>
      </c>
      <c r="I7" s="59">
        <f>IFERROR(VLOOKUP($A7&amp;I$1,'27d'!$H:$I,2,FALSE),10000000)</f>
        <v>2617.7977385581185</v>
      </c>
      <c r="J7" s="59">
        <f>IFERROR(VLOOKUP($A7&amp;J$1,'27d'!$H:$I,2,FALSE),10000000)</f>
        <v>2402.4622785800407</v>
      </c>
      <c r="K7" s="59">
        <f>IFERROR(VLOOKUP($A7&amp;K$1,'27d'!$H:$I,2,FALSE),10000000)</f>
        <v>0</v>
      </c>
      <c r="L7" s="59">
        <f>IFERROR(VLOOKUP($A7&amp;L$1,'27d'!$H:$I,2,FALSE),10000000)</f>
        <v>0</v>
      </c>
      <c r="M7" s="59">
        <f>IFERROR(VLOOKUP($A7&amp;M$1,'27d'!$H:$I,2,FALSE),10000000)</f>
        <v>0</v>
      </c>
      <c r="N7" s="59">
        <f>IFERROR(VLOOKUP($A7&amp;N$1,'27d'!$H:$I,2,FALSE),10000000)</f>
        <v>0</v>
      </c>
      <c r="O7" s="59">
        <f>IFERROR(VLOOKUP($A7&amp;O$1,'27d'!$H:$I,2,FALSE),10000000)</f>
        <v>0</v>
      </c>
      <c r="P7" s="59">
        <f>IFERROR(VLOOKUP($A7&amp;P$1,'27d'!$H:$I,2,FALSE),10000000)</f>
        <v>0</v>
      </c>
    </row>
    <row r="8" spans="1:16" x14ac:dyDescent="0.25">
      <c r="A8" s="29" t="s">
        <v>61</v>
      </c>
      <c r="B8" s="59">
        <f>IFERROR(VLOOKUP($A8&amp;B$1,'27d'!$H:$I,2,FALSE),10000000)</f>
        <v>10000000</v>
      </c>
      <c r="C8" s="59">
        <f>IFERROR(VLOOKUP($A8&amp;C$1,'27d'!$H:$I,2,FALSE),10000000)</f>
        <v>10000000</v>
      </c>
      <c r="D8" s="59">
        <f>IFERROR(VLOOKUP($A8&amp;D$1,'27d'!$H:$I,2,FALSE),10000000)</f>
        <v>10000000</v>
      </c>
      <c r="E8" s="59">
        <f>IFERROR(VLOOKUP($A8&amp;E$1,'27d'!$H:$I,2,FALSE),10000000)</f>
        <v>10000000</v>
      </c>
      <c r="F8" s="59">
        <f>IFERROR(VLOOKUP($A8&amp;F$1,'27d'!$H:$I,2,FALSE),10000000)</f>
        <v>10000000</v>
      </c>
      <c r="G8" s="59">
        <f>IFERROR(VLOOKUP($A8&amp;G$1,'27d'!$H:$I,2,FALSE),10000000)</f>
        <v>10000000</v>
      </c>
      <c r="H8" s="59">
        <v>0</v>
      </c>
      <c r="I8" s="59">
        <f>IFERROR(VLOOKUP($A8&amp;I$1,'27d'!$H:$I,2,FALSE),10000000)</f>
        <v>2876.0865772782295</v>
      </c>
      <c r="J8" s="59">
        <f>IFERROR(VLOOKUP($A8&amp;J$1,'27d'!$H:$I,2,FALSE),10000000)</f>
        <v>2968.6027016089574</v>
      </c>
      <c r="K8" s="59">
        <f>IFERROR(VLOOKUP($A8&amp;K$1,'27d'!$H:$I,2,FALSE),10000000)</f>
        <v>0</v>
      </c>
      <c r="L8" s="59">
        <f>IFERROR(VLOOKUP($A8&amp;L$1,'27d'!$H:$I,2,FALSE),10000000)</f>
        <v>0</v>
      </c>
      <c r="M8" s="59">
        <f>IFERROR(VLOOKUP($A8&amp;M$1,'27d'!$H:$I,2,FALSE),10000000)</f>
        <v>0</v>
      </c>
      <c r="N8" s="59">
        <f>IFERROR(VLOOKUP($A8&amp;N$1,'27d'!$H:$I,2,FALSE),10000000)</f>
        <v>0</v>
      </c>
      <c r="O8" s="59">
        <f>IFERROR(VLOOKUP($A8&amp;O$1,'27d'!$H:$I,2,FALSE),10000000)</f>
        <v>0</v>
      </c>
      <c r="P8" s="59">
        <f>IFERROR(VLOOKUP($A8&amp;P$1,'27d'!$H:$I,2,FALSE),10000000)</f>
        <v>0</v>
      </c>
    </row>
    <row r="9" spans="1:16" x14ac:dyDescent="0.25">
      <c r="A9" s="23" t="s">
        <v>63</v>
      </c>
      <c r="B9" s="59">
        <f>IFERROR(VLOOKUP($A9&amp;B$1,'27d'!$H:$I,2,FALSE),10000000)</f>
        <v>10000000</v>
      </c>
      <c r="C9" s="59">
        <f>IFERROR(VLOOKUP($A9&amp;C$1,'27d'!$H:$I,2,FALSE),10000000)</f>
        <v>10000000</v>
      </c>
      <c r="D9" s="59">
        <f>IFERROR(VLOOKUP($A9&amp;D$1,'27d'!$H:$I,2,FALSE),10000000)</f>
        <v>10000000</v>
      </c>
      <c r="E9" s="59">
        <f>IFERROR(VLOOKUP($A9&amp;E$1,'27d'!$H:$I,2,FALSE),10000000)</f>
        <v>10000000</v>
      </c>
      <c r="F9" s="59">
        <f>IFERROR(VLOOKUP($A9&amp;F$1,'27d'!$H:$I,2,FALSE),10000000)</f>
        <v>10000000</v>
      </c>
      <c r="G9" s="59">
        <f>IFERROR(VLOOKUP($A9&amp;G$1,'27d'!$H:$I,2,FALSE),10000000)</f>
        <v>10000000</v>
      </c>
      <c r="H9" s="59">
        <f>IFERROR(VLOOKUP($A9&amp;H$1,'27d'!$H:$I,2,FALSE),10000000)</f>
        <v>10000000</v>
      </c>
      <c r="I9" s="59">
        <v>0</v>
      </c>
      <c r="J9" s="59">
        <f>IFERROR(VLOOKUP($A9&amp;J$1,'27d'!$H:$I,2,FALSE),10000000)</f>
        <v>979.01991808134323</v>
      </c>
      <c r="K9" s="59">
        <f>IFERROR(VLOOKUP($A9&amp;K$1,'27d'!$H:$I,2,FALSE),10000000)</f>
        <v>4152.113317336125</v>
      </c>
      <c r="L9" s="59">
        <f>IFERROR(VLOOKUP($A9&amp;L$1,'27d'!$H:$I,2,FALSE),10000000)</f>
        <v>2783.6043181458099</v>
      </c>
      <c r="M9" s="59">
        <f>IFERROR(VLOOKUP($A9&amp;M$1,'27d'!$H:$I,2,FALSE),10000000)</f>
        <v>2868.8691151741309</v>
      </c>
      <c r="N9" s="59">
        <f>IFERROR(VLOOKUP($A9&amp;N$1,'27d'!$H:$I,2,FALSE),10000000)</f>
        <v>1427.7030503574615</v>
      </c>
      <c r="O9" s="59">
        <f>IFERROR(VLOOKUP($A9&amp;O$1,'27d'!$H:$I,2,FALSE),10000000)</f>
        <v>4366.2730102456944</v>
      </c>
      <c r="P9" s="59">
        <f>IFERROR(VLOOKUP($A9&amp;P$1,'27d'!$H:$I,2,FALSE),10000000)</f>
        <v>4170.4457795300495</v>
      </c>
    </row>
    <row r="10" spans="1:16" x14ac:dyDescent="0.25">
      <c r="A10" s="23" t="s">
        <v>64</v>
      </c>
      <c r="B10" s="59">
        <f>IFERROR(VLOOKUP($A10&amp;B$1,'27d'!$H:$I,2,FALSE),10000000)</f>
        <v>10000000</v>
      </c>
      <c r="C10" s="59">
        <f>IFERROR(VLOOKUP($A10&amp;C$1,'27d'!$H:$I,2,FALSE),10000000)</f>
        <v>10000000</v>
      </c>
      <c r="D10" s="59">
        <f>IFERROR(VLOOKUP($A10&amp;D$1,'27d'!$H:$I,2,FALSE),10000000)</f>
        <v>10000000</v>
      </c>
      <c r="E10" s="59">
        <f>IFERROR(VLOOKUP($A10&amp;E$1,'27d'!$H:$I,2,FALSE),10000000)</f>
        <v>10000000</v>
      </c>
      <c r="F10" s="59">
        <f>IFERROR(VLOOKUP($A10&amp;F$1,'27d'!$H:$I,2,FALSE),10000000)</f>
        <v>10000000</v>
      </c>
      <c r="G10" s="59">
        <f>IFERROR(VLOOKUP($A10&amp;G$1,'27d'!$H:$I,2,FALSE),10000000)</f>
        <v>10000000</v>
      </c>
      <c r="H10" s="59">
        <f>IFERROR(VLOOKUP($A10&amp;H$1,'27d'!$H:$I,2,FALSE),10000000)</f>
        <v>10000000</v>
      </c>
      <c r="I10" s="59">
        <f>IFERROR(VLOOKUP($A10&amp;I$1,'27d'!$H:$I,2,FALSE),10000000)</f>
        <v>10000000</v>
      </c>
      <c r="J10" s="59">
        <v>0</v>
      </c>
      <c r="K10" s="59">
        <f>IFERROR(VLOOKUP($A10&amp;K$1,'27d'!$H:$I,2,FALSE),10000000)</f>
        <v>4691.0183329422198</v>
      </c>
      <c r="L10" s="59">
        <f>IFERROR(VLOOKUP($A10&amp;L$1,'27d'!$H:$I,2,FALSE),10000000)</f>
        <v>3660.2870106044961</v>
      </c>
      <c r="M10" s="59">
        <f>IFERROR(VLOOKUP($A10&amp;M$1,'27d'!$H:$I,2,FALSE),10000000)</f>
        <v>3827.0262606885781</v>
      </c>
      <c r="N10" s="59">
        <f>IFERROR(VLOOKUP($A10&amp;N$1,'27d'!$H:$I,2,FALSE),10000000)</f>
        <v>2152.1821484251745</v>
      </c>
      <c r="O10" s="59">
        <f>IFERROR(VLOOKUP($A10&amp;O$1,'27d'!$H:$I,2,FALSE),10000000)</f>
        <v>5272.0716990572118</v>
      </c>
      <c r="P10" s="59">
        <f>IFERROR(VLOOKUP($A10&amp;P$1,'27d'!$H:$I,2,FALSE),10000000)</f>
        <v>5094.0547700235811</v>
      </c>
    </row>
    <row r="11" spans="1:16" x14ac:dyDescent="0.25">
      <c r="A11" s="29" t="s">
        <v>71</v>
      </c>
      <c r="B11" s="59">
        <f>IFERROR(VLOOKUP($A11&amp;B$1,'27d'!$H:$I,2,FALSE),10000000)</f>
        <v>10000000</v>
      </c>
      <c r="C11" s="59">
        <f>IFERROR(VLOOKUP($A11&amp;C$1,'27d'!$H:$I,2,FALSE),10000000)</f>
        <v>10000000</v>
      </c>
      <c r="D11" s="59">
        <f>IFERROR(VLOOKUP($A11&amp;D$1,'27d'!$H:$I,2,FALSE),10000000)</f>
        <v>10000000</v>
      </c>
      <c r="E11" s="59">
        <f>IFERROR(VLOOKUP($A11&amp;E$1,'27d'!$H:$I,2,FALSE),10000000)</f>
        <v>10000000</v>
      </c>
      <c r="F11" s="59">
        <f>IFERROR(VLOOKUP($A11&amp;F$1,'27d'!$H:$I,2,FALSE),10000000)</f>
        <v>10000000</v>
      </c>
      <c r="G11" s="59">
        <f>IFERROR(VLOOKUP($A11&amp;G$1,'27d'!$H:$I,2,FALSE),10000000)</f>
        <v>10000000</v>
      </c>
      <c r="H11" s="59">
        <f>IFERROR(VLOOKUP($A11&amp;H$1,'27d'!$H:$I,2,FALSE),10000000)</f>
        <v>10000000</v>
      </c>
      <c r="I11" s="59">
        <f>IFERROR(VLOOKUP($A11&amp;I$1,'27d'!$H:$I,2,FALSE),10000000)</f>
        <v>10000000</v>
      </c>
      <c r="J11" s="59">
        <f>IFERROR(VLOOKUP($A11&amp;J$1,'27d'!$H:$I,2,FALSE),10000000)</f>
        <v>10000000</v>
      </c>
      <c r="K11" s="59">
        <v>0</v>
      </c>
      <c r="L11" s="59">
        <f>IFERROR(VLOOKUP($A11&amp;L$1,'27d'!$H:$I,2,FALSE),10000000)</f>
        <v>3613</v>
      </c>
      <c r="M11" s="59">
        <f>IFERROR(VLOOKUP($A11&amp;M$1,'27d'!$H:$I,2,FALSE),10000000)</f>
        <v>5131</v>
      </c>
      <c r="N11" s="59">
        <f>IFERROR(VLOOKUP($A11&amp;N$1,'27d'!$H:$I,2,FALSE),10000000)</f>
        <v>3223</v>
      </c>
      <c r="O11" s="59">
        <f>IFERROR(VLOOKUP($A11&amp;O$1,'27d'!$H:$I,2,FALSE),10000000)</f>
        <v>0</v>
      </c>
      <c r="P11" s="59">
        <f>IFERROR(VLOOKUP($A11&amp;P$1,'27d'!$H:$I,2,FALSE),10000000)</f>
        <v>4452</v>
      </c>
    </row>
    <row r="12" spans="1:16" x14ac:dyDescent="0.25">
      <c r="A12" s="23" t="s">
        <v>72</v>
      </c>
      <c r="B12" s="59">
        <f>IFERROR(VLOOKUP($A12&amp;B$1,'27d'!$H:$I,2,FALSE),10000000)</f>
        <v>10000000</v>
      </c>
      <c r="C12" s="59">
        <f>IFERROR(VLOOKUP($A12&amp;C$1,'27d'!$H:$I,2,FALSE),10000000)</f>
        <v>10000000</v>
      </c>
      <c r="D12" s="59">
        <f>IFERROR(VLOOKUP($A12&amp;D$1,'27d'!$H:$I,2,FALSE),10000000)</f>
        <v>10000000</v>
      </c>
      <c r="E12" s="59">
        <f>IFERROR(VLOOKUP($A12&amp;E$1,'27d'!$H:$I,2,FALSE),10000000)</f>
        <v>10000000</v>
      </c>
      <c r="F12" s="59">
        <f>IFERROR(VLOOKUP($A12&amp;F$1,'27d'!$H:$I,2,FALSE),10000000)</f>
        <v>10000000</v>
      </c>
      <c r="G12" s="59">
        <f>IFERROR(VLOOKUP($A12&amp;G$1,'27d'!$H:$I,2,FALSE),10000000)</f>
        <v>10000000</v>
      </c>
      <c r="H12" s="59">
        <f>IFERROR(VLOOKUP($A12&amp;H$1,'27d'!$H:$I,2,FALSE),10000000)</f>
        <v>10000000</v>
      </c>
      <c r="I12" s="59">
        <f>IFERROR(VLOOKUP($A12&amp;I$1,'27d'!$H:$I,2,FALSE),10000000)</f>
        <v>10000000</v>
      </c>
      <c r="J12" s="59">
        <f>IFERROR(VLOOKUP($A12&amp;J$1,'27d'!$H:$I,2,FALSE),10000000)</f>
        <v>10000000</v>
      </c>
      <c r="K12" s="59">
        <f>IFERROR(VLOOKUP($A12&amp;K$1,'27d'!$H:$I,2,FALSE),10000000)</f>
        <v>10000000</v>
      </c>
      <c r="L12" s="59">
        <v>0</v>
      </c>
      <c r="M12" s="59">
        <f>IFERROR(VLOOKUP($A12&amp;M$1,'27d'!$H:$I,2,FALSE),10000000)</f>
        <v>2222</v>
      </c>
      <c r="N12" s="59">
        <f>IFERROR(VLOOKUP($A12&amp;N$1,'27d'!$H:$I,2,FALSE),10000000)</f>
        <v>2861</v>
      </c>
      <c r="O12" s="59">
        <f>IFERROR(VLOOKUP($A12&amp;O$1,'27d'!$H:$I,2,FALSE),10000000)</f>
        <v>0</v>
      </c>
      <c r="P12" s="59">
        <f>IFERROR(VLOOKUP($A12&amp;P$1,'27d'!$H:$I,2,FALSE),10000000)</f>
        <v>2001</v>
      </c>
    </row>
    <row r="13" spans="1:16" x14ac:dyDescent="0.25">
      <c r="A13" s="23" t="s">
        <v>73</v>
      </c>
      <c r="B13" s="59">
        <f>IFERROR(VLOOKUP($A13&amp;B$1,'27d'!$H:$I,2,FALSE),10000000)</f>
        <v>10000000</v>
      </c>
      <c r="C13" s="59">
        <f>IFERROR(VLOOKUP($A13&amp;C$1,'27d'!$H:$I,2,FALSE),10000000)</f>
        <v>10000000</v>
      </c>
      <c r="D13" s="59">
        <f>IFERROR(VLOOKUP($A13&amp;D$1,'27d'!$H:$I,2,FALSE),10000000)</f>
        <v>10000000</v>
      </c>
      <c r="E13" s="59">
        <f>IFERROR(VLOOKUP($A13&amp;E$1,'27d'!$H:$I,2,FALSE),10000000)</f>
        <v>10000000</v>
      </c>
      <c r="F13" s="59">
        <f>IFERROR(VLOOKUP($A13&amp;F$1,'27d'!$H:$I,2,FALSE),10000000)</f>
        <v>10000000</v>
      </c>
      <c r="G13" s="59">
        <f>IFERROR(VLOOKUP($A13&amp;G$1,'27d'!$H:$I,2,FALSE),10000000)</f>
        <v>10000000</v>
      </c>
      <c r="H13" s="59">
        <f>IFERROR(VLOOKUP($A13&amp;H$1,'27d'!$H:$I,2,FALSE),10000000)</f>
        <v>10000000</v>
      </c>
      <c r="I13" s="59">
        <f>IFERROR(VLOOKUP($A13&amp;I$1,'27d'!$H:$I,2,FALSE),10000000)</f>
        <v>10000000</v>
      </c>
      <c r="J13" s="59">
        <f>IFERROR(VLOOKUP($A13&amp;J$1,'27d'!$H:$I,2,FALSE),10000000)</f>
        <v>10000000</v>
      </c>
      <c r="K13" s="59">
        <f>IFERROR(VLOOKUP($A13&amp;K$1,'27d'!$H:$I,2,FALSE),10000000)</f>
        <v>10000000</v>
      </c>
      <c r="L13" s="59">
        <f>IFERROR(VLOOKUP($A13&amp;L$1,'27d'!$H:$I,2,FALSE),10000000)</f>
        <v>10000000</v>
      </c>
      <c r="M13" s="59">
        <v>0</v>
      </c>
      <c r="N13" s="59">
        <f>IFERROR(VLOOKUP($A13&amp;N$1,'27d'!$H:$I,2,FALSE),10000000)</f>
        <v>4435</v>
      </c>
      <c r="O13" s="59">
        <f>IFERROR(VLOOKUP($A13&amp;O$1,'27d'!$H:$I,2,FALSE),10000000)</f>
        <v>0</v>
      </c>
      <c r="P13" s="59">
        <f>IFERROR(VLOOKUP($A13&amp;P$1,'27d'!$H:$I,2,FALSE),10000000)</f>
        <v>1669</v>
      </c>
    </row>
    <row r="14" spans="1:16" x14ac:dyDescent="0.25">
      <c r="A14" s="29" t="s">
        <v>75</v>
      </c>
      <c r="B14" s="59">
        <f>IFERROR(VLOOKUP($A14&amp;B$1,'27d'!$H:$I,2,FALSE),10000000)</f>
        <v>10000000</v>
      </c>
      <c r="C14" s="59">
        <f>IFERROR(VLOOKUP($A14&amp;C$1,'27d'!$H:$I,2,FALSE),10000000)</f>
        <v>10000000</v>
      </c>
      <c r="D14" s="59">
        <f>IFERROR(VLOOKUP($A14&amp;D$1,'27d'!$H:$I,2,FALSE),10000000)</f>
        <v>10000000</v>
      </c>
      <c r="E14" s="59">
        <f>IFERROR(VLOOKUP($A14&amp;E$1,'27d'!$H:$I,2,FALSE),10000000)</f>
        <v>10000000</v>
      </c>
      <c r="F14" s="59">
        <f>IFERROR(VLOOKUP($A14&amp;F$1,'27d'!$H:$I,2,FALSE),10000000)</f>
        <v>10000000</v>
      </c>
      <c r="G14" s="59">
        <f>IFERROR(VLOOKUP($A14&amp;G$1,'27d'!$H:$I,2,FALSE),10000000)</f>
        <v>10000000</v>
      </c>
      <c r="H14" s="59">
        <f>IFERROR(VLOOKUP($A14&amp;H$1,'27d'!$H:$I,2,FALSE),10000000)</f>
        <v>10000000</v>
      </c>
      <c r="I14" s="59">
        <f>IFERROR(VLOOKUP($A14&amp;I$1,'27d'!$H:$I,2,FALSE),10000000)</f>
        <v>10000000</v>
      </c>
      <c r="J14" s="59">
        <f>IFERROR(VLOOKUP($A14&amp;J$1,'27d'!$H:$I,2,FALSE),10000000)</f>
        <v>10000000</v>
      </c>
      <c r="K14" s="59">
        <f>IFERROR(VLOOKUP($A14&amp;K$1,'27d'!$H:$I,2,FALSE),10000000)</f>
        <v>10000000</v>
      </c>
      <c r="L14" s="59">
        <f>IFERROR(VLOOKUP($A14&amp;L$1,'27d'!$H:$I,2,FALSE),10000000)</f>
        <v>10000000</v>
      </c>
      <c r="M14" s="59">
        <f>IFERROR(VLOOKUP($A14&amp;M$1,'27d'!$H:$I,2,FALSE),10000000)</f>
        <v>10000000</v>
      </c>
      <c r="N14" s="59">
        <v>0</v>
      </c>
      <c r="O14" s="59">
        <f>IFERROR(VLOOKUP($A14&amp;O$1,'27d'!$H:$I,2,FALSE),10000000)</f>
        <v>0</v>
      </c>
      <c r="P14" s="59">
        <f>IFERROR(VLOOKUP($A14&amp;P$1,'27d'!$H:$I,2,FALSE),10000000)</f>
        <v>4859</v>
      </c>
    </row>
    <row r="15" spans="1:16" x14ac:dyDescent="0.25">
      <c r="A15" s="23" t="s">
        <v>80</v>
      </c>
      <c r="B15" s="59">
        <f>IFERROR(VLOOKUP($A15&amp;B$1,'27d'!$H:$I,2,FALSE),10000000)</f>
        <v>10000000</v>
      </c>
      <c r="C15" s="59">
        <f>IFERROR(VLOOKUP($A15&amp;C$1,'27d'!$H:$I,2,FALSE),10000000)</f>
        <v>10000000</v>
      </c>
      <c r="D15" s="59">
        <f>IFERROR(VLOOKUP($A15&amp;D$1,'27d'!$H:$I,2,FALSE),10000000)</f>
        <v>10000000</v>
      </c>
      <c r="E15" s="59">
        <f>IFERROR(VLOOKUP($A15&amp;E$1,'27d'!$H:$I,2,FALSE),10000000)</f>
        <v>10000000</v>
      </c>
      <c r="F15" s="59">
        <f>IFERROR(VLOOKUP($A15&amp;F$1,'27d'!$H:$I,2,FALSE),10000000)</f>
        <v>10000000</v>
      </c>
      <c r="G15" s="59">
        <f>IFERROR(VLOOKUP($A15&amp;G$1,'27d'!$H:$I,2,FALSE),10000000)</f>
        <v>10000000</v>
      </c>
      <c r="H15" s="59">
        <f>IFERROR(VLOOKUP($A15&amp;H$1,'27d'!$H:$I,2,FALSE),10000000)</f>
        <v>10000000</v>
      </c>
      <c r="I15" s="59">
        <f>IFERROR(VLOOKUP($A15&amp;I$1,'27d'!$H:$I,2,FALSE),10000000)</f>
        <v>10000000</v>
      </c>
      <c r="J15" s="59">
        <f>IFERROR(VLOOKUP($A15&amp;J$1,'27d'!$H:$I,2,FALSE),10000000)</f>
        <v>10000000</v>
      </c>
      <c r="K15" s="59">
        <f>IFERROR(VLOOKUP($A15&amp;K$1,'27d'!$H:$I,2,FALSE),10000000)</f>
        <v>10000000</v>
      </c>
      <c r="L15" s="59">
        <f>IFERROR(VLOOKUP($A15&amp;L$1,'27d'!$H:$I,2,FALSE),10000000)</f>
        <v>10000000</v>
      </c>
      <c r="M15" s="59">
        <f>IFERROR(VLOOKUP($A15&amp;M$1,'27d'!$H:$I,2,FALSE),10000000)</f>
        <v>10000000</v>
      </c>
      <c r="N15" s="59">
        <f>IFERROR(VLOOKUP($A15&amp;N$1,'27d'!$H:$I,2,FALSE),10000000)</f>
        <v>10000000</v>
      </c>
      <c r="O15" s="59">
        <v>0</v>
      </c>
      <c r="P15" s="59">
        <f>IFERROR(VLOOKUP($A15&amp;P$1,'27d'!$H:$I,2,FALSE),10000000)</f>
        <v>0</v>
      </c>
    </row>
    <row r="16" spans="1:16" x14ac:dyDescent="0.25">
      <c r="A16" s="23" t="s">
        <v>81</v>
      </c>
      <c r="B16" s="59">
        <f>IFERROR(VLOOKUP($A16&amp;B$1,'27d'!$H:$I,2,FALSE),10000000)</f>
        <v>10000000</v>
      </c>
      <c r="C16" s="59">
        <f>IFERROR(VLOOKUP($A16&amp;C$1,'27d'!$H:$I,2,FALSE),10000000)</f>
        <v>10000000</v>
      </c>
      <c r="D16" s="59">
        <f>IFERROR(VLOOKUP($A16&amp;D$1,'27d'!$H:$I,2,FALSE),10000000)</f>
        <v>10000000</v>
      </c>
      <c r="E16" s="59">
        <f>IFERROR(VLOOKUP($A16&amp;E$1,'27d'!$H:$I,2,FALSE),10000000)</f>
        <v>10000000</v>
      </c>
      <c r="F16" s="59">
        <f>IFERROR(VLOOKUP($A16&amp;F$1,'27d'!$H:$I,2,FALSE),10000000)</f>
        <v>10000000</v>
      </c>
      <c r="G16" s="59">
        <f>IFERROR(VLOOKUP($A16&amp;G$1,'27d'!$H:$I,2,FALSE),10000000)</f>
        <v>10000000</v>
      </c>
      <c r="H16" s="59">
        <f>IFERROR(VLOOKUP($A16&amp;H$1,'27d'!$H:$I,2,FALSE),10000000)</f>
        <v>10000000</v>
      </c>
      <c r="I16" s="59">
        <f>IFERROR(VLOOKUP($A16&amp;I$1,'27d'!$H:$I,2,FALSE),10000000)</f>
        <v>10000000</v>
      </c>
      <c r="J16" s="59">
        <f>IFERROR(VLOOKUP($A16&amp;J$1,'27d'!$H:$I,2,FALSE),10000000)</f>
        <v>10000000</v>
      </c>
      <c r="K16" s="59">
        <f>IFERROR(VLOOKUP($A16&amp;K$1,'27d'!$H:$I,2,FALSE),10000000)</f>
        <v>10000000</v>
      </c>
      <c r="L16" s="59">
        <f>IFERROR(VLOOKUP($A16&amp;L$1,'27d'!$H:$I,2,FALSE),10000000)</f>
        <v>10000000</v>
      </c>
      <c r="M16" s="59">
        <f>IFERROR(VLOOKUP($A16&amp;M$1,'27d'!$H:$I,2,FALSE),10000000)</f>
        <v>10000000</v>
      </c>
      <c r="N16" s="59">
        <f>IFERROR(VLOOKUP($A16&amp;N$1,'27d'!$H:$I,2,FALSE),10000000)</f>
        <v>10000000</v>
      </c>
      <c r="O16" s="59">
        <f>IFERROR(VLOOKUP($A16&amp;O$1,'27d'!$H:$I,2,FALSE),10000000)</f>
        <v>10000000</v>
      </c>
      <c r="P16" s="59">
        <v>0</v>
      </c>
    </row>
    <row r="17" spans="2:16" x14ac:dyDescent="0.25">
      <c r="B17" s="29"/>
      <c r="C17" s="29"/>
      <c r="D17" s="29"/>
      <c r="E17" s="29"/>
      <c r="F17" s="29"/>
      <c r="G17" s="29"/>
      <c r="H17" s="29"/>
      <c r="I17" s="29"/>
      <c r="J17" s="29"/>
      <c r="K17" s="29"/>
      <c r="L17" s="29"/>
      <c r="M17" s="29"/>
      <c r="N17" s="29"/>
      <c r="O17" s="29"/>
      <c r="P17"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EBD3-64DB-4200-B1E5-E13CB1728776}">
  <dimension ref="A1:H8"/>
  <sheetViews>
    <sheetView workbookViewId="0">
      <selection activeCell="H25" sqref="H25"/>
    </sheetView>
  </sheetViews>
  <sheetFormatPr defaultRowHeight="15" x14ac:dyDescent="0.25"/>
  <cols>
    <col min="1" max="16384" width="9.140625" style="30"/>
  </cols>
  <sheetData>
    <row r="1" spans="1:8" x14ac:dyDescent="0.25">
      <c r="B1" s="31" t="s">
        <v>15</v>
      </c>
      <c r="C1" s="23" t="s">
        <v>17</v>
      </c>
      <c r="D1" s="23" t="s">
        <v>18</v>
      </c>
      <c r="E1" s="31" t="s">
        <v>19</v>
      </c>
      <c r="F1" s="23" t="s">
        <v>21</v>
      </c>
      <c r="G1" s="23" t="s">
        <v>22</v>
      </c>
      <c r="H1" s="31" t="s">
        <v>23</v>
      </c>
    </row>
    <row r="2" spans="1:8" x14ac:dyDescent="0.25">
      <c r="A2" s="31" t="s">
        <v>15</v>
      </c>
      <c r="B2" s="31">
        <f>IFERROR(VLOOKUP($A2&amp;B$1,'7sd'!$J:$K,2,FALSE),0)</f>
        <v>0</v>
      </c>
      <c r="C2" s="31">
        <f>IFERROR(VLOOKUP($A2&amp;C$1,'7sd'!$J:$K,2,FALSE),0)</f>
        <v>1590</v>
      </c>
      <c r="D2" s="31">
        <f>IFERROR(VLOOKUP($A2&amp;D$1,'7sd'!$J:$K,2,FALSE),0)</f>
        <v>3736</v>
      </c>
      <c r="E2" s="31" t="str">
        <f>IFERROR(VLOOKUP($A2&amp;E$1,'7sd'!$J:$K,2,FALSE),0)</f>
        <v>-</v>
      </c>
      <c r="F2" s="31">
        <f>IFERROR(VLOOKUP($A2&amp;F$1,'7sd'!$J:$K,2,FALSE),0)</f>
        <v>3281</v>
      </c>
      <c r="G2" s="31" t="str">
        <f>IFERROR(VLOOKUP($A2&amp;G$1,'7sd'!$J:$K,2,FALSE),0)</f>
        <v>-</v>
      </c>
      <c r="H2" s="31" t="str">
        <f>IFERROR(VLOOKUP($A2&amp;H$1,'7sd'!$J:$K,2,FALSE),0)</f>
        <v>-</v>
      </c>
    </row>
    <row r="3" spans="1:8" x14ac:dyDescent="0.25">
      <c r="A3" s="23" t="s">
        <v>17</v>
      </c>
      <c r="B3" s="31">
        <f>IFERROR(VLOOKUP($A3&amp;B$1,'7sd'!$J:$K,2,FALSE),0)</f>
        <v>0</v>
      </c>
      <c r="C3" s="31">
        <f>IFERROR(VLOOKUP($A3&amp;C$1,'7sd'!$J:$K,2,FALSE),0)</f>
        <v>0</v>
      </c>
      <c r="D3" s="31">
        <f>IFERROR(VLOOKUP($A3&amp;D$1,'7sd'!$J:$K,2,FALSE),0)</f>
        <v>1249</v>
      </c>
      <c r="E3" s="31">
        <f>IFERROR(VLOOKUP($A3&amp;E$1,'7sd'!$J:$K,2,FALSE),0)</f>
        <v>5783</v>
      </c>
      <c r="F3" s="31">
        <f>IFERROR(VLOOKUP($A3&amp;F$1,'7sd'!$J:$K,2,FALSE),0)</f>
        <v>3795</v>
      </c>
      <c r="G3" s="31" t="str">
        <f>IFERROR(VLOOKUP($A3&amp;G$1,'7sd'!$J:$K,2,FALSE),0)</f>
        <v>-</v>
      </c>
      <c r="H3" s="31" t="str">
        <f>IFERROR(VLOOKUP($A3&amp;H$1,'7sd'!$J:$K,2,FALSE),0)</f>
        <v>-</v>
      </c>
    </row>
    <row r="4" spans="1:8" x14ac:dyDescent="0.25">
      <c r="A4" s="23" t="s">
        <v>18</v>
      </c>
      <c r="B4" s="31">
        <f>IFERROR(VLOOKUP($A4&amp;B$1,'7sd'!$J:$K,2,FALSE),0)</f>
        <v>0</v>
      </c>
      <c r="C4" s="31">
        <f>IFERROR(VLOOKUP($A4&amp;C$1,'7sd'!$J:$K,2,FALSE),0)</f>
        <v>0</v>
      </c>
      <c r="D4" s="31">
        <f>IFERROR(VLOOKUP($A4&amp;D$1,'7sd'!$J:$K,2,FALSE),0)</f>
        <v>0</v>
      </c>
      <c r="E4" s="31">
        <f>IFERROR(VLOOKUP($A4&amp;E$1,'7sd'!$J:$K,2,FALSE),0)</f>
        <v>5490</v>
      </c>
      <c r="F4" s="31">
        <f>IFERROR(VLOOKUP($A4&amp;F$1,'7sd'!$J:$K,2,FALSE),0)</f>
        <v>4282</v>
      </c>
      <c r="G4" s="31" t="str">
        <f>IFERROR(VLOOKUP($A4&amp;G$1,'7sd'!$J:$K,2,FALSE),0)</f>
        <v>-</v>
      </c>
      <c r="H4" s="31" t="str">
        <f>IFERROR(VLOOKUP($A4&amp;H$1,'7sd'!$J:$K,2,FALSE),0)</f>
        <v>-</v>
      </c>
    </row>
    <row r="5" spans="1:8" x14ac:dyDescent="0.25">
      <c r="A5" s="31" t="s">
        <v>19</v>
      </c>
      <c r="B5" s="31">
        <f>IFERROR(VLOOKUP($A5&amp;B$1,'7sd'!$J:$K,2,FALSE),0)</f>
        <v>0</v>
      </c>
      <c r="C5" s="31">
        <f>IFERROR(VLOOKUP($A5&amp;C$1,'7sd'!$J:$K,2,FALSE),0)</f>
        <v>0</v>
      </c>
      <c r="D5" s="31">
        <f>IFERROR(VLOOKUP($A5&amp;D$1,'7sd'!$J:$K,2,FALSE),0)</f>
        <v>0</v>
      </c>
      <c r="E5" s="31">
        <f>IFERROR(VLOOKUP($A5&amp;E$1,'7sd'!$J:$K,2,FALSE),0)</f>
        <v>0</v>
      </c>
      <c r="F5" s="31">
        <f>IFERROR(VLOOKUP($A5&amp;F$1,'7sd'!$J:$K,2,FALSE),0)</f>
        <v>2894</v>
      </c>
      <c r="G5" s="31">
        <f>IFERROR(VLOOKUP($A5&amp;G$1,'7sd'!$J:$K,2,FALSE),0)</f>
        <v>6395</v>
      </c>
      <c r="H5" s="31">
        <f>IFERROR(VLOOKUP($A5&amp;H$1,'7sd'!$J:$K,2,FALSE),0)</f>
        <v>9607</v>
      </c>
    </row>
    <row r="6" spans="1:8" x14ac:dyDescent="0.25">
      <c r="A6" s="23" t="s">
        <v>21</v>
      </c>
      <c r="B6" s="31">
        <f>IFERROR(VLOOKUP($A6&amp;B$1,'7sd'!$J:$K,2,FALSE),0)</f>
        <v>0</v>
      </c>
      <c r="C6" s="31">
        <f>IFERROR(VLOOKUP($A6&amp;C$1,'7sd'!$J:$K,2,FALSE),0)</f>
        <v>0</v>
      </c>
      <c r="D6" s="31">
        <f>IFERROR(VLOOKUP($A6&amp;D$1,'7sd'!$J:$K,2,FALSE),0)</f>
        <v>0</v>
      </c>
      <c r="E6" s="31">
        <f>IFERROR(VLOOKUP($A6&amp;E$1,'7sd'!$J:$K,2,FALSE),0)</f>
        <v>0</v>
      </c>
      <c r="F6" s="31">
        <f>IFERROR(VLOOKUP($A6&amp;F$1,'7sd'!$J:$K,2,FALSE),0)</f>
        <v>0</v>
      </c>
      <c r="G6" s="31">
        <f>IFERROR(VLOOKUP($A6&amp;G$1,'7sd'!$J:$K,2,FALSE),0)</f>
        <v>5117</v>
      </c>
      <c r="H6" s="31">
        <f>IFERROR(VLOOKUP($A6&amp;H$1,'7sd'!$J:$K,2,FALSE),0)</f>
        <v>8676</v>
      </c>
    </row>
    <row r="7" spans="1:8" x14ac:dyDescent="0.25">
      <c r="A7" s="23" t="s">
        <v>22</v>
      </c>
      <c r="B7" s="31">
        <f>IFERROR(VLOOKUP($A7&amp;B$1,'7sd'!$J:$K,2,FALSE),0)</f>
        <v>0</v>
      </c>
      <c r="C7" s="31">
        <f>IFERROR(VLOOKUP($A7&amp;C$1,'7sd'!$J:$K,2,FALSE),0)</f>
        <v>0</v>
      </c>
      <c r="D7" s="31">
        <f>IFERROR(VLOOKUP($A7&amp;D$1,'7sd'!$J:$K,2,FALSE),0)</f>
        <v>0</v>
      </c>
      <c r="E7" s="31">
        <f>IFERROR(VLOOKUP($A7&amp;E$1,'7sd'!$J:$K,2,FALSE),0)</f>
        <v>0</v>
      </c>
      <c r="F7" s="31">
        <f>IFERROR(VLOOKUP($A7&amp;F$1,'7sd'!$J:$K,2,FALSE),0)</f>
        <v>0</v>
      </c>
      <c r="G7" s="31">
        <f>IFERROR(VLOOKUP($A7&amp;G$1,'7sd'!$J:$K,2,FALSE),0)</f>
        <v>0</v>
      </c>
      <c r="H7" s="31">
        <f>IFERROR(VLOOKUP($A7&amp;H$1,'7sd'!$J:$K,2,FALSE),0)</f>
        <v>7331</v>
      </c>
    </row>
    <row r="8" spans="1:8" x14ac:dyDescent="0.25">
      <c r="A8" s="31" t="s">
        <v>23</v>
      </c>
      <c r="B8" s="31">
        <f>IFERROR(VLOOKUP($A8&amp;B$1,'7sd'!$J:$K,2,FALSE),0)</f>
        <v>0</v>
      </c>
      <c r="C8" s="31">
        <f>IFERROR(VLOOKUP($A8&amp;C$1,'7sd'!$J:$K,2,FALSE),0)</f>
        <v>0</v>
      </c>
      <c r="D8" s="31">
        <f>IFERROR(VLOOKUP($A8&amp;D$1,'7sd'!$J:$K,2,FALSE),0)</f>
        <v>0</v>
      </c>
      <c r="E8" s="31">
        <f>IFERROR(VLOOKUP($A8&amp;E$1,'7sd'!$J:$K,2,FALSE),0)</f>
        <v>0</v>
      </c>
      <c r="F8" s="31">
        <f>IFERROR(VLOOKUP($A8&amp;F$1,'7sd'!$J:$K,2,FALSE),0)</f>
        <v>0</v>
      </c>
      <c r="G8" s="31">
        <f>IFERROR(VLOOKUP($A8&amp;G$1,'7sd'!$J:$K,2,FALSE),0)</f>
        <v>0</v>
      </c>
      <c r="H8" s="31">
        <f>IFERROR(VLOOKUP($A8&amp;H$1,'7sd'!$J:$K,2,FALSE),0)</f>
        <v>0</v>
      </c>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F4EA-5B22-441C-856B-4C1AADAD2B44}">
  <sheetPr>
    <tabColor theme="4" tint="0.79998168889431442"/>
  </sheetPr>
  <dimension ref="B3:M17"/>
  <sheetViews>
    <sheetView workbookViewId="0">
      <selection activeCell="L24" sqref="L24"/>
    </sheetView>
  </sheetViews>
  <sheetFormatPr defaultRowHeight="15" x14ac:dyDescent="0.25"/>
  <cols>
    <col min="2" max="2" width="12.5703125" customWidth="1"/>
    <col min="4" max="4" width="10.85546875" customWidth="1"/>
    <col min="5" max="5" width="10.5703125" customWidth="1"/>
    <col min="6" max="6" width="13.28515625" customWidth="1"/>
    <col min="7" max="7" width="14.140625" customWidth="1"/>
    <col min="8" max="8" width="10.7109375" customWidth="1"/>
    <col min="10" max="10" width="13.140625" customWidth="1"/>
    <col min="11" max="11" width="11.28515625" bestFit="1" customWidth="1"/>
  </cols>
  <sheetData>
    <row r="3" spans="2:13" x14ac:dyDescent="0.25">
      <c r="B3" s="74" t="s">
        <v>0</v>
      </c>
      <c r="C3" s="75" t="s">
        <v>1</v>
      </c>
      <c r="D3" s="74" t="s">
        <v>2</v>
      </c>
      <c r="E3" s="74"/>
      <c r="F3" s="74"/>
      <c r="G3" s="74" t="s">
        <v>3</v>
      </c>
      <c r="H3" s="71" t="s">
        <v>4</v>
      </c>
      <c r="I3" s="72"/>
      <c r="J3" s="74" t="s">
        <v>5</v>
      </c>
      <c r="K3" s="71" t="s">
        <v>6</v>
      </c>
      <c r="L3" s="72"/>
      <c r="M3" s="25"/>
    </row>
    <row r="4" spans="2:13" ht="28.5" x14ac:dyDescent="0.25">
      <c r="B4" s="74"/>
      <c r="C4" s="75"/>
      <c r="D4" s="26" t="s">
        <v>7</v>
      </c>
      <c r="E4" s="26" t="s">
        <v>8</v>
      </c>
      <c r="F4" s="27" t="s">
        <v>9</v>
      </c>
      <c r="G4" s="74"/>
      <c r="H4" s="27" t="s">
        <v>10</v>
      </c>
      <c r="I4" s="27" t="s">
        <v>11</v>
      </c>
      <c r="J4" s="74"/>
      <c r="K4" s="27" t="s">
        <v>12</v>
      </c>
      <c r="L4" s="27" t="s">
        <v>13</v>
      </c>
      <c r="M4" s="27" t="s">
        <v>14</v>
      </c>
    </row>
    <row r="5" spans="2:13" x14ac:dyDescent="0.25">
      <c r="B5" s="5">
        <v>4</v>
      </c>
      <c r="C5" s="5" t="s">
        <v>19</v>
      </c>
      <c r="D5" s="6">
        <v>718274</v>
      </c>
      <c r="E5" s="6">
        <v>3512337</v>
      </c>
      <c r="F5" s="6">
        <v>330</v>
      </c>
      <c r="G5" s="5" t="s">
        <v>20</v>
      </c>
      <c r="H5" s="7">
        <v>200</v>
      </c>
      <c r="I5" s="8">
        <f>'[1]wwtp qgis'!AH8</f>
        <v>2.3148148148148147E-3</v>
      </c>
      <c r="J5" s="9">
        <f>'[1]wwtp qgis'!AI8</f>
        <v>1716</v>
      </c>
      <c r="K5" s="9">
        <v>2735799</v>
      </c>
      <c r="L5" s="9">
        <v>1612</v>
      </c>
      <c r="M5" s="11">
        <f>20*L5</f>
        <v>32240</v>
      </c>
    </row>
    <row r="6" spans="2:13" x14ac:dyDescent="0.25">
      <c r="B6" s="5">
        <v>5</v>
      </c>
      <c r="C6" s="5" t="s">
        <v>21</v>
      </c>
      <c r="D6" s="6">
        <v>716751</v>
      </c>
      <c r="E6" s="6">
        <v>3512829</v>
      </c>
      <c r="F6" s="6">
        <v>377</v>
      </c>
      <c r="G6" s="5" t="s">
        <v>20</v>
      </c>
      <c r="H6" s="7">
        <v>1005</v>
      </c>
      <c r="I6" s="8">
        <f>'[1]wwtp qgis'!AH9</f>
        <v>1.1631944444444445E-2</v>
      </c>
      <c r="J6" s="9">
        <f>'[1]wwtp qgis'!AI9</f>
        <v>7036</v>
      </c>
      <c r="K6" s="9">
        <v>9425730</v>
      </c>
      <c r="L6" s="9">
        <v>4984</v>
      </c>
      <c r="M6" s="11">
        <f t="shared" ref="M6:M8" si="0">20*L6</f>
        <v>99680</v>
      </c>
    </row>
    <row r="7" spans="2:13" x14ac:dyDescent="0.25">
      <c r="B7" s="5">
        <v>6</v>
      </c>
      <c r="C7" s="5" t="s">
        <v>22</v>
      </c>
      <c r="D7" s="6">
        <v>717746</v>
      </c>
      <c r="E7" s="6">
        <v>3515675</v>
      </c>
      <c r="F7" s="6">
        <v>383</v>
      </c>
      <c r="G7" s="5" t="s">
        <v>20</v>
      </c>
      <c r="H7" s="7">
        <v>4897</v>
      </c>
      <c r="I7" s="8">
        <f>'[1]wwtp qgis'!AH10</f>
        <v>5.6678240740740737E-2</v>
      </c>
      <c r="J7" s="9">
        <f>'[1]wwtp qgis'!AI10</f>
        <v>45861</v>
      </c>
      <c r="K7" s="9">
        <v>31759810</v>
      </c>
      <c r="L7" s="9">
        <v>15107</v>
      </c>
      <c r="M7" s="11">
        <f t="shared" si="0"/>
        <v>302140</v>
      </c>
    </row>
    <row r="8" spans="2:13" x14ac:dyDescent="0.25">
      <c r="B8" s="5">
        <v>7</v>
      </c>
      <c r="C8" s="5" t="s">
        <v>23</v>
      </c>
      <c r="D8" s="6">
        <v>716727</v>
      </c>
      <c r="E8" s="6">
        <v>3518696</v>
      </c>
      <c r="F8" s="6">
        <v>382</v>
      </c>
      <c r="G8" s="5" t="s">
        <v>20</v>
      </c>
      <c r="H8" s="7">
        <v>2992</v>
      </c>
      <c r="I8" s="8">
        <f>'[1]wwtp qgis'!AH11</f>
        <v>3.4629629629629628E-2</v>
      </c>
      <c r="J8" s="9">
        <f>'[1]wwtp qgis'!AI11</f>
        <v>23281</v>
      </c>
      <c r="K8" s="9">
        <v>21768637</v>
      </c>
      <c r="L8" s="9">
        <v>10701</v>
      </c>
      <c r="M8" s="11">
        <f t="shared" si="0"/>
        <v>214020</v>
      </c>
    </row>
    <row r="9" spans="2:13" x14ac:dyDescent="0.25">
      <c r="B9" s="12"/>
      <c r="C9" s="12"/>
      <c r="D9" s="12"/>
      <c r="E9" s="12"/>
      <c r="F9" s="12"/>
      <c r="G9" s="12"/>
      <c r="H9" s="13"/>
      <c r="I9" s="12"/>
      <c r="J9" s="12"/>
      <c r="K9" s="12"/>
      <c r="L9" s="12"/>
      <c r="M9" s="12"/>
    </row>
    <row r="10" spans="2:13" x14ac:dyDescent="0.25">
      <c r="B10" s="73" t="s">
        <v>24</v>
      </c>
      <c r="C10" s="73"/>
      <c r="D10" s="73" t="s">
        <v>25</v>
      </c>
      <c r="E10" s="73"/>
      <c r="F10" s="74" t="s">
        <v>26</v>
      </c>
      <c r="G10" s="74"/>
      <c r="H10" s="74"/>
      <c r="I10" s="74" t="s">
        <v>27</v>
      </c>
      <c r="J10" s="65" t="s">
        <v>37</v>
      </c>
      <c r="K10" s="64" t="s">
        <v>38</v>
      </c>
    </row>
    <row r="11" spans="2:13" x14ac:dyDescent="0.25">
      <c r="B11" s="28" t="s">
        <v>28</v>
      </c>
      <c r="C11" s="28" t="s">
        <v>29</v>
      </c>
      <c r="D11" s="28" t="s">
        <v>30</v>
      </c>
      <c r="E11" s="28" t="s">
        <v>31</v>
      </c>
      <c r="F11" s="28" t="s">
        <v>32</v>
      </c>
      <c r="G11" s="28" t="s">
        <v>33</v>
      </c>
      <c r="H11" s="28" t="s">
        <v>34</v>
      </c>
      <c r="I11" s="74"/>
      <c r="J11" s="65"/>
      <c r="K11" s="64"/>
    </row>
    <row r="12" spans="2:13" x14ac:dyDescent="0.25">
      <c r="B12" s="15" t="s">
        <v>19</v>
      </c>
      <c r="C12" s="15" t="s">
        <v>21</v>
      </c>
      <c r="D12" s="20">
        <f>SQRT(((D5-D6)^2)+(E5-E6)^2)</f>
        <v>1600.4977350811841</v>
      </c>
      <c r="E12" s="21">
        <v>2894</v>
      </c>
      <c r="F12" s="10">
        <v>1121</v>
      </c>
      <c r="G12" s="9">
        <f t="shared" ref="G12:G17" si="1">E12-F12</f>
        <v>1773</v>
      </c>
      <c r="H12" s="5">
        <v>375</v>
      </c>
      <c r="I12" s="5" t="s">
        <v>35</v>
      </c>
      <c r="J12" s="23" t="str">
        <f>B12&amp;C12</f>
        <v>sd3sd4</v>
      </c>
      <c r="K12" s="24">
        <f>E12</f>
        <v>2894</v>
      </c>
    </row>
    <row r="13" spans="2:13" x14ac:dyDescent="0.25">
      <c r="B13" s="15" t="s">
        <v>19</v>
      </c>
      <c r="C13" s="15" t="s">
        <v>22</v>
      </c>
      <c r="D13" s="20">
        <f>SQRT(((D5-D7)^2)+((E5-E7)^2))</f>
        <v>3379.5011466191277</v>
      </c>
      <c r="E13" s="21">
        <v>6395</v>
      </c>
      <c r="F13" s="10">
        <v>2778</v>
      </c>
      <c r="G13" s="9">
        <f t="shared" si="1"/>
        <v>3617</v>
      </c>
      <c r="H13" s="5">
        <v>530</v>
      </c>
      <c r="I13" s="5" t="s">
        <v>35</v>
      </c>
      <c r="J13" s="23" t="str">
        <f t="shared" ref="J13:J17" si="2">B13&amp;C13</f>
        <v>sd3sd5</v>
      </c>
      <c r="K13" s="24">
        <f t="shared" ref="K13:K17" si="3">E13</f>
        <v>6395</v>
      </c>
    </row>
    <row r="14" spans="2:13" x14ac:dyDescent="0.25">
      <c r="B14" s="15" t="s">
        <v>19</v>
      </c>
      <c r="C14" s="15" t="s">
        <v>23</v>
      </c>
      <c r="D14" s="20">
        <f>SQRT(((D5-D8)^2)+((E5-E8)^2))</f>
        <v>6544.4701848201585</v>
      </c>
      <c r="E14" s="21">
        <v>9607</v>
      </c>
      <c r="F14" s="10">
        <v>7765</v>
      </c>
      <c r="G14" s="9">
        <f t="shared" si="1"/>
        <v>1842</v>
      </c>
      <c r="H14" s="5">
        <v>526</v>
      </c>
      <c r="I14" s="5" t="s">
        <v>35</v>
      </c>
      <c r="J14" s="23" t="str">
        <f t="shared" si="2"/>
        <v>sd3sd6</v>
      </c>
      <c r="K14" s="24">
        <f t="shared" si="3"/>
        <v>9607</v>
      </c>
    </row>
    <row r="15" spans="2:13" x14ac:dyDescent="0.25">
      <c r="B15" s="15" t="s">
        <v>21</v>
      </c>
      <c r="C15" s="15" t="s">
        <v>22</v>
      </c>
      <c r="D15" s="20">
        <f>SQRT(((D6-D7)^2)+((E6-E7)^2))</f>
        <v>3014.9197335915928</v>
      </c>
      <c r="E15" s="21">
        <v>5117</v>
      </c>
      <c r="F15" s="10">
        <v>2248</v>
      </c>
      <c r="G15" s="9">
        <f t="shared" si="1"/>
        <v>2869</v>
      </c>
      <c r="H15" s="5">
        <v>531</v>
      </c>
      <c r="I15" s="5" t="s">
        <v>35</v>
      </c>
      <c r="J15" s="23" t="str">
        <f t="shared" si="2"/>
        <v>sd4sd5</v>
      </c>
      <c r="K15" s="24">
        <f t="shared" si="3"/>
        <v>5117</v>
      </c>
    </row>
    <row r="16" spans="2:13" x14ac:dyDescent="0.25">
      <c r="B16" s="15" t="s">
        <v>21</v>
      </c>
      <c r="C16" s="15" t="s">
        <v>23</v>
      </c>
      <c r="D16" s="20">
        <f>SQRT(((D6-D8)^2)+((E6-E8)^2))</f>
        <v>5867.0490879146391</v>
      </c>
      <c r="E16" s="21">
        <v>8676</v>
      </c>
      <c r="F16" s="10">
        <v>5822</v>
      </c>
      <c r="G16" s="9">
        <f t="shared" si="1"/>
        <v>2854</v>
      </c>
      <c r="H16" s="5">
        <v>577</v>
      </c>
      <c r="I16" s="5" t="s">
        <v>35</v>
      </c>
      <c r="J16" s="23" t="str">
        <f t="shared" si="2"/>
        <v>sd4sd6</v>
      </c>
      <c r="K16" s="24">
        <f t="shared" si="3"/>
        <v>8676</v>
      </c>
    </row>
    <row r="17" spans="2:13" x14ac:dyDescent="0.25">
      <c r="B17" s="15" t="s">
        <v>22</v>
      </c>
      <c r="C17" s="15" t="s">
        <v>23</v>
      </c>
      <c r="D17" s="20">
        <f>SQRT(((D7-D8)^2)+((E7-E8)^2))</f>
        <v>3188.2286618120729</v>
      </c>
      <c r="E17" s="21">
        <v>7331</v>
      </c>
      <c r="F17" s="10">
        <v>4511</v>
      </c>
      <c r="G17" s="9">
        <f t="shared" si="1"/>
        <v>2820</v>
      </c>
      <c r="H17" s="5">
        <v>575</v>
      </c>
      <c r="I17" s="5" t="s">
        <v>35</v>
      </c>
      <c r="J17" s="23" t="str">
        <f t="shared" si="2"/>
        <v>sd5sd6</v>
      </c>
      <c r="K17" s="24">
        <f t="shared" si="3"/>
        <v>7331</v>
      </c>
      <c r="L17" s="12"/>
      <c r="M17" s="12"/>
    </row>
  </sheetData>
  <mergeCells count="13">
    <mergeCell ref="K3:L3"/>
    <mergeCell ref="B10:C10"/>
    <mergeCell ref="D10:E10"/>
    <mergeCell ref="F10:H10"/>
    <mergeCell ref="I10:I11"/>
    <mergeCell ref="J10:J11"/>
    <mergeCell ref="K10:K11"/>
    <mergeCell ref="B3:B4"/>
    <mergeCell ref="C3:C4"/>
    <mergeCell ref="D3:F3"/>
    <mergeCell ref="G3:G4"/>
    <mergeCell ref="H3:I3"/>
    <mergeCell ref="J3:J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4079-CE3E-4627-8FC2-BF856750CCB8}">
  <sheetPr>
    <tabColor theme="4" tint="0.79998168889431442"/>
  </sheetPr>
  <dimension ref="A1:H8"/>
  <sheetViews>
    <sheetView workbookViewId="0">
      <selection activeCell="B2" sqref="B2"/>
    </sheetView>
  </sheetViews>
  <sheetFormatPr defaultRowHeight="15" x14ac:dyDescent="0.25"/>
  <sheetData>
    <row r="1" spans="1:8" x14ac:dyDescent="0.25">
      <c r="B1" s="29" t="s">
        <v>19</v>
      </c>
      <c r="C1" s="23" t="s">
        <v>21</v>
      </c>
      <c r="D1" s="23" t="s">
        <v>22</v>
      </c>
      <c r="E1" s="29" t="s">
        <v>23</v>
      </c>
    </row>
    <row r="2" spans="1:8" x14ac:dyDescent="0.25">
      <c r="A2" s="29" t="s">
        <v>19</v>
      </c>
      <c r="B2" s="29">
        <f>IFERROR(VLOOKUP($A2&amp;B$1,'4sdcas'!$J:$K,2,FALSE),0)</f>
        <v>0</v>
      </c>
      <c r="C2" s="29">
        <f>IFERROR(VLOOKUP($A2&amp;C$1,'4sdcas'!$J:$K,2,FALSE),0)</f>
        <v>2894</v>
      </c>
      <c r="D2" s="29">
        <f>IFERROR(VLOOKUP($A2&amp;D$1,'4sdcas'!$J:$K,2,FALSE),0)</f>
        <v>6395</v>
      </c>
      <c r="E2" s="29">
        <f>IFERROR(VLOOKUP($A2&amp;E$1,'4sdcas'!$J:$K,2,FALSE),0)</f>
        <v>9607</v>
      </c>
      <c r="F2" s="29"/>
      <c r="G2" s="29"/>
      <c r="H2" s="29"/>
    </row>
    <row r="3" spans="1:8" x14ac:dyDescent="0.25">
      <c r="A3" s="23" t="s">
        <v>21</v>
      </c>
      <c r="B3" s="29">
        <f>IFERROR(VLOOKUP($A3&amp;B$1,'4sdcas'!$J:$K,2,FALSE),0)</f>
        <v>0</v>
      </c>
      <c r="C3" s="29">
        <f>IFERROR(VLOOKUP($A3&amp;C$1,'4sdcas'!$J:$K,2,FALSE),0)</f>
        <v>0</v>
      </c>
      <c r="D3" s="29">
        <f>IFERROR(VLOOKUP($A3&amp;D$1,'4sdcas'!$J:$K,2,FALSE),0)</f>
        <v>5117</v>
      </c>
      <c r="E3" s="29">
        <f>IFERROR(VLOOKUP($A3&amp;E$1,'4sdcas'!$J:$K,2,FALSE),0)</f>
        <v>8676</v>
      </c>
      <c r="F3" s="29"/>
      <c r="G3" s="29"/>
      <c r="H3" s="29"/>
    </row>
    <row r="4" spans="1:8" x14ac:dyDescent="0.25">
      <c r="A4" s="23" t="s">
        <v>22</v>
      </c>
      <c r="B4" s="29">
        <f>IFERROR(VLOOKUP($A4&amp;B$1,'4sdcas'!$J:$K,2,FALSE),0)</f>
        <v>0</v>
      </c>
      <c r="C4" s="29">
        <f>IFERROR(VLOOKUP($A4&amp;C$1,'4sdcas'!$J:$K,2,FALSE),0)</f>
        <v>0</v>
      </c>
      <c r="D4" s="29">
        <f>IFERROR(VLOOKUP($A4&amp;D$1,'4sdcas'!$J:$K,2,FALSE),0)</f>
        <v>0</v>
      </c>
      <c r="E4" s="29">
        <f>IFERROR(VLOOKUP($A4&amp;E$1,'4sdcas'!$J:$K,2,FALSE),0)</f>
        <v>7331</v>
      </c>
      <c r="F4" s="29"/>
      <c r="G4" s="29"/>
      <c r="H4" s="29"/>
    </row>
    <row r="5" spans="1:8" x14ac:dyDescent="0.25">
      <c r="A5" s="29" t="s">
        <v>23</v>
      </c>
      <c r="B5" s="29">
        <f>IFERROR(VLOOKUP($A5&amp;B$1,'4sdcas'!$J:$K,2,FALSE),0)</f>
        <v>0</v>
      </c>
      <c r="C5" s="29">
        <f>IFERROR(VLOOKUP($A5&amp;C$1,'4sdcas'!$J:$K,2,FALSE),0)</f>
        <v>0</v>
      </c>
      <c r="D5" s="29">
        <f>IFERROR(VLOOKUP($A5&amp;D$1,'4sdcas'!$J:$K,2,FALSE),0)</f>
        <v>0</v>
      </c>
      <c r="E5" s="29">
        <f>IFERROR(VLOOKUP($A5&amp;E$1,'4sdcas'!$J:$K,2,FALSE),0)</f>
        <v>0</v>
      </c>
      <c r="F5" s="29"/>
      <c r="G5" s="29"/>
      <c r="H5" s="29"/>
    </row>
    <row r="6" spans="1:8" x14ac:dyDescent="0.25">
      <c r="B6" s="29"/>
      <c r="C6" s="29"/>
      <c r="D6" s="29"/>
      <c r="E6" s="29"/>
      <c r="F6" s="29"/>
      <c r="G6" s="29"/>
      <c r="H6" s="29"/>
    </row>
    <row r="7" spans="1:8" x14ac:dyDescent="0.25">
      <c r="B7" s="29"/>
      <c r="C7" s="29"/>
      <c r="D7" s="29"/>
      <c r="E7" s="29"/>
      <c r="F7" s="29"/>
      <c r="G7" s="29"/>
      <c r="H7" s="29"/>
    </row>
    <row r="8" spans="1:8" x14ac:dyDescent="0.25">
      <c r="B8" s="29"/>
      <c r="C8" s="29"/>
      <c r="D8" s="29"/>
      <c r="E8" s="29"/>
      <c r="F8" s="29"/>
      <c r="G8" s="29"/>
      <c r="H8"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5205-1218-493F-9C12-10D7DCF2EC1E}">
  <sheetPr>
    <tabColor theme="7" tint="0.79998168889431442"/>
  </sheetPr>
  <dimension ref="B3:M31"/>
  <sheetViews>
    <sheetView workbookViewId="0">
      <selection activeCell="N11" sqref="N11:AA17"/>
    </sheetView>
  </sheetViews>
  <sheetFormatPr defaultRowHeight="15" x14ac:dyDescent="0.25"/>
  <cols>
    <col min="2" max="2" width="11.42578125" customWidth="1"/>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s>
  <sheetData>
    <row r="3" spans="2:13" x14ac:dyDescent="0.25">
      <c r="B3" s="66" t="s">
        <v>0</v>
      </c>
      <c r="C3" s="67" t="s">
        <v>1</v>
      </c>
      <c r="D3" s="66" t="s">
        <v>2</v>
      </c>
      <c r="E3" s="66"/>
      <c r="F3" s="66"/>
      <c r="G3" s="66" t="s">
        <v>3</v>
      </c>
      <c r="H3" s="68" t="s">
        <v>4</v>
      </c>
      <c r="I3" s="69"/>
      <c r="J3" s="66" t="s">
        <v>5</v>
      </c>
      <c r="K3" s="68" t="s">
        <v>6</v>
      </c>
      <c r="L3" s="69"/>
      <c r="M3" s="1"/>
    </row>
    <row r="4" spans="2:13" ht="28.5" x14ac:dyDescent="0.25">
      <c r="B4" s="66"/>
      <c r="C4" s="67"/>
      <c r="D4" s="2" t="s">
        <v>7</v>
      </c>
      <c r="E4" s="2" t="s">
        <v>8</v>
      </c>
      <c r="F4" s="3" t="s">
        <v>9</v>
      </c>
      <c r="G4" s="66"/>
      <c r="H4" s="3" t="s">
        <v>10</v>
      </c>
      <c r="I4" s="3" t="s">
        <v>11</v>
      </c>
      <c r="J4" s="66"/>
      <c r="K4" s="3" t="s">
        <v>12</v>
      </c>
      <c r="L4" s="3" t="s">
        <v>13</v>
      </c>
      <c r="M4" s="4" t="s">
        <v>14</v>
      </c>
    </row>
    <row r="5" spans="2:13"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3"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3"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3" x14ac:dyDescent="0.25">
      <c r="B8" s="12"/>
      <c r="C8" s="12"/>
      <c r="D8" s="12"/>
      <c r="E8" s="12"/>
      <c r="F8" s="12"/>
      <c r="G8" s="12"/>
      <c r="H8" s="13"/>
      <c r="I8" s="12"/>
      <c r="J8" s="12"/>
      <c r="K8" s="12"/>
      <c r="L8" s="12"/>
      <c r="M8" s="12"/>
    </row>
    <row r="9" spans="2:13" x14ac:dyDescent="0.25">
      <c r="B9" s="70" t="s">
        <v>24</v>
      </c>
      <c r="C9" s="70"/>
      <c r="D9" s="70" t="s">
        <v>25</v>
      </c>
      <c r="E9" s="70"/>
      <c r="F9" s="66" t="s">
        <v>26</v>
      </c>
      <c r="G9" s="66"/>
      <c r="H9" s="66"/>
      <c r="I9" s="66" t="s">
        <v>27</v>
      </c>
      <c r="J9" s="65" t="s">
        <v>37</v>
      </c>
      <c r="K9" s="64" t="s">
        <v>38</v>
      </c>
      <c r="L9" s="12"/>
      <c r="M9" s="12"/>
    </row>
    <row r="10" spans="2:13" x14ac:dyDescent="0.25">
      <c r="B10" s="14" t="s">
        <v>28</v>
      </c>
      <c r="C10" s="14" t="s">
        <v>29</v>
      </c>
      <c r="D10" s="14" t="s">
        <v>30</v>
      </c>
      <c r="E10" s="14" t="s">
        <v>31</v>
      </c>
      <c r="F10" s="14" t="s">
        <v>32</v>
      </c>
      <c r="G10" s="14" t="s">
        <v>33</v>
      </c>
      <c r="H10" s="14" t="s">
        <v>34</v>
      </c>
      <c r="I10" s="66"/>
      <c r="J10" s="65"/>
      <c r="K10" s="64"/>
      <c r="L10" s="12"/>
      <c r="M10" s="12"/>
    </row>
    <row r="11" spans="2:13" x14ac:dyDescent="0.25">
      <c r="B11" s="15" t="s">
        <v>15</v>
      </c>
      <c r="C11" s="15" t="s">
        <v>17</v>
      </c>
      <c r="D11" s="16">
        <f>SQRT(((D5-D6)^2)+((E5-E6)^2))</f>
        <v>1260.908402700212</v>
      </c>
      <c r="E11" s="9">
        <v>1590</v>
      </c>
      <c r="F11" s="7">
        <v>928</v>
      </c>
      <c r="G11" s="9">
        <f>E11-F11</f>
        <v>662</v>
      </c>
      <c r="H11" s="5">
        <v>492</v>
      </c>
      <c r="I11" s="5" t="s">
        <v>35</v>
      </c>
      <c r="J11" s="23" t="str">
        <f>B11&amp;C11</f>
        <v>sd0sd1</v>
      </c>
      <c r="K11" s="24">
        <f>E11</f>
        <v>1590</v>
      </c>
      <c r="L11" s="12"/>
      <c r="M11" s="12"/>
    </row>
    <row r="12" spans="2:13" x14ac:dyDescent="0.25">
      <c r="B12" s="15" t="s">
        <v>15</v>
      </c>
      <c r="C12" s="15" t="s">
        <v>18</v>
      </c>
      <c r="D12" s="16">
        <f>SQRT(((D5-D7)^2)+((E5-E7)^2))</f>
        <v>2186.3110483186056</v>
      </c>
      <c r="E12" s="9">
        <v>3736</v>
      </c>
      <c r="F12" s="7">
        <v>2298</v>
      </c>
      <c r="G12" s="9">
        <f t="shared" ref="G12:G13" si="1">E12-F12</f>
        <v>1438</v>
      </c>
      <c r="H12" s="5">
        <v>536</v>
      </c>
      <c r="I12" s="5" t="s">
        <v>35</v>
      </c>
      <c r="J12" s="23" t="str">
        <f t="shared" ref="J12:J13" si="2">B12&amp;C12</f>
        <v>sd0sd2</v>
      </c>
      <c r="K12" s="24">
        <f t="shared" ref="K12:K13" si="3">E12</f>
        <v>3736</v>
      </c>
      <c r="L12" s="12"/>
      <c r="M12" s="12"/>
    </row>
    <row r="13" spans="2:13" x14ac:dyDescent="0.25">
      <c r="B13" s="15" t="s">
        <v>17</v>
      </c>
      <c r="C13" s="15" t="s">
        <v>18</v>
      </c>
      <c r="D13" s="20">
        <f>SQRT(((D6-D7)^2)+((E6-E7)^2))</f>
        <v>955.01308891553947</v>
      </c>
      <c r="E13" s="21">
        <v>1249</v>
      </c>
      <c r="F13" s="10">
        <v>727</v>
      </c>
      <c r="G13" s="9">
        <f t="shared" si="1"/>
        <v>522</v>
      </c>
      <c r="H13" s="5">
        <v>528</v>
      </c>
      <c r="I13" s="5" t="s">
        <v>35</v>
      </c>
      <c r="J13" s="23" t="str">
        <f t="shared" si="2"/>
        <v>sd1sd2</v>
      </c>
      <c r="K13" s="24">
        <f t="shared" si="3"/>
        <v>1249</v>
      </c>
      <c r="L13" s="12"/>
      <c r="M13" s="12"/>
    </row>
    <row r="14" spans="2:13" x14ac:dyDescent="0.25">
      <c r="B14" s="22"/>
      <c r="C14" s="12"/>
    </row>
    <row r="15" spans="2:13" x14ac:dyDescent="0.25">
      <c r="B15" s="12"/>
      <c r="C15" s="12"/>
    </row>
    <row r="16" spans="2:13" x14ac:dyDescent="0.25">
      <c r="B16" s="12"/>
      <c r="C16" s="12"/>
    </row>
    <row r="17" spans="2:13" x14ac:dyDescent="0.25">
      <c r="B17" s="12"/>
      <c r="C17" s="12"/>
    </row>
    <row r="18" spans="2:13" x14ac:dyDescent="0.25">
      <c r="B18" s="12"/>
      <c r="C18" s="12"/>
    </row>
    <row r="19" spans="2:13" x14ac:dyDescent="0.25">
      <c r="B19" s="12"/>
      <c r="C19" s="12"/>
    </row>
    <row r="20" spans="2:13" x14ac:dyDescent="0.25">
      <c r="B20" s="12"/>
      <c r="C20" s="12"/>
    </row>
    <row r="21" spans="2:13" x14ac:dyDescent="0.25">
      <c r="B21" s="12"/>
      <c r="C21" s="12"/>
    </row>
    <row r="22" spans="2:13" x14ac:dyDescent="0.25">
      <c r="B22" s="12"/>
      <c r="C22" s="12"/>
    </row>
    <row r="23" spans="2:13" x14ac:dyDescent="0.25">
      <c r="B23" s="12"/>
      <c r="C23" s="12"/>
    </row>
    <row r="24" spans="2:13" x14ac:dyDescent="0.25">
      <c r="B24" s="12"/>
      <c r="C24" s="12"/>
    </row>
    <row r="25" spans="2:13" x14ac:dyDescent="0.25">
      <c r="B25" s="12"/>
      <c r="C25" s="12"/>
    </row>
    <row r="26" spans="2:13" x14ac:dyDescent="0.25">
      <c r="B26" s="12"/>
      <c r="C26" s="12"/>
    </row>
    <row r="27" spans="2:13" x14ac:dyDescent="0.25">
      <c r="B27" s="12"/>
      <c r="C27" s="12"/>
    </row>
    <row r="28" spans="2:13" x14ac:dyDescent="0.25">
      <c r="L28" s="12"/>
      <c r="M28" s="12"/>
    </row>
    <row r="29" spans="2:13" x14ac:dyDescent="0.25">
      <c r="L29" s="12"/>
      <c r="M29" s="12"/>
    </row>
    <row r="30" spans="2:13" x14ac:dyDescent="0.25">
      <c r="L30" s="12"/>
      <c r="M30" s="12"/>
    </row>
    <row r="31" spans="2:13" x14ac:dyDescent="0.25">
      <c r="L31" s="12"/>
      <c r="M31" s="12"/>
    </row>
  </sheetData>
  <mergeCells count="13">
    <mergeCell ref="K3:L3"/>
    <mergeCell ref="B9:C9"/>
    <mergeCell ref="D9:E9"/>
    <mergeCell ref="F9:H9"/>
    <mergeCell ref="I9:I10"/>
    <mergeCell ref="J9:J10"/>
    <mergeCell ref="K9:K10"/>
    <mergeCell ref="B3:B4"/>
    <mergeCell ref="C3:C4"/>
    <mergeCell ref="D3:F3"/>
    <mergeCell ref="G3:G4"/>
    <mergeCell ref="H3:I3"/>
    <mergeCell ref="J3:J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4927-C1EA-45BC-B371-4074C7659FFB}">
  <sheetPr>
    <tabColor theme="7" tint="0.79998168889431442"/>
  </sheetPr>
  <dimension ref="A1:D4"/>
  <sheetViews>
    <sheetView workbookViewId="0">
      <selection activeCell="B2" sqref="B2"/>
    </sheetView>
  </sheetViews>
  <sheetFormatPr defaultRowHeight="15" x14ac:dyDescent="0.25"/>
  <sheetData>
    <row r="1" spans="1:4" x14ac:dyDescent="0.25">
      <c r="B1" s="29" t="s">
        <v>15</v>
      </c>
      <c r="C1" s="23" t="s">
        <v>17</v>
      </c>
      <c r="D1" s="23" t="s">
        <v>18</v>
      </c>
    </row>
    <row r="2" spans="1:4" x14ac:dyDescent="0.25">
      <c r="A2" s="29" t="s">
        <v>15</v>
      </c>
      <c r="B2" s="29">
        <f>IFERROR(VLOOKUP($A2&amp;B$1,'3sdmbr'!$J:$K,2,FALSE),0)</f>
        <v>0</v>
      </c>
      <c r="C2" s="29">
        <f>IFERROR(VLOOKUP($A2&amp;C$1,'3sdmbr'!$J:$K,2,FALSE),0)</f>
        <v>1590</v>
      </c>
      <c r="D2" s="29">
        <f>IFERROR(VLOOKUP($A2&amp;D$1,'3sdmbr'!$J:$K,2,FALSE),0)</f>
        <v>3736</v>
      </c>
    </row>
    <row r="3" spans="1:4" x14ac:dyDescent="0.25">
      <c r="A3" s="23" t="s">
        <v>17</v>
      </c>
      <c r="B3" s="29">
        <f>IFERROR(VLOOKUP($A3&amp;B$1,'3sdmbr'!$J:$K,2,FALSE),0)</f>
        <v>0</v>
      </c>
      <c r="C3" s="29">
        <f>IFERROR(VLOOKUP($A3&amp;C$1,'3sdmbr'!$J:$K,2,FALSE),0)</f>
        <v>0</v>
      </c>
      <c r="D3" s="29">
        <f>IFERROR(VLOOKUP($A3&amp;D$1,'3sdmbr'!$J:$K,2,FALSE),0)</f>
        <v>1249</v>
      </c>
    </row>
    <row r="4" spans="1:4" x14ac:dyDescent="0.25">
      <c r="A4" s="23" t="s">
        <v>18</v>
      </c>
      <c r="B4" s="29">
        <f>IFERROR(VLOOKUP($A4&amp;B$1,'3sdmbr'!$J:$K,2,FALSE),0)</f>
        <v>0</v>
      </c>
      <c r="C4" s="29">
        <f>IFERROR(VLOOKUP($A4&amp;C$1,'3sdmbr'!$J:$K,2,FALSE),0)</f>
        <v>0</v>
      </c>
      <c r="D4" s="29">
        <f>IFERROR(VLOOKUP($A4&amp;D$1,'3sdmbr'!$J:$K,2,FALSE),0)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06DC-DC41-43DB-9BCF-7267F3410BB1}">
  <sheetPr>
    <tabColor theme="9" tint="0.79998168889431442"/>
  </sheetPr>
  <dimension ref="B2:N386"/>
  <sheetViews>
    <sheetView topLeftCell="A21" workbookViewId="0">
      <selection activeCell="AA210" sqref="AA210"/>
    </sheetView>
  </sheetViews>
  <sheetFormatPr defaultRowHeight="15" x14ac:dyDescent="0.25"/>
  <cols>
    <col min="2" max="2" width="9.140625" style="29"/>
    <col min="7" max="7" width="21.85546875" bestFit="1" customWidth="1"/>
    <col min="8" max="8" width="14" customWidth="1"/>
    <col min="9" max="9" width="10.7109375" customWidth="1"/>
    <col min="12" max="12" width="17.7109375" bestFit="1" customWidth="1"/>
  </cols>
  <sheetData>
    <row r="2" spans="3:14" x14ac:dyDescent="0.25">
      <c r="C2" s="80" t="s">
        <v>45</v>
      </c>
      <c r="D2" s="76" t="s">
        <v>46</v>
      </c>
      <c r="E2" s="76" t="s">
        <v>47</v>
      </c>
      <c r="F2" s="76"/>
      <c r="G2" s="76"/>
      <c r="H2" s="76" t="s">
        <v>48</v>
      </c>
      <c r="I2" s="76" t="s">
        <v>4</v>
      </c>
      <c r="J2" s="76"/>
      <c r="K2" s="78" t="s">
        <v>5</v>
      </c>
      <c r="L2" s="76" t="s">
        <v>49</v>
      </c>
      <c r="M2" s="76"/>
      <c r="N2" s="32"/>
    </row>
    <row r="3" spans="3:14" ht="16.5" x14ac:dyDescent="0.25">
      <c r="C3" s="80"/>
      <c r="D3" s="76"/>
      <c r="E3" s="33" t="s">
        <v>7</v>
      </c>
      <c r="F3" s="33" t="s">
        <v>8</v>
      </c>
      <c r="G3" s="34" t="s">
        <v>9</v>
      </c>
      <c r="H3" s="76"/>
      <c r="I3" s="34" t="s">
        <v>50</v>
      </c>
      <c r="J3" s="34" t="s">
        <v>51</v>
      </c>
      <c r="K3" s="78"/>
      <c r="L3" s="34" t="s">
        <v>52</v>
      </c>
      <c r="M3" s="34" t="s">
        <v>53</v>
      </c>
      <c r="N3" s="34" t="s">
        <v>54</v>
      </c>
    </row>
    <row r="4" spans="3:14" x14ac:dyDescent="0.25">
      <c r="C4" s="5" t="s">
        <v>55</v>
      </c>
      <c r="D4" s="5">
        <v>1</v>
      </c>
      <c r="E4" s="35">
        <v>716296</v>
      </c>
      <c r="F4" s="35">
        <v>3511150</v>
      </c>
      <c r="G4" s="5">
        <v>522</v>
      </c>
      <c r="H4" s="5" t="s">
        <v>16</v>
      </c>
      <c r="I4" s="36">
        <v>82</v>
      </c>
      <c r="J4" s="37">
        <f>I4/86400</f>
        <v>9.4907407407407408E-4</v>
      </c>
      <c r="K4" s="9">
        <v>701</v>
      </c>
      <c r="L4" s="10">
        <v>748180</v>
      </c>
      <c r="M4" s="10">
        <v>7846</v>
      </c>
      <c r="N4" s="10">
        <f t="shared" ref="N4:N26" si="0">20*M4</f>
        <v>156920</v>
      </c>
    </row>
    <row r="5" spans="3:14" x14ac:dyDescent="0.25">
      <c r="C5" s="5" t="s">
        <v>56</v>
      </c>
      <c r="D5" s="5">
        <v>1</v>
      </c>
      <c r="E5" s="35">
        <v>715952</v>
      </c>
      <c r="F5" s="35">
        <v>3510892</v>
      </c>
      <c r="G5" s="5">
        <v>516</v>
      </c>
      <c r="H5" s="5" t="s">
        <v>16</v>
      </c>
      <c r="I5" s="5">
        <v>187</v>
      </c>
      <c r="J5" s="37">
        <f t="shared" ref="J5:J26" si="1">I5/86400</f>
        <v>2.1643518518518518E-3</v>
      </c>
      <c r="K5" s="9">
        <v>1599</v>
      </c>
      <c r="L5" s="9">
        <v>1612125</v>
      </c>
      <c r="M5" s="9">
        <v>12499</v>
      </c>
      <c r="N5" s="10">
        <f t="shared" si="0"/>
        <v>249980</v>
      </c>
    </row>
    <row r="6" spans="3:14" x14ac:dyDescent="0.25">
      <c r="C6" s="5" t="s">
        <v>57</v>
      </c>
      <c r="D6" s="5">
        <v>1</v>
      </c>
      <c r="E6" s="35">
        <v>716277</v>
      </c>
      <c r="F6" s="35">
        <v>3510637</v>
      </c>
      <c r="G6" s="5">
        <v>497</v>
      </c>
      <c r="H6" s="5" t="s">
        <v>16</v>
      </c>
      <c r="I6" s="5">
        <v>117</v>
      </c>
      <c r="J6" s="37">
        <f t="shared" si="1"/>
        <v>1.3541666666666667E-3</v>
      </c>
      <c r="K6" s="9">
        <v>1002</v>
      </c>
      <c r="L6" s="9">
        <v>1043204</v>
      </c>
      <c r="M6" s="9">
        <v>9559</v>
      </c>
      <c r="N6" s="10">
        <f t="shared" si="0"/>
        <v>191180</v>
      </c>
    </row>
    <row r="7" spans="3:14" x14ac:dyDescent="0.25">
      <c r="C7" s="5" t="s">
        <v>58</v>
      </c>
      <c r="D7" s="5">
        <v>1</v>
      </c>
      <c r="E7" s="35">
        <v>715464</v>
      </c>
      <c r="F7" s="35">
        <v>3510405</v>
      </c>
      <c r="G7" s="5">
        <v>534</v>
      </c>
      <c r="H7" s="5" t="s">
        <v>16</v>
      </c>
      <c r="I7" s="5">
        <v>89</v>
      </c>
      <c r="J7" s="37">
        <f t="shared" si="1"/>
        <v>1.0300925925925926E-3</v>
      </c>
      <c r="K7" s="9">
        <v>763</v>
      </c>
      <c r="L7" s="9">
        <v>809351</v>
      </c>
      <c r="M7" s="9">
        <v>8229</v>
      </c>
      <c r="N7" s="10">
        <f t="shared" si="0"/>
        <v>164580</v>
      </c>
    </row>
    <row r="8" spans="3:14" x14ac:dyDescent="0.25">
      <c r="C8" s="5" t="s">
        <v>59</v>
      </c>
      <c r="D8" s="5">
        <v>2</v>
      </c>
      <c r="E8" s="35">
        <v>717013</v>
      </c>
      <c r="F8" s="35">
        <v>3511380</v>
      </c>
      <c r="G8" s="5">
        <v>499</v>
      </c>
      <c r="H8" s="5" t="s">
        <v>16</v>
      </c>
      <c r="I8" s="5">
        <v>78</v>
      </c>
      <c r="J8" s="37">
        <f t="shared" si="1"/>
        <v>9.0277777777777774E-4</v>
      </c>
      <c r="K8" s="9">
        <v>669</v>
      </c>
      <c r="L8" s="9">
        <v>715681</v>
      </c>
      <c r="M8" s="9">
        <v>7638</v>
      </c>
      <c r="N8" s="10">
        <f t="shared" si="0"/>
        <v>152760</v>
      </c>
    </row>
    <row r="9" spans="3:14" x14ac:dyDescent="0.25">
      <c r="C9" s="5" t="s">
        <v>60</v>
      </c>
      <c r="D9" s="5">
        <v>2</v>
      </c>
      <c r="E9" s="35">
        <v>717472</v>
      </c>
      <c r="F9" s="35">
        <v>3511122</v>
      </c>
      <c r="G9" s="5">
        <v>475</v>
      </c>
      <c r="H9" s="5" t="s">
        <v>16</v>
      </c>
      <c r="I9" s="5">
        <v>407</v>
      </c>
      <c r="J9" s="37">
        <f t="shared" si="1"/>
        <v>4.7106481481481478E-3</v>
      </c>
      <c r="K9" s="9">
        <v>3487</v>
      </c>
      <c r="L9" s="9">
        <v>3333763</v>
      </c>
      <c r="M9" s="9">
        <v>19420</v>
      </c>
      <c r="N9" s="10">
        <f t="shared" si="0"/>
        <v>388400</v>
      </c>
    </row>
    <row r="10" spans="3:14" x14ac:dyDescent="0.25">
      <c r="C10" s="5" t="s">
        <v>61</v>
      </c>
      <c r="D10" s="5">
        <v>3</v>
      </c>
      <c r="E10" s="35">
        <v>718305</v>
      </c>
      <c r="F10" s="35">
        <v>3511580</v>
      </c>
      <c r="G10" s="5">
        <v>469</v>
      </c>
      <c r="H10" s="5" t="s">
        <v>16</v>
      </c>
      <c r="I10" s="5">
        <v>132</v>
      </c>
      <c r="J10" s="37">
        <f t="shared" si="1"/>
        <v>1.5277777777777779E-3</v>
      </c>
      <c r="K10" s="9">
        <v>1129</v>
      </c>
      <c r="L10" s="9">
        <v>1166265</v>
      </c>
      <c r="M10" s="9">
        <v>10270</v>
      </c>
      <c r="N10" s="10">
        <f t="shared" si="0"/>
        <v>205400</v>
      </c>
    </row>
    <row r="11" spans="3:14" x14ac:dyDescent="0.25">
      <c r="C11" s="5" t="s">
        <v>62</v>
      </c>
      <c r="D11" s="5">
        <v>4</v>
      </c>
      <c r="E11" s="35">
        <v>718274</v>
      </c>
      <c r="F11" s="35">
        <v>3512337</v>
      </c>
      <c r="G11" s="5">
        <v>330</v>
      </c>
      <c r="H11" s="5" t="s">
        <v>20</v>
      </c>
      <c r="I11" s="5">
        <v>200</v>
      </c>
      <c r="J11" s="37">
        <f t="shared" si="1"/>
        <v>2.3148148148148147E-3</v>
      </c>
      <c r="K11" s="9">
        <v>1716</v>
      </c>
      <c r="L11" s="9">
        <v>2735799</v>
      </c>
      <c r="M11" s="9">
        <v>1612</v>
      </c>
      <c r="N11" s="10">
        <f t="shared" si="0"/>
        <v>32240</v>
      </c>
    </row>
    <row r="12" spans="3:14" x14ac:dyDescent="0.25">
      <c r="C12" s="5" t="s">
        <v>63</v>
      </c>
      <c r="D12" s="5">
        <v>5</v>
      </c>
      <c r="E12" s="35">
        <v>715980</v>
      </c>
      <c r="F12" s="35">
        <v>3513273</v>
      </c>
      <c r="G12" s="5">
        <v>417</v>
      </c>
      <c r="H12" s="5" t="s">
        <v>16</v>
      </c>
      <c r="I12" s="5">
        <v>493</v>
      </c>
      <c r="J12" s="37">
        <f t="shared" si="1"/>
        <v>5.7060185185185183E-3</v>
      </c>
      <c r="K12" s="9">
        <v>2929</v>
      </c>
      <c r="L12" s="9">
        <v>3990959</v>
      </c>
      <c r="M12" s="9">
        <v>21659</v>
      </c>
      <c r="N12" s="10">
        <f t="shared" si="0"/>
        <v>433180</v>
      </c>
    </row>
    <row r="13" spans="3:14" x14ac:dyDescent="0.25">
      <c r="C13" s="5" t="s">
        <v>64</v>
      </c>
      <c r="D13" s="5">
        <v>5</v>
      </c>
      <c r="E13" s="35">
        <v>715464</v>
      </c>
      <c r="F13" s="35">
        <v>3512441</v>
      </c>
      <c r="G13" s="5">
        <v>434</v>
      </c>
      <c r="H13" s="5" t="s">
        <v>16</v>
      </c>
      <c r="I13" s="5">
        <v>7</v>
      </c>
      <c r="J13" s="37">
        <f t="shared" si="1"/>
        <v>8.1018518518518516E-5</v>
      </c>
      <c r="K13" s="9">
        <v>42</v>
      </c>
      <c r="L13" s="9">
        <v>75834</v>
      </c>
      <c r="M13" s="9">
        <v>1957</v>
      </c>
      <c r="N13" s="10">
        <f t="shared" si="0"/>
        <v>39140</v>
      </c>
    </row>
    <row r="14" spans="3:14" x14ac:dyDescent="0.25">
      <c r="C14" s="5" t="s">
        <v>65</v>
      </c>
      <c r="D14" s="5">
        <v>5</v>
      </c>
      <c r="E14" s="35">
        <v>716469</v>
      </c>
      <c r="F14" s="35">
        <v>3512413</v>
      </c>
      <c r="G14" s="5">
        <v>417</v>
      </c>
      <c r="H14" s="5" t="s">
        <v>20</v>
      </c>
      <c r="I14" s="5">
        <v>78</v>
      </c>
      <c r="J14" s="37">
        <f t="shared" si="1"/>
        <v>9.0277777777777774E-4</v>
      </c>
      <c r="K14" s="9">
        <v>670</v>
      </c>
      <c r="L14" s="9">
        <v>1330323</v>
      </c>
      <c r="M14" s="9">
        <v>835</v>
      </c>
      <c r="N14" s="10">
        <f t="shared" si="0"/>
        <v>16700</v>
      </c>
    </row>
    <row r="15" spans="3:14" x14ac:dyDescent="0.25">
      <c r="C15" s="5" t="s">
        <v>66</v>
      </c>
      <c r="D15" s="5">
        <v>5</v>
      </c>
      <c r="E15" s="35">
        <v>715436</v>
      </c>
      <c r="F15" s="35">
        <v>3511954</v>
      </c>
      <c r="G15" s="5">
        <v>409</v>
      </c>
      <c r="H15" s="5" t="s">
        <v>20</v>
      </c>
      <c r="I15" s="5">
        <v>64</v>
      </c>
      <c r="J15" s="37">
        <f t="shared" si="1"/>
        <v>7.407407407407407E-4</v>
      </c>
      <c r="K15" s="9">
        <v>549</v>
      </c>
      <c r="L15" s="9">
        <v>141258</v>
      </c>
      <c r="M15" s="9">
        <v>726</v>
      </c>
      <c r="N15" s="10">
        <f t="shared" si="0"/>
        <v>14520</v>
      </c>
    </row>
    <row r="16" spans="3:14" x14ac:dyDescent="0.25">
      <c r="C16" s="5" t="s">
        <v>67</v>
      </c>
      <c r="D16" s="5">
        <v>5</v>
      </c>
      <c r="E16" s="35">
        <v>714690</v>
      </c>
      <c r="F16" s="35">
        <v>3511552</v>
      </c>
      <c r="G16" s="5">
        <v>434</v>
      </c>
      <c r="H16" s="5" t="s">
        <v>20</v>
      </c>
      <c r="I16" s="5">
        <v>7</v>
      </c>
      <c r="J16" s="37">
        <f t="shared" si="1"/>
        <v>8.1018518518518516E-5</v>
      </c>
      <c r="K16" s="21">
        <v>56</v>
      </c>
      <c r="L16" s="9">
        <v>198032</v>
      </c>
      <c r="M16" s="9">
        <v>147</v>
      </c>
      <c r="N16" s="10">
        <f t="shared" si="0"/>
        <v>2940</v>
      </c>
    </row>
    <row r="17" spans="3:14" x14ac:dyDescent="0.25">
      <c r="C17" s="5" t="s">
        <v>68</v>
      </c>
      <c r="D17" s="5">
        <v>5</v>
      </c>
      <c r="E17" s="35">
        <v>714288</v>
      </c>
      <c r="F17" s="35">
        <v>3511466</v>
      </c>
      <c r="G17" s="5">
        <v>433</v>
      </c>
      <c r="H17" s="5" t="s">
        <v>20</v>
      </c>
      <c r="I17" s="5">
        <v>6</v>
      </c>
      <c r="J17" s="37">
        <f t="shared" si="1"/>
        <v>6.9444444444444444E-5</v>
      </c>
      <c r="K17" s="9">
        <v>50</v>
      </c>
      <c r="L17" s="9">
        <v>181348</v>
      </c>
      <c r="M17" s="9">
        <v>135</v>
      </c>
      <c r="N17" s="10">
        <f t="shared" si="0"/>
        <v>2700</v>
      </c>
    </row>
    <row r="18" spans="3:14" x14ac:dyDescent="0.25">
      <c r="C18" s="5" t="s">
        <v>69</v>
      </c>
      <c r="D18" s="5">
        <v>5</v>
      </c>
      <c r="E18" s="35">
        <v>714661</v>
      </c>
      <c r="F18" s="35">
        <v>3511581</v>
      </c>
      <c r="G18" s="5">
        <v>433</v>
      </c>
      <c r="H18" s="5" t="s">
        <v>20</v>
      </c>
      <c r="I18" s="5">
        <v>3</v>
      </c>
      <c r="J18" s="37">
        <f t="shared" si="1"/>
        <v>3.4722222222222222E-5</v>
      </c>
      <c r="K18" s="9">
        <v>22</v>
      </c>
      <c r="L18" s="9">
        <v>97072</v>
      </c>
      <c r="M18" s="9">
        <v>77</v>
      </c>
      <c r="N18" s="10">
        <f t="shared" si="0"/>
        <v>1540</v>
      </c>
    </row>
    <row r="19" spans="3:14" x14ac:dyDescent="0.25">
      <c r="C19" s="5" t="s">
        <v>70</v>
      </c>
      <c r="D19" s="5">
        <v>5</v>
      </c>
      <c r="E19" s="35">
        <v>715579</v>
      </c>
      <c r="F19" s="35">
        <v>3512155</v>
      </c>
      <c r="G19" s="5">
        <v>475</v>
      </c>
      <c r="H19" s="5" t="s">
        <v>20</v>
      </c>
      <c r="I19" s="5">
        <v>255</v>
      </c>
      <c r="J19" s="37">
        <f t="shared" si="1"/>
        <v>2.9513888888888888E-3</v>
      </c>
      <c r="K19" s="9">
        <v>2168</v>
      </c>
      <c r="L19" s="9">
        <v>3291149</v>
      </c>
      <c r="M19" s="9">
        <v>1908</v>
      </c>
      <c r="N19" s="10">
        <f t="shared" si="0"/>
        <v>38160</v>
      </c>
    </row>
    <row r="20" spans="3:14" x14ac:dyDescent="0.25">
      <c r="C20" s="5" t="s">
        <v>71</v>
      </c>
      <c r="D20" s="5">
        <v>6</v>
      </c>
      <c r="E20" s="35">
        <v>713887</v>
      </c>
      <c r="F20" s="35">
        <v>3516859</v>
      </c>
      <c r="G20" s="5">
        <v>620</v>
      </c>
      <c r="H20" s="5" t="s">
        <v>16</v>
      </c>
      <c r="I20" s="5">
        <v>617</v>
      </c>
      <c r="J20" s="37">
        <f t="shared" si="1"/>
        <v>7.1412037037037034E-3</v>
      </c>
      <c r="K20" s="9">
        <v>5732</v>
      </c>
      <c r="L20" s="9">
        <v>4916758</v>
      </c>
      <c r="M20" s="9">
        <v>24580</v>
      </c>
      <c r="N20" s="10">
        <f t="shared" si="0"/>
        <v>491600</v>
      </c>
    </row>
    <row r="21" spans="3:14" x14ac:dyDescent="0.25">
      <c r="C21" s="5" t="s">
        <v>72</v>
      </c>
      <c r="D21" s="5">
        <v>6</v>
      </c>
      <c r="E21" s="35">
        <v>716038</v>
      </c>
      <c r="F21" s="35">
        <v>3516056</v>
      </c>
      <c r="G21" s="5">
        <v>552</v>
      </c>
      <c r="H21" s="5" t="s">
        <v>16</v>
      </c>
      <c r="I21" s="5">
        <v>92</v>
      </c>
      <c r="J21" s="37">
        <f t="shared" si="1"/>
        <v>1.0648148148148149E-3</v>
      </c>
      <c r="K21" s="9">
        <v>978</v>
      </c>
      <c r="L21" s="9">
        <v>834321</v>
      </c>
      <c r="M21" s="9">
        <v>8382</v>
      </c>
      <c r="N21" s="10">
        <f t="shared" si="0"/>
        <v>167640</v>
      </c>
    </row>
    <row r="22" spans="3:14" x14ac:dyDescent="0.25">
      <c r="C22" s="5" t="s">
        <v>73</v>
      </c>
      <c r="D22" s="5">
        <v>6</v>
      </c>
      <c r="E22" s="35">
        <v>716871</v>
      </c>
      <c r="F22" s="35">
        <v>3516000</v>
      </c>
      <c r="G22" s="5">
        <v>448</v>
      </c>
      <c r="H22" s="5" t="s">
        <v>16</v>
      </c>
      <c r="I22" s="5">
        <v>86</v>
      </c>
      <c r="J22" s="37">
        <f t="shared" si="1"/>
        <v>9.9537037037037042E-4</v>
      </c>
      <c r="K22" s="9">
        <v>662</v>
      </c>
      <c r="L22" s="9">
        <v>782165</v>
      </c>
      <c r="M22" s="9">
        <v>8060</v>
      </c>
      <c r="N22" s="10">
        <f t="shared" si="0"/>
        <v>161200</v>
      </c>
    </row>
    <row r="23" spans="3:14" x14ac:dyDescent="0.25">
      <c r="C23" s="5" t="s">
        <v>74</v>
      </c>
      <c r="D23" s="5">
        <v>6</v>
      </c>
      <c r="E23" s="35">
        <v>715694</v>
      </c>
      <c r="F23" s="35">
        <v>3515367</v>
      </c>
      <c r="G23" s="5">
        <v>469</v>
      </c>
      <c r="H23" s="5" t="s">
        <v>20</v>
      </c>
      <c r="I23" s="5">
        <v>2414</v>
      </c>
      <c r="J23" s="37">
        <f t="shared" si="1"/>
        <v>2.7939814814814813E-2</v>
      </c>
      <c r="K23" s="9">
        <v>23703</v>
      </c>
      <c r="L23" s="9">
        <v>18460895</v>
      </c>
      <c r="M23" s="9">
        <v>9206</v>
      </c>
      <c r="N23" s="10">
        <f>20*M23</f>
        <v>184120</v>
      </c>
    </row>
    <row r="24" spans="3:14" x14ac:dyDescent="0.25">
      <c r="C24" s="5" t="s">
        <v>75</v>
      </c>
      <c r="D24" s="5">
        <v>6</v>
      </c>
      <c r="E24" s="35">
        <v>715436</v>
      </c>
      <c r="F24" s="35">
        <v>3514593</v>
      </c>
      <c r="G24" s="5">
        <v>479</v>
      </c>
      <c r="H24" s="5" t="s">
        <v>16</v>
      </c>
      <c r="I24" s="5">
        <v>189</v>
      </c>
      <c r="J24" s="37">
        <f t="shared" si="1"/>
        <v>2.1875000000000002E-3</v>
      </c>
      <c r="K24" s="9">
        <v>1237</v>
      </c>
      <c r="L24" s="9">
        <v>1629622</v>
      </c>
      <c r="M24" s="9">
        <v>12581</v>
      </c>
      <c r="N24" s="10">
        <f t="shared" si="0"/>
        <v>251620</v>
      </c>
    </row>
    <row r="25" spans="3:14" x14ac:dyDescent="0.25">
      <c r="C25" s="5" t="s">
        <v>76</v>
      </c>
      <c r="D25" s="5">
        <v>6</v>
      </c>
      <c r="E25" s="35">
        <v>716899</v>
      </c>
      <c r="F25" s="35">
        <v>3514478</v>
      </c>
      <c r="G25" s="5">
        <v>485</v>
      </c>
      <c r="H25" s="5" t="s">
        <v>20</v>
      </c>
      <c r="I25" s="5">
        <v>23</v>
      </c>
      <c r="J25" s="37">
        <f t="shared" si="1"/>
        <v>2.6620370370370372E-4</v>
      </c>
      <c r="K25" s="9">
        <v>134</v>
      </c>
      <c r="L25" s="9">
        <v>515268</v>
      </c>
      <c r="M25" s="9">
        <v>351</v>
      </c>
      <c r="N25" s="10">
        <f t="shared" si="0"/>
        <v>7020</v>
      </c>
    </row>
    <row r="26" spans="3:14" x14ac:dyDescent="0.25">
      <c r="C26" s="5" t="s">
        <v>77</v>
      </c>
      <c r="D26" s="5">
        <v>6</v>
      </c>
      <c r="E26" s="35">
        <v>716582</v>
      </c>
      <c r="F26" s="35">
        <v>3514876</v>
      </c>
      <c r="G26" s="5">
        <v>423</v>
      </c>
      <c r="H26" s="5" t="s">
        <v>20</v>
      </c>
      <c r="I26" s="5">
        <v>1477</v>
      </c>
      <c r="J26" s="37">
        <f t="shared" si="1"/>
        <v>1.7094907407407406E-2</v>
      </c>
      <c r="K26" s="7">
        <v>13414</v>
      </c>
      <c r="L26" s="9">
        <v>12664755</v>
      </c>
      <c r="M26" s="9">
        <v>6527</v>
      </c>
      <c r="N26" s="10">
        <f t="shared" si="0"/>
        <v>130540</v>
      </c>
    </row>
    <row r="27" spans="3:14" x14ac:dyDescent="0.25">
      <c r="C27" s="38" t="s">
        <v>78</v>
      </c>
      <c r="D27" s="38">
        <v>7</v>
      </c>
      <c r="E27" s="39">
        <v>716727</v>
      </c>
      <c r="F27" s="39">
        <v>3518696</v>
      </c>
      <c r="G27" s="38">
        <v>382</v>
      </c>
      <c r="H27" s="38" t="s">
        <v>20</v>
      </c>
      <c r="I27" s="38">
        <v>2</v>
      </c>
      <c r="J27" s="40">
        <f>I27/86400</f>
        <v>2.3148148148148147E-5</v>
      </c>
      <c r="K27" s="41">
        <v>13</v>
      </c>
      <c r="L27" s="41">
        <f>(((K27/$K$31)*100%)*$L$31)</f>
        <v>12155.503672522656</v>
      </c>
      <c r="M27" s="41">
        <f>(((K27/$K$31)*100%)*$M$31)</f>
        <v>5.9753876551694507</v>
      </c>
      <c r="N27" s="42">
        <f>20*M27</f>
        <v>119.50775310338901</v>
      </c>
    </row>
    <row r="28" spans="3:14" x14ac:dyDescent="0.25">
      <c r="C28" s="38" t="s">
        <v>79</v>
      </c>
      <c r="D28" s="38">
        <v>7</v>
      </c>
      <c r="E28" s="39">
        <v>716067</v>
      </c>
      <c r="F28" s="39">
        <v>3518466</v>
      </c>
      <c r="G28" s="38">
        <v>384</v>
      </c>
      <c r="H28" s="38" t="s">
        <v>20</v>
      </c>
      <c r="I28" s="38">
        <v>1767</v>
      </c>
      <c r="J28" s="40">
        <f>I28/86400</f>
        <v>2.045138888888889E-2</v>
      </c>
      <c r="K28" s="41">
        <v>13799</v>
      </c>
      <c r="L28" s="41">
        <f>(((K28/$K$31)*100%)*$L$31)</f>
        <v>12902599.629010782</v>
      </c>
      <c r="M28" s="41">
        <f>(((K28/$K$31)*100%)*$M$31)</f>
        <v>6342.6441733602505</v>
      </c>
      <c r="N28" s="42">
        <f>20*M28</f>
        <v>126852.88346720501</v>
      </c>
    </row>
    <row r="29" spans="3:14" x14ac:dyDescent="0.25">
      <c r="C29" s="38" t="s">
        <v>80</v>
      </c>
      <c r="D29" s="38">
        <v>7</v>
      </c>
      <c r="E29" s="39">
        <v>716526</v>
      </c>
      <c r="F29" s="39">
        <v>3517605</v>
      </c>
      <c r="G29" s="38">
        <v>408</v>
      </c>
      <c r="H29" s="38" t="s">
        <v>16</v>
      </c>
      <c r="I29" s="38">
        <v>870</v>
      </c>
      <c r="J29" s="40">
        <f>I29/86400</f>
        <v>1.0069444444444445E-2</v>
      </c>
      <c r="K29" s="41">
        <v>6742</v>
      </c>
      <c r="L29" s="41">
        <f>(((K29/$K$31)*100%)*$L$31)</f>
        <v>6304031.2123190584</v>
      </c>
      <c r="M29" s="41">
        <f>(((K29/$K$31)*100%)*$M$31)</f>
        <v>3098.9279670117262</v>
      </c>
      <c r="N29" s="42">
        <f>20*M29</f>
        <v>61978.559340234526</v>
      </c>
    </row>
    <row r="30" spans="3:14" x14ac:dyDescent="0.25">
      <c r="C30" s="38" t="s">
        <v>81</v>
      </c>
      <c r="D30" s="38">
        <v>7</v>
      </c>
      <c r="E30" s="39">
        <v>716727</v>
      </c>
      <c r="F30" s="39">
        <v>3517376</v>
      </c>
      <c r="G30" s="38">
        <v>433</v>
      </c>
      <c r="H30" s="38" t="s">
        <v>16</v>
      </c>
      <c r="I30" s="38">
        <v>353</v>
      </c>
      <c r="J30" s="40">
        <f>I30/86400</f>
        <v>4.0856481481481481E-3</v>
      </c>
      <c r="K30" s="41">
        <v>2727</v>
      </c>
      <c r="L30" s="41">
        <f>(((K30/$K$31)*100%)*$L$31)</f>
        <v>2549850.6549976375</v>
      </c>
      <c r="M30" s="41">
        <f>(((K30/$K$31)*100%)*$M$31)</f>
        <v>1253.4524719728533</v>
      </c>
      <c r="N30" s="42">
        <f>20*M30</f>
        <v>25069.049439457067</v>
      </c>
    </row>
    <row r="31" spans="3:14" x14ac:dyDescent="0.25">
      <c r="C31" s="5" t="s">
        <v>82</v>
      </c>
      <c r="D31" s="5">
        <v>7</v>
      </c>
      <c r="E31" s="6">
        <v>716727</v>
      </c>
      <c r="F31" s="6">
        <v>3518696</v>
      </c>
      <c r="G31" s="5">
        <v>382</v>
      </c>
      <c r="H31" s="5" t="s">
        <v>20</v>
      </c>
      <c r="I31" s="5">
        <f>SUM(I27:I30)</f>
        <v>2992</v>
      </c>
      <c r="J31" s="37">
        <f>I31/86400</f>
        <v>3.4629629629629628E-2</v>
      </c>
      <c r="K31" s="9">
        <f>SUM(K27:K30)</f>
        <v>23281</v>
      </c>
      <c r="L31" s="9">
        <v>21768637</v>
      </c>
      <c r="M31" s="9">
        <v>10701</v>
      </c>
      <c r="N31" s="10">
        <f>20*M31</f>
        <v>214020</v>
      </c>
    </row>
    <row r="32" spans="3:14" x14ac:dyDescent="0.25">
      <c r="C32" s="13"/>
      <c r="D32" s="13"/>
      <c r="E32" s="12"/>
      <c r="F32" s="12"/>
      <c r="G32" s="13"/>
      <c r="H32" s="13"/>
      <c r="I32" s="13"/>
      <c r="J32" s="13"/>
      <c r="K32" s="12"/>
      <c r="L32" s="12"/>
      <c r="M32" s="12"/>
      <c r="N32" s="12"/>
    </row>
    <row r="33" spans="2:14" x14ac:dyDescent="0.25">
      <c r="C33" s="13"/>
      <c r="D33" s="13"/>
      <c r="E33" s="12"/>
      <c r="F33" s="12"/>
      <c r="G33" s="13"/>
      <c r="H33" s="13"/>
      <c r="I33" s="13"/>
      <c r="J33" s="13"/>
      <c r="K33" s="12"/>
      <c r="L33" s="12"/>
      <c r="M33" s="12"/>
      <c r="N33" s="12"/>
    </row>
    <row r="34" spans="2:14" ht="15" customHeight="1" x14ac:dyDescent="0.25">
      <c r="C34" s="77" t="s">
        <v>24</v>
      </c>
      <c r="D34" s="77"/>
      <c r="E34" s="43" t="s">
        <v>25</v>
      </c>
      <c r="F34" s="43"/>
      <c r="G34" s="78" t="s">
        <v>27</v>
      </c>
      <c r="H34" s="79" t="s">
        <v>83</v>
      </c>
      <c r="I34" s="64" t="s">
        <v>38</v>
      </c>
    </row>
    <row r="35" spans="2:14" x14ac:dyDescent="0.25">
      <c r="B35" s="29" t="s">
        <v>96</v>
      </c>
      <c r="C35" s="44" t="s">
        <v>28</v>
      </c>
      <c r="D35" s="44" t="s">
        <v>29</v>
      </c>
      <c r="E35" s="44"/>
      <c r="F35" s="44" t="s">
        <v>31</v>
      </c>
      <c r="G35" s="78"/>
      <c r="H35" s="79"/>
      <c r="I35" s="64"/>
    </row>
    <row r="36" spans="2:14" x14ac:dyDescent="0.25">
      <c r="B36" s="29">
        <v>1</v>
      </c>
      <c r="C36" s="23" t="s">
        <v>55</v>
      </c>
      <c r="D36" s="23" t="s">
        <v>56</v>
      </c>
      <c r="E36" s="45">
        <f>SQRT(((E4-E5)^2)+((F4-F5)^2))</f>
        <v>430</v>
      </c>
      <c r="F36" s="46">
        <v>897</v>
      </c>
      <c r="G36" s="5" t="s">
        <v>35</v>
      </c>
      <c r="H36" s="23" t="str">
        <f>C36&amp;D36</f>
        <v>d0d1</v>
      </c>
      <c r="I36" s="24">
        <f>F36</f>
        <v>897</v>
      </c>
    </row>
    <row r="37" spans="2:14" x14ac:dyDescent="0.25">
      <c r="B37" s="29">
        <v>2</v>
      </c>
      <c r="C37" s="23" t="s">
        <v>55</v>
      </c>
      <c r="D37" s="23" t="s">
        <v>57</v>
      </c>
      <c r="E37" s="45">
        <f>SQRT(((E4-E6)^2)+((F4-F6)^2))</f>
        <v>513.35173127203927</v>
      </c>
      <c r="F37" s="46">
        <v>498</v>
      </c>
      <c r="G37" s="5" t="s">
        <v>35</v>
      </c>
      <c r="H37" s="23" t="str">
        <f t="shared" ref="H37:H100" si="2">C37&amp;D37</f>
        <v>d0d2</v>
      </c>
      <c r="I37" s="24">
        <f t="shared" ref="I37:I97" si="3">F37</f>
        <v>498</v>
      </c>
    </row>
    <row r="38" spans="2:14" x14ac:dyDescent="0.25">
      <c r="B38" s="29">
        <v>3</v>
      </c>
      <c r="C38" s="23" t="s">
        <v>55</v>
      </c>
      <c r="D38" s="23" t="s">
        <v>58</v>
      </c>
      <c r="E38" s="45">
        <f>SQRT(((E4-E7)^2)+((F4-F7)^2))</f>
        <v>1116.8030265001971</v>
      </c>
      <c r="F38" s="47">
        <v>1378</v>
      </c>
      <c r="G38" s="13" t="s">
        <v>35</v>
      </c>
      <c r="H38" s="23" t="str">
        <f t="shared" si="2"/>
        <v>d0d3</v>
      </c>
      <c r="I38" s="24">
        <f t="shared" si="3"/>
        <v>1378</v>
      </c>
    </row>
    <row r="39" spans="2:14" x14ac:dyDescent="0.25">
      <c r="B39" s="29">
        <v>4</v>
      </c>
      <c r="C39" s="23" t="s">
        <v>55</v>
      </c>
      <c r="D39" s="23" t="s">
        <v>59</v>
      </c>
      <c r="E39" s="45">
        <f>SQRT(((E4-E8)^2)+((F4-F8)^2))</f>
        <v>752.98671967040696</v>
      </c>
      <c r="F39" s="47">
        <v>1386</v>
      </c>
      <c r="G39" s="13" t="s">
        <v>35</v>
      </c>
      <c r="H39" s="23" t="str">
        <f t="shared" si="2"/>
        <v>d0d4</v>
      </c>
      <c r="I39" s="24">
        <f t="shared" si="3"/>
        <v>1386</v>
      </c>
    </row>
    <row r="40" spans="2:14" x14ac:dyDescent="0.25">
      <c r="B40" s="29">
        <v>5</v>
      </c>
      <c r="C40" s="23" t="s">
        <v>55</v>
      </c>
      <c r="D40" s="23" t="s">
        <v>60</v>
      </c>
      <c r="E40" s="45">
        <f>SQRT(((E4-E9)^2)+((F4-F9)^2))</f>
        <v>1176.3332861056003</v>
      </c>
      <c r="F40" s="46">
        <v>1860</v>
      </c>
      <c r="G40" s="13" t="s">
        <v>35</v>
      </c>
      <c r="H40" s="23" t="str">
        <f t="shared" si="2"/>
        <v>d0d5</v>
      </c>
      <c r="I40" s="24">
        <f t="shared" si="3"/>
        <v>1860</v>
      </c>
    </row>
    <row r="41" spans="2:14" x14ac:dyDescent="0.25">
      <c r="B41" s="29">
        <v>6</v>
      </c>
      <c r="C41" s="23" t="s">
        <v>55</v>
      </c>
      <c r="D41" s="23" t="s">
        <v>61</v>
      </c>
      <c r="E41" s="45">
        <f>SQRT(((E4-E10)^2)+((F4-F10)^2))</f>
        <v>2054.5026162066574</v>
      </c>
      <c r="F41" s="46">
        <v>3459</v>
      </c>
      <c r="G41" s="13" t="s">
        <v>35</v>
      </c>
      <c r="H41" s="23" t="str">
        <f t="shared" si="2"/>
        <v>d0d6</v>
      </c>
      <c r="I41" s="24">
        <f t="shared" si="3"/>
        <v>3459</v>
      </c>
    </row>
    <row r="42" spans="2:14" x14ac:dyDescent="0.25">
      <c r="B42" s="29">
        <v>7</v>
      </c>
      <c r="C42" s="53" t="s">
        <v>55</v>
      </c>
      <c r="D42" s="53" t="s">
        <v>62</v>
      </c>
      <c r="E42" s="54">
        <f>SQRT(((E4-E11)^2)+((F4-F11)^2))</f>
        <v>2306.8274751268245</v>
      </c>
      <c r="F42" s="55">
        <v>5634</v>
      </c>
      <c r="G42" s="56" t="s">
        <v>86</v>
      </c>
      <c r="H42" s="53" t="str">
        <f t="shared" si="2"/>
        <v>d0d7</v>
      </c>
      <c r="I42" s="57">
        <v>0</v>
      </c>
    </row>
    <row r="43" spans="2:14" x14ac:dyDescent="0.25">
      <c r="B43" s="29">
        <v>8</v>
      </c>
      <c r="C43" s="48" t="s">
        <v>55</v>
      </c>
      <c r="D43" s="48" t="s">
        <v>63</v>
      </c>
      <c r="E43" s="49">
        <f>SQRT(((E4-E12)^2)+((F4-F12)^2))</f>
        <v>2146.38882777562</v>
      </c>
      <c r="F43" s="50" t="s">
        <v>39</v>
      </c>
      <c r="G43" s="51" t="s">
        <v>84</v>
      </c>
      <c r="H43" s="48" t="str">
        <f t="shared" si="2"/>
        <v>d0d8</v>
      </c>
      <c r="I43" s="52">
        <f>E43</f>
        <v>2146.38882777562</v>
      </c>
    </row>
    <row r="44" spans="2:14" x14ac:dyDescent="0.25">
      <c r="B44" s="29">
        <v>9</v>
      </c>
      <c r="C44" s="48" t="s">
        <v>55</v>
      </c>
      <c r="D44" s="48" t="s">
        <v>64</v>
      </c>
      <c r="E44" s="49">
        <f>SQRT(((E4-E13)^2)+((F4-F13)^2))</f>
        <v>1535.8727160803398</v>
      </c>
      <c r="F44" s="50" t="s">
        <v>39</v>
      </c>
      <c r="G44" s="51" t="s">
        <v>84</v>
      </c>
      <c r="H44" s="48" t="str">
        <f t="shared" si="2"/>
        <v>d0d9</v>
      </c>
      <c r="I44" s="52">
        <f>E44</f>
        <v>1535.8727160803398</v>
      </c>
    </row>
    <row r="45" spans="2:14" x14ac:dyDescent="0.25">
      <c r="B45" s="29">
        <v>10</v>
      </c>
      <c r="C45" s="23" t="s">
        <v>55</v>
      </c>
      <c r="D45" s="23" t="s">
        <v>65</v>
      </c>
      <c r="E45" s="45">
        <f>SQRT(((E4-E14)^2)+((F4-F14)^2))</f>
        <v>1274.7933165811626</v>
      </c>
      <c r="F45" s="47">
        <v>2115</v>
      </c>
      <c r="G45" s="13" t="s">
        <v>35</v>
      </c>
      <c r="H45" s="23" t="str">
        <f t="shared" si="2"/>
        <v>d0d10</v>
      </c>
      <c r="I45" s="24">
        <f>F45</f>
        <v>2115</v>
      </c>
    </row>
    <row r="46" spans="2:14" x14ac:dyDescent="0.25">
      <c r="B46" s="29">
        <v>11</v>
      </c>
      <c r="C46" s="48" t="s">
        <v>55</v>
      </c>
      <c r="D46" s="48" t="s">
        <v>66</v>
      </c>
      <c r="E46" s="49">
        <f>SQRT(((E4-E15)^2)+((F4-F15)^2))</f>
        <v>1177.2918074971897</v>
      </c>
      <c r="F46" s="50" t="s">
        <v>39</v>
      </c>
      <c r="G46" s="51" t="s">
        <v>84</v>
      </c>
      <c r="H46" s="48" t="str">
        <f t="shared" si="2"/>
        <v>d0d11</v>
      </c>
      <c r="I46" s="52">
        <f>E46</f>
        <v>1177.2918074971897</v>
      </c>
    </row>
    <row r="47" spans="2:14" x14ac:dyDescent="0.25">
      <c r="B47" s="29">
        <v>12</v>
      </c>
      <c r="C47" s="53" t="s">
        <v>55</v>
      </c>
      <c r="D47" s="53" t="s">
        <v>67</v>
      </c>
      <c r="E47" s="54">
        <f>SQRT(((E4-E16)^2)+((F4-F16)^2))</f>
        <v>1655.548247560306</v>
      </c>
      <c r="F47" s="55">
        <v>3704</v>
      </c>
      <c r="G47" s="56" t="s">
        <v>87</v>
      </c>
      <c r="H47" s="53" t="str">
        <f t="shared" si="2"/>
        <v>d0d12</v>
      </c>
      <c r="I47" s="57">
        <v>0</v>
      </c>
    </row>
    <row r="48" spans="2:14" x14ac:dyDescent="0.25">
      <c r="B48" s="29">
        <v>13</v>
      </c>
      <c r="C48" s="23" t="s">
        <v>55</v>
      </c>
      <c r="D48" s="23" t="s">
        <v>68</v>
      </c>
      <c r="E48" s="45">
        <f>SQRT(((E4-E17)^2)+((F4-F17)^2))</f>
        <v>2032.7124735190662</v>
      </c>
      <c r="F48" s="47">
        <v>3240</v>
      </c>
      <c r="G48" s="13" t="s">
        <v>35</v>
      </c>
      <c r="H48" s="23" t="str">
        <f t="shared" si="2"/>
        <v>d0d13</v>
      </c>
      <c r="I48" s="24">
        <f t="shared" si="3"/>
        <v>3240</v>
      </c>
    </row>
    <row r="49" spans="2:9" x14ac:dyDescent="0.25">
      <c r="B49" s="29">
        <v>14</v>
      </c>
      <c r="C49" s="53" t="s">
        <v>55</v>
      </c>
      <c r="D49" s="53" t="s">
        <v>69</v>
      </c>
      <c r="E49" s="54">
        <f>SQRT(((E4-E18)^2)+((F4-F18)^2))</f>
        <v>1690.8536305665255</v>
      </c>
      <c r="F49" s="55">
        <v>3707</v>
      </c>
      <c r="G49" s="56" t="s">
        <v>88</v>
      </c>
      <c r="H49" s="53" t="str">
        <f t="shared" si="2"/>
        <v>d0d14</v>
      </c>
      <c r="I49" s="57">
        <f>F49</f>
        <v>3707</v>
      </c>
    </row>
    <row r="50" spans="2:9" x14ac:dyDescent="0.25">
      <c r="B50" s="29">
        <v>15</v>
      </c>
      <c r="C50" s="48" t="s">
        <v>55</v>
      </c>
      <c r="D50" s="48" t="s">
        <v>70</v>
      </c>
      <c r="E50" s="49">
        <f>SQRT(((E4-E19)^2)+((F4-F19)^2))</f>
        <v>1234.5501204892412</v>
      </c>
      <c r="F50" s="50" t="s">
        <v>39</v>
      </c>
      <c r="G50" s="51" t="s">
        <v>84</v>
      </c>
      <c r="H50" s="48" t="str">
        <f t="shared" si="2"/>
        <v>d0d15</v>
      </c>
      <c r="I50" s="52">
        <f>E50</f>
        <v>1234.5501204892412</v>
      </c>
    </row>
    <row r="51" spans="2:9" x14ac:dyDescent="0.25">
      <c r="B51" s="29">
        <v>16</v>
      </c>
      <c r="C51" s="53" t="s">
        <v>55</v>
      </c>
      <c r="D51" s="53" t="s">
        <v>71</v>
      </c>
      <c r="E51" s="54">
        <f>SQRT(((E4-E20)^2)+((F4-F20)^2))</f>
        <v>6196.4475306420536</v>
      </c>
      <c r="F51" s="55">
        <v>9441</v>
      </c>
      <c r="G51" s="56" t="s">
        <v>86</v>
      </c>
      <c r="H51" s="53" t="str">
        <f t="shared" si="2"/>
        <v>d0d16</v>
      </c>
      <c r="I51" s="57">
        <v>0</v>
      </c>
    </row>
    <row r="52" spans="2:9" x14ac:dyDescent="0.25">
      <c r="B52" s="29">
        <v>17</v>
      </c>
      <c r="C52" s="53" t="s">
        <v>55</v>
      </c>
      <c r="D52" s="53" t="s">
        <v>72</v>
      </c>
      <c r="E52" s="54">
        <f>SQRT(((E4-E21)^2)+((F4-F21)^2))</f>
        <v>4912.7792541493254</v>
      </c>
      <c r="F52" s="55">
        <v>7620</v>
      </c>
      <c r="G52" s="56" t="s">
        <v>86</v>
      </c>
      <c r="H52" s="53" t="str">
        <f t="shared" si="2"/>
        <v>d0d17</v>
      </c>
      <c r="I52" s="57">
        <v>0</v>
      </c>
    </row>
    <row r="53" spans="2:9" x14ac:dyDescent="0.25">
      <c r="B53" s="29">
        <v>18</v>
      </c>
      <c r="C53" s="53" t="s">
        <v>55</v>
      </c>
      <c r="D53" s="53" t="s">
        <v>73</v>
      </c>
      <c r="E53" s="54">
        <f>SQRT(((E4-E22)^2)+((F4-F22)^2))</f>
        <v>4883.9661137235589</v>
      </c>
      <c r="F53" s="55">
        <v>8973</v>
      </c>
      <c r="G53" s="56" t="s">
        <v>86</v>
      </c>
      <c r="H53" s="53" t="str">
        <f t="shared" si="2"/>
        <v>d0d18</v>
      </c>
      <c r="I53" s="57">
        <v>0</v>
      </c>
    </row>
    <row r="54" spans="2:9" x14ac:dyDescent="0.25">
      <c r="B54" s="29">
        <v>19</v>
      </c>
      <c r="C54" s="53" t="s">
        <v>55</v>
      </c>
      <c r="D54" s="53" t="s">
        <v>74</v>
      </c>
      <c r="E54" s="54">
        <f>SQRT(((E4-E23)^2)+((F4-F23)^2))</f>
        <v>4259.7526923519872</v>
      </c>
      <c r="F54" s="55">
        <v>6787</v>
      </c>
      <c r="G54" s="56" t="s">
        <v>86</v>
      </c>
      <c r="H54" s="53" t="str">
        <f t="shared" si="2"/>
        <v>d0d19</v>
      </c>
      <c r="I54" s="57">
        <v>0</v>
      </c>
    </row>
    <row r="55" spans="2:9" x14ac:dyDescent="0.25">
      <c r="B55" s="29">
        <v>20</v>
      </c>
      <c r="C55" s="53" t="s">
        <v>55</v>
      </c>
      <c r="D55" s="53" t="s">
        <v>75</v>
      </c>
      <c r="E55" s="54">
        <f>SQRT(((E4-E24)^2)+((F4-F24)^2))</f>
        <v>3548.7813401222679</v>
      </c>
      <c r="F55" s="55">
        <v>7325</v>
      </c>
      <c r="G55" s="56" t="s">
        <v>86</v>
      </c>
      <c r="H55" s="53" t="str">
        <f t="shared" si="2"/>
        <v>d0d20</v>
      </c>
      <c r="I55" s="57">
        <v>0</v>
      </c>
    </row>
    <row r="56" spans="2:9" x14ac:dyDescent="0.25">
      <c r="B56" s="29">
        <v>21</v>
      </c>
      <c r="C56" s="53" t="s">
        <v>55</v>
      </c>
      <c r="D56" s="53" t="s">
        <v>76</v>
      </c>
      <c r="E56" s="54">
        <f>SQRT(((E4-E25)^2)+((F4-F25)^2))</f>
        <v>3382.1876056777219</v>
      </c>
      <c r="F56" s="55">
        <v>4644</v>
      </c>
      <c r="G56" s="56" t="s">
        <v>86</v>
      </c>
      <c r="H56" s="53" t="str">
        <f t="shared" si="2"/>
        <v>d0d21</v>
      </c>
      <c r="I56" s="57">
        <v>0</v>
      </c>
    </row>
    <row r="57" spans="2:9" x14ac:dyDescent="0.25">
      <c r="B57" s="29">
        <v>22</v>
      </c>
      <c r="C57" s="53" t="s">
        <v>55</v>
      </c>
      <c r="D57" s="53" t="s">
        <v>77</v>
      </c>
      <c r="E57" s="54">
        <f>SQRT(((E4-E26)^2)+((F4-F26)^2))</f>
        <v>3736.9602620311607</v>
      </c>
      <c r="F57" s="54">
        <v>6014</v>
      </c>
      <c r="G57" s="56" t="s">
        <v>86</v>
      </c>
      <c r="H57" s="53" t="str">
        <f t="shared" si="2"/>
        <v>d0d22</v>
      </c>
      <c r="I57" s="57">
        <v>0</v>
      </c>
    </row>
    <row r="58" spans="2:9" x14ac:dyDescent="0.25">
      <c r="B58" s="29">
        <v>23</v>
      </c>
      <c r="C58" s="53" t="s">
        <v>55</v>
      </c>
      <c r="D58" s="53" t="s">
        <v>78</v>
      </c>
      <c r="E58" s="54">
        <f>SQRT(((E4-E27)^2)+((F4-F27)^2))</f>
        <v>7558.2985519229123</v>
      </c>
      <c r="F58" s="54">
        <v>10926</v>
      </c>
      <c r="G58" s="56" t="s">
        <v>86</v>
      </c>
      <c r="H58" s="53" t="str">
        <f t="shared" si="2"/>
        <v>d0d23</v>
      </c>
      <c r="I58" s="57">
        <v>0</v>
      </c>
    </row>
    <row r="59" spans="2:9" x14ac:dyDescent="0.25">
      <c r="B59" s="29">
        <v>24</v>
      </c>
      <c r="C59" s="53" t="s">
        <v>55</v>
      </c>
      <c r="D59" s="53" t="s">
        <v>79</v>
      </c>
      <c r="E59" s="54">
        <f>SQRT(((E4-E28)^2)+((F4-F28)^2))</f>
        <v>7319.5831165442751</v>
      </c>
      <c r="F59" s="54">
        <v>12269</v>
      </c>
      <c r="G59" s="56" t="s">
        <v>86</v>
      </c>
      <c r="H59" s="53" t="str">
        <f t="shared" si="2"/>
        <v>d0d24</v>
      </c>
      <c r="I59" s="57">
        <v>0</v>
      </c>
    </row>
    <row r="60" spans="2:9" x14ac:dyDescent="0.25">
      <c r="B60" s="29">
        <v>25</v>
      </c>
      <c r="C60" s="53" t="s">
        <v>55</v>
      </c>
      <c r="D60" s="53" t="s">
        <v>80</v>
      </c>
      <c r="E60" s="54">
        <f>SQRT(((E4-E29)^2)+((F4-F29)^2))</f>
        <v>6459.0962990189273</v>
      </c>
      <c r="F60" s="54">
        <v>9885</v>
      </c>
      <c r="G60" s="56" t="s">
        <v>86</v>
      </c>
      <c r="H60" s="53" t="str">
        <f t="shared" si="2"/>
        <v>d0d25</v>
      </c>
      <c r="I60" s="57">
        <v>0</v>
      </c>
    </row>
    <row r="61" spans="2:9" x14ac:dyDescent="0.25">
      <c r="B61" s="29">
        <v>26</v>
      </c>
      <c r="C61" s="53" t="s">
        <v>55</v>
      </c>
      <c r="D61" s="53" t="s">
        <v>81</v>
      </c>
      <c r="E61" s="54">
        <f>SQRT(((E4-E30)^2)+((F4-F30)^2))</f>
        <v>6240.9003356887542</v>
      </c>
      <c r="F61" s="54">
        <v>9618</v>
      </c>
      <c r="G61" s="56" t="s">
        <v>86</v>
      </c>
      <c r="H61" s="53" t="str">
        <f t="shared" si="2"/>
        <v>d0d26</v>
      </c>
      <c r="I61" s="57">
        <v>0</v>
      </c>
    </row>
    <row r="62" spans="2:9" x14ac:dyDescent="0.25">
      <c r="B62" s="29">
        <v>27</v>
      </c>
      <c r="C62" s="13" t="s">
        <v>56</v>
      </c>
      <c r="D62" s="23" t="s">
        <v>57</v>
      </c>
      <c r="E62" s="45">
        <f t="shared" ref="E62:E86" si="4">SQRT(((E$5-E6)^2)+((F$5-F6)^2))</f>
        <v>413.09805131469693</v>
      </c>
      <c r="F62" s="45">
        <v>402</v>
      </c>
      <c r="G62" s="13" t="s">
        <v>35</v>
      </c>
      <c r="H62" s="23" t="str">
        <f t="shared" si="2"/>
        <v>d1d2</v>
      </c>
      <c r="I62" s="24">
        <f t="shared" si="3"/>
        <v>402</v>
      </c>
    </row>
    <row r="63" spans="2:9" x14ac:dyDescent="0.25">
      <c r="B63" s="29">
        <v>28</v>
      </c>
      <c r="C63" s="13" t="s">
        <v>56</v>
      </c>
      <c r="D63" s="23" t="s">
        <v>58</v>
      </c>
      <c r="E63" s="45">
        <f t="shared" si="4"/>
        <v>689.42947427565059</v>
      </c>
      <c r="F63" s="45">
        <v>939</v>
      </c>
      <c r="G63" s="13" t="s">
        <v>35</v>
      </c>
      <c r="H63" s="23" t="str">
        <f t="shared" si="2"/>
        <v>d1d3</v>
      </c>
      <c r="I63" s="24">
        <f t="shared" si="3"/>
        <v>939</v>
      </c>
    </row>
    <row r="64" spans="2:9" x14ac:dyDescent="0.25">
      <c r="B64" s="29">
        <v>29</v>
      </c>
      <c r="C64" s="56" t="s">
        <v>56</v>
      </c>
      <c r="D64" s="53" t="s">
        <v>59</v>
      </c>
      <c r="E64" s="54">
        <f t="shared" si="4"/>
        <v>1167.8463083813726</v>
      </c>
      <c r="F64" s="54">
        <v>2274</v>
      </c>
      <c r="G64" s="56" t="s">
        <v>89</v>
      </c>
      <c r="H64" s="53" t="str">
        <f t="shared" si="2"/>
        <v>d1d4</v>
      </c>
      <c r="I64" s="57">
        <v>0</v>
      </c>
    </row>
    <row r="65" spans="2:9" x14ac:dyDescent="0.25">
      <c r="B65" s="29">
        <v>30</v>
      </c>
      <c r="C65" s="56" t="s">
        <v>56</v>
      </c>
      <c r="D65" s="53" t="s">
        <v>60</v>
      </c>
      <c r="E65" s="54">
        <f t="shared" si="4"/>
        <v>1537.3028328862208</v>
      </c>
      <c r="F65" s="54">
        <v>2027</v>
      </c>
      <c r="G65" s="56" t="s">
        <v>89</v>
      </c>
      <c r="H65" s="53" t="str">
        <f t="shared" si="2"/>
        <v>d1d5</v>
      </c>
      <c r="I65" s="57">
        <v>0</v>
      </c>
    </row>
    <row r="66" spans="2:9" x14ac:dyDescent="0.25">
      <c r="B66" s="29">
        <v>31</v>
      </c>
      <c r="C66" s="56" t="s">
        <v>56</v>
      </c>
      <c r="D66" s="53" t="s">
        <v>61</v>
      </c>
      <c r="E66" s="54">
        <f t="shared" si="4"/>
        <v>2451.520548557568</v>
      </c>
      <c r="F66" s="54">
        <v>3491</v>
      </c>
      <c r="G66" s="56" t="s">
        <v>90</v>
      </c>
      <c r="H66" s="53" t="str">
        <f t="shared" si="2"/>
        <v>d1d6</v>
      </c>
      <c r="I66" s="57">
        <v>0</v>
      </c>
    </row>
    <row r="67" spans="2:9" x14ac:dyDescent="0.25">
      <c r="B67" s="29">
        <v>32</v>
      </c>
      <c r="C67" s="56" t="s">
        <v>56</v>
      </c>
      <c r="D67" s="53" t="s">
        <v>62</v>
      </c>
      <c r="E67" s="54">
        <f t="shared" si="4"/>
        <v>2734.905665649183</v>
      </c>
      <c r="F67" s="54">
        <v>6526</v>
      </c>
      <c r="G67" s="56" t="s">
        <v>86</v>
      </c>
      <c r="H67" s="53" t="str">
        <f t="shared" si="2"/>
        <v>d1d7</v>
      </c>
      <c r="I67" s="57">
        <v>0</v>
      </c>
    </row>
    <row r="68" spans="2:9" x14ac:dyDescent="0.25">
      <c r="B68" s="29">
        <v>33</v>
      </c>
      <c r="C68" s="51" t="s">
        <v>56</v>
      </c>
      <c r="D68" s="48" t="s">
        <v>63</v>
      </c>
      <c r="E68" s="49">
        <f t="shared" si="4"/>
        <v>2381.1646310156716</v>
      </c>
      <c r="F68" s="50" t="s">
        <v>39</v>
      </c>
      <c r="G68" s="51" t="s">
        <v>84</v>
      </c>
      <c r="H68" s="48" t="str">
        <f t="shared" si="2"/>
        <v>d1d8</v>
      </c>
      <c r="I68" s="52">
        <f>E68</f>
        <v>2381.1646310156716</v>
      </c>
    </row>
    <row r="69" spans="2:9" x14ac:dyDescent="0.25">
      <c r="B69" s="29">
        <v>34</v>
      </c>
      <c r="C69" s="51" t="s">
        <v>56</v>
      </c>
      <c r="D69" s="48" t="s">
        <v>64</v>
      </c>
      <c r="E69" s="49">
        <f t="shared" si="4"/>
        <v>1624.0520311861933</v>
      </c>
      <c r="F69" s="50" t="s">
        <v>39</v>
      </c>
      <c r="G69" s="51" t="s">
        <v>84</v>
      </c>
      <c r="H69" s="48" t="str">
        <f t="shared" si="2"/>
        <v>d1d9</v>
      </c>
      <c r="I69" s="52">
        <f>E69</f>
        <v>1624.0520311861933</v>
      </c>
    </row>
    <row r="70" spans="2:9" x14ac:dyDescent="0.25">
      <c r="B70" s="29">
        <v>35</v>
      </c>
      <c r="C70" s="13" t="s">
        <v>56</v>
      </c>
      <c r="D70" s="23" t="s">
        <v>65</v>
      </c>
      <c r="E70" s="45">
        <f t="shared" si="4"/>
        <v>1606.465063423416</v>
      </c>
      <c r="F70" s="45">
        <v>3012</v>
      </c>
      <c r="G70" s="13" t="s">
        <v>35</v>
      </c>
      <c r="H70" s="23" t="str">
        <f t="shared" si="2"/>
        <v>d1d10</v>
      </c>
      <c r="I70" s="24">
        <f t="shared" si="3"/>
        <v>3012</v>
      </c>
    </row>
    <row r="71" spans="2:9" x14ac:dyDescent="0.25">
      <c r="B71" s="29">
        <v>36</v>
      </c>
      <c r="C71" s="51" t="s">
        <v>56</v>
      </c>
      <c r="D71" s="48" t="s">
        <v>66</v>
      </c>
      <c r="E71" s="49">
        <f t="shared" si="4"/>
        <v>1180.7201192492655</v>
      </c>
      <c r="F71" s="50" t="s">
        <v>39</v>
      </c>
      <c r="G71" s="51" t="s">
        <v>84</v>
      </c>
      <c r="H71" s="48" t="str">
        <f t="shared" si="2"/>
        <v>d1d11</v>
      </c>
      <c r="I71" s="52">
        <f>E71</f>
        <v>1180.7201192492655</v>
      </c>
    </row>
    <row r="72" spans="2:9" x14ac:dyDescent="0.25">
      <c r="B72" s="29">
        <v>37</v>
      </c>
      <c r="C72" s="56" t="s">
        <v>56</v>
      </c>
      <c r="D72" s="53" t="s">
        <v>67</v>
      </c>
      <c r="E72" s="54">
        <f t="shared" si="4"/>
        <v>1424.1643163624062</v>
      </c>
      <c r="F72" s="55">
        <v>2823</v>
      </c>
      <c r="G72" s="56" t="s">
        <v>87</v>
      </c>
      <c r="H72" s="53" t="str">
        <f t="shared" si="2"/>
        <v>d1d12</v>
      </c>
      <c r="I72" s="57">
        <v>0</v>
      </c>
    </row>
    <row r="73" spans="2:9" x14ac:dyDescent="0.25">
      <c r="B73" s="29">
        <v>38</v>
      </c>
      <c r="C73" s="13" t="s">
        <v>56</v>
      </c>
      <c r="D73" s="23" t="s">
        <v>68</v>
      </c>
      <c r="E73" s="45">
        <f t="shared" si="4"/>
        <v>1760.2193045186159</v>
      </c>
      <c r="F73" s="45">
        <v>2350</v>
      </c>
      <c r="G73" s="13" t="s">
        <v>35</v>
      </c>
      <c r="H73" s="23" t="str">
        <f t="shared" si="2"/>
        <v>d1d13</v>
      </c>
      <c r="I73" s="24">
        <f t="shared" si="3"/>
        <v>2350</v>
      </c>
    </row>
    <row r="74" spans="2:9" x14ac:dyDescent="0.25">
      <c r="B74" s="29">
        <v>39</v>
      </c>
      <c r="C74" s="56" t="s">
        <v>56</v>
      </c>
      <c r="D74" s="53" t="s">
        <v>69</v>
      </c>
      <c r="E74" s="54">
        <f t="shared" si="4"/>
        <v>1463.3529991085541</v>
      </c>
      <c r="F74" s="54">
        <v>2821</v>
      </c>
      <c r="G74" s="56" t="s">
        <v>87</v>
      </c>
      <c r="H74" s="53" t="str">
        <f t="shared" si="2"/>
        <v>d1d14</v>
      </c>
      <c r="I74" s="57">
        <v>0</v>
      </c>
    </row>
    <row r="75" spans="2:9" x14ac:dyDescent="0.25">
      <c r="B75" s="29">
        <v>40</v>
      </c>
      <c r="C75" s="51" t="s">
        <v>56</v>
      </c>
      <c r="D75" s="48" t="s">
        <v>70</v>
      </c>
      <c r="E75" s="49">
        <f t="shared" si="4"/>
        <v>1316.9274847158442</v>
      </c>
      <c r="F75" s="50" t="s">
        <v>39</v>
      </c>
      <c r="G75" s="51" t="s">
        <v>84</v>
      </c>
      <c r="H75" s="48" t="str">
        <f t="shared" si="2"/>
        <v>d1d15</v>
      </c>
      <c r="I75" s="52">
        <f>E75</f>
        <v>1316.9274847158442</v>
      </c>
    </row>
    <row r="76" spans="2:9" x14ac:dyDescent="0.25">
      <c r="B76" s="29">
        <v>41</v>
      </c>
      <c r="C76" s="56" t="s">
        <v>56</v>
      </c>
      <c r="D76" s="53" t="s">
        <v>71</v>
      </c>
      <c r="E76" s="54">
        <f t="shared" si="4"/>
        <v>6314.2152323150976</v>
      </c>
      <c r="F76" s="54">
        <v>10337</v>
      </c>
      <c r="G76" s="56" t="s">
        <v>86</v>
      </c>
      <c r="H76" s="53" t="str">
        <f t="shared" si="2"/>
        <v>d1d16</v>
      </c>
      <c r="I76" s="57">
        <v>0</v>
      </c>
    </row>
    <row r="77" spans="2:9" x14ac:dyDescent="0.25">
      <c r="B77" s="29">
        <v>42</v>
      </c>
      <c r="C77" s="56" t="s">
        <v>56</v>
      </c>
      <c r="D77" s="53" t="s">
        <v>72</v>
      </c>
      <c r="E77" s="54">
        <f t="shared" si="4"/>
        <v>5164.7160618953685</v>
      </c>
      <c r="F77" s="54">
        <v>8518</v>
      </c>
      <c r="G77" s="56" t="s">
        <v>86</v>
      </c>
      <c r="H77" s="53" t="str">
        <f t="shared" si="2"/>
        <v>d1d17</v>
      </c>
      <c r="I77" s="57">
        <v>0</v>
      </c>
    </row>
    <row r="78" spans="2:9" x14ac:dyDescent="0.25">
      <c r="B78" s="29">
        <v>43</v>
      </c>
      <c r="C78" s="56" t="s">
        <v>56</v>
      </c>
      <c r="D78" s="53" t="s">
        <v>73</v>
      </c>
      <c r="E78" s="54">
        <f t="shared" si="4"/>
        <v>5190.0120423752387</v>
      </c>
      <c r="F78" s="54">
        <v>10074</v>
      </c>
      <c r="G78" s="56" t="s">
        <v>86</v>
      </c>
      <c r="H78" s="53" t="str">
        <f t="shared" si="2"/>
        <v>d1d18</v>
      </c>
      <c r="I78" s="57">
        <v>0</v>
      </c>
    </row>
    <row r="79" spans="2:9" x14ac:dyDescent="0.25">
      <c r="B79" s="29">
        <v>44</v>
      </c>
      <c r="C79" s="56" t="s">
        <v>56</v>
      </c>
      <c r="D79" s="53" t="s">
        <v>74</v>
      </c>
      <c r="E79" s="54">
        <f t="shared" si="4"/>
        <v>4482.4311483836536</v>
      </c>
      <c r="F79" s="54">
        <v>7691</v>
      </c>
      <c r="G79" s="56" t="s">
        <v>86</v>
      </c>
      <c r="H79" s="53" t="str">
        <f t="shared" si="2"/>
        <v>d1d19</v>
      </c>
      <c r="I79" s="57">
        <v>0</v>
      </c>
    </row>
    <row r="80" spans="2:9" x14ac:dyDescent="0.25">
      <c r="B80" s="29">
        <v>45</v>
      </c>
      <c r="C80" s="56" t="s">
        <v>56</v>
      </c>
      <c r="D80" s="53" t="s">
        <v>75</v>
      </c>
      <c r="E80" s="54">
        <f t="shared" si="4"/>
        <v>3736.7976932127326</v>
      </c>
      <c r="F80" s="54">
        <v>8206</v>
      </c>
      <c r="G80" s="56" t="s">
        <v>86</v>
      </c>
      <c r="H80" s="53" t="str">
        <f t="shared" si="2"/>
        <v>d1d20</v>
      </c>
      <c r="I80" s="57">
        <v>0</v>
      </c>
    </row>
    <row r="81" spans="2:9" x14ac:dyDescent="0.25">
      <c r="B81" s="29">
        <v>46</v>
      </c>
      <c r="C81" s="56" t="s">
        <v>56</v>
      </c>
      <c r="D81" s="53" t="s">
        <v>76</v>
      </c>
      <c r="E81" s="54">
        <f t="shared" si="4"/>
        <v>3708.9358312054956</v>
      </c>
      <c r="F81" s="54">
        <v>5545</v>
      </c>
      <c r="G81" s="56" t="s">
        <v>86</v>
      </c>
      <c r="H81" s="53" t="str">
        <f t="shared" si="2"/>
        <v>d1d21</v>
      </c>
      <c r="I81" s="57">
        <v>0</v>
      </c>
    </row>
    <row r="82" spans="2:9" x14ac:dyDescent="0.25">
      <c r="B82" s="29">
        <v>47</v>
      </c>
      <c r="C82" s="56" t="s">
        <v>56</v>
      </c>
      <c r="D82" s="53" t="s">
        <v>77</v>
      </c>
      <c r="E82" s="54">
        <f t="shared" si="4"/>
        <v>4033.5041837092472</v>
      </c>
      <c r="F82" s="54">
        <v>6896</v>
      </c>
      <c r="G82" s="56" t="s">
        <v>86</v>
      </c>
      <c r="H82" s="53" t="str">
        <f t="shared" si="2"/>
        <v>d1d22</v>
      </c>
      <c r="I82" s="57">
        <v>0</v>
      </c>
    </row>
    <row r="83" spans="2:9" x14ac:dyDescent="0.25">
      <c r="B83" s="29">
        <v>48</v>
      </c>
      <c r="C83" s="56" t="s">
        <v>56</v>
      </c>
      <c r="D83" s="53" t="s">
        <v>78</v>
      </c>
      <c r="E83" s="54">
        <f t="shared" si="4"/>
        <v>7842.387455360772</v>
      </c>
      <c r="F83" s="54">
        <v>11824</v>
      </c>
      <c r="G83" s="56" t="s">
        <v>86</v>
      </c>
      <c r="H83" s="53" t="str">
        <f t="shared" si="2"/>
        <v>d1d23</v>
      </c>
      <c r="I83" s="57">
        <v>0</v>
      </c>
    </row>
    <row r="84" spans="2:9" x14ac:dyDescent="0.25">
      <c r="B84" s="29">
        <v>49</v>
      </c>
      <c r="C84" s="56" t="s">
        <v>56</v>
      </c>
      <c r="D84" s="53" t="s">
        <v>79</v>
      </c>
      <c r="E84" s="54">
        <f t="shared" si="4"/>
        <v>7574.8730022357468</v>
      </c>
      <c r="F84" s="54">
        <v>13164</v>
      </c>
      <c r="G84" s="56" t="s">
        <v>86</v>
      </c>
      <c r="H84" s="53" t="str">
        <f t="shared" si="2"/>
        <v>d1d24</v>
      </c>
      <c r="I84" s="57">
        <v>0</v>
      </c>
    </row>
    <row r="85" spans="2:9" x14ac:dyDescent="0.25">
      <c r="B85" s="29">
        <v>50</v>
      </c>
      <c r="C85" s="56" t="s">
        <v>56</v>
      </c>
      <c r="D85" s="53" t="s">
        <v>80</v>
      </c>
      <c r="E85" s="54">
        <f t="shared" si="4"/>
        <v>6737.4954545439214</v>
      </c>
      <c r="F85" s="54">
        <v>10767</v>
      </c>
      <c r="G85" s="56" t="s">
        <v>86</v>
      </c>
      <c r="H85" s="53" t="str">
        <f t="shared" si="2"/>
        <v>d1d25</v>
      </c>
      <c r="I85" s="57">
        <v>0</v>
      </c>
    </row>
    <row r="86" spans="2:9" x14ac:dyDescent="0.25">
      <c r="B86" s="29">
        <v>51</v>
      </c>
      <c r="C86" s="56" t="s">
        <v>56</v>
      </c>
      <c r="D86" s="53" t="s">
        <v>81</v>
      </c>
      <c r="E86" s="54">
        <f t="shared" si="4"/>
        <v>6530.1516827712358</v>
      </c>
      <c r="F86" s="54">
        <v>10512</v>
      </c>
      <c r="G86" s="56" t="s">
        <v>86</v>
      </c>
      <c r="H86" s="53" t="str">
        <f t="shared" si="2"/>
        <v>d1d26</v>
      </c>
      <c r="I86" s="57">
        <v>0</v>
      </c>
    </row>
    <row r="87" spans="2:9" x14ac:dyDescent="0.25">
      <c r="B87" s="29">
        <v>52</v>
      </c>
      <c r="C87" s="13" t="s">
        <v>57</v>
      </c>
      <c r="D87" s="23" t="s">
        <v>58</v>
      </c>
      <c r="E87" s="45">
        <f>SQRT((($E$6-E7)^2)+(($F$6-F7)^2))</f>
        <v>845.45431573799419</v>
      </c>
      <c r="F87" s="45">
        <v>876</v>
      </c>
      <c r="G87" s="13" t="s">
        <v>35</v>
      </c>
      <c r="H87" s="23" t="str">
        <f t="shared" si="2"/>
        <v>d2d3</v>
      </c>
      <c r="I87" s="24">
        <f t="shared" si="3"/>
        <v>876</v>
      </c>
    </row>
    <row r="88" spans="2:9" x14ac:dyDescent="0.25">
      <c r="B88" s="29">
        <v>53</v>
      </c>
      <c r="C88" s="13" t="s">
        <v>57</v>
      </c>
      <c r="D88" s="23" t="s">
        <v>59</v>
      </c>
      <c r="E88" s="45">
        <f t="shared" ref="E88:E110" si="5">SQRT((($E$6-E8)^2)+(($F$6-F8)^2))</f>
        <v>1045.8226427076438</v>
      </c>
      <c r="F88" s="45">
        <v>1881</v>
      </c>
      <c r="G88" s="13" t="s">
        <v>35</v>
      </c>
      <c r="H88" s="23" t="str">
        <f t="shared" si="2"/>
        <v>d2d4</v>
      </c>
      <c r="I88" s="24">
        <f t="shared" si="3"/>
        <v>1881</v>
      </c>
    </row>
    <row r="89" spans="2:9" x14ac:dyDescent="0.25">
      <c r="B89" s="29">
        <v>54</v>
      </c>
      <c r="C89" s="13" t="s">
        <v>57</v>
      </c>
      <c r="D89" s="23" t="s">
        <v>60</v>
      </c>
      <c r="E89" s="45">
        <f t="shared" si="5"/>
        <v>1289.6705005543083</v>
      </c>
      <c r="F89" s="45">
        <v>1629</v>
      </c>
      <c r="G89" s="13" t="s">
        <v>35</v>
      </c>
      <c r="H89" s="23" t="str">
        <f t="shared" si="2"/>
        <v>d2d5</v>
      </c>
      <c r="I89" s="24">
        <f t="shared" si="3"/>
        <v>1629</v>
      </c>
    </row>
    <row r="90" spans="2:9" x14ac:dyDescent="0.25">
      <c r="B90" s="29">
        <v>55</v>
      </c>
      <c r="C90" s="13" t="s">
        <v>57</v>
      </c>
      <c r="D90" s="23" t="s">
        <v>61</v>
      </c>
      <c r="E90" s="45">
        <f t="shared" si="5"/>
        <v>2236.5225239196675</v>
      </c>
      <c r="F90" s="45">
        <v>3096</v>
      </c>
      <c r="G90" s="13" t="s">
        <v>35</v>
      </c>
      <c r="H90" s="23" t="str">
        <f t="shared" si="2"/>
        <v>d2d6</v>
      </c>
      <c r="I90" s="24">
        <f t="shared" si="3"/>
        <v>3096</v>
      </c>
    </row>
    <row r="91" spans="2:9" x14ac:dyDescent="0.25">
      <c r="B91" s="29">
        <v>56</v>
      </c>
      <c r="C91" s="56" t="s">
        <v>57</v>
      </c>
      <c r="D91" s="53" t="s">
        <v>62</v>
      </c>
      <c r="E91" s="54">
        <f t="shared" si="5"/>
        <v>2622.5958514418494</v>
      </c>
      <c r="F91" s="54">
        <v>6129</v>
      </c>
      <c r="G91" s="56" t="s">
        <v>86</v>
      </c>
      <c r="H91" s="53" t="str">
        <f t="shared" si="2"/>
        <v>d2d7</v>
      </c>
      <c r="I91" s="57">
        <v>0</v>
      </c>
    </row>
    <row r="92" spans="2:9" x14ac:dyDescent="0.25">
      <c r="B92" s="29">
        <v>57</v>
      </c>
      <c r="C92" s="51" t="s">
        <v>57</v>
      </c>
      <c r="D92" s="48" t="s">
        <v>63</v>
      </c>
      <c r="E92" s="49">
        <f t="shared" si="5"/>
        <v>2652.6788346876824</v>
      </c>
      <c r="F92" s="50" t="s">
        <v>39</v>
      </c>
      <c r="G92" s="51" t="s">
        <v>84</v>
      </c>
      <c r="H92" s="48" t="str">
        <f t="shared" si="2"/>
        <v>d2d8</v>
      </c>
      <c r="I92" s="52">
        <f>E92</f>
        <v>2652.6788346876824</v>
      </c>
    </row>
    <row r="93" spans="2:9" x14ac:dyDescent="0.25">
      <c r="B93" s="29">
        <v>58</v>
      </c>
      <c r="C93" s="51" t="s">
        <v>57</v>
      </c>
      <c r="D93" s="48" t="s">
        <v>64</v>
      </c>
      <c r="E93" s="49">
        <f t="shared" si="5"/>
        <v>1978.7331805981321</v>
      </c>
      <c r="F93" s="50" t="s">
        <v>39</v>
      </c>
      <c r="G93" s="51" t="s">
        <v>84</v>
      </c>
      <c r="H93" s="48" t="str">
        <f t="shared" si="2"/>
        <v>d2d9</v>
      </c>
      <c r="I93" s="52">
        <f>E93</f>
        <v>1978.7331805981321</v>
      </c>
    </row>
    <row r="94" spans="2:9" x14ac:dyDescent="0.25">
      <c r="B94" s="29">
        <v>59</v>
      </c>
      <c r="C94" s="13" t="s">
        <v>57</v>
      </c>
      <c r="D94" s="23" t="s">
        <v>65</v>
      </c>
      <c r="E94" s="45">
        <f t="shared" si="5"/>
        <v>1786.348230329126</v>
      </c>
      <c r="F94" s="45">
        <v>2643</v>
      </c>
      <c r="G94" s="13" t="s">
        <v>35</v>
      </c>
      <c r="H94" s="23" t="str">
        <f t="shared" si="2"/>
        <v>d2d10</v>
      </c>
      <c r="I94" s="24">
        <f t="shared" si="3"/>
        <v>2643</v>
      </c>
    </row>
    <row r="95" spans="2:9" x14ac:dyDescent="0.25">
      <c r="B95" s="29">
        <v>60</v>
      </c>
      <c r="C95" s="51" t="s">
        <v>57</v>
      </c>
      <c r="D95" s="48" t="s">
        <v>66</v>
      </c>
      <c r="E95" s="49">
        <f t="shared" si="5"/>
        <v>1562.6163956646558</v>
      </c>
      <c r="F95" s="50" t="s">
        <v>39</v>
      </c>
      <c r="G95" s="51" t="s">
        <v>84</v>
      </c>
      <c r="H95" s="48" t="str">
        <f t="shared" si="2"/>
        <v>d2d11</v>
      </c>
      <c r="I95" s="52">
        <f>E95</f>
        <v>1562.6163956646558</v>
      </c>
    </row>
    <row r="96" spans="2:9" x14ac:dyDescent="0.25">
      <c r="B96" s="29">
        <v>61</v>
      </c>
      <c r="C96" s="56" t="s">
        <v>57</v>
      </c>
      <c r="D96" s="53" t="s">
        <v>67</v>
      </c>
      <c r="E96" s="54">
        <f t="shared" si="5"/>
        <v>1831.8826381621723</v>
      </c>
      <c r="F96" s="54">
        <v>3202</v>
      </c>
      <c r="G96" s="56" t="s">
        <v>87</v>
      </c>
      <c r="H96" s="53" t="str">
        <f t="shared" si="2"/>
        <v>d2d12</v>
      </c>
      <c r="I96" s="57">
        <v>0</v>
      </c>
    </row>
    <row r="97" spans="2:9" x14ac:dyDescent="0.25">
      <c r="B97" s="29">
        <v>62</v>
      </c>
      <c r="C97" s="13" t="s">
        <v>57</v>
      </c>
      <c r="D97" s="23" t="s">
        <v>68</v>
      </c>
      <c r="E97" s="45">
        <f t="shared" si="5"/>
        <v>2154.8461662030541</v>
      </c>
      <c r="F97" s="45">
        <v>2837</v>
      </c>
      <c r="G97" s="13" t="s">
        <v>35</v>
      </c>
      <c r="H97" s="23" t="str">
        <f t="shared" si="2"/>
        <v>d2d13</v>
      </c>
      <c r="I97" s="24">
        <f t="shared" si="3"/>
        <v>2837</v>
      </c>
    </row>
    <row r="98" spans="2:9" x14ac:dyDescent="0.25">
      <c r="B98" s="29">
        <v>63</v>
      </c>
      <c r="C98" s="56" t="s">
        <v>57</v>
      </c>
      <c r="D98" s="53" t="s">
        <v>69</v>
      </c>
      <c r="E98" s="54">
        <f t="shared" si="5"/>
        <v>1871.5213063174033</v>
      </c>
      <c r="F98" s="54">
        <v>3212</v>
      </c>
      <c r="G98" s="56" t="s">
        <v>87</v>
      </c>
      <c r="H98" s="53" t="str">
        <f t="shared" si="2"/>
        <v>d2d14</v>
      </c>
      <c r="I98" s="57">
        <v>0</v>
      </c>
    </row>
    <row r="99" spans="2:9" x14ac:dyDescent="0.25">
      <c r="B99" s="29">
        <v>64</v>
      </c>
      <c r="C99" s="51" t="s">
        <v>57</v>
      </c>
      <c r="D99" s="48" t="s">
        <v>70</v>
      </c>
      <c r="E99" s="49">
        <f t="shared" si="5"/>
        <v>1670.7866410765919</v>
      </c>
      <c r="F99" s="50" t="s">
        <v>39</v>
      </c>
      <c r="G99" s="51" t="s">
        <v>84</v>
      </c>
      <c r="H99" s="48" t="str">
        <f t="shared" si="2"/>
        <v>d2d15</v>
      </c>
      <c r="I99" s="52">
        <f>E99</f>
        <v>1670.7866410765919</v>
      </c>
    </row>
    <row r="100" spans="2:9" x14ac:dyDescent="0.25">
      <c r="B100" s="29">
        <v>65</v>
      </c>
      <c r="C100" s="56" t="s">
        <v>57</v>
      </c>
      <c r="D100" s="53" t="s">
        <v>71</v>
      </c>
      <c r="E100" s="54">
        <f t="shared" si="5"/>
        <v>6665.2369800330434</v>
      </c>
      <c r="F100" s="54">
        <v>9940</v>
      </c>
      <c r="G100" s="56" t="s">
        <v>86</v>
      </c>
      <c r="H100" s="53" t="str">
        <f t="shared" si="2"/>
        <v>d2d16</v>
      </c>
      <c r="I100" s="57">
        <v>0</v>
      </c>
    </row>
    <row r="101" spans="2:9" x14ac:dyDescent="0.25">
      <c r="B101" s="29">
        <v>66</v>
      </c>
      <c r="C101" s="56" t="s">
        <v>57</v>
      </c>
      <c r="D101" s="53" t="s">
        <v>72</v>
      </c>
      <c r="E101" s="54">
        <f t="shared" si="5"/>
        <v>5424.2678768659644</v>
      </c>
      <c r="F101" s="54">
        <v>8112</v>
      </c>
      <c r="G101" s="56" t="s">
        <v>86</v>
      </c>
      <c r="H101" s="53" t="str">
        <f t="shared" ref="H101:H164" si="6">C101&amp;D101</f>
        <v>d2d17</v>
      </c>
      <c r="I101" s="57">
        <v>0</v>
      </c>
    </row>
    <row r="102" spans="2:9" x14ac:dyDescent="0.25">
      <c r="B102" s="29">
        <v>67</v>
      </c>
      <c r="C102" s="56" t="s">
        <v>57</v>
      </c>
      <c r="D102" s="53" t="s">
        <v>73</v>
      </c>
      <c r="E102" s="54">
        <f t="shared" si="5"/>
        <v>5395.7951221298235</v>
      </c>
      <c r="F102" s="54">
        <v>8388</v>
      </c>
      <c r="G102" s="56" t="s">
        <v>86</v>
      </c>
      <c r="H102" s="53" t="str">
        <f t="shared" si="6"/>
        <v>d2d18</v>
      </c>
      <c r="I102" s="57">
        <v>0</v>
      </c>
    </row>
    <row r="103" spans="2:9" x14ac:dyDescent="0.25">
      <c r="B103" s="29">
        <v>68</v>
      </c>
      <c r="C103" s="56" t="s">
        <v>57</v>
      </c>
      <c r="D103" s="53" t="s">
        <v>74</v>
      </c>
      <c r="E103" s="54">
        <f t="shared" si="5"/>
        <v>4765.7936379998664</v>
      </c>
      <c r="F103" s="54">
        <v>7292</v>
      </c>
      <c r="G103" s="56" t="s">
        <v>86</v>
      </c>
      <c r="H103" s="53" t="str">
        <f t="shared" si="6"/>
        <v>d2d19</v>
      </c>
      <c r="I103" s="57">
        <v>0</v>
      </c>
    </row>
    <row r="104" spans="2:9" x14ac:dyDescent="0.25">
      <c r="B104" s="29">
        <v>69</v>
      </c>
      <c r="C104" s="56" t="s">
        <v>57</v>
      </c>
      <c r="D104" s="53" t="s">
        <v>75</v>
      </c>
      <c r="E104" s="54">
        <f t="shared" si="5"/>
        <v>4044.4056423657607</v>
      </c>
      <c r="F104" s="54">
        <v>7807</v>
      </c>
      <c r="G104" s="56" t="s">
        <v>86</v>
      </c>
      <c r="H104" s="53" t="str">
        <f t="shared" si="6"/>
        <v>d2d20</v>
      </c>
      <c r="I104" s="57">
        <v>0</v>
      </c>
    </row>
    <row r="105" spans="2:9" x14ac:dyDescent="0.25">
      <c r="B105" s="29">
        <v>70</v>
      </c>
      <c r="C105" s="56" t="s">
        <v>57</v>
      </c>
      <c r="D105" s="53" t="s">
        <v>76</v>
      </c>
      <c r="E105" s="54">
        <f t="shared" si="5"/>
        <v>3891.0364943032851</v>
      </c>
      <c r="F105" s="54">
        <v>5150</v>
      </c>
      <c r="G105" s="56" t="s">
        <v>86</v>
      </c>
      <c r="H105" s="53" t="str">
        <f t="shared" si="6"/>
        <v>d2d21</v>
      </c>
      <c r="I105" s="57">
        <v>0</v>
      </c>
    </row>
    <row r="106" spans="2:9" x14ac:dyDescent="0.25">
      <c r="B106" s="29">
        <v>71</v>
      </c>
      <c r="C106" s="56" t="s">
        <v>57</v>
      </c>
      <c r="D106" s="53" t="s">
        <v>77</v>
      </c>
      <c r="E106" s="54">
        <f t="shared" si="5"/>
        <v>4249.9583527371187</v>
      </c>
      <c r="F106" s="54">
        <v>6508</v>
      </c>
      <c r="G106" s="56" t="s">
        <v>86</v>
      </c>
      <c r="H106" s="53" t="str">
        <f t="shared" si="6"/>
        <v>d2d22</v>
      </c>
      <c r="I106" s="57">
        <v>0</v>
      </c>
    </row>
    <row r="107" spans="2:9" x14ac:dyDescent="0.25">
      <c r="B107" s="29">
        <v>72</v>
      </c>
      <c r="C107" s="56" t="s">
        <v>57</v>
      </c>
      <c r="D107" s="53" t="s">
        <v>78</v>
      </c>
      <c r="E107" s="54">
        <f t="shared" si="5"/>
        <v>8071.5538157160299</v>
      </c>
      <c r="F107" s="54">
        <v>11436</v>
      </c>
      <c r="G107" s="56" t="s">
        <v>86</v>
      </c>
      <c r="H107" s="53" t="str">
        <f t="shared" si="6"/>
        <v>d2d23</v>
      </c>
      <c r="I107" s="57">
        <v>0</v>
      </c>
    </row>
    <row r="108" spans="2:9" x14ac:dyDescent="0.25">
      <c r="B108" s="29">
        <v>73</v>
      </c>
      <c r="C108" s="56" t="s">
        <v>57</v>
      </c>
      <c r="D108" s="53" t="s">
        <v>79</v>
      </c>
      <c r="E108" s="54">
        <f t="shared" si="5"/>
        <v>7831.8159452326254</v>
      </c>
      <c r="F108" s="54">
        <v>12770</v>
      </c>
      <c r="G108" s="56" t="s">
        <v>86</v>
      </c>
      <c r="H108" s="53" t="str">
        <f t="shared" si="6"/>
        <v>d2d24</v>
      </c>
      <c r="I108" s="57">
        <v>0</v>
      </c>
    </row>
    <row r="109" spans="2:9" x14ac:dyDescent="0.25">
      <c r="B109" s="29">
        <v>74</v>
      </c>
      <c r="C109" s="56" t="s">
        <v>57</v>
      </c>
      <c r="D109" s="53" t="s">
        <v>80</v>
      </c>
      <c r="E109" s="54">
        <f t="shared" si="5"/>
        <v>6972.447561652938</v>
      </c>
      <c r="F109" s="54">
        <v>10434</v>
      </c>
      <c r="G109" s="56" t="s">
        <v>86</v>
      </c>
      <c r="H109" s="53" t="str">
        <f t="shared" si="6"/>
        <v>d2d25</v>
      </c>
      <c r="I109" s="57">
        <v>0</v>
      </c>
    </row>
    <row r="110" spans="2:9" x14ac:dyDescent="0.25">
      <c r="B110" s="29">
        <v>75</v>
      </c>
      <c r="C110" s="56" t="s">
        <v>57</v>
      </c>
      <c r="D110" s="53" t="s">
        <v>81</v>
      </c>
      <c r="E110" s="54">
        <f t="shared" si="5"/>
        <v>6754.0077731669808</v>
      </c>
      <c r="F110" s="54">
        <v>10159</v>
      </c>
      <c r="G110" s="56" t="s">
        <v>86</v>
      </c>
      <c r="H110" s="53" t="str">
        <f t="shared" si="6"/>
        <v>d2d26</v>
      </c>
      <c r="I110" s="57">
        <v>0</v>
      </c>
    </row>
    <row r="111" spans="2:9" x14ac:dyDescent="0.25">
      <c r="B111" s="29">
        <v>76</v>
      </c>
      <c r="C111" s="56" t="s">
        <v>58</v>
      </c>
      <c r="D111" s="53" t="s">
        <v>59</v>
      </c>
      <c r="E111" s="54">
        <f>SQRT((($E$7-E8)^2)+(($F$7-F8)^2))</f>
        <v>1830.3076244172726</v>
      </c>
      <c r="F111" s="54">
        <v>2758</v>
      </c>
      <c r="G111" s="56" t="s">
        <v>89</v>
      </c>
      <c r="H111" s="53" t="str">
        <f t="shared" si="6"/>
        <v>d3d4</v>
      </c>
      <c r="I111" s="57">
        <v>0</v>
      </c>
    </row>
    <row r="112" spans="2:9" x14ac:dyDescent="0.25">
      <c r="B112" s="29">
        <v>77</v>
      </c>
      <c r="C112" s="56" t="s">
        <v>58</v>
      </c>
      <c r="D112" s="53" t="s">
        <v>60</v>
      </c>
      <c r="E112" s="54">
        <f t="shared" ref="E112:E133" si="7">SQRT((($E$7-E9)^2)+(($F$7-F9)^2))</f>
        <v>2132.1709593745059</v>
      </c>
      <c r="F112" s="54">
        <v>2504</v>
      </c>
      <c r="G112" s="56" t="s">
        <v>89</v>
      </c>
      <c r="H112" s="53" t="str">
        <f t="shared" si="6"/>
        <v>d3d5</v>
      </c>
      <c r="I112" s="57">
        <v>0</v>
      </c>
    </row>
    <row r="113" spans="2:9" x14ac:dyDescent="0.25">
      <c r="B113" s="29">
        <v>78</v>
      </c>
      <c r="C113" s="56" t="s">
        <v>58</v>
      </c>
      <c r="D113" s="53" t="s">
        <v>61</v>
      </c>
      <c r="E113" s="54">
        <f t="shared" si="7"/>
        <v>3074.3952250808611</v>
      </c>
      <c r="F113" s="54">
        <v>3978</v>
      </c>
      <c r="G113" s="56" t="s">
        <v>89</v>
      </c>
      <c r="H113" s="53" t="str">
        <f t="shared" si="6"/>
        <v>d3d6</v>
      </c>
      <c r="I113" s="57">
        <v>0</v>
      </c>
    </row>
    <row r="114" spans="2:9" x14ac:dyDescent="0.25">
      <c r="B114" s="29">
        <v>79</v>
      </c>
      <c r="C114" s="56" t="s">
        <v>58</v>
      </c>
      <c r="D114" s="53" t="s">
        <v>62</v>
      </c>
      <c r="E114" s="54">
        <f t="shared" si="7"/>
        <v>3410.0914943737212</v>
      </c>
      <c r="F114" s="54">
        <v>7003</v>
      </c>
      <c r="G114" s="56" t="s">
        <v>86</v>
      </c>
      <c r="H114" s="53" t="str">
        <f t="shared" si="6"/>
        <v>d3d7</v>
      </c>
      <c r="I114" s="57">
        <v>0</v>
      </c>
    </row>
    <row r="115" spans="2:9" x14ac:dyDescent="0.25">
      <c r="B115" s="29">
        <v>80</v>
      </c>
      <c r="C115" s="51" t="s">
        <v>58</v>
      </c>
      <c r="D115" s="48" t="s">
        <v>63</v>
      </c>
      <c r="E115" s="49">
        <f t="shared" si="7"/>
        <v>2914.0487298602266</v>
      </c>
      <c r="F115" s="50" t="s">
        <v>39</v>
      </c>
      <c r="G115" s="51" t="s">
        <v>84</v>
      </c>
      <c r="H115" s="48" t="str">
        <f t="shared" si="6"/>
        <v>d3d8</v>
      </c>
      <c r="I115" s="52">
        <f>E115</f>
        <v>2914.0487298602266</v>
      </c>
    </row>
    <row r="116" spans="2:9" x14ac:dyDescent="0.25">
      <c r="B116" s="29">
        <v>81</v>
      </c>
      <c r="C116" s="51" t="s">
        <v>58</v>
      </c>
      <c r="D116" s="48" t="s">
        <v>64</v>
      </c>
      <c r="E116" s="49">
        <f t="shared" si="7"/>
        <v>2036</v>
      </c>
      <c r="F116" s="50" t="s">
        <v>39</v>
      </c>
      <c r="G116" s="51" t="s">
        <v>84</v>
      </c>
      <c r="H116" s="48" t="str">
        <f t="shared" si="6"/>
        <v>d3d9</v>
      </c>
      <c r="I116" s="52">
        <f>E116</f>
        <v>2036</v>
      </c>
    </row>
    <row r="117" spans="2:9" x14ac:dyDescent="0.25">
      <c r="B117" s="29">
        <v>82</v>
      </c>
      <c r="C117" s="56" t="s">
        <v>58</v>
      </c>
      <c r="D117" s="53" t="s">
        <v>65</v>
      </c>
      <c r="E117" s="54">
        <f t="shared" si="7"/>
        <v>2245.4596411425437</v>
      </c>
      <c r="F117" s="54">
        <v>3484</v>
      </c>
      <c r="G117" s="56" t="s">
        <v>89</v>
      </c>
      <c r="H117" s="53" t="str">
        <f t="shared" si="6"/>
        <v>d3d10</v>
      </c>
      <c r="I117" s="57">
        <v>0</v>
      </c>
    </row>
    <row r="118" spans="2:9" x14ac:dyDescent="0.25">
      <c r="B118" s="29">
        <v>83</v>
      </c>
      <c r="C118" s="51" t="s">
        <v>58</v>
      </c>
      <c r="D118" s="48" t="s">
        <v>66</v>
      </c>
      <c r="E118" s="49">
        <f t="shared" si="7"/>
        <v>1549.2530458256326</v>
      </c>
      <c r="F118" s="50" t="s">
        <v>39</v>
      </c>
      <c r="G118" s="51" t="s">
        <v>84</v>
      </c>
      <c r="H118" s="48" t="str">
        <f t="shared" si="6"/>
        <v>d3d11</v>
      </c>
      <c r="I118" s="52">
        <f>E118</f>
        <v>1549.2530458256326</v>
      </c>
    </row>
    <row r="119" spans="2:9" x14ac:dyDescent="0.25">
      <c r="B119" s="29">
        <v>84</v>
      </c>
      <c r="C119" s="56" t="s">
        <v>58</v>
      </c>
      <c r="D119" s="53" t="s">
        <v>67</v>
      </c>
      <c r="E119" s="54">
        <f t="shared" si="7"/>
        <v>1383.7214315027429</v>
      </c>
      <c r="F119" s="54">
        <v>2438</v>
      </c>
      <c r="G119" s="56" t="s">
        <v>87</v>
      </c>
      <c r="H119" s="53" t="str">
        <f t="shared" si="6"/>
        <v>d3d12</v>
      </c>
      <c r="I119" s="57">
        <v>0</v>
      </c>
    </row>
    <row r="120" spans="2:9" x14ac:dyDescent="0.25">
      <c r="B120" s="29">
        <v>85</v>
      </c>
      <c r="C120" s="13" t="s">
        <v>58</v>
      </c>
      <c r="D120" s="23" t="s">
        <v>68</v>
      </c>
      <c r="E120" s="45">
        <f t="shared" si="7"/>
        <v>1583.8866752391093</v>
      </c>
      <c r="F120" s="45">
        <v>1980</v>
      </c>
      <c r="G120" s="13" t="s">
        <v>35</v>
      </c>
      <c r="H120" s="23" t="str">
        <f t="shared" si="6"/>
        <v>d3d13</v>
      </c>
      <c r="I120" s="24">
        <f t="shared" ref="I120:I163" si="8">F120</f>
        <v>1980</v>
      </c>
    </row>
    <row r="121" spans="2:9" x14ac:dyDescent="0.25">
      <c r="B121" s="29">
        <v>86</v>
      </c>
      <c r="C121" s="56" t="s">
        <v>58</v>
      </c>
      <c r="D121" s="53" t="s">
        <v>69</v>
      </c>
      <c r="E121" s="54">
        <f t="shared" si="7"/>
        <v>1424.0031601088531</v>
      </c>
      <c r="F121" s="54">
        <v>2444</v>
      </c>
      <c r="G121" s="56" t="s">
        <v>87</v>
      </c>
      <c r="H121" s="53" t="str">
        <f t="shared" si="6"/>
        <v>d3d14</v>
      </c>
      <c r="I121" s="57">
        <v>0</v>
      </c>
    </row>
    <row r="122" spans="2:9" x14ac:dyDescent="0.25">
      <c r="B122" s="29">
        <v>87</v>
      </c>
      <c r="C122" s="51" t="s">
        <v>58</v>
      </c>
      <c r="D122" s="48" t="s">
        <v>70</v>
      </c>
      <c r="E122" s="49">
        <f t="shared" si="7"/>
        <v>1753.7745008979916</v>
      </c>
      <c r="F122" s="50" t="s">
        <v>39</v>
      </c>
      <c r="G122" s="51" t="s">
        <v>84</v>
      </c>
      <c r="H122" s="48" t="str">
        <f t="shared" si="6"/>
        <v>d3d15</v>
      </c>
      <c r="I122" s="52">
        <f>E122</f>
        <v>1753.7745008979916</v>
      </c>
    </row>
    <row r="123" spans="2:9" x14ac:dyDescent="0.25">
      <c r="B123" s="29">
        <v>88</v>
      </c>
      <c r="C123" s="56" t="s">
        <v>58</v>
      </c>
      <c r="D123" s="53" t="s">
        <v>71</v>
      </c>
      <c r="E123" s="54">
        <f t="shared" si="7"/>
        <v>6643.8727411051459</v>
      </c>
      <c r="F123" s="54">
        <v>10822</v>
      </c>
      <c r="G123" s="56" t="s">
        <v>89</v>
      </c>
      <c r="H123" s="53" t="str">
        <f t="shared" si="6"/>
        <v>d3d16</v>
      </c>
      <c r="I123" s="57">
        <v>0</v>
      </c>
    </row>
    <row r="124" spans="2:9" x14ac:dyDescent="0.25">
      <c r="B124" s="29">
        <v>89</v>
      </c>
      <c r="C124" s="56" t="s">
        <v>58</v>
      </c>
      <c r="D124" s="53" t="s">
        <v>72</v>
      </c>
      <c r="E124" s="54">
        <f t="shared" si="7"/>
        <v>5680.0772001795895</v>
      </c>
      <c r="F124" s="54">
        <v>8988</v>
      </c>
      <c r="G124" s="56" t="s">
        <v>89</v>
      </c>
      <c r="H124" s="53" t="str">
        <f t="shared" si="6"/>
        <v>d3d17</v>
      </c>
      <c r="I124" s="57">
        <v>0</v>
      </c>
    </row>
    <row r="125" spans="2:9" x14ac:dyDescent="0.25">
      <c r="B125" s="29">
        <v>90</v>
      </c>
      <c r="C125" s="56" t="s">
        <v>58</v>
      </c>
      <c r="D125" s="53" t="s">
        <v>73</v>
      </c>
      <c r="E125" s="54">
        <f t="shared" si="7"/>
        <v>5769.200464535792</v>
      </c>
      <c r="F125" s="54">
        <v>10550</v>
      </c>
      <c r="G125" s="56" t="s">
        <v>89</v>
      </c>
      <c r="H125" s="53" t="str">
        <f t="shared" si="6"/>
        <v>d3d18</v>
      </c>
      <c r="I125" s="57">
        <v>0</v>
      </c>
    </row>
    <row r="126" spans="2:9" x14ac:dyDescent="0.25">
      <c r="B126" s="29">
        <v>91</v>
      </c>
      <c r="C126" s="56" t="s">
        <v>58</v>
      </c>
      <c r="D126" s="53" t="s">
        <v>74</v>
      </c>
      <c r="E126" s="54">
        <f t="shared" si="7"/>
        <v>4967.3276517660879</v>
      </c>
      <c r="F126" s="54">
        <v>8173</v>
      </c>
      <c r="G126" s="56" t="s">
        <v>89</v>
      </c>
      <c r="H126" s="53" t="str">
        <f t="shared" si="6"/>
        <v>d3d19</v>
      </c>
      <c r="I126" s="57">
        <v>0</v>
      </c>
    </row>
    <row r="127" spans="2:9" x14ac:dyDescent="0.25">
      <c r="B127" s="29">
        <v>92</v>
      </c>
      <c r="C127" s="56" t="s">
        <v>58</v>
      </c>
      <c r="D127" s="53" t="s">
        <v>75</v>
      </c>
      <c r="E127" s="54">
        <f t="shared" si="7"/>
        <v>4188.0935997181341</v>
      </c>
      <c r="F127" s="54">
        <v>8684</v>
      </c>
      <c r="G127" s="56" t="s">
        <v>89</v>
      </c>
      <c r="H127" s="53" t="str">
        <f t="shared" si="6"/>
        <v>d3d20</v>
      </c>
      <c r="I127" s="57">
        <v>0</v>
      </c>
    </row>
    <row r="128" spans="2:9" x14ac:dyDescent="0.25">
      <c r="B128" s="29">
        <v>93</v>
      </c>
      <c r="C128" s="56" t="s">
        <v>58</v>
      </c>
      <c r="D128" s="53" t="s">
        <v>76</v>
      </c>
      <c r="E128" s="54">
        <f t="shared" si="7"/>
        <v>4318.3971563532687</v>
      </c>
      <c r="F128" s="54">
        <v>6208</v>
      </c>
      <c r="G128" s="56" t="s">
        <v>89</v>
      </c>
      <c r="H128" s="53" t="str">
        <f t="shared" si="6"/>
        <v>d3d21</v>
      </c>
      <c r="I128" s="57">
        <v>0</v>
      </c>
    </row>
    <row r="129" spans="2:9" x14ac:dyDescent="0.25">
      <c r="B129" s="29">
        <v>94</v>
      </c>
      <c r="C129" s="56" t="s">
        <v>58</v>
      </c>
      <c r="D129" s="53" t="s">
        <v>77</v>
      </c>
      <c r="E129" s="54">
        <f t="shared" si="7"/>
        <v>4608.6619533222438</v>
      </c>
      <c r="F129" s="54">
        <v>7382</v>
      </c>
      <c r="G129" s="56" t="s">
        <v>89</v>
      </c>
      <c r="H129" s="53" t="str">
        <f t="shared" si="6"/>
        <v>d3d22</v>
      </c>
      <c r="I129" s="57">
        <v>0</v>
      </c>
    </row>
    <row r="130" spans="2:9" x14ac:dyDescent="0.25">
      <c r="B130" s="29">
        <v>95</v>
      </c>
      <c r="C130" s="56" t="s">
        <v>58</v>
      </c>
      <c r="D130" s="53" t="s">
        <v>78</v>
      </c>
      <c r="E130" s="54">
        <f t="shared" si="7"/>
        <v>8386.6471250434752</v>
      </c>
      <c r="F130" s="54">
        <v>12294</v>
      </c>
      <c r="G130" s="56" t="s">
        <v>89</v>
      </c>
      <c r="H130" s="53" t="str">
        <f t="shared" si="6"/>
        <v>d3d23</v>
      </c>
      <c r="I130" s="57">
        <v>0</v>
      </c>
    </row>
    <row r="131" spans="2:9" x14ac:dyDescent="0.25">
      <c r="B131" s="29">
        <v>96</v>
      </c>
      <c r="C131" s="56" t="s">
        <v>58</v>
      </c>
      <c r="D131" s="53" t="s">
        <v>79</v>
      </c>
      <c r="E131" s="54">
        <f t="shared" si="7"/>
        <v>8083.5221283794353</v>
      </c>
      <c r="F131" s="54">
        <v>13637</v>
      </c>
      <c r="G131" s="56" t="s">
        <v>89</v>
      </c>
      <c r="H131" s="53" t="str">
        <f t="shared" si="6"/>
        <v>d3d24</v>
      </c>
      <c r="I131" s="57">
        <v>0</v>
      </c>
    </row>
    <row r="132" spans="2:9" x14ac:dyDescent="0.25">
      <c r="B132" s="29">
        <v>97</v>
      </c>
      <c r="C132" s="56" t="s">
        <v>58</v>
      </c>
      <c r="D132" s="53" t="s">
        <v>80</v>
      </c>
      <c r="E132" s="54">
        <f t="shared" si="7"/>
        <v>7277.9010710506363</v>
      </c>
      <c r="F132" s="54">
        <v>11271</v>
      </c>
      <c r="G132" s="56" t="s">
        <v>89</v>
      </c>
      <c r="H132" s="53" t="str">
        <f t="shared" si="6"/>
        <v>d3d25</v>
      </c>
      <c r="I132" s="57">
        <v>0</v>
      </c>
    </row>
    <row r="133" spans="2:9" x14ac:dyDescent="0.25">
      <c r="B133" s="29">
        <v>98</v>
      </c>
      <c r="C133" s="56" t="s">
        <v>58</v>
      </c>
      <c r="D133" s="53" t="s">
        <v>81</v>
      </c>
      <c r="E133" s="54">
        <f t="shared" si="7"/>
        <v>7084.4908073904644</v>
      </c>
      <c r="F133" s="54">
        <v>10995</v>
      </c>
      <c r="G133" s="56" t="s">
        <v>89</v>
      </c>
      <c r="H133" s="53" t="str">
        <f t="shared" si="6"/>
        <v>d3d26</v>
      </c>
      <c r="I133" s="57">
        <v>0</v>
      </c>
    </row>
    <row r="134" spans="2:9" x14ac:dyDescent="0.25">
      <c r="B134" s="29">
        <v>99</v>
      </c>
      <c r="C134" s="13" t="s">
        <v>59</v>
      </c>
      <c r="D134" s="23" t="s">
        <v>60</v>
      </c>
      <c r="E134" s="45">
        <f>SQRT((($E$8-E9)^2)+(($F$8-F9)^2))</f>
        <v>526.54059672545668</v>
      </c>
      <c r="F134" s="45">
        <v>1855</v>
      </c>
      <c r="G134" s="13" t="s">
        <v>35</v>
      </c>
      <c r="H134" s="23" t="str">
        <f t="shared" si="6"/>
        <v>d4d5</v>
      </c>
      <c r="I134" s="24">
        <f t="shared" si="8"/>
        <v>1855</v>
      </c>
    </row>
    <row r="135" spans="2:9" x14ac:dyDescent="0.25">
      <c r="B135" s="29">
        <v>100</v>
      </c>
      <c r="C135" s="13" t="s">
        <v>59</v>
      </c>
      <c r="D135" s="23" t="s">
        <v>61</v>
      </c>
      <c r="E135" s="45">
        <f t="shared" ref="E135:E155" si="9">SQRT((($E$8-E10)^2)+(($F$8-F10)^2))</f>
        <v>1307.3882361410476</v>
      </c>
      <c r="F135" s="45">
        <v>2530</v>
      </c>
      <c r="G135" s="13" t="s">
        <v>35</v>
      </c>
      <c r="H135" s="23" t="str">
        <f t="shared" si="6"/>
        <v>d4d6</v>
      </c>
      <c r="I135" s="24">
        <f t="shared" si="8"/>
        <v>2530</v>
      </c>
    </row>
    <row r="136" spans="2:9" x14ac:dyDescent="0.25">
      <c r="B136" s="29">
        <v>101</v>
      </c>
      <c r="C136" s="56" t="s">
        <v>59</v>
      </c>
      <c r="D136" s="53" t="s">
        <v>62</v>
      </c>
      <c r="E136" s="54">
        <f t="shared" si="9"/>
        <v>1583.025584126801</v>
      </c>
      <c r="F136" s="54">
        <v>5409</v>
      </c>
      <c r="G136" s="56" t="s">
        <v>86</v>
      </c>
      <c r="H136" s="53" t="str">
        <f t="shared" si="6"/>
        <v>d4d7</v>
      </c>
      <c r="I136" s="57">
        <v>0</v>
      </c>
    </row>
    <row r="137" spans="2:9" x14ac:dyDescent="0.25">
      <c r="B137" s="29">
        <v>102</v>
      </c>
      <c r="C137" s="51" t="s">
        <v>59</v>
      </c>
      <c r="D137" s="48" t="s">
        <v>63</v>
      </c>
      <c r="E137" s="49">
        <f t="shared" si="9"/>
        <v>2156.5106074397131</v>
      </c>
      <c r="F137" s="50" t="s">
        <v>39</v>
      </c>
      <c r="G137" s="51" t="s">
        <v>84</v>
      </c>
      <c r="H137" s="48" t="str">
        <f t="shared" si="6"/>
        <v>d4d8</v>
      </c>
      <c r="I137" s="52">
        <f>E137</f>
        <v>2156.5106074397131</v>
      </c>
    </row>
    <row r="138" spans="2:9" x14ac:dyDescent="0.25">
      <c r="B138" s="29">
        <v>103</v>
      </c>
      <c r="C138" s="51" t="s">
        <v>59</v>
      </c>
      <c r="D138" s="48" t="s">
        <v>64</v>
      </c>
      <c r="E138" s="49">
        <f t="shared" si="9"/>
        <v>1877.5308253128628</v>
      </c>
      <c r="F138" s="50" t="s">
        <v>39</v>
      </c>
      <c r="G138" s="51" t="s">
        <v>84</v>
      </c>
      <c r="H138" s="48" t="str">
        <f t="shared" si="6"/>
        <v>d4d9</v>
      </c>
      <c r="I138" s="52">
        <f>E138</f>
        <v>1877.5308253128628</v>
      </c>
    </row>
    <row r="139" spans="2:9" x14ac:dyDescent="0.25">
      <c r="B139" s="29">
        <v>104</v>
      </c>
      <c r="C139" s="13" t="s">
        <v>59</v>
      </c>
      <c r="D139" s="23" t="s">
        <v>65</v>
      </c>
      <c r="E139" s="45">
        <f t="shared" si="9"/>
        <v>1167.4866166256468</v>
      </c>
      <c r="F139" s="45">
        <v>1890</v>
      </c>
      <c r="G139" s="13" t="s">
        <v>35</v>
      </c>
      <c r="H139" s="23" t="str">
        <f t="shared" si="6"/>
        <v>d4d10</v>
      </c>
      <c r="I139" s="24">
        <f t="shared" si="8"/>
        <v>1890</v>
      </c>
    </row>
    <row r="140" spans="2:9" x14ac:dyDescent="0.25">
      <c r="B140" s="29">
        <v>105</v>
      </c>
      <c r="C140" s="51" t="s">
        <v>59</v>
      </c>
      <c r="D140" s="48" t="s">
        <v>66</v>
      </c>
      <c r="E140" s="49">
        <f t="shared" si="9"/>
        <v>1678.2148253426913</v>
      </c>
      <c r="F140" s="50" t="s">
        <v>39</v>
      </c>
      <c r="G140" s="51" t="s">
        <v>84</v>
      </c>
      <c r="H140" s="48" t="str">
        <f t="shared" si="6"/>
        <v>d4d11</v>
      </c>
      <c r="I140" s="52">
        <f>E140</f>
        <v>1678.2148253426913</v>
      </c>
    </row>
    <row r="141" spans="2:9" x14ac:dyDescent="0.25">
      <c r="B141" s="29">
        <v>106</v>
      </c>
      <c r="C141" s="56" t="s">
        <v>59</v>
      </c>
      <c r="D141" s="53" t="s">
        <v>67</v>
      </c>
      <c r="E141" s="54">
        <f t="shared" si="9"/>
        <v>2329.3589246829265</v>
      </c>
      <c r="F141" s="54">
        <v>4341</v>
      </c>
      <c r="G141" s="56" t="s">
        <v>87</v>
      </c>
      <c r="H141" s="53" t="str">
        <f t="shared" si="6"/>
        <v>d4d12</v>
      </c>
      <c r="I141" s="57">
        <v>0</v>
      </c>
    </row>
    <row r="142" spans="2:9" x14ac:dyDescent="0.25">
      <c r="B142" s="29">
        <v>107</v>
      </c>
      <c r="C142" s="13" t="s">
        <v>59</v>
      </c>
      <c r="D142" s="23" t="s">
        <v>68</v>
      </c>
      <c r="E142" s="45">
        <f t="shared" si="9"/>
        <v>2726.3567264758294</v>
      </c>
      <c r="F142" s="45">
        <v>3875</v>
      </c>
      <c r="G142" s="13" t="s">
        <v>35</v>
      </c>
      <c r="H142" s="23" t="str">
        <f t="shared" si="6"/>
        <v>d4d13</v>
      </c>
      <c r="I142" s="24">
        <f t="shared" si="8"/>
        <v>3875</v>
      </c>
    </row>
    <row r="143" spans="2:9" x14ac:dyDescent="0.25">
      <c r="B143" s="29">
        <v>108</v>
      </c>
      <c r="C143" s="56" t="s">
        <v>59</v>
      </c>
      <c r="D143" s="53" t="s">
        <v>69</v>
      </c>
      <c r="E143" s="54">
        <f t="shared" si="9"/>
        <v>2360.5730236533673</v>
      </c>
      <c r="F143" s="54">
        <v>4329</v>
      </c>
      <c r="G143" s="56" t="s">
        <v>87</v>
      </c>
      <c r="H143" s="53" t="str">
        <f t="shared" si="6"/>
        <v>d4d14</v>
      </c>
      <c r="I143" s="57">
        <v>0</v>
      </c>
    </row>
    <row r="144" spans="2:9" x14ac:dyDescent="0.25">
      <c r="B144" s="29">
        <v>109</v>
      </c>
      <c r="C144" s="51" t="s">
        <v>59</v>
      </c>
      <c r="D144" s="48" t="s">
        <v>70</v>
      </c>
      <c r="E144" s="49">
        <f t="shared" si="9"/>
        <v>1630.0248464363972</v>
      </c>
      <c r="F144" s="50" t="s">
        <v>39</v>
      </c>
      <c r="G144" s="51" t="s">
        <v>84</v>
      </c>
      <c r="H144" s="48" t="str">
        <f t="shared" si="6"/>
        <v>d4d15</v>
      </c>
      <c r="I144" s="52">
        <f>E144</f>
        <v>1630.0248464363972</v>
      </c>
    </row>
    <row r="145" spans="2:9" x14ac:dyDescent="0.25">
      <c r="B145" s="29">
        <v>110</v>
      </c>
      <c r="C145" s="56" t="s">
        <v>59</v>
      </c>
      <c r="D145" s="53" t="s">
        <v>71</v>
      </c>
      <c r="E145" s="54">
        <f t="shared" si="9"/>
        <v>6308.0359066828405</v>
      </c>
      <c r="F145" s="54">
        <v>9219</v>
      </c>
      <c r="G145" s="56" t="s">
        <v>86</v>
      </c>
      <c r="H145" s="53" t="str">
        <f t="shared" si="6"/>
        <v>d4d16</v>
      </c>
      <c r="I145" s="57">
        <v>0</v>
      </c>
    </row>
    <row r="146" spans="2:9" x14ac:dyDescent="0.25">
      <c r="B146" s="29">
        <v>111</v>
      </c>
      <c r="C146" s="56" t="s">
        <v>59</v>
      </c>
      <c r="D146" s="53" t="s">
        <v>72</v>
      </c>
      <c r="E146" s="54">
        <f t="shared" si="9"/>
        <v>4776.5679101212409</v>
      </c>
      <c r="F146" s="54">
        <v>7387</v>
      </c>
      <c r="G146" s="56" t="s">
        <v>86</v>
      </c>
      <c r="H146" s="53" t="str">
        <f t="shared" si="6"/>
        <v>d4d17</v>
      </c>
      <c r="I146" s="57">
        <v>0</v>
      </c>
    </row>
    <row r="147" spans="2:9" x14ac:dyDescent="0.25">
      <c r="B147" s="29">
        <v>112</v>
      </c>
      <c r="C147" s="56" t="s">
        <v>59</v>
      </c>
      <c r="D147" s="53" t="s">
        <v>73</v>
      </c>
      <c r="E147" s="54">
        <f t="shared" si="9"/>
        <v>4622.1817359338002</v>
      </c>
      <c r="F147" s="54">
        <v>7669</v>
      </c>
      <c r="G147" s="56" t="s">
        <v>86</v>
      </c>
      <c r="H147" s="53" t="str">
        <f t="shared" si="6"/>
        <v>d4d18</v>
      </c>
      <c r="I147" s="57">
        <v>0</v>
      </c>
    </row>
    <row r="148" spans="2:9" x14ac:dyDescent="0.25">
      <c r="B148" s="29">
        <v>113</v>
      </c>
      <c r="C148" s="56" t="s">
        <v>59</v>
      </c>
      <c r="D148" s="53" t="s">
        <v>74</v>
      </c>
      <c r="E148" s="54">
        <f t="shared" si="9"/>
        <v>4199.5154482392372</v>
      </c>
      <c r="F148" s="54">
        <v>6567</v>
      </c>
      <c r="G148" s="56" t="s">
        <v>86</v>
      </c>
      <c r="H148" s="53" t="str">
        <f t="shared" si="6"/>
        <v>d4d19</v>
      </c>
      <c r="I148" s="57">
        <v>0</v>
      </c>
    </row>
    <row r="149" spans="2:9" x14ac:dyDescent="0.25">
      <c r="B149" s="29">
        <v>114</v>
      </c>
      <c r="C149" s="56" t="s">
        <v>59</v>
      </c>
      <c r="D149" s="53" t="s">
        <v>75</v>
      </c>
      <c r="E149" s="54">
        <f t="shared" si="9"/>
        <v>3579.1476638998843</v>
      </c>
      <c r="F149" s="54">
        <v>7076</v>
      </c>
      <c r="G149" s="56" t="s">
        <v>86</v>
      </c>
      <c r="H149" s="53" t="str">
        <f t="shared" si="6"/>
        <v>d4d20</v>
      </c>
      <c r="I149" s="57">
        <v>0</v>
      </c>
    </row>
    <row r="150" spans="2:9" x14ac:dyDescent="0.25">
      <c r="B150" s="29">
        <v>115</v>
      </c>
      <c r="C150" s="56" t="s">
        <v>59</v>
      </c>
      <c r="D150" s="53" t="s">
        <v>76</v>
      </c>
      <c r="E150" s="54">
        <f t="shared" si="9"/>
        <v>3100.0967726830722</v>
      </c>
      <c r="F150" s="54">
        <v>4431</v>
      </c>
      <c r="G150" s="56" t="s">
        <v>86</v>
      </c>
      <c r="H150" s="53" t="str">
        <f t="shared" si="6"/>
        <v>d4d21</v>
      </c>
      <c r="I150" s="57">
        <v>0</v>
      </c>
    </row>
    <row r="151" spans="2:9" x14ac:dyDescent="0.25">
      <c r="B151" s="29">
        <v>116</v>
      </c>
      <c r="C151" s="56" t="s">
        <v>59</v>
      </c>
      <c r="D151" s="53" t="s">
        <v>77</v>
      </c>
      <c r="E151" s="54">
        <f t="shared" si="9"/>
        <v>3522.4674590406084</v>
      </c>
      <c r="F151" s="54">
        <v>5776</v>
      </c>
      <c r="G151" s="56" t="s">
        <v>86</v>
      </c>
      <c r="H151" s="53" t="str">
        <f t="shared" si="6"/>
        <v>d4d22</v>
      </c>
      <c r="I151" s="57">
        <v>0</v>
      </c>
    </row>
    <row r="152" spans="2:9" x14ac:dyDescent="0.25">
      <c r="B152" s="29">
        <v>117</v>
      </c>
      <c r="C152" s="56" t="s">
        <v>59</v>
      </c>
      <c r="D152" s="53" t="s">
        <v>78</v>
      </c>
      <c r="E152" s="54">
        <f t="shared" si="9"/>
        <v>7321.5880790986866</v>
      </c>
      <c r="F152" s="54">
        <v>10702</v>
      </c>
      <c r="G152" s="56" t="s">
        <v>86</v>
      </c>
      <c r="H152" s="53" t="str">
        <f t="shared" si="6"/>
        <v>d4d23</v>
      </c>
      <c r="I152" s="57">
        <v>0</v>
      </c>
    </row>
    <row r="153" spans="2:9" x14ac:dyDescent="0.25">
      <c r="B153" s="29">
        <v>118</v>
      </c>
      <c r="C153" s="56" t="s">
        <v>59</v>
      </c>
      <c r="D153" s="53" t="s">
        <v>79</v>
      </c>
      <c r="E153" s="54">
        <f t="shared" si="9"/>
        <v>7148.8678823992823</v>
      </c>
      <c r="F153" s="54">
        <v>12045</v>
      </c>
      <c r="G153" s="56" t="s">
        <v>86</v>
      </c>
      <c r="H153" s="53" t="str">
        <f t="shared" si="6"/>
        <v>d4d24</v>
      </c>
      <c r="I153" s="57">
        <v>0</v>
      </c>
    </row>
    <row r="154" spans="2:9" x14ac:dyDescent="0.25">
      <c r="B154" s="29">
        <v>119</v>
      </c>
      <c r="C154" s="56" t="s">
        <v>59</v>
      </c>
      <c r="D154" s="53" t="s">
        <v>80</v>
      </c>
      <c r="E154" s="54">
        <f t="shared" si="9"/>
        <v>6244.020659799261</v>
      </c>
      <c r="F154" s="54">
        <v>9651</v>
      </c>
      <c r="G154" s="56" t="s">
        <v>86</v>
      </c>
      <c r="H154" s="53" t="str">
        <f t="shared" si="6"/>
        <v>d4d25</v>
      </c>
      <c r="I154" s="57">
        <v>0</v>
      </c>
    </row>
    <row r="155" spans="2:9" x14ac:dyDescent="0.25">
      <c r="B155" s="29">
        <v>120</v>
      </c>
      <c r="C155" s="56" t="s">
        <v>59</v>
      </c>
      <c r="D155" s="53" t="s">
        <v>81</v>
      </c>
      <c r="E155" s="54">
        <f t="shared" si="9"/>
        <v>6002.8170053733938</v>
      </c>
      <c r="F155" s="54">
        <v>9398</v>
      </c>
      <c r="G155" s="56" t="s">
        <v>86</v>
      </c>
      <c r="H155" s="53" t="str">
        <f t="shared" si="6"/>
        <v>d4d26</v>
      </c>
      <c r="I155" s="57">
        <v>0</v>
      </c>
    </row>
    <row r="156" spans="2:9" x14ac:dyDescent="0.25">
      <c r="B156" s="29">
        <v>121</v>
      </c>
      <c r="C156" s="13" t="s">
        <v>60</v>
      </c>
      <c r="D156" s="23" t="s">
        <v>61</v>
      </c>
      <c r="E156" s="45">
        <f>SQRT((($E$9-E10)^2)+(($F$9-F10)^2))</f>
        <v>950.60664840931975</v>
      </c>
      <c r="F156" s="45">
        <v>1775</v>
      </c>
      <c r="G156" s="13" t="s">
        <v>35</v>
      </c>
      <c r="H156" s="23" t="str">
        <f t="shared" si="6"/>
        <v>d5d6</v>
      </c>
      <c r="I156" s="24">
        <f t="shared" si="8"/>
        <v>1775</v>
      </c>
    </row>
    <row r="157" spans="2:9" x14ac:dyDescent="0.25">
      <c r="B157" s="29">
        <v>122</v>
      </c>
      <c r="C157" s="13" t="s">
        <v>60</v>
      </c>
      <c r="D157" s="23" t="s">
        <v>62</v>
      </c>
      <c r="E157" s="45">
        <f t="shared" ref="E157:E176" si="10">SQRT((($E$9-E11)^2)+(($F$9-F11)^2))</f>
        <v>1455.8258824461118</v>
      </c>
      <c r="F157" s="45">
        <v>5705</v>
      </c>
      <c r="G157" s="13" t="s">
        <v>35</v>
      </c>
      <c r="H157" s="23" t="str">
        <f t="shared" si="6"/>
        <v>d5d7</v>
      </c>
      <c r="I157" s="24">
        <f t="shared" si="8"/>
        <v>5705</v>
      </c>
    </row>
    <row r="158" spans="2:9" x14ac:dyDescent="0.25">
      <c r="B158" s="29">
        <v>123</v>
      </c>
      <c r="C158" s="51" t="s">
        <v>60</v>
      </c>
      <c r="D158" s="48" t="s">
        <v>63</v>
      </c>
      <c r="E158" s="49">
        <f t="shared" si="10"/>
        <v>2617.7977385581185</v>
      </c>
      <c r="F158" s="50" t="s">
        <v>39</v>
      </c>
      <c r="G158" s="51" t="s">
        <v>84</v>
      </c>
      <c r="H158" s="48" t="str">
        <f t="shared" si="6"/>
        <v>d5d8</v>
      </c>
      <c r="I158" s="52">
        <f>E158</f>
        <v>2617.7977385581185</v>
      </c>
    </row>
    <row r="159" spans="2:9" x14ac:dyDescent="0.25">
      <c r="B159" s="29">
        <v>124</v>
      </c>
      <c r="C159" s="51" t="s">
        <v>60</v>
      </c>
      <c r="D159" s="48" t="s">
        <v>64</v>
      </c>
      <c r="E159" s="49">
        <f t="shared" si="10"/>
        <v>2402.4622785800407</v>
      </c>
      <c r="F159" s="50" t="s">
        <v>39</v>
      </c>
      <c r="G159" s="51" t="s">
        <v>84</v>
      </c>
      <c r="H159" s="48" t="str">
        <f t="shared" si="6"/>
        <v>d5d9</v>
      </c>
      <c r="I159" s="52">
        <f>E159</f>
        <v>2402.4622785800407</v>
      </c>
    </row>
    <row r="160" spans="2:9" x14ac:dyDescent="0.25">
      <c r="B160" s="29">
        <v>125</v>
      </c>
      <c r="C160" s="13" t="s">
        <v>60</v>
      </c>
      <c r="D160" s="23" t="s">
        <v>65</v>
      </c>
      <c r="E160" s="45">
        <f t="shared" si="10"/>
        <v>1634.8363832506298</v>
      </c>
      <c r="F160" s="45">
        <v>2942</v>
      </c>
      <c r="G160" s="13" t="s">
        <v>35</v>
      </c>
      <c r="H160" s="23" t="str">
        <f t="shared" si="6"/>
        <v>d5d10</v>
      </c>
      <c r="I160" s="24">
        <f t="shared" si="8"/>
        <v>2942</v>
      </c>
    </row>
    <row r="161" spans="2:9" x14ac:dyDescent="0.25">
      <c r="B161" s="29">
        <v>126</v>
      </c>
      <c r="C161" s="51" t="s">
        <v>60</v>
      </c>
      <c r="D161" s="48" t="s">
        <v>66</v>
      </c>
      <c r="E161" s="49">
        <f t="shared" si="10"/>
        <v>2199.4362914165076</v>
      </c>
      <c r="F161" s="50" t="s">
        <v>39</v>
      </c>
      <c r="G161" s="51" t="s">
        <v>84</v>
      </c>
      <c r="H161" s="48" t="str">
        <f t="shared" si="6"/>
        <v>d5d11</v>
      </c>
      <c r="I161" s="52">
        <f>E161</f>
        <v>2199.4362914165076</v>
      </c>
    </row>
    <row r="162" spans="2:9" x14ac:dyDescent="0.25">
      <c r="B162" s="29">
        <v>127</v>
      </c>
      <c r="C162" s="56" t="s">
        <v>60</v>
      </c>
      <c r="D162" s="53" t="s">
        <v>67</v>
      </c>
      <c r="E162" s="54">
        <f t="shared" si="10"/>
        <v>2815.0353461368827</v>
      </c>
      <c r="F162" s="54">
        <v>4831</v>
      </c>
      <c r="G162" s="56" t="s">
        <v>87</v>
      </c>
      <c r="H162" s="53" t="str">
        <f t="shared" si="6"/>
        <v>d5d12</v>
      </c>
      <c r="I162" s="57">
        <v>0</v>
      </c>
    </row>
    <row r="163" spans="2:9" x14ac:dyDescent="0.25">
      <c r="B163" s="29">
        <v>128</v>
      </c>
      <c r="C163" s="13" t="s">
        <v>60</v>
      </c>
      <c r="D163" s="23" t="s">
        <v>68</v>
      </c>
      <c r="E163" s="45">
        <f t="shared" si="10"/>
        <v>3202.5290006493306</v>
      </c>
      <c r="F163" s="45">
        <v>4370</v>
      </c>
      <c r="G163" s="13" t="s">
        <v>35</v>
      </c>
      <c r="H163" s="23" t="str">
        <f t="shared" si="6"/>
        <v>d5d13</v>
      </c>
      <c r="I163" s="24">
        <f t="shared" si="8"/>
        <v>4370</v>
      </c>
    </row>
    <row r="164" spans="2:9" x14ac:dyDescent="0.25">
      <c r="B164" s="29">
        <v>129</v>
      </c>
      <c r="C164" s="56" t="s">
        <v>60</v>
      </c>
      <c r="D164" s="53" t="s">
        <v>69</v>
      </c>
      <c r="E164" s="54">
        <f t="shared" si="10"/>
        <v>2848.2278700974753</v>
      </c>
      <c r="F164" s="54">
        <v>4846</v>
      </c>
      <c r="G164" s="56" t="s">
        <v>87</v>
      </c>
      <c r="H164" s="53" t="str">
        <f t="shared" si="6"/>
        <v>d5d14</v>
      </c>
      <c r="I164" s="57">
        <v>0</v>
      </c>
    </row>
    <row r="165" spans="2:9" x14ac:dyDescent="0.25">
      <c r="B165" s="29">
        <v>130</v>
      </c>
      <c r="C165" s="51" t="s">
        <v>60</v>
      </c>
      <c r="D165" s="48" t="s">
        <v>70</v>
      </c>
      <c r="E165" s="49">
        <f t="shared" si="10"/>
        <v>2156.5106074397131</v>
      </c>
      <c r="F165" s="50" t="s">
        <v>39</v>
      </c>
      <c r="G165" s="51" t="s">
        <v>84</v>
      </c>
      <c r="H165" s="48" t="str">
        <f t="shared" ref="H165:H228" si="11">C165&amp;D165</f>
        <v>d5d15</v>
      </c>
      <c r="I165" s="52">
        <f>E165</f>
        <v>2156.5106074397131</v>
      </c>
    </row>
    <row r="166" spans="2:9" x14ac:dyDescent="0.25">
      <c r="B166" s="29">
        <v>131</v>
      </c>
      <c r="C166" s="56" t="s">
        <v>60</v>
      </c>
      <c r="D166" s="53" t="s">
        <v>71</v>
      </c>
      <c r="E166" s="54">
        <f t="shared" si="10"/>
        <v>6765.0124907497402</v>
      </c>
      <c r="F166" s="54">
        <v>10252</v>
      </c>
      <c r="G166" s="56" t="s">
        <v>86</v>
      </c>
      <c r="H166" s="53" t="str">
        <f t="shared" si="11"/>
        <v>d5d16</v>
      </c>
      <c r="I166" s="57">
        <v>0</v>
      </c>
    </row>
    <row r="167" spans="2:9" x14ac:dyDescent="0.25">
      <c r="B167" s="29">
        <v>132</v>
      </c>
      <c r="C167" s="56" t="s">
        <v>60</v>
      </c>
      <c r="D167" s="53" t="s">
        <v>72</v>
      </c>
      <c r="E167" s="54">
        <f t="shared" si="10"/>
        <v>5138.16231740493</v>
      </c>
      <c r="F167" s="54">
        <v>8427</v>
      </c>
      <c r="G167" s="56" t="s">
        <v>86</v>
      </c>
      <c r="H167" s="53" t="str">
        <f t="shared" si="11"/>
        <v>d5d17</v>
      </c>
      <c r="I167" s="57">
        <v>0</v>
      </c>
    </row>
    <row r="168" spans="2:9" x14ac:dyDescent="0.25">
      <c r="B168" s="29">
        <v>133</v>
      </c>
      <c r="C168" s="56" t="s">
        <v>60</v>
      </c>
      <c r="D168" s="53" t="s">
        <v>73</v>
      </c>
      <c r="E168" s="54">
        <f t="shared" si="10"/>
        <v>4914.8840271160007</v>
      </c>
      <c r="F168" s="54">
        <v>9996</v>
      </c>
      <c r="G168" s="56" t="s">
        <v>86</v>
      </c>
      <c r="H168" s="53" t="str">
        <f t="shared" si="11"/>
        <v>d5d18</v>
      </c>
      <c r="I168" s="57">
        <v>0</v>
      </c>
    </row>
    <row r="169" spans="2:9" x14ac:dyDescent="0.25">
      <c r="B169" s="29">
        <v>134</v>
      </c>
      <c r="C169" s="56" t="s">
        <v>60</v>
      </c>
      <c r="D169" s="53" t="s">
        <v>74</v>
      </c>
      <c r="E169" s="54">
        <f t="shared" si="10"/>
        <v>4602.3156128192686</v>
      </c>
      <c r="F169" s="54">
        <v>7598</v>
      </c>
      <c r="G169" s="56" t="s">
        <v>86</v>
      </c>
      <c r="H169" s="53" t="str">
        <f t="shared" si="11"/>
        <v>d5d19</v>
      </c>
      <c r="I169" s="57">
        <v>0</v>
      </c>
    </row>
    <row r="170" spans="2:9" x14ac:dyDescent="0.25">
      <c r="B170" s="29">
        <v>135</v>
      </c>
      <c r="C170" s="56" t="s">
        <v>60</v>
      </c>
      <c r="D170" s="53" t="s">
        <v>75</v>
      </c>
      <c r="E170" s="54">
        <f t="shared" si="10"/>
        <v>4024.0697061556971</v>
      </c>
      <c r="F170" s="54">
        <v>8123</v>
      </c>
      <c r="G170" s="56" t="s">
        <v>86</v>
      </c>
      <c r="H170" s="53" t="str">
        <f t="shared" si="11"/>
        <v>d5d20</v>
      </c>
      <c r="I170" s="57">
        <v>0</v>
      </c>
    </row>
    <row r="171" spans="2:9" x14ac:dyDescent="0.25">
      <c r="B171" s="29">
        <v>136</v>
      </c>
      <c r="C171" s="56" t="s">
        <v>60</v>
      </c>
      <c r="D171" s="53" t="s">
        <v>76</v>
      </c>
      <c r="E171" s="54">
        <f t="shared" si="10"/>
        <v>3404.5653173349456</v>
      </c>
      <c r="F171" s="54">
        <v>9161</v>
      </c>
      <c r="G171" s="56" t="s">
        <v>86</v>
      </c>
      <c r="H171" s="53" t="str">
        <f t="shared" si="11"/>
        <v>d5d21</v>
      </c>
      <c r="I171" s="57">
        <v>0</v>
      </c>
    </row>
    <row r="172" spans="2:9" x14ac:dyDescent="0.25">
      <c r="B172" s="29">
        <v>137</v>
      </c>
      <c r="C172" s="56" t="s">
        <v>60</v>
      </c>
      <c r="D172" s="53" t="s">
        <v>77</v>
      </c>
      <c r="E172" s="54">
        <f t="shared" si="10"/>
        <v>3858.0585791301824</v>
      </c>
      <c r="F172" s="54">
        <v>6820</v>
      </c>
      <c r="G172" s="56" t="s">
        <v>86</v>
      </c>
      <c r="H172" s="53" t="str">
        <f t="shared" si="11"/>
        <v>d5d22</v>
      </c>
      <c r="I172" s="57">
        <v>0</v>
      </c>
    </row>
    <row r="173" spans="2:9" x14ac:dyDescent="0.25">
      <c r="B173" s="29">
        <v>138</v>
      </c>
      <c r="C173" s="56" t="s">
        <v>60</v>
      </c>
      <c r="D173" s="53" t="s">
        <v>78</v>
      </c>
      <c r="E173" s="54">
        <f t="shared" si="10"/>
        <v>7610.5519510742452</v>
      </c>
      <c r="F173" s="54">
        <v>11740</v>
      </c>
      <c r="G173" s="56" t="s">
        <v>86</v>
      </c>
      <c r="H173" s="53" t="str">
        <f t="shared" si="11"/>
        <v>d5d23</v>
      </c>
      <c r="I173" s="57">
        <v>0</v>
      </c>
    </row>
    <row r="174" spans="2:9" x14ac:dyDescent="0.25">
      <c r="B174" s="29">
        <v>139</v>
      </c>
      <c r="C174" s="56" t="s">
        <v>60</v>
      </c>
      <c r="D174" s="53" t="s">
        <v>79</v>
      </c>
      <c r="E174" s="54">
        <f t="shared" si="10"/>
        <v>7477.1893783693886</v>
      </c>
      <c r="F174" s="54">
        <v>13078</v>
      </c>
      <c r="G174" s="56" t="s">
        <v>86</v>
      </c>
      <c r="H174" s="53" t="str">
        <f t="shared" si="11"/>
        <v>d5d24</v>
      </c>
      <c r="I174" s="57">
        <v>0</v>
      </c>
    </row>
    <row r="175" spans="2:9" x14ac:dyDescent="0.25">
      <c r="B175" s="29">
        <v>140</v>
      </c>
      <c r="C175" s="56" t="s">
        <v>60</v>
      </c>
      <c r="D175" s="53" t="s">
        <v>80</v>
      </c>
      <c r="E175" s="54">
        <f t="shared" si="10"/>
        <v>6551.6566607233017</v>
      </c>
      <c r="F175" s="54">
        <v>10689</v>
      </c>
      <c r="G175" s="56" t="s">
        <v>86</v>
      </c>
      <c r="H175" s="53" t="str">
        <f t="shared" si="11"/>
        <v>d5d25</v>
      </c>
      <c r="I175" s="57">
        <v>0</v>
      </c>
    </row>
    <row r="176" spans="2:9" x14ac:dyDescent="0.25">
      <c r="B176" s="29">
        <v>141</v>
      </c>
      <c r="C176" s="56" t="s">
        <v>60</v>
      </c>
      <c r="D176" s="53" t="s">
        <v>81</v>
      </c>
      <c r="E176" s="54">
        <f t="shared" si="10"/>
        <v>6298.2172874552371</v>
      </c>
      <c r="F176" s="54">
        <v>10414</v>
      </c>
      <c r="G176" s="56" t="s">
        <v>86</v>
      </c>
      <c r="H176" s="53" t="str">
        <f t="shared" si="11"/>
        <v>d5d26</v>
      </c>
      <c r="I176" s="57">
        <v>0</v>
      </c>
    </row>
    <row r="177" spans="2:9" x14ac:dyDescent="0.25">
      <c r="B177" s="29">
        <v>142</v>
      </c>
      <c r="C177" s="13" t="s">
        <v>61</v>
      </c>
      <c r="D177" s="23" t="s">
        <v>62</v>
      </c>
      <c r="E177" s="45">
        <f>SQRT((($E$10-E11)^2)+(($F$10-F11)^2))</f>
        <v>757.6344765122559</v>
      </c>
      <c r="F177" s="45">
        <v>4428</v>
      </c>
      <c r="G177" s="13" t="s">
        <v>35</v>
      </c>
      <c r="H177" s="23" t="str">
        <f t="shared" si="11"/>
        <v>d6d7</v>
      </c>
      <c r="I177" s="24">
        <f t="shared" ref="I177:I215" si="12">F177</f>
        <v>4428</v>
      </c>
    </row>
    <row r="178" spans="2:9" x14ac:dyDescent="0.25">
      <c r="B178" s="29">
        <v>143</v>
      </c>
      <c r="C178" s="51" t="s">
        <v>61</v>
      </c>
      <c r="D178" s="48" t="s">
        <v>63</v>
      </c>
      <c r="E178" s="49">
        <f t="shared" ref="E178:E196" si="13">SQRT((($E$10-E12)^2)+(($F$10-F12)^2))</f>
        <v>2876.0865772782295</v>
      </c>
      <c r="F178" s="50" t="s">
        <v>39</v>
      </c>
      <c r="G178" s="51" t="s">
        <v>84</v>
      </c>
      <c r="H178" s="48" t="str">
        <f t="shared" si="11"/>
        <v>d6d8</v>
      </c>
      <c r="I178" s="52">
        <f>E178</f>
        <v>2876.0865772782295</v>
      </c>
    </row>
    <row r="179" spans="2:9" x14ac:dyDescent="0.25">
      <c r="B179" s="29">
        <v>144</v>
      </c>
      <c r="C179" s="51" t="s">
        <v>61</v>
      </c>
      <c r="D179" s="48" t="s">
        <v>64</v>
      </c>
      <c r="E179" s="49">
        <f t="shared" si="13"/>
        <v>2968.6027016089574</v>
      </c>
      <c r="F179" s="50" t="s">
        <v>39</v>
      </c>
      <c r="G179" s="51" t="s">
        <v>84</v>
      </c>
      <c r="H179" s="48" t="str">
        <f t="shared" si="11"/>
        <v>d6d9</v>
      </c>
      <c r="I179" s="52">
        <f>E179</f>
        <v>2968.6027016089574</v>
      </c>
    </row>
    <row r="180" spans="2:9" x14ac:dyDescent="0.25">
      <c r="B180" s="29">
        <v>145</v>
      </c>
      <c r="C180" s="13" t="s">
        <v>61</v>
      </c>
      <c r="D180" s="23" t="s">
        <v>65</v>
      </c>
      <c r="E180" s="45">
        <f t="shared" si="13"/>
        <v>2016.1311961278711</v>
      </c>
      <c r="F180" s="45">
        <v>3204</v>
      </c>
      <c r="G180" s="13" t="s">
        <v>35</v>
      </c>
      <c r="H180" s="23" t="str">
        <f t="shared" si="11"/>
        <v>d6d10</v>
      </c>
      <c r="I180" s="24">
        <f t="shared" si="12"/>
        <v>3204</v>
      </c>
    </row>
    <row r="181" spans="2:9" x14ac:dyDescent="0.25">
      <c r="B181" s="29">
        <v>146</v>
      </c>
      <c r="C181" s="51" t="s">
        <v>61</v>
      </c>
      <c r="D181" s="48" t="s">
        <v>66</v>
      </c>
      <c r="E181" s="49">
        <f t="shared" si="13"/>
        <v>2893.2744425650326</v>
      </c>
      <c r="F181" s="50" t="s">
        <v>39</v>
      </c>
      <c r="G181" s="51" t="s">
        <v>84</v>
      </c>
      <c r="H181" s="48" t="str">
        <f t="shared" si="11"/>
        <v>d6d11</v>
      </c>
      <c r="I181" s="52">
        <f>E181</f>
        <v>2893.2744425650326</v>
      </c>
    </row>
    <row r="182" spans="2:9" x14ac:dyDescent="0.25">
      <c r="B182" s="29">
        <v>147</v>
      </c>
      <c r="C182" s="56" t="s">
        <v>61</v>
      </c>
      <c r="D182" s="53" t="s">
        <v>67</v>
      </c>
      <c r="E182" s="54">
        <f t="shared" si="13"/>
        <v>3615.1084354414597</v>
      </c>
      <c r="F182" s="54">
        <v>6143</v>
      </c>
      <c r="G182" s="56" t="s">
        <v>87</v>
      </c>
      <c r="H182" s="53" t="str">
        <f t="shared" si="11"/>
        <v>d6d12</v>
      </c>
      <c r="I182" s="57">
        <v>0</v>
      </c>
    </row>
    <row r="183" spans="2:9" x14ac:dyDescent="0.25">
      <c r="B183" s="29">
        <v>148</v>
      </c>
      <c r="C183" s="13" t="s">
        <v>61</v>
      </c>
      <c r="D183" s="23" t="s">
        <v>68</v>
      </c>
      <c r="E183" s="45">
        <f t="shared" si="13"/>
        <v>4018.6172995198235</v>
      </c>
      <c r="F183" s="45">
        <v>5677</v>
      </c>
      <c r="G183" s="13" t="s">
        <v>35</v>
      </c>
      <c r="H183" s="23" t="str">
        <f t="shared" si="11"/>
        <v>d6d13</v>
      </c>
      <c r="I183" s="24">
        <f t="shared" si="12"/>
        <v>5677</v>
      </c>
    </row>
    <row r="184" spans="2:9" x14ac:dyDescent="0.25">
      <c r="B184" s="29">
        <v>149</v>
      </c>
      <c r="C184" s="56" t="s">
        <v>61</v>
      </c>
      <c r="D184" s="53" t="s">
        <v>69</v>
      </c>
      <c r="E184" s="54">
        <f t="shared" si="13"/>
        <v>3644.0001372118527</v>
      </c>
      <c r="F184" s="54">
        <v>6155</v>
      </c>
      <c r="G184" s="56" t="s">
        <v>87</v>
      </c>
      <c r="H184" s="53" t="str">
        <f t="shared" si="11"/>
        <v>d6d14</v>
      </c>
      <c r="I184" s="57">
        <v>0</v>
      </c>
    </row>
    <row r="185" spans="2:9" x14ac:dyDescent="0.25">
      <c r="B185" s="29">
        <v>150</v>
      </c>
      <c r="C185" s="51" t="s">
        <v>61</v>
      </c>
      <c r="D185" s="48" t="s">
        <v>70</v>
      </c>
      <c r="E185" s="49">
        <f t="shared" si="13"/>
        <v>2785.9829504144495</v>
      </c>
      <c r="F185" s="50" t="s">
        <v>39</v>
      </c>
      <c r="G185" s="51" t="s">
        <v>84</v>
      </c>
      <c r="H185" s="48" t="str">
        <f t="shared" si="11"/>
        <v>d6d15</v>
      </c>
      <c r="I185" s="52">
        <f>E185</f>
        <v>2785.9829504144495</v>
      </c>
    </row>
    <row r="186" spans="2:9" x14ac:dyDescent="0.25">
      <c r="B186" s="29">
        <v>151</v>
      </c>
      <c r="C186" s="56" t="s">
        <v>61</v>
      </c>
      <c r="D186" s="53" t="s">
        <v>71</v>
      </c>
      <c r="E186" s="54">
        <f t="shared" si="13"/>
        <v>6883.7900171344563</v>
      </c>
      <c r="F186" s="54">
        <v>10544</v>
      </c>
      <c r="G186" s="56" t="s">
        <v>86</v>
      </c>
      <c r="H186" s="53" t="str">
        <f t="shared" si="11"/>
        <v>d6d16</v>
      </c>
      <c r="I186" s="57">
        <v>0</v>
      </c>
    </row>
    <row r="187" spans="2:9" x14ac:dyDescent="0.25">
      <c r="B187" s="29">
        <v>152</v>
      </c>
      <c r="C187" s="56" t="s">
        <v>61</v>
      </c>
      <c r="D187" s="53" t="s">
        <v>72</v>
      </c>
      <c r="E187" s="54">
        <f t="shared" si="13"/>
        <v>5017.3563756225249</v>
      </c>
      <c r="F187" s="54">
        <v>8880</v>
      </c>
      <c r="G187" s="56" t="s">
        <v>86</v>
      </c>
      <c r="H187" s="53" t="str">
        <f t="shared" si="11"/>
        <v>d6d17</v>
      </c>
      <c r="I187" s="57">
        <v>0</v>
      </c>
    </row>
    <row r="188" spans="2:9" x14ac:dyDescent="0.25">
      <c r="B188" s="29">
        <v>153</v>
      </c>
      <c r="C188" s="56" t="s">
        <v>61</v>
      </c>
      <c r="D188" s="53" t="s">
        <v>73</v>
      </c>
      <c r="E188" s="54">
        <f t="shared" si="13"/>
        <v>4646.8006197813138</v>
      </c>
      <c r="F188" s="54">
        <v>10272</v>
      </c>
      <c r="G188" s="56" t="s">
        <v>86</v>
      </c>
      <c r="H188" s="53" t="str">
        <f t="shared" si="11"/>
        <v>d6d18</v>
      </c>
      <c r="I188" s="57">
        <v>0</v>
      </c>
    </row>
    <row r="189" spans="2:9" x14ac:dyDescent="0.25">
      <c r="B189" s="29">
        <v>154</v>
      </c>
      <c r="C189" s="56" t="s">
        <v>61</v>
      </c>
      <c r="D189" s="53" t="s">
        <v>74</v>
      </c>
      <c r="E189" s="54">
        <f t="shared" si="13"/>
        <v>4599.8576064917488</v>
      </c>
      <c r="F189" s="54">
        <v>7888</v>
      </c>
      <c r="G189" s="56" t="s">
        <v>86</v>
      </c>
      <c r="H189" s="53" t="str">
        <f t="shared" si="11"/>
        <v>d6d19</v>
      </c>
      <c r="I189" s="57">
        <v>0</v>
      </c>
    </row>
    <row r="190" spans="2:9" x14ac:dyDescent="0.25">
      <c r="B190" s="29">
        <v>155</v>
      </c>
      <c r="C190" s="56" t="s">
        <v>61</v>
      </c>
      <c r="D190" s="53" t="s">
        <v>75</v>
      </c>
      <c r="E190" s="54">
        <f t="shared" si="13"/>
        <v>4160.4482931530347</v>
      </c>
      <c r="F190" s="54">
        <v>8407</v>
      </c>
      <c r="G190" s="56" t="s">
        <v>86</v>
      </c>
      <c r="H190" s="53" t="str">
        <f t="shared" si="11"/>
        <v>d6d20</v>
      </c>
      <c r="I190" s="57">
        <v>0</v>
      </c>
    </row>
    <row r="191" spans="2:9" x14ac:dyDescent="0.25">
      <c r="B191" s="29">
        <v>156</v>
      </c>
      <c r="C191" s="56" t="s">
        <v>61</v>
      </c>
      <c r="D191" s="53" t="s">
        <v>76</v>
      </c>
      <c r="E191" s="54">
        <f t="shared" si="13"/>
        <v>3221.061936691066</v>
      </c>
      <c r="F191" s="54">
        <v>5755</v>
      </c>
      <c r="G191" s="56" t="s">
        <v>86</v>
      </c>
      <c r="H191" s="53" t="str">
        <f t="shared" si="11"/>
        <v>d6d21</v>
      </c>
      <c r="I191" s="57">
        <v>0</v>
      </c>
    </row>
    <row r="192" spans="2:9" x14ac:dyDescent="0.25">
      <c r="B192" s="29">
        <v>157</v>
      </c>
      <c r="C192" s="56" t="s">
        <v>61</v>
      </c>
      <c r="D192" s="53" t="s">
        <v>77</v>
      </c>
      <c r="E192" s="54">
        <f t="shared" si="13"/>
        <v>3719.1860668700078</v>
      </c>
      <c r="F192" s="54">
        <v>7113</v>
      </c>
      <c r="G192" s="56" t="s">
        <v>86</v>
      </c>
      <c r="H192" s="53" t="str">
        <f t="shared" si="11"/>
        <v>d6d22</v>
      </c>
      <c r="I192" s="57">
        <v>0</v>
      </c>
    </row>
    <row r="193" spans="2:9" x14ac:dyDescent="0.25">
      <c r="B193" s="29">
        <v>158</v>
      </c>
      <c r="C193" s="56" t="s">
        <v>61</v>
      </c>
      <c r="D193" s="53" t="s">
        <v>78</v>
      </c>
      <c r="E193" s="54">
        <f t="shared" si="13"/>
        <v>7288.864109036469</v>
      </c>
      <c r="F193" s="54">
        <v>12024</v>
      </c>
      <c r="G193" s="56" t="s">
        <v>86</v>
      </c>
      <c r="H193" s="53" t="str">
        <f t="shared" si="11"/>
        <v>d6d23</v>
      </c>
      <c r="I193" s="57">
        <v>0</v>
      </c>
    </row>
    <row r="194" spans="2:9" x14ac:dyDescent="0.25">
      <c r="B194" s="29">
        <v>159</v>
      </c>
      <c r="C194" s="56" t="s">
        <v>61</v>
      </c>
      <c r="D194" s="53" t="s">
        <v>79</v>
      </c>
      <c r="E194" s="54">
        <f t="shared" si="13"/>
        <v>7240.5552273289095</v>
      </c>
      <c r="F194" s="54">
        <v>13368</v>
      </c>
      <c r="G194" s="56" t="s">
        <v>86</v>
      </c>
      <c r="H194" s="53" t="str">
        <f t="shared" si="11"/>
        <v>d6d24</v>
      </c>
      <c r="I194" s="57">
        <v>0</v>
      </c>
    </row>
    <row r="195" spans="2:9" x14ac:dyDescent="0.25">
      <c r="B195" s="29">
        <v>160</v>
      </c>
      <c r="C195" s="56" t="s">
        <v>61</v>
      </c>
      <c r="D195" s="53" t="s">
        <v>80</v>
      </c>
      <c r="E195" s="54">
        <f t="shared" si="13"/>
        <v>6282.1545667071896</v>
      </c>
      <c r="F195" s="54">
        <v>10985</v>
      </c>
      <c r="G195" s="56" t="s">
        <v>86</v>
      </c>
      <c r="H195" s="53" t="str">
        <f t="shared" si="11"/>
        <v>d6d25</v>
      </c>
      <c r="I195" s="57">
        <v>0</v>
      </c>
    </row>
    <row r="196" spans="2:9" x14ac:dyDescent="0.25">
      <c r="B196" s="29">
        <v>161</v>
      </c>
      <c r="C196" s="56" t="s">
        <v>61</v>
      </c>
      <c r="D196" s="53" t="s">
        <v>81</v>
      </c>
      <c r="E196" s="54">
        <f t="shared" si="13"/>
        <v>6006.9709504874418</v>
      </c>
      <c r="F196" s="54">
        <v>10713</v>
      </c>
      <c r="G196" s="56" t="s">
        <v>86</v>
      </c>
      <c r="H196" s="53" t="str">
        <f t="shared" si="11"/>
        <v>d6d26</v>
      </c>
      <c r="I196" s="57">
        <v>0</v>
      </c>
    </row>
    <row r="197" spans="2:9" x14ac:dyDescent="0.25">
      <c r="B197" s="29">
        <v>162</v>
      </c>
      <c r="C197" s="51" t="s">
        <v>62</v>
      </c>
      <c r="D197" s="48" t="s">
        <v>63</v>
      </c>
      <c r="E197" s="49">
        <f>SQRT((($E$11-E12)^2)+(($F$11-F12)^2))</f>
        <v>2477.6061026724969</v>
      </c>
      <c r="F197" s="50" t="s">
        <v>39</v>
      </c>
      <c r="G197" s="51" t="s">
        <v>84</v>
      </c>
      <c r="H197" s="48" t="str">
        <f t="shared" si="11"/>
        <v>d7d8</v>
      </c>
      <c r="I197" s="52">
        <f>E197</f>
        <v>2477.6061026724969</v>
      </c>
    </row>
    <row r="198" spans="2:9" x14ac:dyDescent="0.25">
      <c r="B198" s="29">
        <v>163</v>
      </c>
      <c r="C198" s="51" t="s">
        <v>62</v>
      </c>
      <c r="D198" s="48" t="s">
        <v>64</v>
      </c>
      <c r="E198" s="49">
        <f t="shared" ref="E198:E215" si="14">SQRT((($E$11-E13)^2)+(($F$11-F13)^2))</f>
        <v>2811.9238965519676</v>
      </c>
      <c r="F198" s="50" t="s">
        <v>39</v>
      </c>
      <c r="G198" s="51" t="s">
        <v>84</v>
      </c>
      <c r="H198" s="48" t="str">
        <f t="shared" si="11"/>
        <v>d7d9</v>
      </c>
      <c r="I198" s="52">
        <f>E198</f>
        <v>2811.9238965519676</v>
      </c>
    </row>
    <row r="199" spans="2:9" x14ac:dyDescent="0.25">
      <c r="B199" s="29">
        <v>164</v>
      </c>
      <c r="C199" s="13" t="s">
        <v>62</v>
      </c>
      <c r="D199" s="23" t="s">
        <v>65</v>
      </c>
      <c r="E199" s="45">
        <f t="shared" si="14"/>
        <v>1806.5992914866317</v>
      </c>
      <c r="F199" s="45">
        <v>3545</v>
      </c>
      <c r="G199" s="13" t="s">
        <v>35</v>
      </c>
      <c r="H199" s="23" t="str">
        <f t="shared" si="11"/>
        <v>d7d10</v>
      </c>
      <c r="I199" s="24">
        <f t="shared" si="12"/>
        <v>3545</v>
      </c>
    </row>
    <row r="200" spans="2:9" x14ac:dyDescent="0.25">
      <c r="B200" s="29">
        <v>165</v>
      </c>
      <c r="C200" s="51" t="s">
        <v>62</v>
      </c>
      <c r="D200" s="48" t="s">
        <v>66</v>
      </c>
      <c r="E200" s="49">
        <f t="shared" si="14"/>
        <v>2863.7271168880598</v>
      </c>
      <c r="F200" s="50" t="s">
        <v>39</v>
      </c>
      <c r="G200" s="51" t="s">
        <v>84</v>
      </c>
      <c r="H200" s="48" t="str">
        <f t="shared" si="11"/>
        <v>d7d11</v>
      </c>
      <c r="I200" s="52">
        <f>E200</f>
        <v>2863.7271168880598</v>
      </c>
    </row>
    <row r="201" spans="2:9" x14ac:dyDescent="0.25">
      <c r="B201" s="29">
        <v>166</v>
      </c>
      <c r="C201" s="56" t="s">
        <v>62</v>
      </c>
      <c r="D201" s="53" t="s">
        <v>67</v>
      </c>
      <c r="E201" s="54">
        <f t="shared" si="14"/>
        <v>3668.9618422654657</v>
      </c>
      <c r="F201" s="54">
        <v>8316</v>
      </c>
      <c r="G201" s="56" t="s">
        <v>86</v>
      </c>
      <c r="H201" s="53" t="str">
        <f t="shared" si="11"/>
        <v>d7d12</v>
      </c>
      <c r="I201" s="57">
        <v>0</v>
      </c>
    </row>
    <row r="202" spans="2:9" x14ac:dyDescent="0.25">
      <c r="B202" s="29">
        <v>167</v>
      </c>
      <c r="C202" s="56" t="s">
        <v>62</v>
      </c>
      <c r="D202" s="53" t="s">
        <v>68</v>
      </c>
      <c r="E202" s="54">
        <f t="shared" si="14"/>
        <v>4080.0535535700997</v>
      </c>
      <c r="F202" s="54">
        <v>7853</v>
      </c>
      <c r="G202" s="56" t="s">
        <v>86</v>
      </c>
      <c r="H202" s="53" t="str">
        <f t="shared" si="11"/>
        <v>d7d13</v>
      </c>
      <c r="I202" s="57">
        <v>0</v>
      </c>
    </row>
    <row r="203" spans="2:9" x14ac:dyDescent="0.25">
      <c r="B203" s="29">
        <v>168</v>
      </c>
      <c r="C203" s="56" t="s">
        <v>62</v>
      </c>
      <c r="D203" s="53" t="s">
        <v>69</v>
      </c>
      <c r="E203" s="54">
        <f t="shared" si="14"/>
        <v>3691.2470792402937</v>
      </c>
      <c r="F203" s="54">
        <v>8321</v>
      </c>
      <c r="G203" s="56" t="s">
        <v>86</v>
      </c>
      <c r="H203" s="53" t="str">
        <f t="shared" si="11"/>
        <v>d7d14</v>
      </c>
      <c r="I203" s="57">
        <v>0</v>
      </c>
    </row>
    <row r="204" spans="2:9" x14ac:dyDescent="0.25">
      <c r="B204" s="29">
        <v>169</v>
      </c>
      <c r="C204" s="51" t="s">
        <v>62</v>
      </c>
      <c r="D204" s="48" t="s">
        <v>70</v>
      </c>
      <c r="E204" s="49">
        <f t="shared" si="14"/>
        <v>2701.1384636852663</v>
      </c>
      <c r="F204" s="50" t="s">
        <v>39</v>
      </c>
      <c r="G204" s="51" t="s">
        <v>84</v>
      </c>
      <c r="H204" s="48" t="str">
        <f t="shared" si="11"/>
        <v>d7d15</v>
      </c>
      <c r="I204" s="52">
        <f>E204</f>
        <v>2701.1384636852663</v>
      </c>
    </row>
    <row r="205" spans="2:9" x14ac:dyDescent="0.25">
      <c r="B205" s="29">
        <v>170</v>
      </c>
      <c r="C205" s="56" t="s">
        <v>62</v>
      </c>
      <c r="D205" s="53" t="s">
        <v>71</v>
      </c>
      <c r="E205" s="54">
        <f t="shared" si="14"/>
        <v>6300.3375306407197</v>
      </c>
      <c r="F205" s="54">
        <v>8438</v>
      </c>
      <c r="G205" s="56" t="s">
        <v>91</v>
      </c>
      <c r="H205" s="53" t="str">
        <f t="shared" si="11"/>
        <v>d7d16</v>
      </c>
      <c r="I205" s="57">
        <v>0</v>
      </c>
    </row>
    <row r="206" spans="2:9" x14ac:dyDescent="0.25">
      <c r="B206" s="29">
        <v>171</v>
      </c>
      <c r="C206" s="56" t="s">
        <v>62</v>
      </c>
      <c r="D206" s="53" t="s">
        <v>72</v>
      </c>
      <c r="E206" s="54">
        <f t="shared" si="14"/>
        <v>4339.4304925877086</v>
      </c>
      <c r="F206" s="54">
        <v>6611</v>
      </c>
      <c r="G206" s="56" t="s">
        <v>91</v>
      </c>
      <c r="H206" s="53" t="str">
        <f t="shared" si="11"/>
        <v>d7d17</v>
      </c>
      <c r="I206" s="57">
        <v>0</v>
      </c>
    </row>
    <row r="207" spans="2:9" x14ac:dyDescent="0.25">
      <c r="B207" s="29">
        <v>172</v>
      </c>
      <c r="C207" s="13" t="s">
        <v>62</v>
      </c>
      <c r="D207" s="23" t="s">
        <v>73</v>
      </c>
      <c r="E207" s="45">
        <f t="shared" si="14"/>
        <v>3922.4963989785892</v>
      </c>
      <c r="F207" s="45">
        <v>8034</v>
      </c>
      <c r="G207" s="13" t="s">
        <v>35</v>
      </c>
      <c r="H207" s="23" t="str">
        <f t="shared" si="11"/>
        <v>d7d18</v>
      </c>
      <c r="I207" s="24">
        <f t="shared" si="12"/>
        <v>8034</v>
      </c>
    </row>
    <row r="208" spans="2:9" x14ac:dyDescent="0.25">
      <c r="B208" s="29">
        <v>173</v>
      </c>
      <c r="C208" s="56" t="s">
        <v>62</v>
      </c>
      <c r="D208" s="53" t="s">
        <v>74</v>
      </c>
      <c r="E208" s="54">
        <f t="shared" si="14"/>
        <v>3979.6105337080412</v>
      </c>
      <c r="F208" s="54">
        <v>5793</v>
      </c>
      <c r="G208" s="56" t="s">
        <v>91</v>
      </c>
      <c r="H208" s="53" t="str">
        <f t="shared" si="11"/>
        <v>d7d19</v>
      </c>
      <c r="I208" s="57">
        <v>0</v>
      </c>
    </row>
    <row r="209" spans="2:9" x14ac:dyDescent="0.25">
      <c r="B209" s="29">
        <v>174</v>
      </c>
      <c r="C209" s="56" t="s">
        <v>62</v>
      </c>
      <c r="D209" s="53" t="s">
        <v>75</v>
      </c>
      <c r="E209" s="54">
        <f t="shared" si="14"/>
        <v>3625.4351462962345</v>
      </c>
      <c r="F209" s="54">
        <v>6310</v>
      </c>
      <c r="G209" s="56" t="s">
        <v>91</v>
      </c>
      <c r="H209" s="53" t="str">
        <f t="shared" si="11"/>
        <v>d7d20</v>
      </c>
      <c r="I209" s="57">
        <v>0</v>
      </c>
    </row>
    <row r="210" spans="2:9" x14ac:dyDescent="0.25">
      <c r="B210" s="29">
        <v>175</v>
      </c>
      <c r="C210" s="56" t="s">
        <v>62</v>
      </c>
      <c r="D210" s="53" t="s">
        <v>76</v>
      </c>
      <c r="E210" s="54">
        <f t="shared" si="14"/>
        <v>2544.5050599281581</v>
      </c>
      <c r="F210" s="54">
        <v>3652</v>
      </c>
      <c r="G210" s="56" t="s">
        <v>91</v>
      </c>
      <c r="H210" s="53" t="str">
        <f t="shared" si="11"/>
        <v>d7d21</v>
      </c>
      <c r="I210" s="57">
        <v>0</v>
      </c>
    </row>
    <row r="211" spans="2:9" x14ac:dyDescent="0.25">
      <c r="B211" s="29">
        <v>176</v>
      </c>
      <c r="C211" s="13" t="s">
        <v>62</v>
      </c>
      <c r="D211" s="23" t="s">
        <v>77</v>
      </c>
      <c r="E211" s="45">
        <f t="shared" si="14"/>
        <v>3051.128479759579</v>
      </c>
      <c r="F211" s="45">
        <v>4953</v>
      </c>
      <c r="G211" s="13" t="s">
        <v>35</v>
      </c>
      <c r="H211" s="23" t="str">
        <f t="shared" si="11"/>
        <v>d7d22</v>
      </c>
      <c r="I211" s="24">
        <f t="shared" si="12"/>
        <v>4953</v>
      </c>
    </row>
    <row r="212" spans="2:9" x14ac:dyDescent="0.25">
      <c r="B212" s="29">
        <v>177</v>
      </c>
      <c r="C212" s="13" t="s">
        <v>62</v>
      </c>
      <c r="D212" s="23" t="s">
        <v>78</v>
      </c>
      <c r="E212" s="45">
        <f t="shared" si="14"/>
        <v>6544.4701848201585</v>
      </c>
      <c r="F212" s="45">
        <v>9598</v>
      </c>
      <c r="G212" s="13" t="s">
        <v>35</v>
      </c>
      <c r="H212" s="23" t="str">
        <f t="shared" si="11"/>
        <v>d7d23</v>
      </c>
      <c r="I212" s="24">
        <f t="shared" si="12"/>
        <v>9598</v>
      </c>
    </row>
    <row r="213" spans="2:9" x14ac:dyDescent="0.25">
      <c r="B213" s="29">
        <v>178</v>
      </c>
      <c r="C213" s="56" t="s">
        <v>62</v>
      </c>
      <c r="D213" s="53" t="s">
        <v>79</v>
      </c>
      <c r="E213" s="54">
        <f t="shared" si="14"/>
        <v>6514.252835130058</v>
      </c>
      <c r="F213" s="54">
        <v>11267</v>
      </c>
      <c r="G213" s="56" t="s">
        <v>91</v>
      </c>
      <c r="H213" s="53" t="str">
        <f t="shared" si="11"/>
        <v>d7d24</v>
      </c>
      <c r="I213" s="57">
        <v>0</v>
      </c>
    </row>
    <row r="214" spans="2:9" x14ac:dyDescent="0.25">
      <c r="B214" s="29">
        <v>179</v>
      </c>
      <c r="C214" s="56" t="s">
        <v>62</v>
      </c>
      <c r="D214" s="53" t="s">
        <v>80</v>
      </c>
      <c r="E214" s="54">
        <f t="shared" si="14"/>
        <v>5550.4349379125233</v>
      </c>
      <c r="F214" s="54">
        <v>8547</v>
      </c>
      <c r="G214" s="56" t="s">
        <v>92</v>
      </c>
      <c r="H214" s="53" t="str">
        <f t="shared" si="11"/>
        <v>d7d25</v>
      </c>
      <c r="I214" s="57">
        <v>0</v>
      </c>
    </row>
    <row r="215" spans="2:9" x14ac:dyDescent="0.25">
      <c r="B215" s="29">
        <v>180</v>
      </c>
      <c r="C215" s="13" t="s">
        <v>62</v>
      </c>
      <c r="D215" s="23" t="s">
        <v>81</v>
      </c>
      <c r="E215" s="45">
        <f t="shared" si="14"/>
        <v>5271.122271395343</v>
      </c>
      <c r="F215" s="45">
        <v>8284</v>
      </c>
      <c r="G215" s="13" t="s">
        <v>35</v>
      </c>
      <c r="H215" s="23" t="str">
        <f t="shared" si="11"/>
        <v>d7d26</v>
      </c>
      <c r="I215" s="24">
        <f t="shared" si="12"/>
        <v>8284</v>
      </c>
    </row>
    <row r="216" spans="2:9" x14ac:dyDescent="0.25">
      <c r="B216" s="29">
        <v>181</v>
      </c>
      <c r="C216" s="51" t="s">
        <v>63</v>
      </c>
      <c r="D216" s="48" t="s">
        <v>64</v>
      </c>
      <c r="E216" s="49">
        <f>SQRT((($E$12-E13)^2)+(($F$12-F13)^2))</f>
        <v>979.01991808134323</v>
      </c>
      <c r="F216" s="50" t="s">
        <v>39</v>
      </c>
      <c r="G216" s="51" t="s">
        <v>84</v>
      </c>
      <c r="H216" s="48" t="str">
        <f t="shared" si="11"/>
        <v>d8d9</v>
      </c>
      <c r="I216" s="52">
        <f>E216</f>
        <v>979.01991808134323</v>
      </c>
    </row>
    <row r="217" spans="2:9" x14ac:dyDescent="0.25">
      <c r="B217" s="29">
        <v>182</v>
      </c>
      <c r="C217" s="51" t="s">
        <v>63</v>
      </c>
      <c r="D217" s="48" t="s">
        <v>65</v>
      </c>
      <c r="E217" s="49">
        <f t="shared" ref="E217:E233" si="15">SQRT((($E$12-E14)^2)+(($F$12-F14)^2))</f>
        <v>989.3032901997243</v>
      </c>
      <c r="F217" s="50" t="s">
        <v>39</v>
      </c>
      <c r="G217" s="51" t="s">
        <v>84</v>
      </c>
      <c r="H217" s="48" t="str">
        <f t="shared" si="11"/>
        <v>d8d10</v>
      </c>
      <c r="I217" s="52">
        <f t="shared" ref="I217:I250" si="16">E217</f>
        <v>989.3032901997243</v>
      </c>
    </row>
    <row r="218" spans="2:9" x14ac:dyDescent="0.25">
      <c r="B218" s="29">
        <v>183</v>
      </c>
      <c r="C218" s="51" t="s">
        <v>63</v>
      </c>
      <c r="D218" s="48" t="s">
        <v>66</v>
      </c>
      <c r="E218" s="49">
        <f t="shared" si="15"/>
        <v>1426.7785392274443</v>
      </c>
      <c r="F218" s="50" t="s">
        <v>39</v>
      </c>
      <c r="G218" s="51" t="s">
        <v>84</v>
      </c>
      <c r="H218" s="48" t="str">
        <f t="shared" si="11"/>
        <v>d8d11</v>
      </c>
      <c r="I218" s="52">
        <f t="shared" si="16"/>
        <v>1426.7785392274443</v>
      </c>
    </row>
    <row r="219" spans="2:9" x14ac:dyDescent="0.25">
      <c r="B219" s="29">
        <v>184</v>
      </c>
      <c r="C219" s="51" t="s">
        <v>63</v>
      </c>
      <c r="D219" s="48" t="s">
        <v>67</v>
      </c>
      <c r="E219" s="49">
        <f t="shared" si="15"/>
        <v>2150.8000836897882</v>
      </c>
      <c r="F219" s="50" t="s">
        <v>39</v>
      </c>
      <c r="G219" s="51" t="s">
        <v>84</v>
      </c>
      <c r="H219" s="48" t="str">
        <f t="shared" si="11"/>
        <v>d8d12</v>
      </c>
      <c r="I219" s="52">
        <f t="shared" si="16"/>
        <v>2150.8000836897882</v>
      </c>
    </row>
    <row r="220" spans="2:9" x14ac:dyDescent="0.25">
      <c r="B220" s="29">
        <v>185</v>
      </c>
      <c r="C220" s="51" t="s">
        <v>63</v>
      </c>
      <c r="D220" s="48" t="s">
        <v>68</v>
      </c>
      <c r="E220" s="49">
        <f t="shared" si="15"/>
        <v>2475.5025752359861</v>
      </c>
      <c r="F220" s="50" t="s">
        <v>39</v>
      </c>
      <c r="G220" s="51" t="s">
        <v>84</v>
      </c>
      <c r="H220" s="48" t="str">
        <f t="shared" si="11"/>
        <v>d8d13</v>
      </c>
      <c r="I220" s="52">
        <f t="shared" si="16"/>
        <v>2475.5025752359861</v>
      </c>
    </row>
    <row r="221" spans="2:9" x14ac:dyDescent="0.25">
      <c r="B221" s="29">
        <v>186</v>
      </c>
      <c r="C221" s="51" t="s">
        <v>63</v>
      </c>
      <c r="D221" s="48" t="s">
        <v>69</v>
      </c>
      <c r="E221" s="49">
        <f t="shared" si="15"/>
        <v>2145.372927954485</v>
      </c>
      <c r="F221" s="50" t="s">
        <v>39</v>
      </c>
      <c r="G221" s="51" t="s">
        <v>84</v>
      </c>
      <c r="H221" s="48" t="str">
        <f t="shared" si="11"/>
        <v>d8d14</v>
      </c>
      <c r="I221" s="52">
        <f t="shared" si="16"/>
        <v>2145.372927954485</v>
      </c>
    </row>
    <row r="222" spans="2:9" x14ac:dyDescent="0.25">
      <c r="B222" s="29">
        <v>187</v>
      </c>
      <c r="C222" s="51" t="s">
        <v>63</v>
      </c>
      <c r="D222" s="48" t="s">
        <v>70</v>
      </c>
      <c r="E222" s="49">
        <f t="shared" si="15"/>
        <v>1187.7394495427018</v>
      </c>
      <c r="F222" s="50" t="s">
        <v>39</v>
      </c>
      <c r="G222" s="51" t="s">
        <v>84</v>
      </c>
      <c r="H222" s="48" t="str">
        <f t="shared" si="11"/>
        <v>d8d15</v>
      </c>
      <c r="I222" s="52">
        <f t="shared" si="16"/>
        <v>1187.7394495427018</v>
      </c>
    </row>
    <row r="223" spans="2:9" x14ac:dyDescent="0.25">
      <c r="B223" s="29">
        <v>188</v>
      </c>
      <c r="C223" s="51" t="s">
        <v>63</v>
      </c>
      <c r="D223" s="48" t="s">
        <v>71</v>
      </c>
      <c r="E223" s="49">
        <f t="shared" si="15"/>
        <v>4152.113317336125</v>
      </c>
      <c r="F223" s="50" t="s">
        <v>39</v>
      </c>
      <c r="G223" s="51" t="s">
        <v>84</v>
      </c>
      <c r="H223" s="48" t="str">
        <f t="shared" si="11"/>
        <v>d8d16</v>
      </c>
      <c r="I223" s="52">
        <f t="shared" si="16"/>
        <v>4152.113317336125</v>
      </c>
    </row>
    <row r="224" spans="2:9" x14ac:dyDescent="0.25">
      <c r="B224" s="29">
        <v>189</v>
      </c>
      <c r="C224" s="51" t="s">
        <v>63</v>
      </c>
      <c r="D224" s="48" t="s">
        <v>72</v>
      </c>
      <c r="E224" s="49">
        <f t="shared" si="15"/>
        <v>2783.6043181458099</v>
      </c>
      <c r="F224" s="50" t="s">
        <v>39</v>
      </c>
      <c r="G224" s="51" t="s">
        <v>84</v>
      </c>
      <c r="H224" s="48" t="str">
        <f t="shared" si="11"/>
        <v>d8d17</v>
      </c>
      <c r="I224" s="52">
        <f t="shared" si="16"/>
        <v>2783.6043181458099</v>
      </c>
    </row>
    <row r="225" spans="2:9" x14ac:dyDescent="0.25">
      <c r="B225" s="29">
        <v>190</v>
      </c>
      <c r="C225" s="51" t="s">
        <v>63</v>
      </c>
      <c r="D225" s="48" t="s">
        <v>73</v>
      </c>
      <c r="E225" s="49">
        <f t="shared" si="15"/>
        <v>2868.8691151741309</v>
      </c>
      <c r="F225" s="50" t="s">
        <v>39</v>
      </c>
      <c r="G225" s="51" t="s">
        <v>84</v>
      </c>
      <c r="H225" s="48" t="str">
        <f t="shared" si="11"/>
        <v>d8d18</v>
      </c>
      <c r="I225" s="52">
        <f t="shared" si="16"/>
        <v>2868.8691151741309</v>
      </c>
    </row>
    <row r="226" spans="2:9" x14ac:dyDescent="0.25">
      <c r="B226" s="29">
        <v>191</v>
      </c>
      <c r="C226" s="51" t="s">
        <v>63</v>
      </c>
      <c r="D226" s="48" t="s">
        <v>74</v>
      </c>
      <c r="E226" s="49">
        <f t="shared" si="15"/>
        <v>2113.4407964265288</v>
      </c>
      <c r="F226" s="50" t="s">
        <v>39</v>
      </c>
      <c r="G226" s="51" t="s">
        <v>84</v>
      </c>
      <c r="H226" s="48" t="str">
        <f t="shared" si="11"/>
        <v>d8d19</v>
      </c>
      <c r="I226" s="52">
        <f t="shared" si="16"/>
        <v>2113.4407964265288</v>
      </c>
    </row>
    <row r="227" spans="2:9" x14ac:dyDescent="0.25">
      <c r="B227" s="29">
        <v>192</v>
      </c>
      <c r="C227" s="51" t="s">
        <v>63</v>
      </c>
      <c r="D227" s="48" t="s">
        <v>75</v>
      </c>
      <c r="E227" s="49">
        <f t="shared" si="15"/>
        <v>1427.7030503574615</v>
      </c>
      <c r="F227" s="50" t="s">
        <v>39</v>
      </c>
      <c r="G227" s="51" t="s">
        <v>84</v>
      </c>
      <c r="H227" s="48" t="str">
        <f t="shared" si="11"/>
        <v>d8d20</v>
      </c>
      <c r="I227" s="52">
        <f t="shared" si="16"/>
        <v>1427.7030503574615</v>
      </c>
    </row>
    <row r="228" spans="2:9" x14ac:dyDescent="0.25">
      <c r="B228" s="29">
        <v>193</v>
      </c>
      <c r="C228" s="51" t="s">
        <v>63</v>
      </c>
      <c r="D228" s="48" t="s">
        <v>76</v>
      </c>
      <c r="E228" s="49">
        <f t="shared" si="15"/>
        <v>1515.4491083503926</v>
      </c>
      <c r="F228" s="50" t="s">
        <v>39</v>
      </c>
      <c r="G228" s="51" t="s">
        <v>84</v>
      </c>
      <c r="H228" s="48" t="str">
        <f t="shared" si="11"/>
        <v>d8d21</v>
      </c>
      <c r="I228" s="52">
        <f t="shared" si="16"/>
        <v>1515.4491083503926</v>
      </c>
    </row>
    <row r="229" spans="2:9" x14ac:dyDescent="0.25">
      <c r="B229" s="29">
        <v>194</v>
      </c>
      <c r="C229" s="51" t="s">
        <v>63</v>
      </c>
      <c r="D229" s="48" t="s">
        <v>77</v>
      </c>
      <c r="E229" s="49">
        <f t="shared" si="15"/>
        <v>1712.3121794813001</v>
      </c>
      <c r="F229" s="50" t="s">
        <v>39</v>
      </c>
      <c r="G229" s="51" t="s">
        <v>84</v>
      </c>
      <c r="H229" s="48" t="str">
        <f t="shared" ref="H229:H292" si="17">C229&amp;D229</f>
        <v>d8d22</v>
      </c>
      <c r="I229" s="52">
        <f t="shared" si="16"/>
        <v>1712.3121794813001</v>
      </c>
    </row>
    <row r="230" spans="2:9" x14ac:dyDescent="0.25">
      <c r="B230" s="29">
        <v>195</v>
      </c>
      <c r="C230" s="51" t="s">
        <v>63</v>
      </c>
      <c r="D230" s="48" t="s">
        <v>78</v>
      </c>
      <c r="E230" s="49">
        <f t="shared" si="15"/>
        <v>5474.2066091809138</v>
      </c>
      <c r="F230" s="50" t="s">
        <v>39</v>
      </c>
      <c r="G230" s="51" t="s">
        <v>84</v>
      </c>
      <c r="H230" s="48" t="str">
        <f t="shared" si="17"/>
        <v>d8d23</v>
      </c>
      <c r="I230" s="52">
        <f t="shared" si="16"/>
        <v>5474.2066091809138</v>
      </c>
    </row>
    <row r="231" spans="2:9" x14ac:dyDescent="0.25">
      <c r="B231" s="29">
        <v>196</v>
      </c>
      <c r="C231" s="51" t="s">
        <v>63</v>
      </c>
      <c r="D231" s="48" t="s">
        <v>79</v>
      </c>
      <c r="E231" s="49">
        <f t="shared" si="15"/>
        <v>5193.7287183679509</v>
      </c>
      <c r="F231" s="50" t="s">
        <v>39</v>
      </c>
      <c r="G231" s="51" t="s">
        <v>84</v>
      </c>
      <c r="H231" s="48" t="str">
        <f t="shared" si="17"/>
        <v>d8d24</v>
      </c>
      <c r="I231" s="52">
        <f t="shared" si="16"/>
        <v>5193.7287183679509</v>
      </c>
    </row>
    <row r="232" spans="2:9" x14ac:dyDescent="0.25">
      <c r="B232" s="29">
        <v>197</v>
      </c>
      <c r="C232" s="51" t="s">
        <v>63</v>
      </c>
      <c r="D232" s="48" t="s">
        <v>80</v>
      </c>
      <c r="E232" s="49">
        <f t="shared" si="15"/>
        <v>4366.2730102456944</v>
      </c>
      <c r="F232" s="50" t="s">
        <v>39</v>
      </c>
      <c r="G232" s="51" t="s">
        <v>84</v>
      </c>
      <c r="H232" s="48" t="str">
        <f t="shared" si="17"/>
        <v>d8d25</v>
      </c>
      <c r="I232" s="52">
        <f t="shared" si="16"/>
        <v>4366.2730102456944</v>
      </c>
    </row>
    <row r="233" spans="2:9" x14ac:dyDescent="0.25">
      <c r="B233" s="29">
        <v>198</v>
      </c>
      <c r="C233" s="51" t="s">
        <v>63</v>
      </c>
      <c r="D233" s="48" t="s">
        <v>81</v>
      </c>
      <c r="E233" s="49">
        <f t="shared" si="15"/>
        <v>4170.4457795300495</v>
      </c>
      <c r="F233" s="50" t="s">
        <v>39</v>
      </c>
      <c r="G233" s="51" t="s">
        <v>84</v>
      </c>
      <c r="H233" s="48" t="str">
        <f t="shared" si="17"/>
        <v>d8d26</v>
      </c>
      <c r="I233" s="52">
        <f t="shared" si="16"/>
        <v>4170.4457795300495</v>
      </c>
    </row>
    <row r="234" spans="2:9" x14ac:dyDescent="0.25">
      <c r="B234" s="29">
        <v>199</v>
      </c>
      <c r="C234" s="51" t="s">
        <v>64</v>
      </c>
      <c r="D234" s="48" t="s">
        <v>65</v>
      </c>
      <c r="E234" s="49">
        <f>SQRT((($E$13-E14)^2)+(($F$13-F14)^2))</f>
        <v>1005.3899740896564</v>
      </c>
      <c r="F234" s="50" t="s">
        <v>39</v>
      </c>
      <c r="G234" s="51" t="s">
        <v>84</v>
      </c>
      <c r="H234" s="48" t="str">
        <f t="shared" si="17"/>
        <v>d9d10</v>
      </c>
      <c r="I234" s="52">
        <f t="shared" si="16"/>
        <v>1005.3899740896564</v>
      </c>
    </row>
    <row r="235" spans="2:9" x14ac:dyDescent="0.25">
      <c r="B235" s="29">
        <v>200</v>
      </c>
      <c r="C235" s="51" t="s">
        <v>64</v>
      </c>
      <c r="D235" s="48" t="s">
        <v>66</v>
      </c>
      <c r="E235" s="49">
        <f t="shared" ref="E235:E250" si="18">SQRT((($E$13-E15)^2)+(($F$13-F15)^2))</f>
        <v>487.80426402400377</v>
      </c>
      <c r="F235" s="50" t="s">
        <v>39</v>
      </c>
      <c r="G235" s="51" t="s">
        <v>84</v>
      </c>
      <c r="H235" s="48" t="str">
        <f t="shared" si="17"/>
        <v>d9d11</v>
      </c>
      <c r="I235" s="52">
        <f t="shared" si="16"/>
        <v>487.80426402400377</v>
      </c>
    </row>
    <row r="236" spans="2:9" x14ac:dyDescent="0.25">
      <c r="B236" s="29">
        <v>201</v>
      </c>
      <c r="C236" s="51" t="s">
        <v>64</v>
      </c>
      <c r="D236" s="48" t="s">
        <v>67</v>
      </c>
      <c r="E236" s="49">
        <f t="shared" si="18"/>
        <v>1178.7268555522098</v>
      </c>
      <c r="F236" s="50" t="s">
        <v>39</v>
      </c>
      <c r="G236" s="51" t="s">
        <v>84</v>
      </c>
      <c r="H236" s="48" t="str">
        <f t="shared" si="17"/>
        <v>d9d12</v>
      </c>
      <c r="I236" s="52">
        <f t="shared" si="16"/>
        <v>1178.7268555522098</v>
      </c>
    </row>
    <row r="237" spans="2:9" x14ac:dyDescent="0.25">
      <c r="B237" s="29">
        <v>202</v>
      </c>
      <c r="C237" s="51" t="s">
        <v>64</v>
      </c>
      <c r="D237" s="48" t="s">
        <v>68</v>
      </c>
      <c r="E237" s="49">
        <f t="shared" si="18"/>
        <v>1527.6128436223623</v>
      </c>
      <c r="F237" s="50" t="s">
        <v>39</v>
      </c>
      <c r="G237" s="51" t="s">
        <v>84</v>
      </c>
      <c r="H237" s="48" t="str">
        <f t="shared" si="17"/>
        <v>d9d13</v>
      </c>
      <c r="I237" s="52">
        <f t="shared" si="16"/>
        <v>1527.6128436223623</v>
      </c>
    </row>
    <row r="238" spans="2:9" x14ac:dyDescent="0.25">
      <c r="B238" s="29">
        <v>203</v>
      </c>
      <c r="C238" s="51" t="s">
        <v>64</v>
      </c>
      <c r="D238" s="48" t="s">
        <v>69</v>
      </c>
      <c r="E238" s="49">
        <f t="shared" si="18"/>
        <v>1176.6091109625149</v>
      </c>
      <c r="F238" s="50" t="s">
        <v>39</v>
      </c>
      <c r="G238" s="51" t="s">
        <v>84</v>
      </c>
      <c r="H238" s="48" t="str">
        <f t="shared" si="17"/>
        <v>d9d14</v>
      </c>
      <c r="I238" s="52">
        <f t="shared" si="16"/>
        <v>1176.6091109625149</v>
      </c>
    </row>
    <row r="239" spans="2:9" x14ac:dyDescent="0.25">
      <c r="B239" s="29">
        <v>204</v>
      </c>
      <c r="C239" s="51" t="s">
        <v>64</v>
      </c>
      <c r="D239" s="48" t="s">
        <v>70</v>
      </c>
      <c r="E239" s="49">
        <f t="shared" si="18"/>
        <v>308.25476476447204</v>
      </c>
      <c r="F239" s="50" t="s">
        <v>39</v>
      </c>
      <c r="G239" s="51" t="s">
        <v>84</v>
      </c>
      <c r="H239" s="48" t="str">
        <f t="shared" si="17"/>
        <v>d9d15</v>
      </c>
      <c r="I239" s="52">
        <f t="shared" si="16"/>
        <v>308.25476476447204</v>
      </c>
    </row>
    <row r="240" spans="2:9" x14ac:dyDescent="0.25">
      <c r="B240" s="29">
        <v>205</v>
      </c>
      <c r="C240" s="51" t="s">
        <v>64</v>
      </c>
      <c r="D240" s="48" t="s">
        <v>71</v>
      </c>
      <c r="E240" s="49">
        <f t="shared" si="18"/>
        <v>4691.0183329422198</v>
      </c>
      <c r="F240" s="50" t="s">
        <v>39</v>
      </c>
      <c r="G240" s="51" t="s">
        <v>84</v>
      </c>
      <c r="H240" s="48" t="str">
        <f t="shared" si="17"/>
        <v>d9d16</v>
      </c>
      <c r="I240" s="52">
        <f t="shared" si="16"/>
        <v>4691.0183329422198</v>
      </c>
    </row>
    <row r="241" spans="2:9" x14ac:dyDescent="0.25">
      <c r="B241" s="29">
        <v>206</v>
      </c>
      <c r="C241" s="51" t="s">
        <v>64</v>
      </c>
      <c r="D241" s="48" t="s">
        <v>72</v>
      </c>
      <c r="E241" s="49">
        <f t="shared" si="18"/>
        <v>3660.2870106044961</v>
      </c>
      <c r="F241" s="50" t="s">
        <v>39</v>
      </c>
      <c r="G241" s="51" t="s">
        <v>84</v>
      </c>
      <c r="H241" s="48" t="str">
        <f t="shared" si="17"/>
        <v>d9d17</v>
      </c>
      <c r="I241" s="52">
        <f t="shared" si="16"/>
        <v>3660.2870106044961</v>
      </c>
    </row>
    <row r="242" spans="2:9" x14ac:dyDescent="0.25">
      <c r="B242" s="29">
        <v>207</v>
      </c>
      <c r="C242" s="51" t="s">
        <v>64</v>
      </c>
      <c r="D242" s="48" t="s">
        <v>73</v>
      </c>
      <c r="E242" s="49">
        <f t="shared" si="18"/>
        <v>3827.0262606885781</v>
      </c>
      <c r="F242" s="50" t="s">
        <v>39</v>
      </c>
      <c r="G242" s="51" t="s">
        <v>84</v>
      </c>
      <c r="H242" s="48" t="str">
        <f t="shared" si="17"/>
        <v>d9d18</v>
      </c>
      <c r="I242" s="52">
        <f t="shared" si="16"/>
        <v>3827.0262606885781</v>
      </c>
    </row>
    <row r="243" spans="2:9" x14ac:dyDescent="0.25">
      <c r="B243" s="29">
        <v>208</v>
      </c>
      <c r="C243" s="51" t="s">
        <v>64</v>
      </c>
      <c r="D243" s="48" t="s">
        <v>74</v>
      </c>
      <c r="E243" s="49">
        <f t="shared" si="18"/>
        <v>2935.0257239077141</v>
      </c>
      <c r="F243" s="50" t="s">
        <v>39</v>
      </c>
      <c r="G243" s="51" t="s">
        <v>84</v>
      </c>
      <c r="H243" s="48" t="str">
        <f t="shared" si="17"/>
        <v>d9d19</v>
      </c>
      <c r="I243" s="52">
        <f t="shared" si="16"/>
        <v>2935.0257239077141</v>
      </c>
    </row>
    <row r="244" spans="2:9" x14ac:dyDescent="0.25">
      <c r="B244" s="29">
        <v>209</v>
      </c>
      <c r="C244" s="51" t="s">
        <v>64</v>
      </c>
      <c r="D244" s="48" t="s">
        <v>75</v>
      </c>
      <c r="E244" s="49">
        <f t="shared" si="18"/>
        <v>2152.1821484251745</v>
      </c>
      <c r="F244" s="50" t="s">
        <v>39</v>
      </c>
      <c r="G244" s="51" t="s">
        <v>84</v>
      </c>
      <c r="H244" s="48" t="str">
        <f t="shared" si="17"/>
        <v>d9d20</v>
      </c>
      <c r="I244" s="52">
        <f t="shared" si="16"/>
        <v>2152.1821484251745</v>
      </c>
    </row>
    <row r="245" spans="2:9" x14ac:dyDescent="0.25">
      <c r="B245" s="29">
        <v>210</v>
      </c>
      <c r="C245" s="51" t="s">
        <v>64</v>
      </c>
      <c r="D245" s="48" t="s">
        <v>76</v>
      </c>
      <c r="E245" s="49">
        <f t="shared" si="18"/>
        <v>2491.705038723484</v>
      </c>
      <c r="F245" s="50" t="s">
        <v>39</v>
      </c>
      <c r="G245" s="51" t="s">
        <v>84</v>
      </c>
      <c r="H245" s="48" t="str">
        <f t="shared" si="17"/>
        <v>d9d21</v>
      </c>
      <c r="I245" s="52">
        <f t="shared" si="16"/>
        <v>2491.705038723484</v>
      </c>
    </row>
    <row r="246" spans="2:9" x14ac:dyDescent="0.25">
      <c r="B246" s="29">
        <v>211</v>
      </c>
      <c r="C246" s="51" t="s">
        <v>64</v>
      </c>
      <c r="D246" s="48" t="s">
        <v>77</v>
      </c>
      <c r="E246" s="49">
        <f t="shared" si="18"/>
        <v>2679.3934014996753</v>
      </c>
      <c r="F246" s="50" t="s">
        <v>39</v>
      </c>
      <c r="G246" s="51" t="s">
        <v>84</v>
      </c>
      <c r="H246" s="48" t="str">
        <f t="shared" si="17"/>
        <v>d9d22</v>
      </c>
      <c r="I246" s="52">
        <f t="shared" si="16"/>
        <v>2679.3934014996753</v>
      </c>
    </row>
    <row r="247" spans="2:9" x14ac:dyDescent="0.25">
      <c r="B247" s="29">
        <v>212</v>
      </c>
      <c r="C247" s="51" t="s">
        <v>64</v>
      </c>
      <c r="D247" s="48" t="s">
        <v>78</v>
      </c>
      <c r="E247" s="49">
        <f t="shared" si="18"/>
        <v>6381.2376542485863</v>
      </c>
      <c r="F247" s="50" t="s">
        <v>39</v>
      </c>
      <c r="G247" s="51" t="s">
        <v>84</v>
      </c>
      <c r="H247" s="48" t="str">
        <f t="shared" si="17"/>
        <v>d9d23</v>
      </c>
      <c r="I247" s="52">
        <f t="shared" si="16"/>
        <v>6381.2376542485863</v>
      </c>
    </row>
    <row r="248" spans="2:9" x14ac:dyDescent="0.25">
      <c r="B248" s="29">
        <v>213</v>
      </c>
      <c r="C248" s="51" t="s">
        <v>64</v>
      </c>
      <c r="D248" s="48" t="s">
        <v>79</v>
      </c>
      <c r="E248" s="49">
        <f t="shared" si="18"/>
        <v>6055.0998340242086</v>
      </c>
      <c r="F248" s="50" t="s">
        <v>39</v>
      </c>
      <c r="G248" s="51" t="s">
        <v>84</v>
      </c>
      <c r="H248" s="48" t="str">
        <f t="shared" si="17"/>
        <v>d9d24</v>
      </c>
      <c r="I248" s="52">
        <f t="shared" si="16"/>
        <v>6055.0998340242086</v>
      </c>
    </row>
    <row r="249" spans="2:9" x14ac:dyDescent="0.25">
      <c r="B249" s="29">
        <v>214</v>
      </c>
      <c r="C249" s="51" t="s">
        <v>64</v>
      </c>
      <c r="D249" s="48" t="s">
        <v>80</v>
      </c>
      <c r="E249" s="49">
        <f t="shared" si="18"/>
        <v>5272.0716990572118</v>
      </c>
      <c r="F249" s="50" t="s">
        <v>39</v>
      </c>
      <c r="G249" s="51" t="s">
        <v>84</v>
      </c>
      <c r="H249" s="48" t="str">
        <f t="shared" si="17"/>
        <v>d9d25</v>
      </c>
      <c r="I249" s="52">
        <f t="shared" si="16"/>
        <v>5272.0716990572118</v>
      </c>
    </row>
    <row r="250" spans="2:9" x14ac:dyDescent="0.25">
      <c r="B250" s="29">
        <v>215</v>
      </c>
      <c r="C250" s="51" t="s">
        <v>64</v>
      </c>
      <c r="D250" s="48" t="s">
        <v>81</v>
      </c>
      <c r="E250" s="49">
        <f t="shared" si="18"/>
        <v>5094.0547700235811</v>
      </c>
      <c r="F250" s="50" t="s">
        <v>39</v>
      </c>
      <c r="G250" s="51" t="s">
        <v>84</v>
      </c>
      <c r="H250" s="48" t="str">
        <f t="shared" si="17"/>
        <v>d9d26</v>
      </c>
      <c r="I250" s="52">
        <f t="shared" si="16"/>
        <v>5094.0547700235811</v>
      </c>
    </row>
    <row r="251" spans="2:9" x14ac:dyDescent="0.25">
      <c r="B251" s="29">
        <v>216</v>
      </c>
      <c r="C251" s="51" t="s">
        <v>65</v>
      </c>
      <c r="D251" s="48" t="s">
        <v>66</v>
      </c>
      <c r="E251" s="49">
        <f>SQRT((($E$14-E15)^2)+(($F$14-F15)^2))</f>
        <v>1130.3848902033324</v>
      </c>
      <c r="F251" s="50" t="s">
        <v>39</v>
      </c>
      <c r="G251" s="51" t="s">
        <v>84</v>
      </c>
      <c r="H251" s="48" t="str">
        <f t="shared" si="17"/>
        <v>d10d11</v>
      </c>
      <c r="I251" s="52">
        <f>E251</f>
        <v>1130.3848902033324</v>
      </c>
    </row>
    <row r="252" spans="2:9" x14ac:dyDescent="0.25">
      <c r="B252" s="29">
        <v>217</v>
      </c>
      <c r="C252" s="56" t="s">
        <v>65</v>
      </c>
      <c r="D252" s="53" t="s">
        <v>67</v>
      </c>
      <c r="E252" s="54">
        <f t="shared" ref="E252:E266" si="19">SQRT((($E$14-E16)^2)+(($F$14-F16)^2))</f>
        <v>1976.4012750451261</v>
      </c>
      <c r="F252" s="54">
        <v>4799</v>
      </c>
      <c r="G252" s="56" t="s">
        <v>87</v>
      </c>
      <c r="H252" s="53" t="str">
        <f t="shared" si="17"/>
        <v>d10d12</v>
      </c>
      <c r="I252" s="57">
        <f t="shared" ref="I252:I282" si="20">F252</f>
        <v>4799</v>
      </c>
    </row>
    <row r="253" spans="2:9" x14ac:dyDescent="0.25">
      <c r="B253" s="29">
        <v>218</v>
      </c>
      <c r="C253" s="13" t="s">
        <v>65</v>
      </c>
      <c r="D253" s="23" t="s">
        <v>68</v>
      </c>
      <c r="E253" s="45">
        <f t="shared" si="19"/>
        <v>2377.7237013580866</v>
      </c>
      <c r="F253" s="45">
        <v>4334</v>
      </c>
      <c r="G253" s="13" t="s">
        <v>35</v>
      </c>
      <c r="H253" s="23" t="str">
        <f t="shared" si="17"/>
        <v>d10d13</v>
      </c>
      <c r="I253" s="24">
        <f t="shared" si="20"/>
        <v>4334</v>
      </c>
    </row>
    <row r="254" spans="2:9" x14ac:dyDescent="0.25">
      <c r="B254" s="29">
        <v>219</v>
      </c>
      <c r="C254" s="56" t="s">
        <v>65</v>
      </c>
      <c r="D254" s="53" t="s">
        <v>69</v>
      </c>
      <c r="E254" s="54">
        <f t="shared" si="19"/>
        <v>1990.2482257246206</v>
      </c>
      <c r="F254" s="54">
        <v>4804</v>
      </c>
      <c r="G254" s="56" t="s">
        <v>87</v>
      </c>
      <c r="H254" s="53" t="str">
        <f t="shared" si="17"/>
        <v>d10d14</v>
      </c>
      <c r="I254" s="57">
        <f t="shared" si="20"/>
        <v>4804</v>
      </c>
    </row>
    <row r="255" spans="2:9" x14ac:dyDescent="0.25">
      <c r="B255" s="29">
        <v>220</v>
      </c>
      <c r="C255" s="51" t="s">
        <v>65</v>
      </c>
      <c r="D255" s="48" t="s">
        <v>70</v>
      </c>
      <c r="E255" s="49">
        <f t="shared" si="19"/>
        <v>926.6412466537414</v>
      </c>
      <c r="F255" s="50" t="s">
        <v>39</v>
      </c>
      <c r="G255" s="51" t="s">
        <v>84</v>
      </c>
      <c r="H255" s="48" t="str">
        <f t="shared" si="17"/>
        <v>d10d15</v>
      </c>
      <c r="I255" s="52">
        <f>E255</f>
        <v>926.6412466537414</v>
      </c>
    </row>
    <row r="256" spans="2:9" x14ac:dyDescent="0.25">
      <c r="B256" s="29">
        <v>221</v>
      </c>
      <c r="C256" s="56" t="s">
        <v>65</v>
      </c>
      <c r="D256" s="53" t="s">
        <v>71</v>
      </c>
      <c r="E256" s="54">
        <f t="shared" si="19"/>
        <v>5141.3655773539385</v>
      </c>
      <c r="F256" s="54">
        <v>3751</v>
      </c>
      <c r="G256" s="56" t="s">
        <v>91</v>
      </c>
      <c r="H256" s="53" t="str">
        <f t="shared" si="17"/>
        <v>d10d16</v>
      </c>
      <c r="I256" s="57">
        <v>0</v>
      </c>
    </row>
    <row r="257" spans="2:9" x14ac:dyDescent="0.25">
      <c r="B257" s="29">
        <v>222</v>
      </c>
      <c r="C257" s="56" t="s">
        <v>65</v>
      </c>
      <c r="D257" s="53" t="s">
        <v>72</v>
      </c>
      <c r="E257" s="54">
        <f t="shared" si="19"/>
        <v>3668.4070112243544</v>
      </c>
      <c r="F257" s="54">
        <v>5518</v>
      </c>
      <c r="G257" s="56" t="s">
        <v>91</v>
      </c>
      <c r="H257" s="53" t="str">
        <f t="shared" si="17"/>
        <v>d10d17</v>
      </c>
      <c r="I257" s="57">
        <v>0</v>
      </c>
    </row>
    <row r="258" spans="2:9" x14ac:dyDescent="0.25">
      <c r="B258" s="29">
        <v>223</v>
      </c>
      <c r="C258" s="56" t="s">
        <v>65</v>
      </c>
      <c r="D258" s="53" t="s">
        <v>73</v>
      </c>
      <c r="E258" s="54">
        <f t="shared" si="19"/>
        <v>3609.4560532024766</v>
      </c>
      <c r="F258" s="54">
        <v>7076</v>
      </c>
      <c r="G258" s="56" t="s">
        <v>91</v>
      </c>
      <c r="H258" s="53" t="str">
        <f t="shared" si="17"/>
        <v>d10d18</v>
      </c>
      <c r="I258" s="57">
        <v>0</v>
      </c>
    </row>
    <row r="259" spans="2:9" x14ac:dyDescent="0.25">
      <c r="B259" s="29">
        <v>224</v>
      </c>
      <c r="C259" s="56" t="s">
        <v>65</v>
      </c>
      <c r="D259" s="53" t="s">
        <v>74</v>
      </c>
      <c r="E259" s="54">
        <f t="shared" si="19"/>
        <v>3053.9713489160308</v>
      </c>
      <c r="F259" s="54">
        <v>4699</v>
      </c>
      <c r="G259" s="56" t="s">
        <v>91</v>
      </c>
      <c r="H259" s="53" t="str">
        <f t="shared" si="17"/>
        <v>d10d19</v>
      </c>
      <c r="I259" s="57">
        <v>0</v>
      </c>
    </row>
    <row r="260" spans="2:9" x14ac:dyDescent="0.25">
      <c r="B260" s="29">
        <v>225</v>
      </c>
      <c r="C260" s="56" t="s">
        <v>65</v>
      </c>
      <c r="D260" s="53" t="s">
        <v>75</v>
      </c>
      <c r="E260" s="54">
        <f t="shared" si="19"/>
        <v>2412.3617058807745</v>
      </c>
      <c r="F260" s="54">
        <v>5210</v>
      </c>
      <c r="G260" s="56" t="s">
        <v>91</v>
      </c>
      <c r="H260" s="53" t="str">
        <f t="shared" si="17"/>
        <v>d10d20</v>
      </c>
      <c r="I260" s="57">
        <v>0</v>
      </c>
    </row>
    <row r="261" spans="2:9" x14ac:dyDescent="0.25">
      <c r="B261" s="29">
        <v>226</v>
      </c>
      <c r="C261" s="56" t="s">
        <v>65</v>
      </c>
      <c r="D261" s="53" t="s">
        <v>76</v>
      </c>
      <c r="E261" s="54">
        <f t="shared" si="19"/>
        <v>2109.2949058867989</v>
      </c>
      <c r="F261" s="54">
        <v>2566</v>
      </c>
      <c r="G261" s="56" t="s">
        <v>91</v>
      </c>
      <c r="H261" s="53" t="str">
        <f t="shared" si="17"/>
        <v>d10d21</v>
      </c>
      <c r="I261" s="57">
        <v>0</v>
      </c>
    </row>
    <row r="262" spans="2:9" x14ac:dyDescent="0.25">
      <c r="B262" s="29">
        <v>227</v>
      </c>
      <c r="C262" s="56" t="s">
        <v>65</v>
      </c>
      <c r="D262" s="53" t="s">
        <v>77</v>
      </c>
      <c r="E262" s="54">
        <f t="shared" si="19"/>
        <v>2465.5908014104853</v>
      </c>
      <c r="F262" s="54">
        <v>3924</v>
      </c>
      <c r="G262" s="56" t="s">
        <v>91</v>
      </c>
      <c r="H262" s="53" t="str">
        <f t="shared" si="17"/>
        <v>d10d22</v>
      </c>
      <c r="I262" s="57">
        <v>0</v>
      </c>
    </row>
    <row r="263" spans="2:9" x14ac:dyDescent="0.25">
      <c r="B263" s="29">
        <v>228</v>
      </c>
      <c r="C263" s="56" t="s">
        <v>65</v>
      </c>
      <c r="D263" s="53" t="s">
        <v>78</v>
      </c>
      <c r="E263" s="54">
        <f t="shared" si="19"/>
        <v>6288.2949199286131</v>
      </c>
      <c r="F263" s="54">
        <v>8841</v>
      </c>
      <c r="G263" s="56" t="s">
        <v>91</v>
      </c>
      <c r="H263" s="53" t="str">
        <f t="shared" si="17"/>
        <v>d10d23</v>
      </c>
      <c r="I263" s="57">
        <v>0</v>
      </c>
    </row>
    <row r="264" spans="2:9" x14ac:dyDescent="0.25">
      <c r="B264" s="29">
        <v>229</v>
      </c>
      <c r="C264" s="56" t="s">
        <v>65</v>
      </c>
      <c r="D264" s="53" t="s">
        <v>79</v>
      </c>
      <c r="E264" s="54">
        <f t="shared" si="19"/>
        <v>6066.3343956626723</v>
      </c>
      <c r="F264" s="54">
        <v>10180</v>
      </c>
      <c r="G264" s="56" t="s">
        <v>91</v>
      </c>
      <c r="H264" s="53" t="str">
        <f t="shared" si="17"/>
        <v>d10d24</v>
      </c>
      <c r="I264" s="57">
        <v>0</v>
      </c>
    </row>
    <row r="265" spans="2:9" x14ac:dyDescent="0.25">
      <c r="B265" s="29">
        <v>230</v>
      </c>
      <c r="C265" s="56" t="s">
        <v>65</v>
      </c>
      <c r="D265" s="53" t="s">
        <v>80</v>
      </c>
      <c r="E265" s="54">
        <f t="shared" si="19"/>
        <v>5192.3128757808881</v>
      </c>
      <c r="F265" s="54">
        <v>7776</v>
      </c>
      <c r="G265" s="56" t="s">
        <v>91</v>
      </c>
      <c r="H265" s="53" t="str">
        <f t="shared" si="17"/>
        <v>d10d25</v>
      </c>
      <c r="I265" s="57">
        <v>0</v>
      </c>
    </row>
    <row r="266" spans="2:9" x14ac:dyDescent="0.25">
      <c r="B266" s="29">
        <v>231</v>
      </c>
      <c r="C266" s="56" t="s">
        <v>65</v>
      </c>
      <c r="D266" s="53" t="s">
        <v>81</v>
      </c>
      <c r="E266" s="54">
        <f t="shared" si="19"/>
        <v>4969.701500090322</v>
      </c>
      <c r="F266" s="54">
        <v>1504</v>
      </c>
      <c r="G266" s="56" t="s">
        <v>91</v>
      </c>
      <c r="H266" s="53" t="str">
        <f t="shared" si="17"/>
        <v>d10d26</v>
      </c>
      <c r="I266" s="57">
        <v>0</v>
      </c>
    </row>
    <row r="267" spans="2:9" x14ac:dyDescent="0.25">
      <c r="B267" s="29">
        <v>232</v>
      </c>
      <c r="C267" s="51" t="s">
        <v>66</v>
      </c>
      <c r="D267" s="48" t="s">
        <v>67</v>
      </c>
      <c r="E267" s="49">
        <f>SQRT((($E$15-E16)^2)+(($F$15-F16)^2))</f>
        <v>847.41961270671572</v>
      </c>
      <c r="F267" s="50" t="s">
        <v>39</v>
      </c>
      <c r="G267" s="51" t="s">
        <v>84</v>
      </c>
      <c r="H267" s="48" t="str">
        <f t="shared" si="17"/>
        <v>d11d12</v>
      </c>
      <c r="I267" s="52">
        <f>E267</f>
        <v>847.41961270671572</v>
      </c>
    </row>
    <row r="268" spans="2:9" x14ac:dyDescent="0.25">
      <c r="B268" s="29">
        <v>233</v>
      </c>
      <c r="C268" s="51" t="s">
        <v>66</v>
      </c>
      <c r="D268" s="48" t="s">
        <v>68</v>
      </c>
      <c r="E268" s="49">
        <f t="shared" ref="E268:E281" si="21">SQRT((($E$15-E17)^2)+(($F$15-F17)^2))</f>
        <v>1247.4165302736692</v>
      </c>
      <c r="F268" s="50" t="s">
        <v>39</v>
      </c>
      <c r="G268" s="51" t="s">
        <v>84</v>
      </c>
      <c r="H268" s="48" t="str">
        <f t="shared" si="17"/>
        <v>d11d13</v>
      </c>
      <c r="I268" s="52">
        <f t="shared" ref="I268:I281" si="22">E268</f>
        <v>1247.4165302736692</v>
      </c>
    </row>
    <row r="269" spans="2:9" x14ac:dyDescent="0.25">
      <c r="B269" s="29">
        <v>234</v>
      </c>
      <c r="C269" s="51" t="s">
        <v>66</v>
      </c>
      <c r="D269" s="48" t="s">
        <v>69</v>
      </c>
      <c r="E269" s="49">
        <f t="shared" si="21"/>
        <v>860.08953022345293</v>
      </c>
      <c r="F269" s="50" t="s">
        <v>39</v>
      </c>
      <c r="G269" s="51" t="s">
        <v>84</v>
      </c>
      <c r="H269" s="48" t="str">
        <f t="shared" si="17"/>
        <v>d11d14</v>
      </c>
      <c r="I269" s="52">
        <f t="shared" si="22"/>
        <v>860.08953022345293</v>
      </c>
    </row>
    <row r="270" spans="2:9" x14ac:dyDescent="0.25">
      <c r="B270" s="29">
        <v>235</v>
      </c>
      <c r="C270" s="51" t="s">
        <v>66</v>
      </c>
      <c r="D270" s="48" t="s">
        <v>70</v>
      </c>
      <c r="E270" s="49">
        <f t="shared" si="21"/>
        <v>246.67792767088019</v>
      </c>
      <c r="F270" s="50" t="s">
        <v>39</v>
      </c>
      <c r="G270" s="51" t="s">
        <v>84</v>
      </c>
      <c r="H270" s="48" t="str">
        <f t="shared" si="17"/>
        <v>d11d15</v>
      </c>
      <c r="I270" s="52">
        <f t="shared" si="22"/>
        <v>246.67792767088019</v>
      </c>
    </row>
    <row r="271" spans="2:9" x14ac:dyDescent="0.25">
      <c r="B271" s="29">
        <v>236</v>
      </c>
      <c r="C271" s="51" t="s">
        <v>66</v>
      </c>
      <c r="D271" s="48" t="s">
        <v>71</v>
      </c>
      <c r="E271" s="49">
        <f t="shared" si="21"/>
        <v>5143.775461662377</v>
      </c>
      <c r="F271" s="50" t="s">
        <v>39</v>
      </c>
      <c r="G271" s="51" t="s">
        <v>84</v>
      </c>
      <c r="H271" s="48" t="str">
        <f t="shared" si="17"/>
        <v>d11d16</v>
      </c>
      <c r="I271" s="52">
        <f t="shared" si="22"/>
        <v>5143.775461662377</v>
      </c>
    </row>
    <row r="272" spans="2:9" x14ac:dyDescent="0.25">
      <c r="B272" s="29">
        <v>237</v>
      </c>
      <c r="C272" s="51" t="s">
        <v>66</v>
      </c>
      <c r="D272" s="48" t="s">
        <v>72</v>
      </c>
      <c r="E272" s="49">
        <f t="shared" si="21"/>
        <v>4145.9387356785674</v>
      </c>
      <c r="F272" s="50" t="s">
        <v>39</v>
      </c>
      <c r="G272" s="51" t="s">
        <v>84</v>
      </c>
      <c r="H272" s="48" t="str">
        <f t="shared" si="17"/>
        <v>d11d17</v>
      </c>
      <c r="I272" s="52">
        <f t="shared" si="22"/>
        <v>4145.9387356785674</v>
      </c>
    </row>
    <row r="273" spans="2:9" x14ac:dyDescent="0.25">
      <c r="B273" s="29">
        <v>238</v>
      </c>
      <c r="C273" s="51" t="s">
        <v>66</v>
      </c>
      <c r="D273" s="48" t="s">
        <v>73</v>
      </c>
      <c r="E273" s="49">
        <f t="shared" si="21"/>
        <v>4292.9408335079579</v>
      </c>
      <c r="F273" s="50" t="s">
        <v>39</v>
      </c>
      <c r="G273" s="51" t="s">
        <v>84</v>
      </c>
      <c r="H273" s="48" t="str">
        <f t="shared" si="17"/>
        <v>d11d18</v>
      </c>
      <c r="I273" s="52">
        <f t="shared" si="22"/>
        <v>4292.9408335079579</v>
      </c>
    </row>
    <row r="274" spans="2:9" x14ac:dyDescent="0.25">
      <c r="B274" s="29">
        <v>239</v>
      </c>
      <c r="C274" s="51" t="s">
        <v>66</v>
      </c>
      <c r="D274" s="48" t="s">
        <v>74</v>
      </c>
      <c r="E274" s="49">
        <f t="shared" si="21"/>
        <v>3422.7376469720843</v>
      </c>
      <c r="F274" s="50" t="s">
        <v>39</v>
      </c>
      <c r="G274" s="51" t="s">
        <v>84</v>
      </c>
      <c r="H274" s="48" t="str">
        <f t="shared" si="17"/>
        <v>d11d19</v>
      </c>
      <c r="I274" s="52">
        <f t="shared" si="22"/>
        <v>3422.7376469720843</v>
      </c>
    </row>
    <row r="275" spans="2:9" x14ac:dyDescent="0.25">
      <c r="B275" s="29">
        <v>240</v>
      </c>
      <c r="C275" s="51" t="s">
        <v>66</v>
      </c>
      <c r="D275" s="48" t="s">
        <v>75</v>
      </c>
      <c r="E275" s="49">
        <f t="shared" si="21"/>
        <v>2639</v>
      </c>
      <c r="F275" s="50" t="s">
        <v>39</v>
      </c>
      <c r="G275" s="51" t="s">
        <v>84</v>
      </c>
      <c r="H275" s="48" t="str">
        <f t="shared" si="17"/>
        <v>d11d20</v>
      </c>
      <c r="I275" s="52">
        <f t="shared" si="22"/>
        <v>2639</v>
      </c>
    </row>
    <row r="276" spans="2:9" x14ac:dyDescent="0.25">
      <c r="B276" s="29">
        <v>241</v>
      </c>
      <c r="C276" s="51" t="s">
        <v>66</v>
      </c>
      <c r="D276" s="48" t="s">
        <v>76</v>
      </c>
      <c r="E276" s="49">
        <f t="shared" si="21"/>
        <v>2917.3523955806231</v>
      </c>
      <c r="F276" s="50" t="s">
        <v>39</v>
      </c>
      <c r="G276" s="51" t="s">
        <v>84</v>
      </c>
      <c r="H276" s="48" t="str">
        <f t="shared" si="17"/>
        <v>d11d21</v>
      </c>
      <c r="I276" s="52">
        <f t="shared" si="22"/>
        <v>2917.3523955806231</v>
      </c>
    </row>
    <row r="277" spans="2:9" x14ac:dyDescent="0.25">
      <c r="B277" s="29">
        <v>242</v>
      </c>
      <c r="C277" s="51" t="s">
        <v>66</v>
      </c>
      <c r="D277" s="48" t="s">
        <v>77</v>
      </c>
      <c r="E277" s="49">
        <f t="shared" si="21"/>
        <v>3138.6939959161359</v>
      </c>
      <c r="F277" s="50" t="s">
        <v>39</v>
      </c>
      <c r="G277" s="51" t="s">
        <v>84</v>
      </c>
      <c r="H277" s="48" t="str">
        <f t="shared" si="17"/>
        <v>d11d22</v>
      </c>
      <c r="I277" s="52">
        <f t="shared" si="22"/>
        <v>3138.6939959161359</v>
      </c>
    </row>
    <row r="278" spans="2:9" x14ac:dyDescent="0.25">
      <c r="B278" s="29">
        <v>243</v>
      </c>
      <c r="C278" s="51" t="s">
        <v>66</v>
      </c>
      <c r="D278" s="48" t="s">
        <v>78</v>
      </c>
      <c r="E278" s="49">
        <f t="shared" si="21"/>
        <v>6864.4916053557818</v>
      </c>
      <c r="F278" s="50" t="s">
        <v>39</v>
      </c>
      <c r="G278" s="51" t="s">
        <v>84</v>
      </c>
      <c r="H278" s="48" t="str">
        <f t="shared" si="17"/>
        <v>d11d23</v>
      </c>
      <c r="I278" s="52">
        <f t="shared" si="22"/>
        <v>6864.4916053557818</v>
      </c>
    </row>
    <row r="279" spans="2:9" x14ac:dyDescent="0.25">
      <c r="B279" s="29">
        <v>244</v>
      </c>
      <c r="C279" s="51" t="s">
        <v>66</v>
      </c>
      <c r="D279" s="48" t="s">
        <v>79</v>
      </c>
      <c r="E279" s="49">
        <f t="shared" si="21"/>
        <v>6542.4999044707674</v>
      </c>
      <c r="F279" s="50" t="s">
        <v>39</v>
      </c>
      <c r="G279" s="51" t="s">
        <v>84</v>
      </c>
      <c r="H279" s="48" t="str">
        <f t="shared" si="17"/>
        <v>d11d24</v>
      </c>
      <c r="I279" s="52">
        <f t="shared" si="22"/>
        <v>6542.4999044707674</v>
      </c>
    </row>
    <row r="280" spans="2:9" x14ac:dyDescent="0.25">
      <c r="B280" s="29">
        <v>245</v>
      </c>
      <c r="C280" s="51" t="s">
        <v>66</v>
      </c>
      <c r="D280" s="48" t="s">
        <v>80</v>
      </c>
      <c r="E280" s="49">
        <f t="shared" si="21"/>
        <v>5755.1629863975186</v>
      </c>
      <c r="F280" s="50" t="s">
        <v>39</v>
      </c>
      <c r="G280" s="51" t="s">
        <v>84</v>
      </c>
      <c r="H280" s="48" t="str">
        <f t="shared" si="17"/>
        <v>d11d25</v>
      </c>
      <c r="I280" s="52">
        <f t="shared" si="22"/>
        <v>5755.1629863975186</v>
      </c>
    </row>
    <row r="281" spans="2:9" x14ac:dyDescent="0.25">
      <c r="B281" s="29">
        <v>246</v>
      </c>
      <c r="C281" s="51" t="s">
        <v>66</v>
      </c>
      <c r="D281" s="48" t="s">
        <v>81</v>
      </c>
      <c r="E281" s="49">
        <f t="shared" si="21"/>
        <v>5573.5773969686652</v>
      </c>
      <c r="F281" s="50" t="s">
        <v>39</v>
      </c>
      <c r="G281" s="51" t="s">
        <v>84</v>
      </c>
      <c r="H281" s="48" t="str">
        <f t="shared" si="17"/>
        <v>d11d26</v>
      </c>
      <c r="I281" s="52">
        <f t="shared" si="22"/>
        <v>5573.5773969686652</v>
      </c>
    </row>
    <row r="282" spans="2:9" x14ac:dyDescent="0.25">
      <c r="B282" s="29">
        <v>247</v>
      </c>
      <c r="C282" s="13" t="s">
        <v>67</v>
      </c>
      <c r="D282" s="23" t="s">
        <v>68</v>
      </c>
      <c r="E282" s="45">
        <f>SQRT((($E$16-E17)^2)+(($F$16-F17)^2))</f>
        <v>411.09609582188932</v>
      </c>
      <c r="F282" s="45">
        <v>464</v>
      </c>
      <c r="G282" s="13" t="s">
        <v>35</v>
      </c>
      <c r="H282" s="23" t="str">
        <f t="shared" si="17"/>
        <v>d12d13</v>
      </c>
      <c r="I282" s="24">
        <f t="shared" si="20"/>
        <v>464</v>
      </c>
    </row>
    <row r="283" spans="2:9" x14ac:dyDescent="0.25">
      <c r="B283" s="29">
        <v>248</v>
      </c>
      <c r="C283" s="51" t="s">
        <v>67</v>
      </c>
      <c r="D283" s="48" t="s">
        <v>69</v>
      </c>
      <c r="E283" s="49">
        <f t="shared" ref="E283:E295" si="23">SQRT((($E$16-E18)^2)+(($F$16-F18)^2))</f>
        <v>41.012193308819754</v>
      </c>
      <c r="F283" s="50" t="s">
        <v>39</v>
      </c>
      <c r="G283" s="51" t="s">
        <v>84</v>
      </c>
      <c r="H283" s="48" t="str">
        <f t="shared" si="17"/>
        <v>d12d14</v>
      </c>
      <c r="I283" s="52">
        <f>E283</f>
        <v>41.012193308819754</v>
      </c>
    </row>
    <row r="284" spans="2:9" x14ac:dyDescent="0.25">
      <c r="B284" s="29">
        <v>249</v>
      </c>
      <c r="C284" s="51" t="s">
        <v>67</v>
      </c>
      <c r="D284" s="48" t="s">
        <v>70</v>
      </c>
      <c r="E284" s="49">
        <f t="shared" si="23"/>
        <v>1074.2113386107969</v>
      </c>
      <c r="F284" s="50" t="s">
        <v>39</v>
      </c>
      <c r="G284" s="51" t="s">
        <v>84</v>
      </c>
      <c r="H284" s="48" t="str">
        <f t="shared" si="17"/>
        <v>d12d15</v>
      </c>
      <c r="I284" s="52">
        <f>E284</f>
        <v>1074.2113386107969</v>
      </c>
    </row>
    <row r="285" spans="2:9" x14ac:dyDescent="0.25">
      <c r="B285" s="29">
        <v>250</v>
      </c>
      <c r="C285" s="56" t="s">
        <v>67</v>
      </c>
      <c r="D285" s="53" t="s">
        <v>71</v>
      </c>
      <c r="E285" s="54">
        <f t="shared" si="23"/>
        <v>5367.4070089755633</v>
      </c>
      <c r="F285" s="54">
        <v>12133</v>
      </c>
      <c r="G285" s="56" t="s">
        <v>86</v>
      </c>
      <c r="H285" s="53" t="str">
        <f t="shared" si="17"/>
        <v>d12d16</v>
      </c>
      <c r="I285" s="57">
        <v>0</v>
      </c>
    </row>
    <row r="286" spans="2:9" x14ac:dyDescent="0.25">
      <c r="B286" s="29">
        <v>251</v>
      </c>
      <c r="C286" s="56" t="s">
        <v>67</v>
      </c>
      <c r="D286" s="53" t="s">
        <v>72</v>
      </c>
      <c r="E286" s="54">
        <f t="shared" si="23"/>
        <v>4701.3955374973502</v>
      </c>
      <c r="F286" s="54">
        <v>10296</v>
      </c>
      <c r="G286" s="56" t="s">
        <v>86</v>
      </c>
      <c r="H286" s="53" t="str">
        <f t="shared" si="17"/>
        <v>d12d17</v>
      </c>
      <c r="I286" s="57">
        <v>0</v>
      </c>
    </row>
    <row r="287" spans="2:9" x14ac:dyDescent="0.25">
      <c r="B287" s="29">
        <v>252</v>
      </c>
      <c r="C287" s="56" t="s">
        <v>67</v>
      </c>
      <c r="D287" s="53" t="s">
        <v>73</v>
      </c>
      <c r="E287" s="54">
        <f t="shared" si="23"/>
        <v>4953.9342950830505</v>
      </c>
      <c r="F287" s="54">
        <v>11858</v>
      </c>
      <c r="G287" s="56" t="s">
        <v>86</v>
      </c>
      <c r="H287" s="53" t="str">
        <f t="shared" si="17"/>
        <v>d12d18</v>
      </c>
      <c r="I287" s="57">
        <v>0</v>
      </c>
    </row>
    <row r="288" spans="2:9" x14ac:dyDescent="0.25">
      <c r="B288" s="29">
        <v>253</v>
      </c>
      <c r="C288" s="56" t="s">
        <v>67</v>
      </c>
      <c r="D288" s="53" t="s">
        <v>74</v>
      </c>
      <c r="E288" s="54">
        <f t="shared" si="23"/>
        <v>3944.9006324621155</v>
      </c>
      <c r="F288" s="54">
        <v>9482</v>
      </c>
      <c r="G288" s="56" t="s">
        <v>86</v>
      </c>
      <c r="H288" s="53" t="str">
        <f t="shared" si="17"/>
        <v>d12d19</v>
      </c>
      <c r="I288" s="57">
        <v>0</v>
      </c>
    </row>
    <row r="289" spans="2:9" x14ac:dyDescent="0.25">
      <c r="B289" s="29">
        <v>254</v>
      </c>
      <c r="C289" s="56" t="s">
        <v>67</v>
      </c>
      <c r="D289" s="53" t="s">
        <v>75</v>
      </c>
      <c r="E289" s="54">
        <f t="shared" si="23"/>
        <v>3131.1654379799224</v>
      </c>
      <c r="F289" s="54">
        <v>9997</v>
      </c>
      <c r="G289" s="56" t="s">
        <v>86</v>
      </c>
      <c r="H289" s="53" t="str">
        <f t="shared" si="17"/>
        <v>d12d20</v>
      </c>
      <c r="I289" s="57">
        <v>0</v>
      </c>
    </row>
    <row r="290" spans="2:9" x14ac:dyDescent="0.25">
      <c r="B290" s="29">
        <v>255</v>
      </c>
      <c r="C290" s="56" t="s">
        <v>67</v>
      </c>
      <c r="D290" s="53" t="s">
        <v>76</v>
      </c>
      <c r="E290" s="54">
        <f t="shared" si="23"/>
        <v>3666.2183513806158</v>
      </c>
      <c r="F290" s="54">
        <v>7340</v>
      </c>
      <c r="G290" s="56" t="s">
        <v>86</v>
      </c>
      <c r="H290" s="53" t="str">
        <f t="shared" si="17"/>
        <v>d12d21</v>
      </c>
      <c r="I290" s="57">
        <v>0</v>
      </c>
    </row>
    <row r="291" spans="2:9" x14ac:dyDescent="0.25">
      <c r="B291" s="29">
        <v>256</v>
      </c>
      <c r="C291" s="56" t="s">
        <v>67</v>
      </c>
      <c r="D291" s="53" t="s">
        <v>77</v>
      </c>
      <c r="E291" s="54">
        <f t="shared" si="23"/>
        <v>3824.7405140741248</v>
      </c>
      <c r="F291" s="54">
        <v>8698</v>
      </c>
      <c r="G291" s="56" t="s">
        <v>86</v>
      </c>
      <c r="H291" s="53" t="str">
        <f t="shared" si="17"/>
        <v>d12d22</v>
      </c>
      <c r="I291" s="57">
        <v>0</v>
      </c>
    </row>
    <row r="292" spans="2:9" x14ac:dyDescent="0.25">
      <c r="B292" s="29">
        <v>257</v>
      </c>
      <c r="C292" s="56" t="s">
        <v>67</v>
      </c>
      <c r="D292" s="53" t="s">
        <v>78</v>
      </c>
      <c r="E292" s="54">
        <f t="shared" si="23"/>
        <v>7428.735087482929</v>
      </c>
      <c r="F292" s="54">
        <v>13611</v>
      </c>
      <c r="G292" s="56" t="s">
        <v>86</v>
      </c>
      <c r="H292" s="53" t="str">
        <f t="shared" si="17"/>
        <v>d12d23</v>
      </c>
      <c r="I292" s="57">
        <v>0</v>
      </c>
    </row>
    <row r="293" spans="2:9" x14ac:dyDescent="0.25">
      <c r="B293" s="29">
        <v>258</v>
      </c>
      <c r="C293" s="56" t="s">
        <v>67</v>
      </c>
      <c r="D293" s="53" t="s">
        <v>79</v>
      </c>
      <c r="E293" s="54">
        <f t="shared" si="23"/>
        <v>7049.7890039347985</v>
      </c>
      <c r="F293" s="54">
        <v>14868</v>
      </c>
      <c r="G293" s="56" t="s">
        <v>86</v>
      </c>
      <c r="H293" s="53" t="str">
        <f t="shared" ref="H293:H356" si="24">C293&amp;D293</f>
        <v>d12d24</v>
      </c>
      <c r="I293" s="57">
        <v>0</v>
      </c>
    </row>
    <row r="294" spans="2:9" x14ac:dyDescent="0.25">
      <c r="B294" s="29">
        <v>259</v>
      </c>
      <c r="C294" s="56" t="s">
        <v>67</v>
      </c>
      <c r="D294" s="53" t="s">
        <v>80</v>
      </c>
      <c r="E294" s="54">
        <f t="shared" si="23"/>
        <v>6325.3225214213389</v>
      </c>
      <c r="F294" s="54">
        <v>12570</v>
      </c>
      <c r="G294" s="56" t="s">
        <v>86</v>
      </c>
      <c r="H294" s="53" t="str">
        <f t="shared" si="24"/>
        <v>d12d25</v>
      </c>
      <c r="I294" s="57">
        <v>0</v>
      </c>
    </row>
    <row r="295" spans="2:9" x14ac:dyDescent="0.25">
      <c r="B295" s="29">
        <v>260</v>
      </c>
      <c r="C295" s="56" t="s">
        <v>67</v>
      </c>
      <c r="D295" s="53" t="s">
        <v>81</v>
      </c>
      <c r="E295" s="54">
        <f t="shared" si="23"/>
        <v>6169.9550241472589</v>
      </c>
      <c r="F295" s="54">
        <v>12298</v>
      </c>
      <c r="G295" s="56" t="s">
        <v>86</v>
      </c>
      <c r="H295" s="53" t="str">
        <f t="shared" si="24"/>
        <v>d12d26</v>
      </c>
      <c r="I295" s="57">
        <v>0</v>
      </c>
    </row>
    <row r="296" spans="2:9" x14ac:dyDescent="0.25">
      <c r="B296" s="29">
        <v>261</v>
      </c>
      <c r="C296" s="51" t="s">
        <v>68</v>
      </c>
      <c r="D296" s="48" t="s">
        <v>69</v>
      </c>
      <c r="E296" s="49">
        <f>SQRT((($E$17-E18)^2)+(($F$17-F18)^2))</f>
        <v>390.32550518765743</v>
      </c>
      <c r="F296" s="50" t="s">
        <v>39</v>
      </c>
      <c r="G296" s="51" t="s">
        <v>84</v>
      </c>
      <c r="H296" s="48" t="str">
        <f t="shared" si="24"/>
        <v>d13d14</v>
      </c>
      <c r="I296" s="52">
        <f>E296</f>
        <v>390.32550518765743</v>
      </c>
    </row>
    <row r="297" spans="2:9" x14ac:dyDescent="0.25">
      <c r="B297" s="29">
        <v>262</v>
      </c>
      <c r="C297" s="51" t="s">
        <v>68</v>
      </c>
      <c r="D297" s="48" t="s">
        <v>70</v>
      </c>
      <c r="E297" s="49">
        <f t="shared" ref="E297:E308" si="25">SQRT((($E$17-E19)^2)+(($F$17-F19)^2))</f>
        <v>1463.3529991085541</v>
      </c>
      <c r="F297" s="50" t="s">
        <v>39</v>
      </c>
      <c r="G297" s="51" t="s">
        <v>84</v>
      </c>
      <c r="H297" s="48" t="str">
        <f t="shared" si="24"/>
        <v>d13d15</v>
      </c>
      <c r="I297" s="52">
        <f>E297</f>
        <v>1463.3529991085541</v>
      </c>
    </row>
    <row r="298" spans="2:9" x14ac:dyDescent="0.25">
      <c r="B298" s="29">
        <v>263</v>
      </c>
      <c r="C298" s="56" t="s">
        <v>68</v>
      </c>
      <c r="D298" s="53" t="s">
        <v>71</v>
      </c>
      <c r="E298" s="54">
        <f t="shared" si="25"/>
        <v>5407.8877577109533</v>
      </c>
      <c r="F298" s="54">
        <v>11665</v>
      </c>
      <c r="G298" s="56" t="s">
        <v>86</v>
      </c>
      <c r="H298" s="53" t="str">
        <f t="shared" si="24"/>
        <v>d13d16</v>
      </c>
      <c r="I298" s="57">
        <v>0</v>
      </c>
    </row>
    <row r="299" spans="2:9" x14ac:dyDescent="0.25">
      <c r="B299" s="29">
        <v>264</v>
      </c>
      <c r="C299" s="56" t="s">
        <v>68</v>
      </c>
      <c r="D299" s="53" t="s">
        <v>72</v>
      </c>
      <c r="E299" s="54">
        <f t="shared" si="25"/>
        <v>4912.2907080098585</v>
      </c>
      <c r="F299" s="54">
        <v>9837</v>
      </c>
      <c r="G299" s="56" t="s">
        <v>86</v>
      </c>
      <c r="H299" s="53" t="str">
        <f t="shared" si="24"/>
        <v>d13d17</v>
      </c>
      <c r="I299" s="57">
        <v>0</v>
      </c>
    </row>
    <row r="300" spans="2:9" x14ac:dyDescent="0.25">
      <c r="B300" s="29">
        <v>265</v>
      </c>
      <c r="C300" s="56" t="s">
        <v>68</v>
      </c>
      <c r="D300" s="53" t="s">
        <v>73</v>
      </c>
      <c r="E300" s="54">
        <f t="shared" si="25"/>
        <v>5218.1457434609856</v>
      </c>
      <c r="F300" s="54">
        <v>11395</v>
      </c>
      <c r="G300" s="56" t="s">
        <v>86</v>
      </c>
      <c r="H300" s="53" t="str">
        <f t="shared" si="24"/>
        <v>d13d18</v>
      </c>
      <c r="I300" s="57">
        <v>0</v>
      </c>
    </row>
    <row r="301" spans="2:9" x14ac:dyDescent="0.25">
      <c r="B301" s="29">
        <v>266</v>
      </c>
      <c r="C301" s="56" t="s">
        <v>68</v>
      </c>
      <c r="D301" s="53" t="s">
        <v>74</v>
      </c>
      <c r="E301" s="54">
        <f t="shared" si="25"/>
        <v>4146.641653193582</v>
      </c>
      <c r="F301" s="54">
        <v>9016</v>
      </c>
      <c r="G301" s="56" t="s">
        <v>86</v>
      </c>
      <c r="H301" s="53" t="str">
        <f t="shared" si="24"/>
        <v>d13d19</v>
      </c>
      <c r="I301" s="57">
        <v>0</v>
      </c>
    </row>
    <row r="302" spans="2:9" x14ac:dyDescent="0.25">
      <c r="B302" s="29">
        <v>267</v>
      </c>
      <c r="C302" s="56" t="s">
        <v>68</v>
      </c>
      <c r="D302" s="53" t="s">
        <v>75</v>
      </c>
      <c r="E302" s="54">
        <f t="shared" si="25"/>
        <v>3331.0708488412552</v>
      </c>
      <c r="F302" s="54">
        <v>9532</v>
      </c>
      <c r="G302" s="56" t="s">
        <v>86</v>
      </c>
      <c r="H302" s="53" t="str">
        <f t="shared" si="24"/>
        <v>d13d20</v>
      </c>
      <c r="I302" s="57">
        <v>0</v>
      </c>
    </row>
    <row r="303" spans="2:9" x14ac:dyDescent="0.25">
      <c r="B303" s="29">
        <v>268</v>
      </c>
      <c r="C303" s="56" t="s">
        <v>68</v>
      </c>
      <c r="D303" s="53" t="s">
        <v>76</v>
      </c>
      <c r="E303" s="54">
        <f t="shared" si="25"/>
        <v>3986.1591789591143</v>
      </c>
      <c r="F303" s="54">
        <v>6875</v>
      </c>
      <c r="G303" s="56" t="s">
        <v>86</v>
      </c>
      <c r="H303" s="53" t="str">
        <f t="shared" si="24"/>
        <v>d13d21</v>
      </c>
      <c r="I303" s="57">
        <v>0</v>
      </c>
    </row>
    <row r="304" spans="2:9" x14ac:dyDescent="0.25">
      <c r="B304" s="29">
        <v>269</v>
      </c>
      <c r="C304" s="56" t="s">
        <v>68</v>
      </c>
      <c r="D304" s="53" t="s">
        <v>77</v>
      </c>
      <c r="E304" s="54">
        <f t="shared" si="25"/>
        <v>4109.8097279557842</v>
      </c>
      <c r="F304" s="54">
        <v>8231</v>
      </c>
      <c r="G304" s="56" t="s">
        <v>86</v>
      </c>
      <c r="H304" s="53" t="str">
        <f t="shared" si="24"/>
        <v>d13d22</v>
      </c>
      <c r="I304" s="57">
        <v>0</v>
      </c>
    </row>
    <row r="305" spans="2:9" x14ac:dyDescent="0.25">
      <c r="B305" s="29">
        <v>270</v>
      </c>
      <c r="C305" s="56" t="s">
        <v>68</v>
      </c>
      <c r="D305" s="53" t="s">
        <v>78</v>
      </c>
      <c r="E305" s="54">
        <f t="shared" si="25"/>
        <v>7630.3093646326033</v>
      </c>
      <c r="F305" s="54">
        <v>13146</v>
      </c>
      <c r="G305" s="56" t="s">
        <v>86</v>
      </c>
      <c r="H305" s="53" t="str">
        <f t="shared" si="24"/>
        <v>d13d23</v>
      </c>
      <c r="I305" s="57">
        <v>0</v>
      </c>
    </row>
    <row r="306" spans="2:9" x14ac:dyDescent="0.25">
      <c r="B306" s="29">
        <v>271</v>
      </c>
      <c r="C306" s="56" t="s">
        <v>68</v>
      </c>
      <c r="D306" s="53" t="s">
        <v>79</v>
      </c>
      <c r="E306" s="54">
        <f t="shared" si="25"/>
        <v>7222.5231740715099</v>
      </c>
      <c r="F306" s="54">
        <v>14403</v>
      </c>
      <c r="G306" s="56" t="s">
        <v>86</v>
      </c>
      <c r="H306" s="53" t="str">
        <f t="shared" si="24"/>
        <v>d13d24</v>
      </c>
      <c r="I306" s="57">
        <v>0</v>
      </c>
    </row>
    <row r="307" spans="2:9" x14ac:dyDescent="0.25">
      <c r="B307" s="29">
        <v>272</v>
      </c>
      <c r="C307" s="56" t="s">
        <v>68</v>
      </c>
      <c r="D307" s="53" t="s">
        <v>80</v>
      </c>
      <c r="E307" s="54">
        <f t="shared" si="25"/>
        <v>6534.2149490202719</v>
      </c>
      <c r="F307" s="54">
        <v>12103</v>
      </c>
      <c r="G307" s="56" t="s">
        <v>86</v>
      </c>
      <c r="H307" s="53" t="str">
        <f t="shared" si="24"/>
        <v>d13d25</v>
      </c>
      <c r="I307" s="57">
        <v>0</v>
      </c>
    </row>
    <row r="308" spans="2:9" x14ac:dyDescent="0.25">
      <c r="B308" s="29">
        <v>273</v>
      </c>
      <c r="C308" s="56" t="s">
        <v>68</v>
      </c>
      <c r="D308" s="53" t="s">
        <v>81</v>
      </c>
      <c r="E308" s="54">
        <f t="shared" si="25"/>
        <v>6393.498338155724</v>
      </c>
      <c r="F308" s="54">
        <v>10993</v>
      </c>
      <c r="G308" s="56" t="s">
        <v>86</v>
      </c>
      <c r="H308" s="53" t="str">
        <f t="shared" si="24"/>
        <v>d13d26</v>
      </c>
      <c r="I308" s="57">
        <v>0</v>
      </c>
    </row>
    <row r="309" spans="2:9" x14ac:dyDescent="0.25">
      <c r="B309" s="29">
        <v>274</v>
      </c>
      <c r="C309" s="56" t="s">
        <v>69</v>
      </c>
      <c r="D309" s="53" t="s">
        <v>70</v>
      </c>
      <c r="E309" s="54">
        <f>SQRT((($E$18-E19)^2)+(($F$18-F19)^2))</f>
        <v>1082.6818553942796</v>
      </c>
      <c r="F309" s="55" t="s">
        <v>39</v>
      </c>
      <c r="G309" s="56" t="s">
        <v>93</v>
      </c>
      <c r="H309" s="53" t="str">
        <f t="shared" si="24"/>
        <v>d14d15</v>
      </c>
      <c r="I309" s="57">
        <v>0</v>
      </c>
    </row>
    <row r="310" spans="2:9" x14ac:dyDescent="0.25">
      <c r="B310" s="29">
        <v>275</v>
      </c>
      <c r="C310" s="56" t="s">
        <v>69</v>
      </c>
      <c r="D310" s="53" t="s">
        <v>71</v>
      </c>
      <c r="E310" s="54">
        <f t="shared" ref="E310:E320" si="26">SQRT((($E$18-E20)^2)+(($F$18-F20)^2))</f>
        <v>5334.4502997028667</v>
      </c>
      <c r="F310" s="55" t="s">
        <v>39</v>
      </c>
      <c r="G310" s="56" t="s">
        <v>93</v>
      </c>
      <c r="H310" s="53" t="str">
        <f t="shared" si="24"/>
        <v>d14d16</v>
      </c>
      <c r="I310" s="57">
        <v>0</v>
      </c>
    </row>
    <row r="311" spans="2:9" x14ac:dyDescent="0.25">
      <c r="B311" s="29">
        <v>276</v>
      </c>
      <c r="C311" s="56" t="s">
        <v>69</v>
      </c>
      <c r="D311" s="53" t="s">
        <v>72</v>
      </c>
      <c r="E311" s="54">
        <f t="shared" si="26"/>
        <v>4682.0672784572416</v>
      </c>
      <c r="F311" s="55" t="s">
        <v>39</v>
      </c>
      <c r="G311" s="56" t="s">
        <v>93</v>
      </c>
      <c r="H311" s="53" t="str">
        <f t="shared" si="24"/>
        <v>d14d17</v>
      </c>
      <c r="I311" s="57">
        <v>0</v>
      </c>
    </row>
    <row r="312" spans="2:9" x14ac:dyDescent="0.25">
      <c r="B312" s="29">
        <v>277</v>
      </c>
      <c r="C312" s="56" t="s">
        <v>69</v>
      </c>
      <c r="D312" s="53" t="s">
        <v>73</v>
      </c>
      <c r="E312" s="54">
        <f t="shared" si="26"/>
        <v>4940.8158233231079</v>
      </c>
      <c r="F312" s="55" t="s">
        <v>39</v>
      </c>
      <c r="G312" s="56" t="s">
        <v>93</v>
      </c>
      <c r="H312" s="53" t="str">
        <f t="shared" si="24"/>
        <v>d14d18</v>
      </c>
      <c r="I312" s="57">
        <v>0</v>
      </c>
    </row>
    <row r="313" spans="2:9" x14ac:dyDescent="0.25">
      <c r="B313" s="29">
        <v>278</v>
      </c>
      <c r="C313" s="56" t="s">
        <v>69</v>
      </c>
      <c r="D313" s="53" t="s">
        <v>74</v>
      </c>
      <c r="E313" s="54">
        <f t="shared" si="26"/>
        <v>3924.3961318908673</v>
      </c>
      <c r="F313" s="55" t="s">
        <v>39</v>
      </c>
      <c r="G313" s="56" t="s">
        <v>93</v>
      </c>
      <c r="H313" s="53" t="str">
        <f t="shared" si="24"/>
        <v>d14d19</v>
      </c>
      <c r="I313" s="57">
        <v>0</v>
      </c>
    </row>
    <row r="314" spans="2:9" x14ac:dyDescent="0.25">
      <c r="B314" s="29">
        <v>279</v>
      </c>
      <c r="C314" s="56" t="s">
        <v>69</v>
      </c>
      <c r="D314" s="53" t="s">
        <v>75</v>
      </c>
      <c r="E314" s="54">
        <f t="shared" si="26"/>
        <v>3110.1075544102973</v>
      </c>
      <c r="F314" s="55" t="s">
        <v>39</v>
      </c>
      <c r="G314" s="56" t="s">
        <v>93</v>
      </c>
      <c r="H314" s="53" t="str">
        <f t="shared" si="24"/>
        <v>d14d20</v>
      </c>
      <c r="I314" s="57">
        <v>0</v>
      </c>
    </row>
    <row r="315" spans="2:9" x14ac:dyDescent="0.25">
      <c r="B315" s="29">
        <v>280</v>
      </c>
      <c r="C315" s="56" t="s">
        <v>69</v>
      </c>
      <c r="D315" s="53" t="s">
        <v>76</v>
      </c>
      <c r="E315" s="54">
        <f t="shared" si="26"/>
        <v>3660.7721863016823</v>
      </c>
      <c r="F315" s="55" t="s">
        <v>39</v>
      </c>
      <c r="G315" s="56" t="s">
        <v>93</v>
      </c>
      <c r="H315" s="53" t="str">
        <f t="shared" si="24"/>
        <v>d14d21</v>
      </c>
      <c r="I315" s="57">
        <v>0</v>
      </c>
    </row>
    <row r="316" spans="2:9" x14ac:dyDescent="0.25">
      <c r="B316" s="29">
        <v>281</v>
      </c>
      <c r="C316" s="56" t="s">
        <v>69</v>
      </c>
      <c r="D316" s="53" t="s">
        <v>77</v>
      </c>
      <c r="E316" s="54">
        <f t="shared" si="26"/>
        <v>3814.0878332833395</v>
      </c>
      <c r="F316" s="55" t="s">
        <v>39</v>
      </c>
      <c r="G316" s="56" t="s">
        <v>93</v>
      </c>
      <c r="H316" s="53" t="str">
        <f t="shared" si="24"/>
        <v>d14d22</v>
      </c>
      <c r="I316" s="57">
        <v>0</v>
      </c>
    </row>
    <row r="317" spans="2:9" x14ac:dyDescent="0.25">
      <c r="B317" s="29">
        <v>282</v>
      </c>
      <c r="C317" s="56" t="s">
        <v>69</v>
      </c>
      <c r="D317" s="53" t="s">
        <v>78</v>
      </c>
      <c r="E317" s="54">
        <f t="shared" si="26"/>
        <v>7408.8852737776961</v>
      </c>
      <c r="F317" s="55" t="s">
        <v>39</v>
      </c>
      <c r="G317" s="56" t="s">
        <v>93</v>
      </c>
      <c r="H317" s="53" t="str">
        <f t="shared" si="24"/>
        <v>d14d23</v>
      </c>
      <c r="I317" s="57">
        <v>0</v>
      </c>
    </row>
    <row r="318" spans="2:9" x14ac:dyDescent="0.25">
      <c r="B318" s="29">
        <v>283</v>
      </c>
      <c r="C318" s="56" t="s">
        <v>69</v>
      </c>
      <c r="D318" s="53" t="s">
        <v>79</v>
      </c>
      <c r="E318" s="54">
        <f t="shared" si="26"/>
        <v>7027.0947766484551</v>
      </c>
      <c r="F318" s="55" t="s">
        <v>39</v>
      </c>
      <c r="G318" s="56" t="s">
        <v>93</v>
      </c>
      <c r="H318" s="53" t="str">
        <f t="shared" si="24"/>
        <v>d14d24</v>
      </c>
      <c r="I318" s="57">
        <v>0</v>
      </c>
    </row>
    <row r="319" spans="2:9" x14ac:dyDescent="0.25">
      <c r="B319" s="29">
        <v>284</v>
      </c>
      <c r="C319" s="56" t="s">
        <v>69</v>
      </c>
      <c r="D319" s="53" t="s">
        <v>80</v>
      </c>
      <c r="E319" s="54">
        <f t="shared" si="26"/>
        <v>6306.0923716672596</v>
      </c>
      <c r="F319" s="55" t="s">
        <v>39</v>
      </c>
      <c r="G319" s="56" t="s">
        <v>93</v>
      </c>
      <c r="H319" s="53" t="str">
        <f t="shared" si="24"/>
        <v>d14d25</v>
      </c>
      <c r="I319" s="57">
        <v>0</v>
      </c>
    </row>
    <row r="320" spans="2:9" x14ac:dyDescent="0.25">
      <c r="B320" s="29">
        <v>285</v>
      </c>
      <c r="C320" s="56" t="s">
        <v>69</v>
      </c>
      <c r="D320" s="53" t="s">
        <v>81</v>
      </c>
      <c r="E320" s="54">
        <f t="shared" si="26"/>
        <v>6152.2663303859008</v>
      </c>
      <c r="F320" s="55" t="s">
        <v>39</v>
      </c>
      <c r="G320" s="56" t="s">
        <v>93</v>
      </c>
      <c r="H320" s="53" t="str">
        <f t="shared" si="24"/>
        <v>d14d26</v>
      </c>
      <c r="I320" s="57">
        <v>0</v>
      </c>
    </row>
    <row r="321" spans="2:9" x14ac:dyDescent="0.25">
      <c r="B321" s="29">
        <v>286</v>
      </c>
      <c r="C321" s="51" t="s">
        <v>70</v>
      </c>
      <c r="D321" s="48" t="s">
        <v>71</v>
      </c>
      <c r="E321" s="49">
        <f>SQRT((($E$19-E20)^2)+(($F$19-F20)^2))</f>
        <v>4999.04790935234</v>
      </c>
      <c r="F321" s="50" t="s">
        <v>39</v>
      </c>
      <c r="G321" s="51" t="s">
        <v>85</v>
      </c>
      <c r="H321" s="48" t="str">
        <f t="shared" si="24"/>
        <v>d15d16</v>
      </c>
      <c r="I321" s="52">
        <f>E321</f>
        <v>4999.04790935234</v>
      </c>
    </row>
    <row r="322" spans="2:9" x14ac:dyDescent="0.25">
      <c r="B322" s="29">
        <v>287</v>
      </c>
      <c r="C322" s="51" t="s">
        <v>70</v>
      </c>
      <c r="D322" s="48" t="s">
        <v>72</v>
      </c>
      <c r="E322" s="49">
        <f t="shared" ref="E322:E331" si="27">SQRT((($E$19-E21)^2)+(($F$19-F21)^2))</f>
        <v>3927.9106405314265</v>
      </c>
      <c r="F322" s="50" t="s">
        <v>39</v>
      </c>
      <c r="G322" s="51" t="s">
        <v>85</v>
      </c>
      <c r="H322" s="48" t="str">
        <f t="shared" si="24"/>
        <v>d15d17</v>
      </c>
      <c r="I322" s="52">
        <f t="shared" ref="I322:I331" si="28">E322</f>
        <v>3927.9106405314265</v>
      </c>
    </row>
    <row r="323" spans="2:9" x14ac:dyDescent="0.25">
      <c r="B323" s="29">
        <v>288</v>
      </c>
      <c r="C323" s="51" t="s">
        <v>70</v>
      </c>
      <c r="D323" s="48" t="s">
        <v>73</v>
      </c>
      <c r="E323" s="49">
        <f t="shared" si="27"/>
        <v>4056.2654005870968</v>
      </c>
      <c r="F323" s="50" t="s">
        <v>39</v>
      </c>
      <c r="G323" s="51" t="s">
        <v>85</v>
      </c>
      <c r="H323" s="48" t="str">
        <f t="shared" si="24"/>
        <v>d15d18</v>
      </c>
      <c r="I323" s="52">
        <f t="shared" si="28"/>
        <v>4056.2654005870968</v>
      </c>
    </row>
    <row r="324" spans="2:9" x14ac:dyDescent="0.25">
      <c r="B324" s="29">
        <v>289</v>
      </c>
      <c r="C324" s="51" t="s">
        <v>70</v>
      </c>
      <c r="D324" s="48" t="s">
        <v>74</v>
      </c>
      <c r="E324" s="49">
        <f t="shared" si="27"/>
        <v>3214.0580268563913</v>
      </c>
      <c r="F324" s="50" t="s">
        <v>39</v>
      </c>
      <c r="G324" s="51" t="s">
        <v>85</v>
      </c>
      <c r="H324" s="48" t="str">
        <f t="shared" si="24"/>
        <v>d15d19</v>
      </c>
      <c r="I324" s="52">
        <f t="shared" si="28"/>
        <v>3214.0580268563913</v>
      </c>
    </row>
    <row r="325" spans="2:9" x14ac:dyDescent="0.25">
      <c r="B325" s="29">
        <v>290</v>
      </c>
      <c r="C325" s="51" t="s">
        <v>70</v>
      </c>
      <c r="D325" s="48" t="s">
        <v>75</v>
      </c>
      <c r="E325" s="49">
        <f t="shared" si="27"/>
        <v>2442.1902055327305</v>
      </c>
      <c r="F325" s="50" t="s">
        <v>39</v>
      </c>
      <c r="G325" s="51" t="s">
        <v>85</v>
      </c>
      <c r="H325" s="48" t="str">
        <f t="shared" si="24"/>
        <v>d15d20</v>
      </c>
      <c r="I325" s="52">
        <f t="shared" si="28"/>
        <v>2442.1902055327305</v>
      </c>
    </row>
    <row r="326" spans="2:9" x14ac:dyDescent="0.25">
      <c r="B326" s="29">
        <v>291</v>
      </c>
      <c r="C326" s="51" t="s">
        <v>70</v>
      </c>
      <c r="D326" s="48" t="s">
        <v>76</v>
      </c>
      <c r="E326" s="49">
        <f t="shared" si="27"/>
        <v>2671.840002694772</v>
      </c>
      <c r="F326" s="50" t="s">
        <v>39</v>
      </c>
      <c r="G326" s="51" t="s">
        <v>85</v>
      </c>
      <c r="H326" s="48" t="str">
        <f t="shared" si="24"/>
        <v>d15d21</v>
      </c>
      <c r="I326" s="52">
        <f t="shared" si="28"/>
        <v>2671.840002694772</v>
      </c>
    </row>
    <row r="327" spans="2:9" x14ac:dyDescent="0.25">
      <c r="B327" s="29">
        <v>292</v>
      </c>
      <c r="C327" s="51" t="s">
        <v>70</v>
      </c>
      <c r="D327" s="48" t="s">
        <v>77</v>
      </c>
      <c r="E327" s="49">
        <f t="shared" si="27"/>
        <v>2899.974137815715</v>
      </c>
      <c r="F327" s="50" t="s">
        <v>39</v>
      </c>
      <c r="G327" s="51" t="s">
        <v>85</v>
      </c>
      <c r="H327" s="48" t="str">
        <f t="shared" si="24"/>
        <v>d15d22</v>
      </c>
      <c r="I327" s="52">
        <f t="shared" si="28"/>
        <v>2899.974137815715</v>
      </c>
    </row>
    <row r="328" spans="2:9" x14ac:dyDescent="0.25">
      <c r="B328" s="29">
        <v>293</v>
      </c>
      <c r="C328" s="51" t="s">
        <v>70</v>
      </c>
      <c r="D328" s="48" t="s">
        <v>78</v>
      </c>
      <c r="E328" s="49">
        <f t="shared" si="27"/>
        <v>6640.9777141622753</v>
      </c>
      <c r="F328" s="50" t="s">
        <v>39</v>
      </c>
      <c r="G328" s="51" t="s">
        <v>85</v>
      </c>
      <c r="H328" s="48" t="str">
        <f t="shared" si="24"/>
        <v>d15d23</v>
      </c>
      <c r="I328" s="52">
        <f t="shared" si="28"/>
        <v>6640.9777141622753</v>
      </c>
    </row>
    <row r="329" spans="2:9" x14ac:dyDescent="0.25">
      <c r="B329" s="29">
        <v>294</v>
      </c>
      <c r="C329" s="51" t="s">
        <v>70</v>
      </c>
      <c r="D329" s="48" t="s">
        <v>79</v>
      </c>
      <c r="E329" s="49">
        <f t="shared" si="27"/>
        <v>6329.839255462969</v>
      </c>
      <c r="F329" s="50" t="s">
        <v>39</v>
      </c>
      <c r="G329" s="51" t="s">
        <v>85</v>
      </c>
      <c r="H329" s="48" t="str">
        <f t="shared" si="24"/>
        <v>d15d24</v>
      </c>
      <c r="I329" s="52">
        <f t="shared" si="28"/>
        <v>6329.839255462969</v>
      </c>
    </row>
    <row r="330" spans="2:9" x14ac:dyDescent="0.25">
      <c r="B330" s="29">
        <v>295</v>
      </c>
      <c r="C330" s="51" t="s">
        <v>70</v>
      </c>
      <c r="D330" s="48" t="s">
        <v>80</v>
      </c>
      <c r="E330" s="49">
        <f t="shared" si="27"/>
        <v>5531.6642161288137</v>
      </c>
      <c r="F330" s="50" t="s">
        <v>39</v>
      </c>
      <c r="G330" s="51" t="s">
        <v>85</v>
      </c>
      <c r="H330" s="48" t="str">
        <f t="shared" si="24"/>
        <v>d15d25</v>
      </c>
      <c r="I330" s="52">
        <f t="shared" si="28"/>
        <v>5531.6642161288137</v>
      </c>
    </row>
    <row r="331" spans="2:9" x14ac:dyDescent="0.25">
      <c r="B331" s="29">
        <v>296</v>
      </c>
      <c r="C331" s="51" t="s">
        <v>70</v>
      </c>
      <c r="D331" s="48" t="s">
        <v>81</v>
      </c>
      <c r="E331" s="49">
        <f t="shared" si="27"/>
        <v>5345.7221214724586</v>
      </c>
      <c r="F331" s="50" t="s">
        <v>39</v>
      </c>
      <c r="G331" s="51" t="s">
        <v>85</v>
      </c>
      <c r="H331" s="48" t="str">
        <f t="shared" si="24"/>
        <v>d15d26</v>
      </c>
      <c r="I331" s="52">
        <f t="shared" si="28"/>
        <v>5345.7221214724586</v>
      </c>
    </row>
    <row r="332" spans="2:9" x14ac:dyDescent="0.25">
      <c r="B332" s="29">
        <v>297</v>
      </c>
      <c r="C332" s="23" t="s">
        <v>71</v>
      </c>
      <c r="D332" s="23" t="s">
        <v>72</v>
      </c>
      <c r="E332" s="45">
        <f>SQRT((($E$20-E21)^2)+(($F$20-F21)^2))</f>
        <v>2295.9986933794194</v>
      </c>
      <c r="F332" s="45">
        <v>3613</v>
      </c>
      <c r="G332" s="13" t="s">
        <v>35</v>
      </c>
      <c r="H332" s="23" t="str">
        <f t="shared" si="24"/>
        <v>d16d17</v>
      </c>
      <c r="I332" s="24">
        <f t="shared" ref="I332:I356" si="29">F332</f>
        <v>3613</v>
      </c>
    </row>
    <row r="333" spans="2:9" x14ac:dyDescent="0.25">
      <c r="B333" s="29">
        <v>298</v>
      </c>
      <c r="C333" s="23" t="s">
        <v>71</v>
      </c>
      <c r="D333" s="23" t="s">
        <v>73</v>
      </c>
      <c r="E333" s="45">
        <f t="shared" ref="E333:E341" si="30">SQRT((($E$20-E22)^2)+(($F$20-F22)^2))</f>
        <v>3105.1790608594538</v>
      </c>
      <c r="F333" s="45">
        <v>5131</v>
      </c>
      <c r="G333" s="13" t="s">
        <v>35</v>
      </c>
      <c r="H333" s="23" t="str">
        <f t="shared" si="24"/>
        <v>d16d18</v>
      </c>
      <c r="I333" s="24">
        <f t="shared" si="29"/>
        <v>5131</v>
      </c>
    </row>
    <row r="334" spans="2:9" x14ac:dyDescent="0.25">
      <c r="B334" s="29">
        <v>299</v>
      </c>
      <c r="C334" s="23" t="s">
        <v>71</v>
      </c>
      <c r="D334" s="23" t="s">
        <v>74</v>
      </c>
      <c r="E334" s="45">
        <f t="shared" si="30"/>
        <v>2343.3550733937013</v>
      </c>
      <c r="F334" s="45">
        <v>2925</v>
      </c>
      <c r="G334" s="13" t="s">
        <v>35</v>
      </c>
      <c r="H334" s="23" t="str">
        <f t="shared" si="24"/>
        <v>d16d19</v>
      </c>
      <c r="I334" s="24">
        <f t="shared" si="29"/>
        <v>2925</v>
      </c>
    </row>
    <row r="335" spans="2:9" x14ac:dyDescent="0.25">
      <c r="B335" s="29">
        <v>300</v>
      </c>
      <c r="C335" s="23" t="s">
        <v>71</v>
      </c>
      <c r="D335" s="23" t="s">
        <v>75</v>
      </c>
      <c r="E335" s="45">
        <f t="shared" si="30"/>
        <v>2744.8418897998476</v>
      </c>
      <c r="F335" s="47">
        <v>3223</v>
      </c>
      <c r="G335" s="13" t="s">
        <v>35</v>
      </c>
      <c r="H335" s="23" t="str">
        <f t="shared" si="24"/>
        <v>d16d20</v>
      </c>
      <c r="I335" s="24">
        <f t="shared" si="29"/>
        <v>3223</v>
      </c>
    </row>
    <row r="336" spans="2:9" x14ac:dyDescent="0.25">
      <c r="B336" s="29">
        <v>301</v>
      </c>
      <c r="C336" s="23" t="s">
        <v>71</v>
      </c>
      <c r="D336" s="23" t="s">
        <v>76</v>
      </c>
      <c r="E336" s="45">
        <f t="shared" si="30"/>
        <v>3839.4407144791285</v>
      </c>
      <c r="F336" s="45">
        <v>4807</v>
      </c>
      <c r="G336" s="13" t="s">
        <v>35</v>
      </c>
      <c r="H336" s="23" t="str">
        <f t="shared" si="24"/>
        <v>d16d21</v>
      </c>
      <c r="I336" s="24">
        <f t="shared" si="29"/>
        <v>4807</v>
      </c>
    </row>
    <row r="337" spans="2:9" x14ac:dyDescent="0.25">
      <c r="B337" s="29">
        <v>302</v>
      </c>
      <c r="C337" s="23" t="s">
        <v>71</v>
      </c>
      <c r="D337" s="23" t="s">
        <v>77</v>
      </c>
      <c r="E337" s="45">
        <f t="shared" si="30"/>
        <v>3345.9399277333118</v>
      </c>
      <c r="F337" s="45">
        <v>4417</v>
      </c>
      <c r="G337" s="13" t="s">
        <v>35</v>
      </c>
      <c r="H337" s="23" t="str">
        <f t="shared" si="24"/>
        <v>d16d22</v>
      </c>
      <c r="I337" s="24">
        <f t="shared" si="29"/>
        <v>4417</v>
      </c>
    </row>
    <row r="338" spans="2:9" x14ac:dyDescent="0.25">
      <c r="B338" s="29">
        <v>303</v>
      </c>
      <c r="C338" s="53" t="s">
        <v>71</v>
      </c>
      <c r="D338" s="53" t="s">
        <v>78</v>
      </c>
      <c r="E338" s="54">
        <f t="shared" si="30"/>
        <v>3382.3318879140174</v>
      </c>
      <c r="F338" s="54">
        <v>5755</v>
      </c>
      <c r="G338" s="56" t="s">
        <v>94</v>
      </c>
      <c r="H338" s="53" t="str">
        <f t="shared" si="24"/>
        <v>d16d23</v>
      </c>
      <c r="I338" s="57">
        <v>0</v>
      </c>
    </row>
    <row r="339" spans="2:9" x14ac:dyDescent="0.25">
      <c r="B339" s="29">
        <v>304</v>
      </c>
      <c r="C339" s="23" t="s">
        <v>71</v>
      </c>
      <c r="D339" s="23" t="s">
        <v>79</v>
      </c>
      <c r="E339" s="45">
        <f t="shared" si="30"/>
        <v>2708.2926355916561</v>
      </c>
      <c r="F339" s="45">
        <v>3884</v>
      </c>
      <c r="G339" s="13" t="s">
        <v>35</v>
      </c>
      <c r="H339" s="23" t="str">
        <f t="shared" si="24"/>
        <v>d16d24</v>
      </c>
      <c r="I339" s="24">
        <f t="shared" si="29"/>
        <v>3884</v>
      </c>
    </row>
    <row r="340" spans="2:9" x14ac:dyDescent="0.25">
      <c r="B340" s="29">
        <v>305</v>
      </c>
      <c r="C340" s="53" t="s">
        <v>71</v>
      </c>
      <c r="D340" s="53" t="s">
        <v>80</v>
      </c>
      <c r="E340" s="54">
        <f t="shared" si="30"/>
        <v>2742.4144471614791</v>
      </c>
      <c r="F340" s="54">
        <v>4708</v>
      </c>
      <c r="G340" s="56" t="s">
        <v>94</v>
      </c>
      <c r="H340" s="53" t="str">
        <f t="shared" si="24"/>
        <v>d16d25</v>
      </c>
      <c r="I340" s="57">
        <v>0</v>
      </c>
    </row>
    <row r="341" spans="2:9" x14ac:dyDescent="0.25">
      <c r="B341" s="29">
        <v>306</v>
      </c>
      <c r="C341" s="23" t="s">
        <v>71</v>
      </c>
      <c r="D341" s="23" t="s">
        <v>81</v>
      </c>
      <c r="E341" s="45">
        <f t="shared" si="30"/>
        <v>2886.674384131331</v>
      </c>
      <c r="F341" s="45">
        <v>4452</v>
      </c>
      <c r="G341" s="13" t="s">
        <v>35</v>
      </c>
      <c r="H341" s="23" t="str">
        <f t="shared" si="24"/>
        <v>d16d26</v>
      </c>
      <c r="I341" s="24">
        <f t="shared" si="29"/>
        <v>4452</v>
      </c>
    </row>
    <row r="342" spans="2:9" x14ac:dyDescent="0.25">
      <c r="B342" s="29">
        <v>307</v>
      </c>
      <c r="C342" s="23" t="s">
        <v>72</v>
      </c>
      <c r="D342" s="23" t="s">
        <v>73</v>
      </c>
      <c r="E342" s="45">
        <f>SQRT((($E$21-E22)^2)+(($F$21-F22)^2))</f>
        <v>834.88023093135939</v>
      </c>
      <c r="F342" s="45">
        <v>2222</v>
      </c>
      <c r="G342" s="13" t="s">
        <v>35</v>
      </c>
      <c r="H342" s="23" t="str">
        <f t="shared" si="24"/>
        <v>d17d18</v>
      </c>
      <c r="I342" s="24">
        <f t="shared" si="29"/>
        <v>2222</v>
      </c>
    </row>
    <row r="343" spans="2:9" x14ac:dyDescent="0.25">
      <c r="B343" s="29">
        <v>308</v>
      </c>
      <c r="C343" s="23" t="s">
        <v>72</v>
      </c>
      <c r="D343" s="23" t="s">
        <v>74</v>
      </c>
      <c r="E343" s="45">
        <f t="shared" ref="E343:E350" si="31">SQRT((($E$21-E23)^2)+(($F$21-F23)^2))</f>
        <v>770.10194130387697</v>
      </c>
      <c r="F343" s="45">
        <v>2334</v>
      </c>
      <c r="G343" s="13" t="s">
        <v>35</v>
      </c>
      <c r="H343" s="23" t="str">
        <f t="shared" si="24"/>
        <v>d17d19</v>
      </c>
      <c r="I343" s="24">
        <f t="shared" si="29"/>
        <v>2334</v>
      </c>
    </row>
    <row r="344" spans="2:9" x14ac:dyDescent="0.25">
      <c r="B344" s="29">
        <v>309</v>
      </c>
      <c r="C344" s="23" t="s">
        <v>72</v>
      </c>
      <c r="D344" s="23" t="s">
        <v>75</v>
      </c>
      <c r="E344" s="45">
        <f t="shared" si="31"/>
        <v>1582.0154866498622</v>
      </c>
      <c r="F344" s="45">
        <v>2861</v>
      </c>
      <c r="G344" s="13" t="s">
        <v>35</v>
      </c>
      <c r="H344" s="23" t="str">
        <f t="shared" si="24"/>
        <v>d17d20</v>
      </c>
      <c r="I344" s="24">
        <f t="shared" si="29"/>
        <v>2861</v>
      </c>
    </row>
    <row r="345" spans="2:9" x14ac:dyDescent="0.25">
      <c r="B345" s="29">
        <v>310</v>
      </c>
      <c r="C345" s="23" t="s">
        <v>72</v>
      </c>
      <c r="D345" s="23" t="s">
        <v>76</v>
      </c>
      <c r="E345" s="45">
        <f t="shared" si="31"/>
        <v>1797.6109145196021</v>
      </c>
      <c r="F345" s="45">
        <v>2976</v>
      </c>
      <c r="G345" s="13" t="s">
        <v>35</v>
      </c>
      <c r="H345" s="23" t="str">
        <f t="shared" si="24"/>
        <v>d17d21</v>
      </c>
      <c r="I345" s="24">
        <f t="shared" si="29"/>
        <v>2976</v>
      </c>
    </row>
    <row r="346" spans="2:9" x14ac:dyDescent="0.25">
      <c r="B346" s="29">
        <v>311</v>
      </c>
      <c r="C346" s="23" t="s">
        <v>72</v>
      </c>
      <c r="D346" s="23" t="s">
        <v>77</v>
      </c>
      <c r="E346" s="45">
        <f t="shared" si="31"/>
        <v>1299.3598423839333</v>
      </c>
      <c r="F346" s="45">
        <v>2576</v>
      </c>
      <c r="G346" s="13" t="s">
        <v>35</v>
      </c>
      <c r="H346" s="23" t="str">
        <f t="shared" si="24"/>
        <v>d17d22</v>
      </c>
      <c r="I346" s="24">
        <f t="shared" si="29"/>
        <v>2576</v>
      </c>
    </row>
    <row r="347" spans="2:9" x14ac:dyDescent="0.25">
      <c r="B347" s="29">
        <v>312</v>
      </c>
      <c r="C347" s="53" t="s">
        <v>72</v>
      </c>
      <c r="D347" s="53" t="s">
        <v>78</v>
      </c>
      <c r="E347" s="54">
        <f t="shared" si="31"/>
        <v>2728.4283021549236</v>
      </c>
      <c r="F347" s="54">
        <v>3308</v>
      </c>
      <c r="G347" s="56" t="s">
        <v>94</v>
      </c>
      <c r="H347" s="53" t="str">
        <f t="shared" si="24"/>
        <v>d17d23</v>
      </c>
      <c r="I347" s="57">
        <v>0</v>
      </c>
    </row>
    <row r="348" spans="2:9" x14ac:dyDescent="0.25">
      <c r="B348" s="29">
        <v>313</v>
      </c>
      <c r="C348" s="23" t="s">
        <v>72</v>
      </c>
      <c r="D348" s="23" t="s">
        <v>79</v>
      </c>
      <c r="E348" s="45">
        <f t="shared" si="31"/>
        <v>2410.1744750121306</v>
      </c>
      <c r="F348" s="45">
        <v>4985</v>
      </c>
      <c r="G348" s="13" t="s">
        <v>35</v>
      </c>
      <c r="H348" s="23" t="str">
        <f t="shared" si="24"/>
        <v>d17d24</v>
      </c>
      <c r="I348" s="24">
        <f t="shared" si="29"/>
        <v>4985</v>
      </c>
    </row>
    <row r="349" spans="2:9" x14ac:dyDescent="0.25">
      <c r="B349" s="29">
        <v>314</v>
      </c>
      <c r="C349" s="53" t="s">
        <v>72</v>
      </c>
      <c r="D349" s="53" t="s">
        <v>80</v>
      </c>
      <c r="E349" s="54">
        <f t="shared" si="31"/>
        <v>1624.0520311861933</v>
      </c>
      <c r="F349" s="54">
        <v>2275</v>
      </c>
      <c r="G349" s="56" t="s">
        <v>94</v>
      </c>
      <c r="H349" s="53" t="str">
        <f t="shared" si="24"/>
        <v>d17d25</v>
      </c>
      <c r="I349" s="57">
        <v>0</v>
      </c>
    </row>
    <row r="350" spans="2:9" x14ac:dyDescent="0.25">
      <c r="B350" s="29">
        <v>315</v>
      </c>
      <c r="C350" s="23" t="s">
        <v>72</v>
      </c>
      <c r="D350" s="23" t="s">
        <v>81</v>
      </c>
      <c r="E350" s="45">
        <f t="shared" si="31"/>
        <v>1489</v>
      </c>
      <c r="F350" s="45">
        <v>2001</v>
      </c>
      <c r="G350" s="13" t="s">
        <v>35</v>
      </c>
      <c r="H350" s="23" t="str">
        <f t="shared" si="24"/>
        <v>d17d26</v>
      </c>
      <c r="I350" s="24">
        <f t="shared" si="29"/>
        <v>2001</v>
      </c>
    </row>
    <row r="351" spans="2:9" x14ac:dyDescent="0.25">
      <c r="B351" s="29">
        <v>316</v>
      </c>
      <c r="C351" s="23" t="s">
        <v>73</v>
      </c>
      <c r="D351" s="23" t="s">
        <v>74</v>
      </c>
      <c r="E351" s="45">
        <f>SQRT((($E$22-E23)^2)+(($F$22-F23)^2))</f>
        <v>1336.4198442106433</v>
      </c>
      <c r="F351" s="45">
        <v>3908</v>
      </c>
      <c r="G351" s="13" t="s">
        <v>35</v>
      </c>
      <c r="H351" s="23" t="str">
        <f t="shared" si="24"/>
        <v>d18d19</v>
      </c>
      <c r="I351" s="24">
        <f t="shared" si="29"/>
        <v>3908</v>
      </c>
    </row>
    <row r="352" spans="2:9" x14ac:dyDescent="0.25">
      <c r="B352" s="29">
        <v>317</v>
      </c>
      <c r="C352" s="23" t="s">
        <v>73</v>
      </c>
      <c r="D352" s="23" t="s">
        <v>75</v>
      </c>
      <c r="E352" s="45">
        <f t="shared" ref="E352:E358" si="32">SQRT((($E$22-E24)^2)+(($F$22-F24)^2))</f>
        <v>2009.6950017353379</v>
      </c>
      <c r="F352" s="45">
        <v>4435</v>
      </c>
      <c r="G352" s="13" t="s">
        <v>35</v>
      </c>
      <c r="H352" s="23" t="str">
        <f t="shared" si="24"/>
        <v>d18d20</v>
      </c>
      <c r="I352" s="24">
        <f t="shared" si="29"/>
        <v>4435</v>
      </c>
    </row>
    <row r="353" spans="2:9" x14ac:dyDescent="0.25">
      <c r="B353" s="29">
        <v>318</v>
      </c>
      <c r="C353" s="23" t="s">
        <v>73</v>
      </c>
      <c r="D353" s="23" t="s">
        <v>76</v>
      </c>
      <c r="E353" s="45">
        <f t="shared" si="32"/>
        <v>1522.2575340592011</v>
      </c>
      <c r="F353" s="45">
        <v>4534</v>
      </c>
      <c r="G353" s="13" t="s">
        <v>35</v>
      </c>
      <c r="H353" s="23" t="str">
        <f t="shared" si="24"/>
        <v>d18d21</v>
      </c>
      <c r="I353" s="24">
        <f t="shared" si="29"/>
        <v>4534</v>
      </c>
    </row>
    <row r="354" spans="2:9" x14ac:dyDescent="0.25">
      <c r="B354" s="29">
        <v>319</v>
      </c>
      <c r="C354" s="23" t="s">
        <v>73</v>
      </c>
      <c r="D354" s="23" t="s">
        <v>77</v>
      </c>
      <c r="E354" s="45">
        <f t="shared" si="32"/>
        <v>1160.5589170740104</v>
      </c>
      <c r="F354" s="45">
        <v>4120</v>
      </c>
      <c r="G354" s="13" t="s">
        <v>35</v>
      </c>
      <c r="H354" s="23" t="str">
        <f t="shared" si="24"/>
        <v>d18d22</v>
      </c>
      <c r="I354" s="24">
        <f t="shared" si="29"/>
        <v>4120</v>
      </c>
    </row>
    <row r="355" spans="2:9" x14ac:dyDescent="0.25">
      <c r="B355" s="29">
        <v>320</v>
      </c>
      <c r="C355" s="53" t="s">
        <v>73</v>
      </c>
      <c r="D355" s="53" t="s">
        <v>78</v>
      </c>
      <c r="E355" s="54">
        <f t="shared" si="32"/>
        <v>2699.8429583959137</v>
      </c>
      <c r="F355" s="54">
        <v>2974</v>
      </c>
      <c r="G355" s="56" t="s">
        <v>94</v>
      </c>
      <c r="H355" s="53" t="str">
        <f t="shared" si="24"/>
        <v>d18d23</v>
      </c>
      <c r="I355" s="57">
        <v>0</v>
      </c>
    </row>
    <row r="356" spans="2:9" x14ac:dyDescent="0.25">
      <c r="B356" s="29">
        <v>321</v>
      </c>
      <c r="C356" s="23" t="s">
        <v>73</v>
      </c>
      <c r="D356" s="23" t="s">
        <v>79</v>
      </c>
      <c r="E356" s="45">
        <f t="shared" si="32"/>
        <v>2593.7563493898188</v>
      </c>
      <c r="F356" s="45">
        <v>6493</v>
      </c>
      <c r="G356" s="13" t="s">
        <v>35</v>
      </c>
      <c r="H356" s="23" t="str">
        <f t="shared" si="24"/>
        <v>d18d24</v>
      </c>
      <c r="I356" s="24">
        <f t="shared" si="29"/>
        <v>6493</v>
      </c>
    </row>
    <row r="357" spans="2:9" x14ac:dyDescent="0.25">
      <c r="B357" s="29">
        <v>322</v>
      </c>
      <c r="C357" s="53" t="s">
        <v>73</v>
      </c>
      <c r="D357" s="53" t="s">
        <v>80</v>
      </c>
      <c r="E357" s="54">
        <f t="shared" si="32"/>
        <v>1641.6607444901642</v>
      </c>
      <c r="F357" s="54">
        <v>1923</v>
      </c>
      <c r="G357" s="56" t="s">
        <v>94</v>
      </c>
      <c r="H357" s="53" t="str">
        <f t="shared" ref="H357:H386" si="33">C357&amp;D357</f>
        <v>d18d25</v>
      </c>
      <c r="I357" s="57">
        <v>0</v>
      </c>
    </row>
    <row r="358" spans="2:9" x14ac:dyDescent="0.25">
      <c r="B358" s="29">
        <v>323</v>
      </c>
      <c r="C358" s="23" t="s">
        <v>73</v>
      </c>
      <c r="D358" s="23" t="s">
        <v>81</v>
      </c>
      <c r="E358" s="45">
        <f t="shared" si="32"/>
        <v>1383.5143656644841</v>
      </c>
      <c r="F358" s="45">
        <v>1669</v>
      </c>
      <c r="G358" s="13" t="s">
        <v>35</v>
      </c>
      <c r="H358" s="23" t="str">
        <f t="shared" si="33"/>
        <v>d18d26</v>
      </c>
      <c r="I358" s="24">
        <f t="shared" ref="I358:I386" si="34">F358</f>
        <v>1669</v>
      </c>
    </row>
    <row r="359" spans="2:9" x14ac:dyDescent="0.25">
      <c r="B359" s="29">
        <v>324</v>
      </c>
      <c r="C359" s="23" t="s">
        <v>74</v>
      </c>
      <c r="D359" s="23" t="s">
        <v>75</v>
      </c>
      <c r="E359" s="45">
        <f>SQRT((($E$23-E24)^2)+(($F$23-F24)^2))</f>
        <v>815.86763632344184</v>
      </c>
      <c r="F359" s="45">
        <v>1891</v>
      </c>
      <c r="G359" s="13" t="s">
        <v>35</v>
      </c>
      <c r="H359" s="23" t="str">
        <f t="shared" si="33"/>
        <v>d19d20</v>
      </c>
      <c r="I359" s="24">
        <f t="shared" si="34"/>
        <v>1891</v>
      </c>
    </row>
    <row r="360" spans="2:9" x14ac:dyDescent="0.25">
      <c r="B360" s="29">
        <v>325</v>
      </c>
      <c r="C360" s="23" t="s">
        <v>74</v>
      </c>
      <c r="D360" s="23" t="s">
        <v>76</v>
      </c>
      <c r="E360" s="45">
        <f t="shared" ref="E360:E365" si="35">SQRT((($E$23-E25)^2)+(($F$23-F25)^2))</f>
        <v>1497.4464932010092</v>
      </c>
      <c r="F360" s="45">
        <v>2158</v>
      </c>
      <c r="G360" s="13" t="s">
        <v>35</v>
      </c>
      <c r="H360" s="23" t="str">
        <f t="shared" si="33"/>
        <v>d19d21</v>
      </c>
      <c r="I360" s="24">
        <f t="shared" si="34"/>
        <v>2158</v>
      </c>
    </row>
    <row r="361" spans="2:9" x14ac:dyDescent="0.25">
      <c r="B361" s="29">
        <v>326</v>
      </c>
      <c r="C361" s="23" t="s">
        <v>74</v>
      </c>
      <c r="D361" s="23" t="s">
        <v>77</v>
      </c>
      <c r="E361" s="45">
        <f t="shared" si="35"/>
        <v>1014.7043904507361</v>
      </c>
      <c r="F361" s="45">
        <v>1759</v>
      </c>
      <c r="G361" s="13" t="s">
        <v>35</v>
      </c>
      <c r="H361" s="23" t="str">
        <f t="shared" si="33"/>
        <v>d19d22</v>
      </c>
      <c r="I361" s="24">
        <f t="shared" si="34"/>
        <v>1759</v>
      </c>
    </row>
    <row r="362" spans="2:9" x14ac:dyDescent="0.25">
      <c r="B362" s="29">
        <v>327</v>
      </c>
      <c r="C362" s="53" t="s">
        <v>74</v>
      </c>
      <c r="D362" s="53" t="s">
        <v>78</v>
      </c>
      <c r="E362" s="54">
        <f t="shared" si="35"/>
        <v>3485.5889028971847</v>
      </c>
      <c r="F362" s="54">
        <v>5641</v>
      </c>
      <c r="G362" s="56" t="s">
        <v>94</v>
      </c>
      <c r="H362" s="53" t="str">
        <f t="shared" si="33"/>
        <v>d19d23</v>
      </c>
      <c r="I362" s="57">
        <v>0</v>
      </c>
    </row>
    <row r="363" spans="2:9" x14ac:dyDescent="0.25">
      <c r="B363" s="29">
        <v>328</v>
      </c>
      <c r="C363" s="23" t="s">
        <v>74</v>
      </c>
      <c r="D363" s="23" t="s">
        <v>79</v>
      </c>
      <c r="E363" s="45">
        <f t="shared" si="35"/>
        <v>3121.3666878468475</v>
      </c>
      <c r="F363" s="45">
        <v>5690</v>
      </c>
      <c r="G363" s="13" t="s">
        <v>35</v>
      </c>
      <c r="H363" s="23" t="str">
        <f t="shared" si="33"/>
        <v>d19d24</v>
      </c>
      <c r="I363" s="24">
        <f t="shared" si="34"/>
        <v>5690</v>
      </c>
    </row>
    <row r="364" spans="2:9" x14ac:dyDescent="0.25">
      <c r="B364" s="29">
        <v>329</v>
      </c>
      <c r="C364" s="53" t="s">
        <v>74</v>
      </c>
      <c r="D364" s="53" t="s">
        <v>80</v>
      </c>
      <c r="E364" s="54">
        <f t="shared" si="35"/>
        <v>2387.6490529388943</v>
      </c>
      <c r="F364" s="54">
        <v>4602</v>
      </c>
      <c r="G364" s="56" t="s">
        <v>94</v>
      </c>
      <c r="H364" s="53" t="str">
        <f t="shared" si="33"/>
        <v>d19d25</v>
      </c>
      <c r="I364" s="57">
        <v>0</v>
      </c>
    </row>
    <row r="365" spans="2:9" x14ac:dyDescent="0.25">
      <c r="B365" s="29">
        <v>330</v>
      </c>
      <c r="C365" s="23" t="s">
        <v>74</v>
      </c>
      <c r="D365" s="23" t="s">
        <v>81</v>
      </c>
      <c r="E365" s="45">
        <f t="shared" si="35"/>
        <v>2259.0196988959615</v>
      </c>
      <c r="F365" s="45">
        <v>4335</v>
      </c>
      <c r="G365" s="13" t="s">
        <v>35</v>
      </c>
      <c r="H365" s="23" t="str">
        <f t="shared" si="33"/>
        <v>d19d26</v>
      </c>
      <c r="I365" s="24">
        <f t="shared" si="34"/>
        <v>4335</v>
      </c>
    </row>
    <row r="366" spans="2:9" x14ac:dyDescent="0.25">
      <c r="B366" s="29">
        <v>331</v>
      </c>
      <c r="C366" s="23" t="s">
        <v>75</v>
      </c>
      <c r="D366" s="23" t="s">
        <v>76</v>
      </c>
      <c r="E366" s="45">
        <f>SQRT((($E$24-E25)^2)+(($F$24-F25)^2))</f>
        <v>1467.5128619538571</v>
      </c>
      <c r="F366" s="45">
        <v>2671</v>
      </c>
      <c r="G366" s="13" t="s">
        <v>35</v>
      </c>
      <c r="H366" s="23" t="str">
        <f t="shared" si="33"/>
        <v>d20d21</v>
      </c>
      <c r="I366" s="24">
        <f t="shared" si="34"/>
        <v>2671</v>
      </c>
    </row>
    <row r="367" spans="2:9" x14ac:dyDescent="0.25">
      <c r="B367" s="29">
        <v>332</v>
      </c>
      <c r="C367" s="23" t="s">
        <v>75</v>
      </c>
      <c r="D367" s="23" t="s">
        <v>77</v>
      </c>
      <c r="E367" s="45">
        <f t="shared" ref="E367:E371" si="36">SQRT((($E$24-E26)^2)+(($F$24-F26)^2))</f>
        <v>1180.4257706437961</v>
      </c>
      <c r="F367" s="45">
        <v>2275</v>
      </c>
      <c r="G367" s="13" t="s">
        <v>35</v>
      </c>
      <c r="H367" s="23" t="str">
        <f t="shared" si="33"/>
        <v>d20d22</v>
      </c>
      <c r="I367" s="24">
        <f t="shared" si="34"/>
        <v>2275</v>
      </c>
    </row>
    <row r="368" spans="2:9" x14ac:dyDescent="0.25">
      <c r="B368" s="29">
        <v>333</v>
      </c>
      <c r="C368" s="53" t="s">
        <v>75</v>
      </c>
      <c r="D368" s="53" t="s">
        <v>78</v>
      </c>
      <c r="E368" s="54">
        <f t="shared" si="36"/>
        <v>4301.3125903612263</v>
      </c>
      <c r="F368" s="54">
        <v>6183</v>
      </c>
      <c r="G368" s="56" t="s">
        <v>94</v>
      </c>
      <c r="H368" s="53" t="str">
        <f t="shared" si="33"/>
        <v>d20d23</v>
      </c>
      <c r="I368" s="57">
        <v>0</v>
      </c>
    </row>
    <row r="369" spans="2:9" x14ac:dyDescent="0.25">
      <c r="B369" s="29">
        <v>334</v>
      </c>
      <c r="C369" s="23" t="s">
        <v>75</v>
      </c>
      <c r="D369" s="23" t="s">
        <v>79</v>
      </c>
      <c r="E369" s="45">
        <f t="shared" si="36"/>
        <v>3924.0654938469106</v>
      </c>
      <c r="F369" s="45">
        <v>6042</v>
      </c>
      <c r="G369" s="13" t="s">
        <v>35</v>
      </c>
      <c r="H369" s="23" t="str">
        <f t="shared" si="33"/>
        <v>d20d24</v>
      </c>
      <c r="I369" s="24">
        <f t="shared" si="34"/>
        <v>6042</v>
      </c>
    </row>
    <row r="370" spans="2:9" x14ac:dyDescent="0.25">
      <c r="B370" s="29">
        <v>335</v>
      </c>
      <c r="C370" s="53" t="s">
        <v>75</v>
      </c>
      <c r="D370" s="53" t="s">
        <v>80</v>
      </c>
      <c r="E370" s="54">
        <f t="shared" si="36"/>
        <v>3203.1615632059525</v>
      </c>
      <c r="F370" s="54">
        <v>5133</v>
      </c>
      <c r="G370" s="56" t="s">
        <v>94</v>
      </c>
      <c r="H370" s="53" t="str">
        <f t="shared" si="33"/>
        <v>d20d25</v>
      </c>
      <c r="I370" s="57">
        <v>0</v>
      </c>
    </row>
    <row r="371" spans="2:9" x14ac:dyDescent="0.25">
      <c r="B371" s="29">
        <v>336</v>
      </c>
      <c r="C371" s="23" t="s">
        <v>75</v>
      </c>
      <c r="D371" s="23" t="s">
        <v>81</v>
      </c>
      <c r="E371" s="45">
        <f t="shared" si="36"/>
        <v>3067.8608182249727</v>
      </c>
      <c r="F371" s="45">
        <v>4859</v>
      </c>
      <c r="G371" s="13" t="s">
        <v>35</v>
      </c>
      <c r="H371" s="23" t="str">
        <f t="shared" si="33"/>
        <v>d20d26</v>
      </c>
      <c r="I371" s="24">
        <f t="shared" si="34"/>
        <v>4859</v>
      </c>
    </row>
    <row r="372" spans="2:9" x14ac:dyDescent="0.25">
      <c r="B372" s="29">
        <v>337</v>
      </c>
      <c r="C372" s="23" t="s">
        <v>76</v>
      </c>
      <c r="D372" s="23" t="s">
        <v>77</v>
      </c>
      <c r="E372" s="45">
        <f>SQRT((($E$25-E26)^2)+(($F$25-F26)^2))</f>
        <v>508.81529065074295</v>
      </c>
      <c r="F372" s="45">
        <v>1372</v>
      </c>
      <c r="G372" s="13" t="s">
        <v>35</v>
      </c>
      <c r="H372" s="23" t="str">
        <f t="shared" si="33"/>
        <v>d21d22</v>
      </c>
      <c r="I372" s="24">
        <f t="shared" si="34"/>
        <v>1372</v>
      </c>
    </row>
    <row r="373" spans="2:9" x14ac:dyDescent="0.25">
      <c r="B373" s="29">
        <v>338</v>
      </c>
      <c r="C373" s="56" t="s">
        <v>76</v>
      </c>
      <c r="D373" s="56" t="s">
        <v>78</v>
      </c>
      <c r="E373" s="54">
        <f t="shared" ref="E373:E376" si="37">SQRT((($E$25-E27)^2)+(($F$25-F27)^2))</f>
        <v>4221.5054186865618</v>
      </c>
      <c r="F373" s="54">
        <v>6276</v>
      </c>
      <c r="G373" s="56" t="s">
        <v>94</v>
      </c>
      <c r="H373" s="53" t="str">
        <f t="shared" si="33"/>
        <v>d21d23</v>
      </c>
      <c r="I373" s="57">
        <v>0</v>
      </c>
    </row>
    <row r="374" spans="2:9" x14ac:dyDescent="0.25">
      <c r="B374" s="29">
        <v>339</v>
      </c>
      <c r="C374" s="13" t="s">
        <v>76</v>
      </c>
      <c r="D374" s="13" t="s">
        <v>79</v>
      </c>
      <c r="E374" s="45">
        <f t="shared" si="37"/>
        <v>4073.8640134398202</v>
      </c>
      <c r="F374" s="45">
        <v>7628</v>
      </c>
      <c r="G374" s="13" t="s">
        <v>35</v>
      </c>
      <c r="H374" s="23" t="str">
        <f t="shared" si="33"/>
        <v>d21d24</v>
      </c>
      <c r="I374" s="24">
        <f t="shared" si="34"/>
        <v>7628</v>
      </c>
    </row>
    <row r="375" spans="2:9" x14ac:dyDescent="0.25">
      <c r="B375" s="29">
        <v>340</v>
      </c>
      <c r="C375" s="53" t="s">
        <v>76</v>
      </c>
      <c r="D375" s="53" t="s">
        <v>80</v>
      </c>
      <c r="E375" s="54">
        <f t="shared" si="37"/>
        <v>3149.1678265853029</v>
      </c>
      <c r="F375" s="54">
        <v>5238</v>
      </c>
      <c r="G375" s="56" t="s">
        <v>94</v>
      </c>
      <c r="H375" s="53" t="str">
        <f t="shared" si="33"/>
        <v>d21d25</v>
      </c>
      <c r="I375" s="57">
        <v>0</v>
      </c>
    </row>
    <row r="376" spans="2:9" x14ac:dyDescent="0.25">
      <c r="B376" s="29">
        <v>341</v>
      </c>
      <c r="C376" s="13" t="s">
        <v>76</v>
      </c>
      <c r="D376" s="13" t="s">
        <v>81</v>
      </c>
      <c r="E376" s="45">
        <f t="shared" si="37"/>
        <v>2903.099722710193</v>
      </c>
      <c r="F376" s="45">
        <v>4967</v>
      </c>
      <c r="G376" s="13" t="s">
        <v>35</v>
      </c>
      <c r="H376" s="23" t="str">
        <f t="shared" si="33"/>
        <v>d21d26</v>
      </c>
      <c r="I376" s="24">
        <f t="shared" si="34"/>
        <v>4967</v>
      </c>
    </row>
    <row r="377" spans="2:9" x14ac:dyDescent="0.25">
      <c r="B377" s="29">
        <v>342</v>
      </c>
      <c r="C377" s="53" t="s">
        <v>77</v>
      </c>
      <c r="D377" s="53" t="s">
        <v>78</v>
      </c>
      <c r="E377" s="54">
        <f>SQRT((($E$26-E27)^2)+(($F$26-F27)^2))</f>
        <v>3822.7509727943307</v>
      </c>
      <c r="F377" s="54">
        <v>5888</v>
      </c>
      <c r="G377" s="56" t="s">
        <v>94</v>
      </c>
      <c r="H377" s="53" t="str">
        <f t="shared" si="33"/>
        <v>d22d23</v>
      </c>
      <c r="I377" s="57">
        <v>0</v>
      </c>
    </row>
    <row r="378" spans="2:9" x14ac:dyDescent="0.25">
      <c r="B378" s="29">
        <v>343</v>
      </c>
      <c r="C378" s="13" t="s">
        <v>77</v>
      </c>
      <c r="D378" s="13" t="s">
        <v>79</v>
      </c>
      <c r="E378" s="45">
        <f t="shared" ref="E378:E380" si="38">SQRT((($E$26-E28)^2)+(($F$26-F28)^2))</f>
        <v>3626.7513010957891</v>
      </c>
      <c r="F378" s="45">
        <v>7232</v>
      </c>
      <c r="G378" s="13" t="s">
        <v>35</v>
      </c>
      <c r="H378" s="23" t="str">
        <f t="shared" si="33"/>
        <v>d22d24</v>
      </c>
      <c r="I378" s="24">
        <f t="shared" si="34"/>
        <v>7232</v>
      </c>
    </row>
    <row r="379" spans="2:9" x14ac:dyDescent="0.25">
      <c r="B379" s="29">
        <v>344</v>
      </c>
      <c r="C379" s="56" t="s">
        <v>77</v>
      </c>
      <c r="D379" s="56" t="s">
        <v>80</v>
      </c>
      <c r="E379" s="54">
        <f t="shared" si="38"/>
        <v>2729.5745089665534</v>
      </c>
      <c r="F379" s="54">
        <v>4842</v>
      </c>
      <c r="G379" s="56" t="s">
        <v>94</v>
      </c>
      <c r="H379" s="53" t="str">
        <f t="shared" si="33"/>
        <v>d22d25</v>
      </c>
      <c r="I379" s="57">
        <v>0</v>
      </c>
    </row>
    <row r="380" spans="2:9" x14ac:dyDescent="0.25">
      <c r="B380" s="29">
        <v>345</v>
      </c>
      <c r="C380" s="23" t="s">
        <v>77</v>
      </c>
      <c r="D380" s="23" t="s">
        <v>81</v>
      </c>
      <c r="E380" s="45">
        <f t="shared" si="38"/>
        <v>2504.2014695307566</v>
      </c>
      <c r="F380" s="45">
        <v>4579</v>
      </c>
      <c r="G380" s="13" t="s">
        <v>35</v>
      </c>
      <c r="H380" s="23" t="str">
        <f t="shared" si="33"/>
        <v>d22d26</v>
      </c>
      <c r="I380" s="24">
        <f t="shared" si="34"/>
        <v>4579</v>
      </c>
    </row>
    <row r="381" spans="2:9" x14ac:dyDescent="0.25">
      <c r="B381" s="29">
        <v>346</v>
      </c>
      <c r="C381" s="56" t="s">
        <v>78</v>
      </c>
      <c r="D381" s="56" t="s">
        <v>79</v>
      </c>
      <c r="E381" s="54">
        <f>SQRT((($E$27-E28)^2)+(($F$27-F28)^2))</f>
        <v>698.92775020026215</v>
      </c>
      <c r="F381" s="54">
        <v>7125</v>
      </c>
      <c r="G381" s="56" t="s">
        <v>95</v>
      </c>
      <c r="H381" s="53" t="str">
        <f t="shared" si="33"/>
        <v>d23d24</v>
      </c>
      <c r="I381" s="57">
        <v>0</v>
      </c>
    </row>
    <row r="382" spans="2:9" x14ac:dyDescent="0.25">
      <c r="B382" s="29">
        <v>347</v>
      </c>
      <c r="C382" s="13" t="s">
        <v>78</v>
      </c>
      <c r="D382" s="13" t="s">
        <v>80</v>
      </c>
      <c r="E382" s="45">
        <f t="shared" ref="E382:E383" si="39">SQRT((($E$27-E29)^2)+(($F$27-F29)^2))</f>
        <v>1109.3610773774244</v>
      </c>
      <c r="F382" s="45">
        <v>1052</v>
      </c>
      <c r="G382" s="13" t="s">
        <v>35</v>
      </c>
      <c r="H382" s="23" t="str">
        <f t="shared" si="33"/>
        <v>d23d25</v>
      </c>
      <c r="I382" s="24">
        <f t="shared" si="34"/>
        <v>1052</v>
      </c>
    </row>
    <row r="383" spans="2:9" x14ac:dyDescent="0.25">
      <c r="B383" s="29">
        <v>348</v>
      </c>
      <c r="C383" s="56" t="s">
        <v>78</v>
      </c>
      <c r="D383" s="56" t="s">
        <v>81</v>
      </c>
      <c r="E383" s="54">
        <f t="shared" si="39"/>
        <v>1320</v>
      </c>
      <c r="F383" s="54">
        <v>1323</v>
      </c>
      <c r="G383" s="56" t="s">
        <v>95</v>
      </c>
      <c r="H383" s="53" t="str">
        <f t="shared" si="33"/>
        <v>d23d26</v>
      </c>
      <c r="I383" s="57">
        <v>0</v>
      </c>
    </row>
    <row r="384" spans="2:9" x14ac:dyDescent="0.25">
      <c r="B384" s="29">
        <v>349</v>
      </c>
      <c r="C384" s="13" t="s">
        <v>79</v>
      </c>
      <c r="D384" s="13" t="s">
        <v>80</v>
      </c>
      <c r="E384" s="45">
        <f>SQRT((($E$28-E29)^2)+(($F$28-F29)^2))</f>
        <v>975.70589831157622</v>
      </c>
      <c r="F384" s="45">
        <v>6080</v>
      </c>
      <c r="G384" s="13" t="s">
        <v>35</v>
      </c>
      <c r="H384" s="23" t="str">
        <f t="shared" si="33"/>
        <v>d24d25</v>
      </c>
      <c r="I384" s="24">
        <f t="shared" si="34"/>
        <v>6080</v>
      </c>
    </row>
    <row r="385" spans="2:9" x14ac:dyDescent="0.25">
      <c r="B385" s="29">
        <v>350</v>
      </c>
      <c r="C385" s="56" t="s">
        <v>80</v>
      </c>
      <c r="D385" s="53" t="s">
        <v>81</v>
      </c>
      <c r="E385" s="54">
        <f>SQRT((($E$28-E30)^2)+(($F$28-F30)^2))</f>
        <v>1274.2448744256342</v>
      </c>
      <c r="F385" s="58">
        <v>5804</v>
      </c>
      <c r="G385" s="56" t="s">
        <v>94</v>
      </c>
      <c r="H385" s="53" t="str">
        <f t="shared" si="33"/>
        <v>d25d26</v>
      </c>
      <c r="I385" s="57">
        <v>0</v>
      </c>
    </row>
    <row r="386" spans="2:9" x14ac:dyDescent="0.25">
      <c r="B386" s="29">
        <v>351</v>
      </c>
      <c r="C386" s="13" t="s">
        <v>80</v>
      </c>
      <c r="D386" s="13" t="s">
        <v>81</v>
      </c>
      <c r="E386" s="45">
        <f>SQRT((($E$29-E30)^2)+(($F$29-F30)^2))</f>
        <v>304.69985231371544</v>
      </c>
      <c r="F386" s="12">
        <v>274</v>
      </c>
      <c r="G386" s="13" t="s">
        <v>35</v>
      </c>
      <c r="H386" s="23" t="str">
        <f t="shared" si="33"/>
        <v>d25d26</v>
      </c>
      <c r="I386" s="24">
        <f t="shared" si="34"/>
        <v>274</v>
      </c>
    </row>
  </sheetData>
  <mergeCells count="11">
    <mergeCell ref="I34:I35"/>
    <mergeCell ref="L2:M2"/>
    <mergeCell ref="C34:D34"/>
    <mergeCell ref="G34:G35"/>
    <mergeCell ref="H34:H35"/>
    <mergeCell ref="C2:C3"/>
    <mergeCell ref="D2:D3"/>
    <mergeCell ref="E2:G2"/>
    <mergeCell ref="H2:H3"/>
    <mergeCell ref="I2:J2"/>
    <mergeCell ref="K2: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D5A-9F95-468A-9DCE-B5CBB724F5B7}">
  <sheetPr>
    <tabColor theme="9" tint="0.79998168889431442"/>
  </sheetPr>
  <dimension ref="A1:AB30"/>
  <sheetViews>
    <sheetView topLeftCell="A3" zoomScaleNormal="100" workbookViewId="0">
      <selection activeCell="A3" sqref="A1:XFD1048576"/>
    </sheetView>
  </sheetViews>
  <sheetFormatPr defaultRowHeight="15" x14ac:dyDescent="0.25"/>
  <cols>
    <col min="1" max="1" width="6.5703125" customWidth="1"/>
    <col min="2" max="27" width="10.140625" bestFit="1" customWidth="1"/>
    <col min="28" max="28" width="10.7109375" customWidth="1"/>
  </cols>
  <sheetData>
    <row r="1" spans="1:28" x14ac:dyDescent="0.25">
      <c r="B1" s="29" t="s">
        <v>55</v>
      </c>
      <c r="C1" s="23" t="s">
        <v>56</v>
      </c>
      <c r="D1" s="23" t="s">
        <v>57</v>
      </c>
      <c r="E1" s="29" t="s">
        <v>58</v>
      </c>
      <c r="F1" s="23" t="s">
        <v>59</v>
      </c>
      <c r="G1" s="23" t="s">
        <v>60</v>
      </c>
      <c r="H1" s="29" t="s">
        <v>61</v>
      </c>
      <c r="I1" s="23" t="s">
        <v>62</v>
      </c>
      <c r="J1" s="23" t="s">
        <v>63</v>
      </c>
      <c r="K1" s="29" t="s">
        <v>64</v>
      </c>
      <c r="L1" s="23" t="s">
        <v>65</v>
      </c>
      <c r="M1" s="23" t="s">
        <v>66</v>
      </c>
      <c r="N1" s="29" t="s">
        <v>67</v>
      </c>
      <c r="O1" s="23" t="s">
        <v>68</v>
      </c>
      <c r="P1" s="23" t="s">
        <v>69</v>
      </c>
      <c r="Q1" s="29" t="s">
        <v>70</v>
      </c>
      <c r="R1" s="23" t="s">
        <v>71</v>
      </c>
      <c r="S1" s="23" t="s">
        <v>72</v>
      </c>
      <c r="T1" s="29" t="s">
        <v>73</v>
      </c>
      <c r="U1" s="23" t="s">
        <v>74</v>
      </c>
      <c r="V1" s="23" t="s">
        <v>75</v>
      </c>
      <c r="W1" s="29" t="s">
        <v>76</v>
      </c>
      <c r="X1" s="23" t="s">
        <v>77</v>
      </c>
      <c r="Y1" s="23" t="s">
        <v>78</v>
      </c>
      <c r="Z1" s="29" t="s">
        <v>79</v>
      </c>
      <c r="AA1" s="23" t="s">
        <v>80</v>
      </c>
      <c r="AB1" s="29" t="s">
        <v>81</v>
      </c>
    </row>
    <row r="2" spans="1:28" x14ac:dyDescent="0.25">
      <c r="A2" s="29" t="s">
        <v>55</v>
      </c>
      <c r="B2" s="59">
        <v>0</v>
      </c>
      <c r="C2" s="59">
        <f>IFERROR(VLOOKUP($A2&amp;C$1,'27d'!$H:$I,2,FALSE),10000000)</f>
        <v>897</v>
      </c>
      <c r="D2" s="59">
        <f>IFERROR(VLOOKUP($A2&amp;D$1,'27d'!$H:$I,2,FALSE),10000000)</f>
        <v>498</v>
      </c>
      <c r="E2" s="59">
        <f>IFERROR(VLOOKUP($A2&amp;E$1,'27d'!$H:$I,2,FALSE),10000000)</f>
        <v>1378</v>
      </c>
      <c r="F2" s="59">
        <f>IFERROR(VLOOKUP($A2&amp;F$1,'27d'!$H:$I,2,FALSE),10000000)</f>
        <v>1386</v>
      </c>
      <c r="G2" s="59">
        <f>IFERROR(VLOOKUP($A2&amp;G$1,'27d'!$H:$I,2,FALSE),10000000)</f>
        <v>1860</v>
      </c>
      <c r="H2" s="59">
        <f>IFERROR(VLOOKUP($A2&amp;H$1,'27d'!$H:$I,2,FALSE),10000000)</f>
        <v>3459</v>
      </c>
      <c r="I2" s="59">
        <f>IFERROR(VLOOKUP($A2&amp;I$1,'27d'!$H:$I,2,FALSE),10000000)</f>
        <v>0</v>
      </c>
      <c r="J2" s="59">
        <f>IFERROR(VLOOKUP($A2&amp;J$1,'27d'!$H:$I,2,FALSE),10000000)</f>
        <v>2146.38882777562</v>
      </c>
      <c r="K2" s="59">
        <f>IFERROR(VLOOKUP($A2&amp;K$1,'27d'!$H:$I,2,FALSE),10000000)</f>
        <v>1535.8727160803398</v>
      </c>
      <c r="L2" s="59">
        <f>IFERROR(VLOOKUP($A2&amp;L$1,'27d'!$H:$I,2,FALSE),10000000)</f>
        <v>2115</v>
      </c>
      <c r="M2" s="59">
        <f>IFERROR(VLOOKUP($A2&amp;M$1,'27d'!$H:$I,2,FALSE),10000000)</f>
        <v>1177.2918074971897</v>
      </c>
      <c r="N2" s="59">
        <f>IFERROR(VLOOKUP($A2&amp;N$1,'27d'!$H:$I,2,FALSE),10000000)</f>
        <v>0</v>
      </c>
      <c r="O2" s="59">
        <f>IFERROR(VLOOKUP($A2&amp;O$1,'27d'!$H:$I,2,FALSE),10000000)</f>
        <v>3240</v>
      </c>
      <c r="P2" s="59">
        <f>IFERROR(VLOOKUP($A2&amp;P$1,'27d'!$H:$I,2,FALSE),10000000)</f>
        <v>3707</v>
      </c>
      <c r="Q2" s="59">
        <f>IFERROR(VLOOKUP($A2&amp;Q$1,'27d'!$H:$I,2,FALSE),10000000)</f>
        <v>1234.5501204892412</v>
      </c>
      <c r="R2" s="59">
        <v>0</v>
      </c>
      <c r="S2" s="59">
        <v>0</v>
      </c>
      <c r="T2" s="59">
        <f>IFERROR(VLOOKUP($A2&amp;T$1,'27d'!$H:$I,2,FALSE),10000000)</f>
        <v>0</v>
      </c>
      <c r="U2" s="59">
        <f>IFERROR(VLOOKUP($A2&amp;U$1,'27d'!$H:$I,2,FALSE),10000000)</f>
        <v>0</v>
      </c>
      <c r="V2" s="59">
        <f>IFERROR(VLOOKUP($A2&amp;V$1,'27d'!$H:$I,2,FALSE),10000000)</f>
        <v>0</v>
      </c>
      <c r="W2" s="59">
        <f>IFERROR(VLOOKUP($A2&amp;W$1,'27d'!$H:$I,2,FALSE),10000000)</f>
        <v>0</v>
      </c>
      <c r="X2" s="59">
        <f>IFERROR(VLOOKUP($A2&amp;X$1,'27d'!$H:$I,2,FALSE),10000000)</f>
        <v>0</v>
      </c>
      <c r="Y2" s="59">
        <f>IFERROR(VLOOKUP($A2&amp;Y$1,'27d'!$H:$I,2,FALSE),10000000)</f>
        <v>0</v>
      </c>
      <c r="Z2" s="59">
        <f>IFERROR(VLOOKUP($A2&amp;Z$1,'27d'!$H:$I,2,FALSE),10000000)</f>
        <v>0</v>
      </c>
      <c r="AA2" s="59">
        <f>IFERROR(VLOOKUP($A2&amp;AA$1,'27d'!$H:$I,2,FALSE),10000000)</f>
        <v>0</v>
      </c>
      <c r="AB2" s="59">
        <f>IFERROR(VLOOKUP($A2&amp;AB$1,'27d'!$H:$I,2,FALSE),10000000)</f>
        <v>0</v>
      </c>
    </row>
    <row r="3" spans="1:28" x14ac:dyDescent="0.25">
      <c r="A3" s="23" t="s">
        <v>56</v>
      </c>
      <c r="B3" s="59">
        <f>IFERROR(VLOOKUP($A3&amp;B$1,'27d'!$H:$I,2,FALSE),10000000)</f>
        <v>10000000</v>
      </c>
      <c r="C3" s="59">
        <v>0</v>
      </c>
      <c r="D3" s="59">
        <f>IFERROR(VLOOKUP($A3&amp;D$1,'27d'!$H:$I,2,FALSE),10000000)</f>
        <v>402</v>
      </c>
      <c r="E3" s="59">
        <f>IFERROR(VLOOKUP($A3&amp;E$1,'27d'!$H:$I,2,FALSE),10000000)</f>
        <v>939</v>
      </c>
      <c r="F3" s="59">
        <f>IFERROR(VLOOKUP($A3&amp;F$1,'27d'!$H:$I,2,FALSE),10000000)</f>
        <v>0</v>
      </c>
      <c r="G3" s="59">
        <f>IFERROR(VLOOKUP($A3&amp;G$1,'27d'!$H:$I,2,FALSE),10000000)</f>
        <v>0</v>
      </c>
      <c r="H3" s="59">
        <f>IFERROR(VLOOKUP($A3&amp;H$1,'27d'!$H:$I,2,FALSE),10000000)</f>
        <v>0</v>
      </c>
      <c r="I3" s="59">
        <f>IFERROR(VLOOKUP($A3&amp;I$1,'27d'!$H:$I,2,FALSE),10000000)</f>
        <v>0</v>
      </c>
      <c r="J3" s="59">
        <f>IFERROR(VLOOKUP($A3&amp;J$1,'27d'!$H:$I,2,FALSE),10000000)</f>
        <v>2381.1646310156716</v>
      </c>
      <c r="K3" s="59">
        <f>IFERROR(VLOOKUP($A3&amp;K$1,'27d'!$H:$I,2,FALSE),10000000)</f>
        <v>1624.0520311861933</v>
      </c>
      <c r="L3" s="59">
        <f>IFERROR(VLOOKUP($A3&amp;L$1,'27d'!$H:$I,2,FALSE),10000000)</f>
        <v>3012</v>
      </c>
      <c r="M3" s="59">
        <f>IFERROR(VLOOKUP($A3&amp;M$1,'27d'!$H:$I,2,FALSE),10000000)</f>
        <v>1180.7201192492655</v>
      </c>
      <c r="N3" s="59">
        <f>IFERROR(VLOOKUP($A3&amp;N$1,'27d'!$H:$I,2,FALSE),10000000)</f>
        <v>0</v>
      </c>
      <c r="O3" s="59">
        <f>IFERROR(VLOOKUP($A3&amp;O$1,'27d'!$H:$I,2,FALSE),10000000)</f>
        <v>2350</v>
      </c>
      <c r="P3" s="59">
        <f>IFERROR(VLOOKUP($A3&amp;P$1,'27d'!$H:$I,2,FALSE),10000000)</f>
        <v>0</v>
      </c>
      <c r="Q3" s="59">
        <f>IFERROR(VLOOKUP($A3&amp;Q$1,'27d'!$H:$I,2,FALSE),10000000)</f>
        <v>1316.9274847158442</v>
      </c>
      <c r="R3" s="59">
        <f>IFERROR(VLOOKUP($A3&amp;R$1,'27d'!$H:$I,2,FALSE),10000000)</f>
        <v>0</v>
      </c>
      <c r="S3" s="59">
        <f>IFERROR(VLOOKUP($A3&amp;S$1,'27d'!$H:$I,2,FALSE),10000000)</f>
        <v>0</v>
      </c>
      <c r="T3" s="59">
        <f>IFERROR(VLOOKUP($A3&amp;T$1,'27d'!$H:$I,2,FALSE),10000000)</f>
        <v>0</v>
      </c>
      <c r="U3" s="59">
        <f>IFERROR(VLOOKUP($A3&amp;U$1,'27d'!$H:$I,2,FALSE),10000000)</f>
        <v>0</v>
      </c>
      <c r="V3" s="59">
        <f>IFERROR(VLOOKUP($A3&amp;V$1,'27d'!$H:$I,2,FALSE),10000000)</f>
        <v>0</v>
      </c>
      <c r="W3" s="59">
        <f>IFERROR(VLOOKUP($A3&amp;W$1,'27d'!$H:$I,2,FALSE),10000000)</f>
        <v>0</v>
      </c>
      <c r="X3" s="59">
        <f>IFERROR(VLOOKUP($A3&amp;X$1,'27d'!$H:$I,2,FALSE),10000000)</f>
        <v>0</v>
      </c>
      <c r="Y3" s="59">
        <f>IFERROR(VLOOKUP($A3&amp;Y$1,'27d'!$H:$I,2,FALSE),10000000)</f>
        <v>0</v>
      </c>
      <c r="Z3" s="59">
        <f>IFERROR(VLOOKUP($A3&amp;Z$1,'27d'!$H:$I,2,FALSE),10000000)</f>
        <v>0</v>
      </c>
      <c r="AA3" s="59">
        <f>IFERROR(VLOOKUP($A3&amp;AA$1,'27d'!$H:$I,2,FALSE),10000000)</f>
        <v>0</v>
      </c>
      <c r="AB3" s="59">
        <f>IFERROR(VLOOKUP($A3&amp;AB$1,'27d'!$H:$I,2,FALSE),10000000)</f>
        <v>0</v>
      </c>
    </row>
    <row r="4" spans="1:28" x14ac:dyDescent="0.25">
      <c r="A4" s="23" t="s">
        <v>57</v>
      </c>
      <c r="B4" s="59">
        <f>IFERROR(VLOOKUP($A4&amp;B$1,'27d'!$H:$I,2,FALSE),10000000)</f>
        <v>10000000</v>
      </c>
      <c r="C4" s="59">
        <f>IFERROR(VLOOKUP($A4&amp;C$1,'27d'!$H:$I,2,FALSE),10000000)</f>
        <v>10000000</v>
      </c>
      <c r="D4" s="59">
        <v>0</v>
      </c>
      <c r="E4" s="59">
        <f>IFERROR(VLOOKUP($A4&amp;E$1,'27d'!$H:$I,2,FALSE),10000000)</f>
        <v>876</v>
      </c>
      <c r="F4" s="59">
        <f>IFERROR(VLOOKUP($A4&amp;F$1,'27d'!$H:$I,2,FALSE),10000000)</f>
        <v>1881</v>
      </c>
      <c r="G4" s="59">
        <f>IFERROR(VLOOKUP($A4&amp;G$1,'27d'!$H:$I,2,FALSE),10000000)</f>
        <v>1629</v>
      </c>
      <c r="H4" s="59">
        <f>IFERROR(VLOOKUP($A4&amp;H$1,'27d'!$H:$I,2,FALSE),10000000)</f>
        <v>3096</v>
      </c>
      <c r="I4" s="59">
        <f>IFERROR(VLOOKUP($A4&amp;I$1,'27d'!$H:$I,2,FALSE),10000000)</f>
        <v>0</v>
      </c>
      <c r="J4" s="59">
        <f>IFERROR(VLOOKUP($A4&amp;J$1,'27d'!$H:$I,2,FALSE),10000000)</f>
        <v>2652.6788346876824</v>
      </c>
      <c r="K4" s="59">
        <f>IFERROR(VLOOKUP($A4&amp;K$1,'27d'!$H:$I,2,FALSE),10000000)</f>
        <v>1978.7331805981321</v>
      </c>
      <c r="L4" s="59">
        <f>IFERROR(VLOOKUP($A4&amp;L$1,'27d'!$H:$I,2,FALSE),10000000)</f>
        <v>2643</v>
      </c>
      <c r="M4" s="59">
        <f>IFERROR(VLOOKUP($A4&amp;M$1,'27d'!$H:$I,2,FALSE),10000000)</f>
        <v>1562.6163956646558</v>
      </c>
      <c r="N4" s="59">
        <f>IFERROR(VLOOKUP($A4&amp;N$1,'27d'!$H:$I,2,FALSE),10000000)</f>
        <v>0</v>
      </c>
      <c r="O4" s="59">
        <f>IFERROR(VLOOKUP($A4&amp;O$1,'27d'!$H:$I,2,FALSE),10000000)</f>
        <v>2837</v>
      </c>
      <c r="P4" s="59">
        <f>IFERROR(VLOOKUP($A4&amp;P$1,'27d'!$H:$I,2,FALSE),10000000)</f>
        <v>0</v>
      </c>
      <c r="Q4" s="59">
        <f>IFERROR(VLOOKUP($A4&amp;Q$1,'27d'!$H:$I,2,FALSE),10000000)</f>
        <v>1670.7866410765919</v>
      </c>
      <c r="R4" s="59">
        <f>IFERROR(VLOOKUP($A4&amp;R$1,'27d'!$H:$I,2,FALSE),10000000)</f>
        <v>0</v>
      </c>
      <c r="S4" s="59">
        <f>IFERROR(VLOOKUP($A4&amp;S$1,'27d'!$H:$I,2,FALSE),10000000)</f>
        <v>0</v>
      </c>
      <c r="T4" s="59">
        <f>IFERROR(VLOOKUP($A4&amp;T$1,'27d'!$H:$I,2,FALSE),10000000)</f>
        <v>0</v>
      </c>
      <c r="U4" s="59">
        <f>IFERROR(VLOOKUP($A4&amp;U$1,'27d'!$H:$I,2,FALSE),10000000)</f>
        <v>0</v>
      </c>
      <c r="V4" s="59">
        <f>IFERROR(VLOOKUP($A4&amp;V$1,'27d'!$H:$I,2,FALSE),10000000)</f>
        <v>0</v>
      </c>
      <c r="W4" s="59">
        <f>IFERROR(VLOOKUP($A4&amp;W$1,'27d'!$H:$I,2,FALSE),10000000)</f>
        <v>0</v>
      </c>
      <c r="X4" s="59">
        <f>IFERROR(VLOOKUP($A4&amp;X$1,'27d'!$H:$I,2,FALSE),10000000)</f>
        <v>0</v>
      </c>
      <c r="Y4" s="59">
        <f>IFERROR(VLOOKUP($A4&amp;Y$1,'27d'!$H:$I,2,FALSE),10000000)</f>
        <v>0</v>
      </c>
      <c r="Z4" s="59">
        <f>IFERROR(VLOOKUP($A4&amp;Z$1,'27d'!$H:$I,2,FALSE),10000000)</f>
        <v>0</v>
      </c>
      <c r="AA4" s="59">
        <f>IFERROR(VLOOKUP($A4&amp;AA$1,'27d'!$H:$I,2,FALSE),10000000)</f>
        <v>0</v>
      </c>
      <c r="AB4" s="59">
        <f>IFERROR(VLOOKUP($A4&amp;AB$1,'27d'!$H:$I,2,FALSE),10000000)</f>
        <v>0</v>
      </c>
    </row>
    <row r="5" spans="1:28" x14ac:dyDescent="0.25">
      <c r="A5" s="29" t="s">
        <v>58</v>
      </c>
      <c r="B5" s="59">
        <f>IFERROR(VLOOKUP($A5&amp;B$1,'27d'!$H:$I,2,FALSE),10000000)</f>
        <v>10000000</v>
      </c>
      <c r="C5" s="59">
        <f>IFERROR(VLOOKUP($A5&amp;C$1,'27d'!$H:$I,2,FALSE),10000000)</f>
        <v>10000000</v>
      </c>
      <c r="D5" s="59">
        <f>IFERROR(VLOOKUP($A5&amp;D$1,'27d'!$H:$I,2,FALSE),10000000)</f>
        <v>10000000</v>
      </c>
      <c r="E5" s="59">
        <v>0</v>
      </c>
      <c r="F5" s="59">
        <f>IFERROR(VLOOKUP($A5&amp;F$1,'27d'!$H:$I,2,FALSE),10000000)</f>
        <v>0</v>
      </c>
      <c r="G5" s="59">
        <f>IFERROR(VLOOKUP($A5&amp;G$1,'27d'!$H:$I,2,FALSE),10000000)</f>
        <v>0</v>
      </c>
      <c r="H5" s="59">
        <f>IFERROR(VLOOKUP($A5&amp;H$1,'27d'!$H:$I,2,FALSE),10000000)</f>
        <v>0</v>
      </c>
      <c r="I5" s="59">
        <f>IFERROR(VLOOKUP($A5&amp;I$1,'27d'!$H:$I,2,FALSE),10000000)</f>
        <v>0</v>
      </c>
      <c r="J5" s="59">
        <f>IFERROR(VLOOKUP($A5&amp;J$1,'27d'!$H:$I,2,FALSE),10000000)</f>
        <v>2914.0487298602266</v>
      </c>
      <c r="K5" s="59">
        <f>IFERROR(VLOOKUP($A5&amp;K$1,'27d'!$H:$I,2,FALSE),10000000)</f>
        <v>2036</v>
      </c>
      <c r="L5" s="59">
        <f>IFERROR(VLOOKUP($A5&amp;L$1,'27d'!$H:$I,2,FALSE),10000000)</f>
        <v>0</v>
      </c>
      <c r="M5" s="59">
        <f>IFERROR(VLOOKUP($A5&amp;M$1,'27d'!$H:$I,2,FALSE),10000000)</f>
        <v>1549.2530458256326</v>
      </c>
      <c r="N5" s="59">
        <f>IFERROR(VLOOKUP($A5&amp;N$1,'27d'!$H:$I,2,FALSE),10000000)</f>
        <v>0</v>
      </c>
      <c r="O5" s="59">
        <f>IFERROR(VLOOKUP($A5&amp;O$1,'27d'!$H:$I,2,FALSE),10000000)</f>
        <v>1980</v>
      </c>
      <c r="P5" s="59">
        <f>IFERROR(VLOOKUP($A5&amp;P$1,'27d'!$H:$I,2,FALSE),10000000)</f>
        <v>0</v>
      </c>
      <c r="Q5" s="59">
        <f>IFERROR(VLOOKUP($A5&amp;Q$1,'27d'!$H:$I,2,FALSE),10000000)</f>
        <v>1753.7745008979916</v>
      </c>
      <c r="R5" s="59">
        <f>IFERROR(VLOOKUP($A5&amp;R$1,'27d'!$H:$I,2,FALSE),10000000)</f>
        <v>0</v>
      </c>
      <c r="S5" s="59">
        <f>IFERROR(VLOOKUP($A5&amp;S$1,'27d'!$H:$I,2,FALSE),10000000)</f>
        <v>0</v>
      </c>
      <c r="T5" s="59">
        <f>IFERROR(VLOOKUP($A5&amp;T$1,'27d'!$H:$I,2,FALSE),10000000)</f>
        <v>0</v>
      </c>
      <c r="U5" s="59">
        <f>IFERROR(VLOOKUP($A5&amp;U$1,'27d'!$H:$I,2,FALSE),10000000)</f>
        <v>0</v>
      </c>
      <c r="V5" s="59">
        <f>IFERROR(VLOOKUP($A5&amp;V$1,'27d'!$H:$I,2,FALSE),10000000)</f>
        <v>0</v>
      </c>
      <c r="W5" s="59">
        <f>IFERROR(VLOOKUP($A5&amp;W$1,'27d'!$H:$I,2,FALSE),10000000)</f>
        <v>0</v>
      </c>
      <c r="X5" s="59">
        <f>IFERROR(VLOOKUP($A5&amp;X$1,'27d'!$H:$I,2,FALSE),10000000)</f>
        <v>0</v>
      </c>
      <c r="Y5" s="59">
        <f>IFERROR(VLOOKUP($A5&amp;Y$1,'27d'!$H:$I,2,FALSE),10000000)</f>
        <v>0</v>
      </c>
      <c r="Z5" s="59">
        <f>IFERROR(VLOOKUP($A5&amp;Z$1,'27d'!$H:$I,2,FALSE),10000000)</f>
        <v>0</v>
      </c>
      <c r="AA5" s="59">
        <f>IFERROR(VLOOKUP($A5&amp;AA$1,'27d'!$H:$I,2,FALSE),10000000)</f>
        <v>0</v>
      </c>
      <c r="AB5" s="59">
        <f>IFERROR(VLOOKUP($A5&amp;AB$1,'27d'!$H:$I,2,FALSE),10000000)</f>
        <v>0</v>
      </c>
    </row>
    <row r="6" spans="1:28" x14ac:dyDescent="0.25">
      <c r="A6" s="23" t="s">
        <v>59</v>
      </c>
      <c r="B6" s="59">
        <f>IFERROR(VLOOKUP($A6&amp;B$1,'27d'!$H:$I,2,FALSE),10000000)</f>
        <v>10000000</v>
      </c>
      <c r="C6" s="59">
        <f>IFERROR(VLOOKUP($A6&amp;C$1,'27d'!$H:$I,2,FALSE),10000000)</f>
        <v>10000000</v>
      </c>
      <c r="D6" s="59">
        <f>IFERROR(VLOOKUP($A6&amp;D$1,'27d'!$H:$I,2,FALSE),10000000)</f>
        <v>10000000</v>
      </c>
      <c r="E6" s="59">
        <f>IFERROR(VLOOKUP($A6&amp;E$1,'27d'!$H:$I,2,FALSE),10000000)</f>
        <v>10000000</v>
      </c>
      <c r="F6" s="59">
        <v>0</v>
      </c>
      <c r="G6" s="59">
        <f>IFERROR(VLOOKUP($A6&amp;G$1,'27d'!$H:$I,2,FALSE),10000000)</f>
        <v>1855</v>
      </c>
      <c r="H6" s="59">
        <f>IFERROR(VLOOKUP($A6&amp;H$1,'27d'!$H:$I,2,FALSE),10000000)</f>
        <v>2530</v>
      </c>
      <c r="I6" s="59">
        <f>IFERROR(VLOOKUP($A6&amp;I$1,'27d'!$H:$I,2,FALSE),10000000)</f>
        <v>0</v>
      </c>
      <c r="J6" s="59">
        <f>IFERROR(VLOOKUP($A6&amp;J$1,'27d'!$H:$I,2,FALSE),10000000)</f>
        <v>2156.5106074397131</v>
      </c>
      <c r="K6" s="59">
        <f>IFERROR(VLOOKUP($A6&amp;K$1,'27d'!$H:$I,2,FALSE),10000000)</f>
        <v>1877.5308253128628</v>
      </c>
      <c r="L6" s="59">
        <f>IFERROR(VLOOKUP($A6&amp;L$1,'27d'!$H:$I,2,FALSE),10000000)</f>
        <v>1890</v>
      </c>
      <c r="M6" s="59">
        <f>IFERROR(VLOOKUP($A6&amp;M$1,'27d'!$H:$I,2,FALSE),10000000)</f>
        <v>1678.2148253426913</v>
      </c>
      <c r="N6" s="59">
        <f>IFERROR(VLOOKUP($A6&amp;N$1,'27d'!$H:$I,2,FALSE),10000000)</f>
        <v>0</v>
      </c>
      <c r="O6" s="59">
        <f>IFERROR(VLOOKUP($A6&amp;O$1,'27d'!$H:$I,2,FALSE),10000000)</f>
        <v>3875</v>
      </c>
      <c r="P6" s="59">
        <f>IFERROR(VLOOKUP($A6&amp;P$1,'27d'!$H:$I,2,FALSE),10000000)</f>
        <v>0</v>
      </c>
      <c r="Q6" s="59">
        <f>IFERROR(VLOOKUP($A6&amp;Q$1,'27d'!$H:$I,2,FALSE),10000000)</f>
        <v>1630.0248464363972</v>
      </c>
      <c r="R6" s="59">
        <f>IFERROR(VLOOKUP($A6&amp;R$1,'27d'!$H:$I,2,FALSE),10000000)</f>
        <v>0</v>
      </c>
      <c r="S6" s="59">
        <f>IFERROR(VLOOKUP($A6&amp;S$1,'27d'!$H:$I,2,FALSE),10000000)</f>
        <v>0</v>
      </c>
      <c r="T6" s="59">
        <f>IFERROR(VLOOKUP($A6&amp;T$1,'27d'!$H:$I,2,FALSE),10000000)</f>
        <v>0</v>
      </c>
      <c r="U6" s="59">
        <f>IFERROR(VLOOKUP($A6&amp;U$1,'27d'!$H:$I,2,FALSE),10000000)</f>
        <v>0</v>
      </c>
      <c r="V6" s="59">
        <f>IFERROR(VLOOKUP($A6&amp;V$1,'27d'!$H:$I,2,FALSE),10000000)</f>
        <v>0</v>
      </c>
      <c r="W6" s="59">
        <f>IFERROR(VLOOKUP($A6&amp;W$1,'27d'!$H:$I,2,FALSE),10000000)</f>
        <v>0</v>
      </c>
      <c r="X6" s="59">
        <f>IFERROR(VLOOKUP($A6&amp;X$1,'27d'!$H:$I,2,FALSE),10000000)</f>
        <v>0</v>
      </c>
      <c r="Y6" s="59">
        <f>IFERROR(VLOOKUP($A6&amp;Y$1,'27d'!$H:$I,2,FALSE),10000000)</f>
        <v>0</v>
      </c>
      <c r="Z6" s="59">
        <f>IFERROR(VLOOKUP($A6&amp;Z$1,'27d'!$H:$I,2,FALSE),10000000)</f>
        <v>0</v>
      </c>
      <c r="AA6" s="59">
        <f>IFERROR(VLOOKUP($A6&amp;AA$1,'27d'!$H:$I,2,FALSE),10000000)</f>
        <v>0</v>
      </c>
      <c r="AB6" s="59">
        <f>IFERROR(VLOOKUP($A6&amp;AB$1,'27d'!$H:$I,2,FALSE),10000000)</f>
        <v>0</v>
      </c>
    </row>
    <row r="7" spans="1:28" x14ac:dyDescent="0.25">
      <c r="A7" s="23" t="s">
        <v>60</v>
      </c>
      <c r="B7" s="59">
        <f>IFERROR(VLOOKUP($A7&amp;B$1,'27d'!$H:$I,2,FALSE),10000000)</f>
        <v>10000000</v>
      </c>
      <c r="C7" s="59">
        <f>IFERROR(VLOOKUP($A7&amp;C$1,'27d'!$H:$I,2,FALSE),10000000)</f>
        <v>10000000</v>
      </c>
      <c r="D7" s="59">
        <f>IFERROR(VLOOKUP($A7&amp;D$1,'27d'!$H:$I,2,FALSE),10000000)</f>
        <v>10000000</v>
      </c>
      <c r="E7" s="59">
        <f>IFERROR(VLOOKUP($A7&amp;E$1,'27d'!$H:$I,2,FALSE),10000000)</f>
        <v>10000000</v>
      </c>
      <c r="F7" s="59">
        <f>IFERROR(VLOOKUP($A7&amp;F$1,'27d'!$H:$I,2,FALSE),10000000)</f>
        <v>10000000</v>
      </c>
      <c r="G7" s="59">
        <v>0</v>
      </c>
      <c r="H7" s="59">
        <f>IFERROR(VLOOKUP($A7&amp;H$1,'27d'!$H:$I,2,FALSE),10000000)</f>
        <v>1775</v>
      </c>
      <c r="I7" s="59">
        <f>IFERROR(VLOOKUP($A7&amp;I$1,'27d'!$H:$I,2,FALSE),10000000)</f>
        <v>5705</v>
      </c>
      <c r="J7" s="59">
        <f>IFERROR(VLOOKUP($A7&amp;J$1,'27d'!$H:$I,2,FALSE),10000000)</f>
        <v>2617.7977385581185</v>
      </c>
      <c r="K7" s="59">
        <f>IFERROR(VLOOKUP($A7&amp;K$1,'27d'!$H:$I,2,FALSE),10000000)</f>
        <v>2402.4622785800407</v>
      </c>
      <c r="L7" s="59">
        <f>IFERROR(VLOOKUP($A7&amp;L$1,'27d'!$H:$I,2,FALSE),10000000)</f>
        <v>2942</v>
      </c>
      <c r="M7" s="59">
        <f>IFERROR(VLOOKUP($A7&amp;M$1,'27d'!$H:$I,2,FALSE),10000000)</f>
        <v>2199.4362914165076</v>
      </c>
      <c r="N7" s="59">
        <f>IFERROR(VLOOKUP($A7&amp;N$1,'27d'!$H:$I,2,FALSE),10000000)</f>
        <v>0</v>
      </c>
      <c r="O7" s="59">
        <f>IFERROR(VLOOKUP($A7&amp;O$1,'27d'!$H:$I,2,FALSE),10000000)</f>
        <v>4370</v>
      </c>
      <c r="P7" s="59">
        <f>IFERROR(VLOOKUP($A7&amp;P$1,'27d'!$H:$I,2,FALSE),10000000)</f>
        <v>0</v>
      </c>
      <c r="Q7" s="59">
        <f>IFERROR(VLOOKUP($A7&amp;Q$1,'27d'!$H:$I,2,FALSE),10000000)</f>
        <v>2156.5106074397131</v>
      </c>
      <c r="R7" s="59">
        <f>IFERROR(VLOOKUP($A7&amp;R$1,'27d'!$H:$I,2,FALSE),10000000)</f>
        <v>0</v>
      </c>
      <c r="S7" s="59">
        <f>IFERROR(VLOOKUP($A7&amp;S$1,'27d'!$H:$I,2,FALSE),10000000)</f>
        <v>0</v>
      </c>
      <c r="T7" s="59">
        <f>IFERROR(VLOOKUP($A7&amp;T$1,'27d'!$H:$I,2,FALSE),10000000)</f>
        <v>0</v>
      </c>
      <c r="U7" s="59">
        <f>IFERROR(VLOOKUP($A7&amp;U$1,'27d'!$H:$I,2,FALSE),10000000)</f>
        <v>0</v>
      </c>
      <c r="V7" s="59">
        <f>IFERROR(VLOOKUP($A7&amp;V$1,'27d'!$H:$I,2,FALSE),10000000)</f>
        <v>0</v>
      </c>
      <c r="W7" s="59">
        <f>IFERROR(VLOOKUP($A7&amp;W$1,'27d'!$H:$I,2,FALSE),10000000)</f>
        <v>0</v>
      </c>
      <c r="X7" s="59">
        <f>IFERROR(VLOOKUP($A7&amp;X$1,'27d'!$H:$I,2,FALSE),10000000)</f>
        <v>0</v>
      </c>
      <c r="Y7" s="59">
        <f>IFERROR(VLOOKUP($A7&amp;Y$1,'27d'!$H:$I,2,FALSE),10000000)</f>
        <v>0</v>
      </c>
      <c r="Z7" s="59">
        <f>IFERROR(VLOOKUP($A7&amp;Z$1,'27d'!$H:$I,2,FALSE),10000000)</f>
        <v>0</v>
      </c>
      <c r="AA7" s="59">
        <f>IFERROR(VLOOKUP($A7&amp;AA$1,'27d'!$H:$I,2,FALSE),10000000)</f>
        <v>0</v>
      </c>
      <c r="AB7" s="59">
        <f>IFERROR(VLOOKUP($A7&amp;AB$1,'27d'!$H:$I,2,FALSE),10000000)</f>
        <v>0</v>
      </c>
    </row>
    <row r="8" spans="1:28" x14ac:dyDescent="0.25">
      <c r="A8" s="29" t="s">
        <v>61</v>
      </c>
      <c r="B8" s="59">
        <f>IFERROR(VLOOKUP($A8&amp;B$1,'27d'!$H:$I,2,FALSE),10000000)</f>
        <v>10000000</v>
      </c>
      <c r="C8" s="59">
        <f>IFERROR(VLOOKUP($A8&amp;C$1,'27d'!$H:$I,2,FALSE),10000000)</f>
        <v>10000000</v>
      </c>
      <c r="D8" s="59">
        <f>IFERROR(VLOOKUP($A8&amp;D$1,'27d'!$H:$I,2,FALSE),10000000)</f>
        <v>10000000</v>
      </c>
      <c r="E8" s="59">
        <f>IFERROR(VLOOKUP($A8&amp;E$1,'27d'!$H:$I,2,FALSE),10000000)</f>
        <v>10000000</v>
      </c>
      <c r="F8" s="59">
        <f>IFERROR(VLOOKUP($A8&amp;F$1,'27d'!$H:$I,2,FALSE),10000000)</f>
        <v>10000000</v>
      </c>
      <c r="G8" s="59">
        <f>IFERROR(VLOOKUP($A8&amp;G$1,'27d'!$H:$I,2,FALSE),10000000)</f>
        <v>10000000</v>
      </c>
      <c r="H8" s="59">
        <v>0</v>
      </c>
      <c r="I8" s="59">
        <f>IFERROR(VLOOKUP($A8&amp;I$1,'27d'!$H:$I,2,FALSE),10000000)</f>
        <v>4428</v>
      </c>
      <c r="J8" s="59">
        <f>IFERROR(VLOOKUP($A8&amp;J$1,'27d'!$H:$I,2,FALSE),10000000)</f>
        <v>2876.0865772782295</v>
      </c>
      <c r="K8" s="59">
        <f>IFERROR(VLOOKUP($A8&amp;K$1,'27d'!$H:$I,2,FALSE),10000000)</f>
        <v>2968.6027016089574</v>
      </c>
      <c r="L8" s="59">
        <f>IFERROR(VLOOKUP($A8&amp;L$1,'27d'!$H:$I,2,FALSE),10000000)</f>
        <v>3204</v>
      </c>
      <c r="M8" s="59">
        <f>IFERROR(VLOOKUP($A8&amp;M$1,'27d'!$H:$I,2,FALSE),10000000)</f>
        <v>2893.2744425650326</v>
      </c>
      <c r="N8" s="59">
        <f>IFERROR(VLOOKUP($A8&amp;N$1,'27d'!$H:$I,2,FALSE),10000000)</f>
        <v>0</v>
      </c>
      <c r="O8" s="59">
        <f>IFERROR(VLOOKUP($A8&amp;O$1,'27d'!$H:$I,2,FALSE),10000000)</f>
        <v>5677</v>
      </c>
      <c r="P8" s="59">
        <f>IFERROR(VLOOKUP($A8&amp;P$1,'27d'!$H:$I,2,FALSE),10000000)</f>
        <v>0</v>
      </c>
      <c r="Q8" s="59">
        <f>IFERROR(VLOOKUP($A8&amp;Q$1,'27d'!$H:$I,2,FALSE),10000000)</f>
        <v>2785.9829504144495</v>
      </c>
      <c r="R8" s="59">
        <f>IFERROR(VLOOKUP($A8&amp;R$1,'27d'!$H:$I,2,FALSE),10000000)</f>
        <v>0</v>
      </c>
      <c r="S8" s="59">
        <f>IFERROR(VLOOKUP($A8&amp;S$1,'27d'!$H:$I,2,FALSE),10000000)</f>
        <v>0</v>
      </c>
      <c r="T8" s="59">
        <f>IFERROR(VLOOKUP($A8&amp;T$1,'27d'!$H:$I,2,FALSE),10000000)</f>
        <v>0</v>
      </c>
      <c r="U8" s="59">
        <f>IFERROR(VLOOKUP($A8&amp;U$1,'27d'!$H:$I,2,FALSE),10000000)</f>
        <v>0</v>
      </c>
      <c r="V8" s="59">
        <f>IFERROR(VLOOKUP($A8&amp;V$1,'27d'!$H:$I,2,FALSE),10000000)</f>
        <v>0</v>
      </c>
      <c r="W8" s="59">
        <f>IFERROR(VLOOKUP($A8&amp;W$1,'27d'!$H:$I,2,FALSE),10000000)</f>
        <v>0</v>
      </c>
      <c r="X8" s="59">
        <f>IFERROR(VLOOKUP($A8&amp;X$1,'27d'!$H:$I,2,FALSE),10000000)</f>
        <v>0</v>
      </c>
      <c r="Y8" s="59">
        <f>IFERROR(VLOOKUP($A8&amp;Y$1,'27d'!$H:$I,2,FALSE),10000000)</f>
        <v>0</v>
      </c>
      <c r="Z8" s="59">
        <f>IFERROR(VLOOKUP($A8&amp;Z$1,'27d'!$H:$I,2,FALSE),10000000)</f>
        <v>0</v>
      </c>
      <c r="AA8" s="59">
        <f>IFERROR(VLOOKUP($A8&amp;AA$1,'27d'!$H:$I,2,FALSE),10000000)</f>
        <v>0</v>
      </c>
      <c r="AB8" s="59">
        <f>IFERROR(VLOOKUP($A8&amp;AB$1,'27d'!$H:$I,2,FALSE),10000000)</f>
        <v>0</v>
      </c>
    </row>
    <row r="9" spans="1:28" x14ac:dyDescent="0.25">
      <c r="A9" s="23" t="s">
        <v>62</v>
      </c>
      <c r="B9" s="59">
        <f>IFERROR(VLOOKUP($A9&amp;B$1,'27d'!$H:$I,2,FALSE),10000000)</f>
        <v>10000000</v>
      </c>
      <c r="C9" s="59">
        <f>IFERROR(VLOOKUP($A9&amp;C$1,'27d'!$H:$I,2,FALSE),10000000)</f>
        <v>10000000</v>
      </c>
      <c r="D9" s="59">
        <f>IFERROR(VLOOKUP($A9&amp;D$1,'27d'!$H:$I,2,FALSE),10000000)</f>
        <v>10000000</v>
      </c>
      <c r="E9" s="59">
        <f>IFERROR(VLOOKUP($A9&amp;E$1,'27d'!$H:$I,2,FALSE),10000000)</f>
        <v>10000000</v>
      </c>
      <c r="F9" s="59">
        <f>IFERROR(VLOOKUP($A9&amp;F$1,'27d'!$H:$I,2,FALSE),10000000)</f>
        <v>10000000</v>
      </c>
      <c r="G9" s="59">
        <f>IFERROR(VLOOKUP($A9&amp;G$1,'27d'!$H:$I,2,FALSE),10000000)</f>
        <v>10000000</v>
      </c>
      <c r="H9" s="59">
        <f>IFERROR(VLOOKUP($A9&amp;H$1,'27d'!$H:$I,2,FALSE),10000000)</f>
        <v>10000000</v>
      </c>
      <c r="I9" s="59">
        <v>0</v>
      </c>
      <c r="J9" s="59">
        <f>IFERROR(VLOOKUP($A9&amp;J$1,'27d'!$H:$I,2,FALSE),10000000)</f>
        <v>2477.6061026724969</v>
      </c>
      <c r="K9" s="59">
        <f>IFERROR(VLOOKUP($A9&amp;K$1,'27d'!$H:$I,2,FALSE),10000000)</f>
        <v>2811.9238965519676</v>
      </c>
      <c r="L9" s="59">
        <f>IFERROR(VLOOKUP($A9&amp;L$1,'27d'!$H:$I,2,FALSE),10000000)</f>
        <v>3545</v>
      </c>
      <c r="M9" s="59">
        <f>IFERROR(VLOOKUP($A9&amp;M$1,'27d'!$H:$I,2,FALSE),10000000)</f>
        <v>2863.7271168880598</v>
      </c>
      <c r="N9" s="59">
        <f>IFERROR(VLOOKUP($A9&amp;N$1,'27d'!$H:$I,2,FALSE),10000000)</f>
        <v>0</v>
      </c>
      <c r="O9" s="59">
        <f>IFERROR(VLOOKUP($A9&amp;O$1,'27d'!$H:$I,2,FALSE),10000000)</f>
        <v>0</v>
      </c>
      <c r="P9" s="59">
        <f>IFERROR(VLOOKUP($A9&amp;P$1,'27d'!$H:$I,2,FALSE),10000000)</f>
        <v>0</v>
      </c>
      <c r="Q9" s="59">
        <f>IFERROR(VLOOKUP($A9&amp;Q$1,'27d'!$H:$I,2,FALSE),10000000)</f>
        <v>2701.1384636852663</v>
      </c>
      <c r="R9" s="59">
        <f>IFERROR(VLOOKUP($A9&amp;R$1,'27d'!$H:$I,2,FALSE),10000000)</f>
        <v>0</v>
      </c>
      <c r="S9" s="59">
        <f>IFERROR(VLOOKUP($A9&amp;S$1,'27d'!$H:$I,2,FALSE),10000000)</f>
        <v>0</v>
      </c>
      <c r="T9" s="59">
        <f>IFERROR(VLOOKUP($A9&amp;T$1,'27d'!$H:$I,2,FALSE),10000000)</f>
        <v>8034</v>
      </c>
      <c r="U9" s="59">
        <f>IFERROR(VLOOKUP($A9&amp;U$1,'27d'!$H:$I,2,FALSE),10000000)</f>
        <v>0</v>
      </c>
      <c r="V9" s="59">
        <f>IFERROR(VLOOKUP($A9&amp;V$1,'27d'!$H:$I,2,FALSE),10000000)</f>
        <v>0</v>
      </c>
      <c r="W9" s="59">
        <f>IFERROR(VLOOKUP($A9&amp;W$1,'27d'!$H:$I,2,FALSE),10000000)</f>
        <v>0</v>
      </c>
      <c r="X9" s="59">
        <f>IFERROR(VLOOKUP($A9&amp;X$1,'27d'!$H:$I,2,FALSE),10000000)</f>
        <v>4953</v>
      </c>
      <c r="Y9" s="59">
        <f>IFERROR(VLOOKUP($A9&amp;Y$1,'27d'!$H:$I,2,FALSE),10000000)</f>
        <v>9598</v>
      </c>
      <c r="Z9" s="59">
        <f>IFERROR(VLOOKUP($A9&amp;Z$1,'27d'!$H:$I,2,FALSE),10000000)</f>
        <v>0</v>
      </c>
      <c r="AA9" s="59">
        <f>IFERROR(VLOOKUP($A9&amp;AA$1,'27d'!$H:$I,2,FALSE),10000000)</f>
        <v>0</v>
      </c>
      <c r="AB9" s="59">
        <f>IFERROR(VLOOKUP($A9&amp;AB$1,'27d'!$H:$I,2,FALSE),10000000)</f>
        <v>8284</v>
      </c>
    </row>
    <row r="10" spans="1:28" x14ac:dyDescent="0.25">
      <c r="A10" s="23" t="s">
        <v>63</v>
      </c>
      <c r="B10" s="59">
        <f>IFERROR(VLOOKUP($A10&amp;B$1,'27d'!$H:$I,2,FALSE),10000000)</f>
        <v>10000000</v>
      </c>
      <c r="C10" s="59">
        <f>IFERROR(VLOOKUP($A10&amp;C$1,'27d'!$H:$I,2,FALSE),10000000)</f>
        <v>10000000</v>
      </c>
      <c r="D10" s="59">
        <f>IFERROR(VLOOKUP($A10&amp;D$1,'27d'!$H:$I,2,FALSE),10000000)</f>
        <v>10000000</v>
      </c>
      <c r="E10" s="59">
        <f>IFERROR(VLOOKUP($A10&amp;E$1,'27d'!$H:$I,2,FALSE),10000000)</f>
        <v>10000000</v>
      </c>
      <c r="F10" s="59">
        <f>IFERROR(VLOOKUP($A10&amp;F$1,'27d'!$H:$I,2,FALSE),10000000)</f>
        <v>10000000</v>
      </c>
      <c r="G10" s="59">
        <f>IFERROR(VLOOKUP($A10&amp;G$1,'27d'!$H:$I,2,FALSE),10000000)</f>
        <v>10000000</v>
      </c>
      <c r="H10" s="59">
        <f>IFERROR(VLOOKUP($A10&amp;H$1,'27d'!$H:$I,2,FALSE),10000000)</f>
        <v>10000000</v>
      </c>
      <c r="I10" s="59">
        <f>IFERROR(VLOOKUP($A10&amp;I$1,'27d'!$H:$I,2,FALSE),10000000)</f>
        <v>10000000</v>
      </c>
      <c r="J10" s="59">
        <v>0</v>
      </c>
      <c r="K10" s="59">
        <f>IFERROR(VLOOKUP($A10&amp;K$1,'27d'!$H:$I,2,FALSE),10000000)</f>
        <v>979.01991808134323</v>
      </c>
      <c r="L10" s="59">
        <f>IFERROR(VLOOKUP($A10&amp;L$1,'27d'!$H:$I,2,FALSE),10000000)</f>
        <v>989.3032901997243</v>
      </c>
      <c r="M10" s="59">
        <f>IFERROR(VLOOKUP($A10&amp;M$1,'27d'!$H:$I,2,FALSE),10000000)</f>
        <v>1426.7785392274443</v>
      </c>
      <c r="N10" s="59">
        <f>IFERROR(VLOOKUP($A10&amp;N$1,'27d'!$H:$I,2,FALSE),10000000)</f>
        <v>2150.8000836897882</v>
      </c>
      <c r="O10" s="59">
        <f>IFERROR(VLOOKUP($A10&amp;O$1,'27d'!$H:$I,2,FALSE),10000000)</f>
        <v>2475.5025752359861</v>
      </c>
      <c r="P10" s="59">
        <f>IFERROR(VLOOKUP($A10&amp;P$1,'27d'!$H:$I,2,FALSE),10000000)</f>
        <v>2145.372927954485</v>
      </c>
      <c r="Q10" s="59">
        <f>IFERROR(VLOOKUP($A10&amp;Q$1,'27d'!$H:$I,2,FALSE),10000000)</f>
        <v>1187.7394495427018</v>
      </c>
      <c r="R10" s="59">
        <f>IFERROR(VLOOKUP($A10&amp;R$1,'27d'!$H:$I,2,FALSE),10000000)</f>
        <v>4152.113317336125</v>
      </c>
      <c r="S10" s="59">
        <f>IFERROR(VLOOKUP($A10&amp;S$1,'27d'!$H:$I,2,FALSE),10000000)</f>
        <v>2783.6043181458099</v>
      </c>
      <c r="T10" s="59">
        <f>IFERROR(VLOOKUP($A10&amp;T$1,'27d'!$H:$I,2,FALSE),10000000)</f>
        <v>2868.8691151741309</v>
      </c>
      <c r="U10" s="59">
        <f>IFERROR(VLOOKUP($A10&amp;U$1,'27d'!$H:$I,2,FALSE),10000000)</f>
        <v>2113.4407964265288</v>
      </c>
      <c r="V10" s="59">
        <f>IFERROR(VLOOKUP($A10&amp;V$1,'27d'!$H:$I,2,FALSE),10000000)</f>
        <v>1427.7030503574615</v>
      </c>
      <c r="W10" s="59">
        <f>IFERROR(VLOOKUP($A10&amp;W$1,'27d'!$H:$I,2,FALSE),10000000)</f>
        <v>1515.4491083503926</v>
      </c>
      <c r="X10" s="59">
        <f>IFERROR(VLOOKUP($A10&amp;X$1,'27d'!$H:$I,2,FALSE),10000000)</f>
        <v>1712.3121794813001</v>
      </c>
      <c r="Y10" s="59">
        <f>IFERROR(VLOOKUP($A10&amp;Y$1,'27d'!$H:$I,2,FALSE),10000000)</f>
        <v>5474.2066091809138</v>
      </c>
      <c r="Z10" s="59">
        <f>IFERROR(VLOOKUP($A10&amp;Z$1,'27d'!$H:$I,2,FALSE),10000000)</f>
        <v>5193.7287183679509</v>
      </c>
      <c r="AA10" s="59">
        <f>IFERROR(VLOOKUP($A10&amp;AA$1,'27d'!$H:$I,2,FALSE),10000000)</f>
        <v>4366.2730102456944</v>
      </c>
      <c r="AB10" s="59">
        <f>IFERROR(VLOOKUP($A10&amp;AB$1,'27d'!$H:$I,2,FALSE),10000000)</f>
        <v>4170.4457795300495</v>
      </c>
    </row>
    <row r="11" spans="1:28" x14ac:dyDescent="0.25">
      <c r="A11" s="29" t="s">
        <v>64</v>
      </c>
      <c r="B11" s="59">
        <f>IFERROR(VLOOKUP($A11&amp;B$1,'27d'!$H:$I,2,FALSE),10000000)</f>
        <v>10000000</v>
      </c>
      <c r="C11" s="59">
        <f>IFERROR(VLOOKUP($A11&amp;C$1,'27d'!$H:$I,2,FALSE),10000000)</f>
        <v>10000000</v>
      </c>
      <c r="D11" s="59">
        <f>IFERROR(VLOOKUP($A11&amp;D$1,'27d'!$H:$I,2,FALSE),10000000)</f>
        <v>10000000</v>
      </c>
      <c r="E11" s="59">
        <f>IFERROR(VLOOKUP($A11&amp;E$1,'27d'!$H:$I,2,FALSE),10000000)</f>
        <v>10000000</v>
      </c>
      <c r="F11" s="59">
        <f>IFERROR(VLOOKUP($A11&amp;F$1,'27d'!$H:$I,2,FALSE),10000000)</f>
        <v>10000000</v>
      </c>
      <c r="G11" s="59">
        <f>IFERROR(VLOOKUP($A11&amp;G$1,'27d'!$H:$I,2,FALSE),10000000)</f>
        <v>10000000</v>
      </c>
      <c r="H11" s="59">
        <f>IFERROR(VLOOKUP($A11&amp;H$1,'27d'!$H:$I,2,FALSE),10000000)</f>
        <v>10000000</v>
      </c>
      <c r="I11" s="59">
        <f>IFERROR(VLOOKUP($A11&amp;I$1,'27d'!$H:$I,2,FALSE),10000000)</f>
        <v>10000000</v>
      </c>
      <c r="J11" s="59">
        <f>IFERROR(VLOOKUP($A11&amp;J$1,'27d'!$H:$I,2,FALSE),10000000)</f>
        <v>10000000</v>
      </c>
      <c r="K11" s="59">
        <v>0</v>
      </c>
      <c r="L11" s="59">
        <f>IFERROR(VLOOKUP($A11&amp;L$1,'27d'!$H:$I,2,FALSE),10000000)</f>
        <v>1005.3899740896564</v>
      </c>
      <c r="M11" s="59">
        <f>IFERROR(VLOOKUP($A11&amp;M$1,'27d'!$H:$I,2,FALSE),10000000)</f>
        <v>487.80426402400377</v>
      </c>
      <c r="N11" s="59">
        <f>IFERROR(VLOOKUP($A11&amp;N$1,'27d'!$H:$I,2,FALSE),10000000)</f>
        <v>1178.7268555522098</v>
      </c>
      <c r="O11" s="59">
        <f>IFERROR(VLOOKUP($A11&amp;O$1,'27d'!$H:$I,2,FALSE),10000000)</f>
        <v>1527.6128436223623</v>
      </c>
      <c r="P11" s="59">
        <f>IFERROR(VLOOKUP($A11&amp;P$1,'27d'!$H:$I,2,FALSE),10000000)</f>
        <v>1176.6091109625149</v>
      </c>
      <c r="Q11" s="59">
        <f>IFERROR(VLOOKUP($A11&amp;Q$1,'27d'!$H:$I,2,FALSE),10000000)</f>
        <v>308.25476476447204</v>
      </c>
      <c r="R11" s="59">
        <f>IFERROR(VLOOKUP($A11&amp;R$1,'27d'!$H:$I,2,FALSE),10000000)</f>
        <v>4691.0183329422198</v>
      </c>
      <c r="S11" s="59">
        <f>IFERROR(VLOOKUP($A11&amp;S$1,'27d'!$H:$I,2,FALSE),10000000)</f>
        <v>3660.2870106044961</v>
      </c>
      <c r="T11" s="59">
        <f>IFERROR(VLOOKUP($A11&amp;T$1,'27d'!$H:$I,2,FALSE),10000000)</f>
        <v>3827.0262606885781</v>
      </c>
      <c r="U11" s="59">
        <f>IFERROR(VLOOKUP($A11&amp;U$1,'27d'!$H:$I,2,FALSE),10000000)</f>
        <v>2935.0257239077141</v>
      </c>
      <c r="V11" s="59">
        <f>IFERROR(VLOOKUP($A11&amp;V$1,'27d'!$H:$I,2,FALSE),10000000)</f>
        <v>2152.1821484251745</v>
      </c>
      <c r="W11" s="59">
        <f>IFERROR(VLOOKUP($A11&amp;W$1,'27d'!$H:$I,2,FALSE),10000000)</f>
        <v>2491.705038723484</v>
      </c>
      <c r="X11" s="59">
        <f>IFERROR(VLOOKUP($A11&amp;X$1,'27d'!$H:$I,2,FALSE),10000000)</f>
        <v>2679.3934014996753</v>
      </c>
      <c r="Y11" s="59">
        <f>IFERROR(VLOOKUP($A11&amp;Y$1,'27d'!$H:$I,2,FALSE),10000000)</f>
        <v>6381.2376542485863</v>
      </c>
      <c r="Z11" s="59">
        <f>IFERROR(VLOOKUP($A11&amp;Z$1,'27d'!$H:$I,2,FALSE),10000000)</f>
        <v>6055.0998340242086</v>
      </c>
      <c r="AA11" s="59">
        <f>IFERROR(VLOOKUP($A11&amp;AA$1,'27d'!$H:$I,2,FALSE),10000000)</f>
        <v>5272.0716990572118</v>
      </c>
      <c r="AB11" s="59">
        <f>IFERROR(VLOOKUP($A11&amp;AB$1,'27d'!$H:$I,2,FALSE),10000000)</f>
        <v>5094.0547700235811</v>
      </c>
    </row>
    <row r="12" spans="1:28" x14ac:dyDescent="0.25">
      <c r="A12" s="23" t="s">
        <v>65</v>
      </c>
      <c r="B12" s="59">
        <f>IFERROR(VLOOKUP($A12&amp;B$1,'27d'!$H:$I,2,FALSE),10000000)</f>
        <v>10000000</v>
      </c>
      <c r="C12" s="59">
        <f>IFERROR(VLOOKUP($A12&amp;C$1,'27d'!$H:$I,2,FALSE),10000000)</f>
        <v>10000000</v>
      </c>
      <c r="D12" s="59">
        <f>IFERROR(VLOOKUP($A12&amp;D$1,'27d'!$H:$I,2,FALSE),10000000)</f>
        <v>10000000</v>
      </c>
      <c r="E12" s="59">
        <f>IFERROR(VLOOKUP($A12&amp;E$1,'27d'!$H:$I,2,FALSE),10000000)</f>
        <v>10000000</v>
      </c>
      <c r="F12" s="59">
        <f>IFERROR(VLOOKUP($A12&amp;F$1,'27d'!$H:$I,2,FALSE),10000000)</f>
        <v>10000000</v>
      </c>
      <c r="G12" s="59">
        <f>IFERROR(VLOOKUP($A12&amp;G$1,'27d'!$H:$I,2,FALSE),10000000)</f>
        <v>10000000</v>
      </c>
      <c r="H12" s="59">
        <f>IFERROR(VLOOKUP($A12&amp;H$1,'27d'!$H:$I,2,FALSE),10000000)</f>
        <v>10000000</v>
      </c>
      <c r="I12" s="59">
        <f>IFERROR(VLOOKUP($A12&amp;I$1,'27d'!$H:$I,2,FALSE),10000000)</f>
        <v>10000000</v>
      </c>
      <c r="J12" s="59">
        <f>IFERROR(VLOOKUP($A12&amp;J$1,'27d'!$H:$I,2,FALSE),10000000)</f>
        <v>10000000</v>
      </c>
      <c r="K12" s="59">
        <f>IFERROR(VLOOKUP($A12&amp;K$1,'27d'!$H:$I,2,FALSE),10000000)</f>
        <v>10000000</v>
      </c>
      <c r="L12" s="59">
        <v>0</v>
      </c>
      <c r="M12" s="59">
        <f>IFERROR(VLOOKUP($A12&amp;M$1,'27d'!$H:$I,2,FALSE),10000000)</f>
        <v>1130.3848902033324</v>
      </c>
      <c r="N12" s="59">
        <f>IFERROR(VLOOKUP($A12&amp;N$1,'27d'!$H:$I,2,FALSE),10000000)</f>
        <v>4799</v>
      </c>
      <c r="O12" s="59">
        <f>IFERROR(VLOOKUP($A12&amp;O$1,'27d'!$H:$I,2,FALSE),10000000)</f>
        <v>4334</v>
      </c>
      <c r="P12" s="59">
        <f>IFERROR(VLOOKUP($A12&amp;P$1,'27d'!$H:$I,2,FALSE),10000000)</f>
        <v>4804</v>
      </c>
      <c r="Q12" s="59">
        <f>IFERROR(VLOOKUP($A12&amp;Q$1,'27d'!$H:$I,2,FALSE),10000000)</f>
        <v>926.6412466537414</v>
      </c>
      <c r="R12" s="59">
        <f>IFERROR(VLOOKUP($A12&amp;R$1,'27d'!$H:$I,2,FALSE),10000000)</f>
        <v>0</v>
      </c>
      <c r="S12" s="59">
        <f>IFERROR(VLOOKUP($A12&amp;S$1,'27d'!$H:$I,2,FALSE),10000000)</f>
        <v>0</v>
      </c>
      <c r="T12" s="59">
        <f>IFERROR(VLOOKUP($A12&amp;T$1,'27d'!$H:$I,2,FALSE),10000000)</f>
        <v>0</v>
      </c>
      <c r="U12" s="59">
        <f>IFERROR(VLOOKUP($A12&amp;U$1,'27d'!$H:$I,2,FALSE),10000000)</f>
        <v>0</v>
      </c>
      <c r="V12" s="59">
        <f>IFERROR(VLOOKUP($A12&amp;V$1,'27d'!$H:$I,2,FALSE),10000000)</f>
        <v>0</v>
      </c>
      <c r="W12" s="59">
        <f>IFERROR(VLOOKUP($A12&amp;W$1,'27d'!$H:$I,2,FALSE),10000000)</f>
        <v>0</v>
      </c>
      <c r="X12" s="59">
        <f>IFERROR(VLOOKUP($A12&amp;X$1,'27d'!$H:$I,2,FALSE),10000000)</f>
        <v>0</v>
      </c>
      <c r="Y12" s="59">
        <f>IFERROR(VLOOKUP($A12&amp;Y$1,'27d'!$H:$I,2,FALSE),10000000)</f>
        <v>0</v>
      </c>
      <c r="Z12" s="59">
        <f>IFERROR(VLOOKUP($A12&amp;Z$1,'27d'!$H:$I,2,FALSE),10000000)</f>
        <v>0</v>
      </c>
      <c r="AA12" s="59">
        <f>IFERROR(VLOOKUP($A12&amp;AA$1,'27d'!$H:$I,2,FALSE),10000000)</f>
        <v>0</v>
      </c>
      <c r="AB12" s="59">
        <f>IFERROR(VLOOKUP($A12&amp;AB$1,'27d'!$H:$I,2,FALSE),10000000)</f>
        <v>0</v>
      </c>
    </row>
    <row r="13" spans="1:28" x14ac:dyDescent="0.25">
      <c r="A13" s="23" t="s">
        <v>66</v>
      </c>
      <c r="B13" s="59">
        <f>IFERROR(VLOOKUP($A13&amp;B$1,'27d'!$H:$I,2,FALSE),10000000)</f>
        <v>10000000</v>
      </c>
      <c r="C13" s="59">
        <f>IFERROR(VLOOKUP($A13&amp;C$1,'27d'!$H:$I,2,FALSE),10000000)</f>
        <v>10000000</v>
      </c>
      <c r="D13" s="59">
        <f>IFERROR(VLOOKUP($A13&amp;D$1,'27d'!$H:$I,2,FALSE),10000000)</f>
        <v>10000000</v>
      </c>
      <c r="E13" s="59">
        <f>IFERROR(VLOOKUP($A13&amp;E$1,'27d'!$H:$I,2,FALSE),10000000)</f>
        <v>10000000</v>
      </c>
      <c r="F13" s="59">
        <f>IFERROR(VLOOKUP($A13&amp;F$1,'27d'!$H:$I,2,FALSE),10000000)</f>
        <v>10000000</v>
      </c>
      <c r="G13" s="59">
        <f>IFERROR(VLOOKUP($A13&amp;G$1,'27d'!$H:$I,2,FALSE),10000000)</f>
        <v>10000000</v>
      </c>
      <c r="H13" s="59">
        <f>IFERROR(VLOOKUP($A13&amp;H$1,'27d'!$H:$I,2,FALSE),10000000)</f>
        <v>10000000</v>
      </c>
      <c r="I13" s="59">
        <f>IFERROR(VLOOKUP($A13&amp;I$1,'27d'!$H:$I,2,FALSE),10000000)</f>
        <v>10000000</v>
      </c>
      <c r="J13" s="59">
        <f>IFERROR(VLOOKUP($A13&amp;J$1,'27d'!$H:$I,2,FALSE),10000000)</f>
        <v>10000000</v>
      </c>
      <c r="K13" s="59">
        <f>IFERROR(VLOOKUP($A13&amp;K$1,'27d'!$H:$I,2,FALSE),10000000)</f>
        <v>10000000</v>
      </c>
      <c r="L13" s="59">
        <f>IFERROR(VLOOKUP($A13&amp;L$1,'27d'!$H:$I,2,FALSE),10000000)</f>
        <v>10000000</v>
      </c>
      <c r="M13" s="59">
        <v>0</v>
      </c>
      <c r="N13" s="59">
        <f>IFERROR(VLOOKUP($A13&amp;N$1,'27d'!$H:$I,2,FALSE),10000000)</f>
        <v>847.41961270671572</v>
      </c>
      <c r="O13" s="59">
        <f>IFERROR(VLOOKUP($A13&amp;O$1,'27d'!$H:$I,2,FALSE),10000000)</f>
        <v>1247.4165302736692</v>
      </c>
      <c r="P13" s="59">
        <f>IFERROR(VLOOKUP($A13&amp;P$1,'27d'!$H:$I,2,FALSE),10000000)</f>
        <v>860.08953022345293</v>
      </c>
      <c r="Q13" s="59">
        <f>IFERROR(VLOOKUP($A13&amp;Q$1,'27d'!$H:$I,2,FALSE),10000000)</f>
        <v>246.67792767088019</v>
      </c>
      <c r="R13" s="59">
        <f>IFERROR(VLOOKUP($A13&amp;R$1,'27d'!$H:$I,2,FALSE),10000000)</f>
        <v>5143.775461662377</v>
      </c>
      <c r="S13" s="59">
        <f>IFERROR(VLOOKUP($A13&amp;S$1,'27d'!$H:$I,2,FALSE),10000000)</f>
        <v>4145.9387356785674</v>
      </c>
      <c r="T13" s="59">
        <f>IFERROR(VLOOKUP($A13&amp;T$1,'27d'!$H:$I,2,FALSE),10000000)</f>
        <v>4292.9408335079579</v>
      </c>
      <c r="U13" s="59">
        <f>IFERROR(VLOOKUP($A13&amp;U$1,'27d'!$H:$I,2,FALSE),10000000)</f>
        <v>3422.7376469720843</v>
      </c>
      <c r="V13" s="59">
        <f>IFERROR(VLOOKUP($A13&amp;V$1,'27d'!$H:$I,2,FALSE),10000000)</f>
        <v>2639</v>
      </c>
      <c r="W13" s="59">
        <f>IFERROR(VLOOKUP($A13&amp;W$1,'27d'!$H:$I,2,FALSE),10000000)</f>
        <v>2917.3523955806231</v>
      </c>
      <c r="X13" s="59">
        <f>IFERROR(VLOOKUP($A13&amp;X$1,'27d'!$H:$I,2,FALSE),10000000)</f>
        <v>3138.6939959161359</v>
      </c>
      <c r="Y13" s="59">
        <f>IFERROR(VLOOKUP($A13&amp;Y$1,'27d'!$H:$I,2,FALSE),10000000)</f>
        <v>6864.4916053557818</v>
      </c>
      <c r="Z13" s="59">
        <f>IFERROR(VLOOKUP($A13&amp;Z$1,'27d'!$H:$I,2,FALSE),10000000)</f>
        <v>6542.4999044707674</v>
      </c>
      <c r="AA13" s="59">
        <f>IFERROR(VLOOKUP($A13&amp;AA$1,'27d'!$H:$I,2,FALSE),10000000)</f>
        <v>5755.1629863975186</v>
      </c>
      <c r="AB13" s="59">
        <f>IFERROR(VLOOKUP($A13&amp;AB$1,'27d'!$H:$I,2,FALSE),10000000)</f>
        <v>5573.5773969686652</v>
      </c>
    </row>
    <row r="14" spans="1:28" x14ac:dyDescent="0.25">
      <c r="A14" s="29" t="s">
        <v>67</v>
      </c>
      <c r="B14" s="59">
        <f>IFERROR(VLOOKUP($A14&amp;B$1,'27d'!$H:$I,2,FALSE),10000000)</f>
        <v>10000000</v>
      </c>
      <c r="C14" s="59">
        <f>IFERROR(VLOOKUP($A14&amp;C$1,'27d'!$H:$I,2,FALSE),10000000)</f>
        <v>10000000</v>
      </c>
      <c r="D14" s="59">
        <f>IFERROR(VLOOKUP($A14&amp;D$1,'27d'!$H:$I,2,FALSE),10000000)</f>
        <v>10000000</v>
      </c>
      <c r="E14" s="59">
        <f>IFERROR(VLOOKUP($A14&amp;E$1,'27d'!$H:$I,2,FALSE),10000000)</f>
        <v>10000000</v>
      </c>
      <c r="F14" s="59">
        <f>IFERROR(VLOOKUP($A14&amp;F$1,'27d'!$H:$I,2,FALSE),10000000)</f>
        <v>10000000</v>
      </c>
      <c r="G14" s="59">
        <f>IFERROR(VLOOKUP($A14&amp;G$1,'27d'!$H:$I,2,FALSE),10000000)</f>
        <v>10000000</v>
      </c>
      <c r="H14" s="59">
        <f>IFERROR(VLOOKUP($A14&amp;H$1,'27d'!$H:$I,2,FALSE),10000000)</f>
        <v>10000000</v>
      </c>
      <c r="I14" s="59">
        <f>IFERROR(VLOOKUP($A14&amp;I$1,'27d'!$H:$I,2,FALSE),10000000)</f>
        <v>10000000</v>
      </c>
      <c r="J14" s="59">
        <f>IFERROR(VLOOKUP($A14&amp;J$1,'27d'!$H:$I,2,FALSE),10000000)</f>
        <v>10000000</v>
      </c>
      <c r="K14" s="59">
        <f>IFERROR(VLOOKUP($A14&amp;K$1,'27d'!$H:$I,2,FALSE),10000000)</f>
        <v>10000000</v>
      </c>
      <c r="L14" s="59">
        <f>IFERROR(VLOOKUP($A14&amp;L$1,'27d'!$H:$I,2,FALSE),10000000)</f>
        <v>10000000</v>
      </c>
      <c r="M14" s="59">
        <f>IFERROR(VLOOKUP($A14&amp;M$1,'27d'!$H:$I,2,FALSE),10000000)</f>
        <v>10000000</v>
      </c>
      <c r="N14" s="59">
        <v>0</v>
      </c>
      <c r="O14" s="59">
        <f>IFERROR(VLOOKUP($A14&amp;O$1,'27d'!$H:$I,2,FALSE),10000000)</f>
        <v>464</v>
      </c>
      <c r="P14" s="59">
        <f>IFERROR(VLOOKUP($A14&amp;P$1,'27d'!$H:$I,2,FALSE),10000000)</f>
        <v>41.012193308819754</v>
      </c>
      <c r="Q14" s="59">
        <f>IFERROR(VLOOKUP($A14&amp;Q$1,'27d'!$H:$I,2,FALSE),10000000)</f>
        <v>1074.2113386107969</v>
      </c>
      <c r="R14" s="59">
        <f>IFERROR(VLOOKUP($A14&amp;R$1,'27d'!$H:$I,2,FALSE),10000000)</f>
        <v>0</v>
      </c>
      <c r="S14" s="59">
        <f>IFERROR(VLOOKUP($A14&amp;S$1,'27d'!$H:$I,2,FALSE),10000000)</f>
        <v>0</v>
      </c>
      <c r="T14" s="59">
        <f>IFERROR(VLOOKUP($A14&amp;T$1,'27d'!$H:$I,2,FALSE),10000000)</f>
        <v>0</v>
      </c>
      <c r="U14" s="59">
        <f>IFERROR(VLOOKUP($A14&amp;U$1,'27d'!$H:$I,2,FALSE),10000000)</f>
        <v>0</v>
      </c>
      <c r="V14" s="59">
        <f>IFERROR(VLOOKUP($A14&amp;V$1,'27d'!$H:$I,2,FALSE),10000000)</f>
        <v>0</v>
      </c>
      <c r="W14" s="59">
        <f>IFERROR(VLOOKUP($A14&amp;W$1,'27d'!$H:$I,2,FALSE),10000000)</f>
        <v>0</v>
      </c>
      <c r="X14" s="59">
        <f>IFERROR(VLOOKUP($A14&amp;X$1,'27d'!$H:$I,2,FALSE),10000000)</f>
        <v>0</v>
      </c>
      <c r="Y14" s="59">
        <f>IFERROR(VLOOKUP($A14&amp;Y$1,'27d'!$H:$I,2,FALSE),10000000)</f>
        <v>0</v>
      </c>
      <c r="Z14" s="59">
        <f>IFERROR(VLOOKUP($A14&amp;Z$1,'27d'!$H:$I,2,FALSE),10000000)</f>
        <v>0</v>
      </c>
      <c r="AA14" s="59">
        <f>IFERROR(VLOOKUP($A14&amp;AA$1,'27d'!$H:$I,2,FALSE),10000000)</f>
        <v>0</v>
      </c>
      <c r="AB14" s="59">
        <f>IFERROR(VLOOKUP($A14&amp;AB$1,'27d'!$H:$I,2,FALSE),10000000)</f>
        <v>0</v>
      </c>
    </row>
    <row r="15" spans="1:28" x14ac:dyDescent="0.25">
      <c r="A15" s="23" t="s">
        <v>68</v>
      </c>
      <c r="B15" s="59">
        <f>IFERROR(VLOOKUP($A15&amp;B$1,'27d'!$H:$I,2,FALSE),10000000)</f>
        <v>10000000</v>
      </c>
      <c r="C15" s="59">
        <f>IFERROR(VLOOKUP($A15&amp;C$1,'27d'!$H:$I,2,FALSE),10000000)</f>
        <v>10000000</v>
      </c>
      <c r="D15" s="59">
        <f>IFERROR(VLOOKUP($A15&amp;D$1,'27d'!$H:$I,2,FALSE),10000000)</f>
        <v>10000000</v>
      </c>
      <c r="E15" s="59">
        <f>IFERROR(VLOOKUP($A15&amp;E$1,'27d'!$H:$I,2,FALSE),10000000)</f>
        <v>10000000</v>
      </c>
      <c r="F15" s="59">
        <f>IFERROR(VLOOKUP($A15&amp;F$1,'27d'!$H:$I,2,FALSE),10000000)</f>
        <v>10000000</v>
      </c>
      <c r="G15" s="59">
        <f>IFERROR(VLOOKUP($A15&amp;G$1,'27d'!$H:$I,2,FALSE),10000000)</f>
        <v>10000000</v>
      </c>
      <c r="H15" s="59">
        <f>IFERROR(VLOOKUP($A15&amp;H$1,'27d'!$H:$I,2,FALSE),10000000)</f>
        <v>10000000</v>
      </c>
      <c r="I15" s="59">
        <f>IFERROR(VLOOKUP($A15&amp;I$1,'27d'!$H:$I,2,FALSE),10000000)</f>
        <v>10000000</v>
      </c>
      <c r="J15" s="59">
        <f>IFERROR(VLOOKUP($A15&amp;J$1,'27d'!$H:$I,2,FALSE),10000000)</f>
        <v>10000000</v>
      </c>
      <c r="K15" s="59">
        <f>IFERROR(VLOOKUP($A15&amp;K$1,'27d'!$H:$I,2,FALSE),10000000)</f>
        <v>10000000</v>
      </c>
      <c r="L15" s="59">
        <f>IFERROR(VLOOKUP($A15&amp;L$1,'27d'!$H:$I,2,FALSE),10000000)</f>
        <v>10000000</v>
      </c>
      <c r="M15" s="59">
        <f>IFERROR(VLOOKUP($A15&amp;M$1,'27d'!$H:$I,2,FALSE),10000000)</f>
        <v>10000000</v>
      </c>
      <c r="N15" s="59">
        <f>IFERROR(VLOOKUP($A15&amp;N$1,'27d'!$H:$I,2,FALSE),10000000)</f>
        <v>10000000</v>
      </c>
      <c r="O15" s="59">
        <v>0</v>
      </c>
      <c r="P15" s="59">
        <f>IFERROR(VLOOKUP($A15&amp;P$1,'27d'!$H:$I,2,FALSE),10000000)</f>
        <v>390.32550518765743</v>
      </c>
      <c r="Q15" s="59">
        <f>IFERROR(VLOOKUP($A15&amp;Q$1,'27d'!$H:$I,2,FALSE),10000000)</f>
        <v>1463.3529991085541</v>
      </c>
      <c r="R15" s="59">
        <f>IFERROR(VLOOKUP($A15&amp;R$1,'27d'!$H:$I,2,FALSE),10000000)</f>
        <v>0</v>
      </c>
      <c r="S15" s="59">
        <f>IFERROR(VLOOKUP($A15&amp;S$1,'27d'!$H:$I,2,FALSE),10000000)</f>
        <v>0</v>
      </c>
      <c r="T15" s="59">
        <f>IFERROR(VLOOKUP($A15&amp;T$1,'27d'!$H:$I,2,FALSE),10000000)</f>
        <v>0</v>
      </c>
      <c r="U15" s="59">
        <f>IFERROR(VLOOKUP($A15&amp;U$1,'27d'!$H:$I,2,FALSE),10000000)</f>
        <v>0</v>
      </c>
      <c r="V15" s="59">
        <f>IFERROR(VLOOKUP($A15&amp;V$1,'27d'!$H:$I,2,FALSE),10000000)</f>
        <v>0</v>
      </c>
      <c r="W15" s="59">
        <f>IFERROR(VLOOKUP($A15&amp;W$1,'27d'!$H:$I,2,FALSE),10000000)</f>
        <v>0</v>
      </c>
      <c r="X15" s="59">
        <f>IFERROR(VLOOKUP($A15&amp;X$1,'27d'!$H:$I,2,FALSE),10000000)</f>
        <v>0</v>
      </c>
      <c r="Y15" s="59">
        <f>IFERROR(VLOOKUP($A15&amp;Y$1,'27d'!$H:$I,2,FALSE),10000000)</f>
        <v>0</v>
      </c>
      <c r="Z15" s="59">
        <f>IFERROR(VLOOKUP($A15&amp;Z$1,'27d'!$H:$I,2,FALSE),10000000)</f>
        <v>0</v>
      </c>
      <c r="AA15" s="59">
        <f>IFERROR(VLOOKUP($A15&amp;AA$1,'27d'!$H:$I,2,FALSE),10000000)</f>
        <v>0</v>
      </c>
      <c r="AB15" s="59">
        <f>IFERROR(VLOOKUP($A15&amp;AB$1,'27d'!$H:$I,2,FALSE),10000000)</f>
        <v>0</v>
      </c>
    </row>
    <row r="16" spans="1:28" x14ac:dyDescent="0.25">
      <c r="A16" s="23" t="s">
        <v>69</v>
      </c>
      <c r="B16" s="59">
        <f>IFERROR(VLOOKUP($A16&amp;B$1,'27d'!$H:$I,2,FALSE),10000000)</f>
        <v>10000000</v>
      </c>
      <c r="C16" s="59">
        <f>IFERROR(VLOOKUP($A16&amp;C$1,'27d'!$H:$I,2,FALSE),10000000)</f>
        <v>10000000</v>
      </c>
      <c r="D16" s="59">
        <f>IFERROR(VLOOKUP($A16&amp;D$1,'27d'!$H:$I,2,FALSE),10000000)</f>
        <v>10000000</v>
      </c>
      <c r="E16" s="59">
        <f>IFERROR(VLOOKUP($A16&amp;E$1,'27d'!$H:$I,2,FALSE),10000000)</f>
        <v>10000000</v>
      </c>
      <c r="F16" s="59">
        <f>IFERROR(VLOOKUP($A16&amp;F$1,'27d'!$H:$I,2,FALSE),10000000)</f>
        <v>10000000</v>
      </c>
      <c r="G16" s="59">
        <f>IFERROR(VLOOKUP($A16&amp;G$1,'27d'!$H:$I,2,FALSE),10000000)</f>
        <v>10000000</v>
      </c>
      <c r="H16" s="59">
        <f>IFERROR(VLOOKUP($A16&amp;H$1,'27d'!$H:$I,2,FALSE),10000000)</f>
        <v>10000000</v>
      </c>
      <c r="I16" s="59">
        <f>IFERROR(VLOOKUP($A16&amp;I$1,'27d'!$H:$I,2,FALSE),10000000)</f>
        <v>10000000</v>
      </c>
      <c r="J16" s="59">
        <f>IFERROR(VLOOKUP($A16&amp;J$1,'27d'!$H:$I,2,FALSE),10000000)</f>
        <v>10000000</v>
      </c>
      <c r="K16" s="59">
        <f>IFERROR(VLOOKUP($A16&amp;K$1,'27d'!$H:$I,2,FALSE),10000000)</f>
        <v>10000000</v>
      </c>
      <c r="L16" s="59">
        <f>IFERROR(VLOOKUP($A16&amp;L$1,'27d'!$H:$I,2,FALSE),10000000)</f>
        <v>10000000</v>
      </c>
      <c r="M16" s="59">
        <f>IFERROR(VLOOKUP($A16&amp;M$1,'27d'!$H:$I,2,FALSE),10000000)</f>
        <v>10000000</v>
      </c>
      <c r="N16" s="59">
        <f>IFERROR(VLOOKUP($A16&amp;N$1,'27d'!$H:$I,2,FALSE),10000000)</f>
        <v>10000000</v>
      </c>
      <c r="O16" s="59">
        <f>IFERROR(VLOOKUP($A16&amp;O$1,'27d'!$H:$I,2,FALSE),10000000)</f>
        <v>10000000</v>
      </c>
      <c r="P16" s="59">
        <v>0</v>
      </c>
      <c r="Q16" s="59">
        <f>IFERROR(VLOOKUP($A16&amp;Q$1,'27d'!$H:$I,2,FALSE),10000000)</f>
        <v>0</v>
      </c>
      <c r="R16" s="59">
        <f>IFERROR(VLOOKUP($A16&amp;R$1,'27d'!$H:$I,2,FALSE),10000000)</f>
        <v>0</v>
      </c>
      <c r="S16" s="59">
        <f>IFERROR(VLOOKUP($A16&amp;S$1,'27d'!$H:$I,2,FALSE),10000000)</f>
        <v>0</v>
      </c>
      <c r="T16" s="59">
        <f>IFERROR(VLOOKUP($A16&amp;T$1,'27d'!$H:$I,2,FALSE),10000000)</f>
        <v>0</v>
      </c>
      <c r="U16" s="59">
        <f>IFERROR(VLOOKUP($A16&amp;U$1,'27d'!$H:$I,2,FALSE),10000000)</f>
        <v>0</v>
      </c>
      <c r="V16" s="59">
        <f>IFERROR(VLOOKUP($A16&amp;V$1,'27d'!$H:$I,2,FALSE),10000000)</f>
        <v>0</v>
      </c>
      <c r="W16" s="59">
        <f>IFERROR(VLOOKUP($A16&amp;W$1,'27d'!$H:$I,2,FALSE),10000000)</f>
        <v>0</v>
      </c>
      <c r="X16" s="59">
        <f>IFERROR(VLOOKUP($A16&amp;X$1,'27d'!$H:$I,2,FALSE),10000000)</f>
        <v>0</v>
      </c>
      <c r="Y16" s="59">
        <f>IFERROR(VLOOKUP($A16&amp;Y$1,'27d'!$H:$I,2,FALSE),10000000)</f>
        <v>0</v>
      </c>
      <c r="Z16" s="59">
        <f>IFERROR(VLOOKUP($A16&amp;Z$1,'27d'!$H:$I,2,FALSE),10000000)</f>
        <v>0</v>
      </c>
      <c r="AA16" s="59">
        <f>IFERROR(VLOOKUP($A16&amp;AA$1,'27d'!$H:$I,2,FALSE),10000000)</f>
        <v>0</v>
      </c>
      <c r="AB16" s="59">
        <f>IFERROR(VLOOKUP($A16&amp;AB$1,'27d'!$H:$I,2,FALSE),10000000)</f>
        <v>0</v>
      </c>
    </row>
    <row r="17" spans="1:28" x14ac:dyDescent="0.25">
      <c r="A17" s="29" t="s">
        <v>70</v>
      </c>
      <c r="B17" s="59">
        <f>IFERROR(VLOOKUP($A17&amp;B$1,'27d'!$H:$I,2,FALSE),10000000)</f>
        <v>10000000</v>
      </c>
      <c r="C17" s="59">
        <f>IFERROR(VLOOKUP($A17&amp;C$1,'27d'!$H:$I,2,FALSE),10000000)</f>
        <v>10000000</v>
      </c>
      <c r="D17" s="59">
        <f>IFERROR(VLOOKUP($A17&amp;D$1,'27d'!$H:$I,2,FALSE),10000000)</f>
        <v>10000000</v>
      </c>
      <c r="E17" s="59">
        <f>IFERROR(VLOOKUP($A17&amp;E$1,'27d'!$H:$I,2,FALSE),10000000)</f>
        <v>10000000</v>
      </c>
      <c r="F17" s="59">
        <f>IFERROR(VLOOKUP($A17&amp;F$1,'27d'!$H:$I,2,FALSE),10000000)</f>
        <v>10000000</v>
      </c>
      <c r="G17" s="59">
        <f>IFERROR(VLOOKUP($A17&amp;G$1,'27d'!$H:$I,2,FALSE),10000000)</f>
        <v>10000000</v>
      </c>
      <c r="H17" s="59">
        <f>IFERROR(VLOOKUP($A17&amp;H$1,'27d'!$H:$I,2,FALSE),10000000)</f>
        <v>10000000</v>
      </c>
      <c r="I17" s="59">
        <f>IFERROR(VLOOKUP($A17&amp;I$1,'27d'!$H:$I,2,FALSE),10000000)</f>
        <v>10000000</v>
      </c>
      <c r="J17" s="59">
        <f>IFERROR(VLOOKUP($A17&amp;J$1,'27d'!$H:$I,2,FALSE),10000000)</f>
        <v>10000000</v>
      </c>
      <c r="K17" s="59">
        <f>IFERROR(VLOOKUP($A17&amp;K$1,'27d'!$H:$I,2,FALSE),10000000)</f>
        <v>10000000</v>
      </c>
      <c r="L17" s="59">
        <f>IFERROR(VLOOKUP($A17&amp;L$1,'27d'!$H:$I,2,FALSE),10000000)</f>
        <v>10000000</v>
      </c>
      <c r="M17" s="59">
        <f>IFERROR(VLOOKUP($A17&amp;M$1,'27d'!$H:$I,2,FALSE),10000000)</f>
        <v>10000000</v>
      </c>
      <c r="N17" s="59">
        <f>IFERROR(VLOOKUP($A17&amp;N$1,'27d'!$H:$I,2,FALSE),10000000)</f>
        <v>10000000</v>
      </c>
      <c r="O17" s="59">
        <f>IFERROR(VLOOKUP($A17&amp;O$1,'27d'!$H:$I,2,FALSE),10000000)</f>
        <v>10000000</v>
      </c>
      <c r="P17" s="59">
        <f>IFERROR(VLOOKUP($A17&amp;P$1,'27d'!$H:$I,2,FALSE),10000000)</f>
        <v>10000000</v>
      </c>
      <c r="Q17" s="59">
        <v>0</v>
      </c>
      <c r="R17" s="59">
        <f>IFERROR(VLOOKUP($A17&amp;R$1,'27d'!$H:$I,2,FALSE),10000000)</f>
        <v>4999.04790935234</v>
      </c>
      <c r="S17" s="59">
        <f>IFERROR(VLOOKUP($A17&amp;S$1,'27d'!$H:$I,2,FALSE),10000000)</f>
        <v>3927.9106405314265</v>
      </c>
      <c r="T17" s="59">
        <f>IFERROR(VLOOKUP($A17&amp;T$1,'27d'!$H:$I,2,FALSE),10000000)</f>
        <v>4056.2654005870968</v>
      </c>
      <c r="U17" s="59">
        <f>IFERROR(VLOOKUP($A17&amp;U$1,'27d'!$H:$I,2,FALSE),10000000)</f>
        <v>3214.0580268563913</v>
      </c>
      <c r="V17" s="59">
        <f>IFERROR(VLOOKUP($A17&amp;V$1,'27d'!$H:$I,2,FALSE),10000000)</f>
        <v>2442.1902055327305</v>
      </c>
      <c r="W17" s="59">
        <f>IFERROR(VLOOKUP($A17&amp;W$1,'27d'!$H:$I,2,FALSE),10000000)</f>
        <v>2671.840002694772</v>
      </c>
      <c r="X17" s="59">
        <f>IFERROR(VLOOKUP($A17&amp;X$1,'27d'!$H:$I,2,FALSE),10000000)</f>
        <v>2899.974137815715</v>
      </c>
      <c r="Y17" s="59">
        <f>IFERROR(VLOOKUP($A17&amp;Y$1,'27d'!$H:$I,2,FALSE),10000000)</f>
        <v>6640.9777141622753</v>
      </c>
      <c r="Z17" s="59">
        <f>IFERROR(VLOOKUP($A17&amp;Z$1,'27d'!$H:$I,2,FALSE),10000000)</f>
        <v>6329.839255462969</v>
      </c>
      <c r="AA17" s="59">
        <f>IFERROR(VLOOKUP($A17&amp;AA$1,'27d'!$H:$I,2,FALSE),10000000)</f>
        <v>5531.6642161288137</v>
      </c>
      <c r="AB17" s="59">
        <f>IFERROR(VLOOKUP($A17&amp;AB$1,'27d'!$H:$I,2,FALSE),10000000)</f>
        <v>5345.7221214724586</v>
      </c>
    </row>
    <row r="18" spans="1:28" x14ac:dyDescent="0.25">
      <c r="A18" s="23" t="s">
        <v>71</v>
      </c>
      <c r="B18" s="59">
        <f>IFERROR(VLOOKUP($A18&amp;B$1,'27d'!$H:$I,2,FALSE),10000000)</f>
        <v>10000000</v>
      </c>
      <c r="C18" s="59">
        <f>IFERROR(VLOOKUP($A18&amp;C$1,'27d'!$H:$I,2,FALSE),10000000)</f>
        <v>10000000</v>
      </c>
      <c r="D18" s="59">
        <f>IFERROR(VLOOKUP($A18&amp;D$1,'27d'!$H:$I,2,FALSE),10000000)</f>
        <v>10000000</v>
      </c>
      <c r="E18" s="59">
        <f>IFERROR(VLOOKUP($A18&amp;E$1,'27d'!$H:$I,2,FALSE),10000000)</f>
        <v>10000000</v>
      </c>
      <c r="F18" s="59">
        <f>IFERROR(VLOOKUP($A18&amp;F$1,'27d'!$H:$I,2,FALSE),10000000)</f>
        <v>10000000</v>
      </c>
      <c r="G18" s="59">
        <f>IFERROR(VLOOKUP($A18&amp;G$1,'27d'!$H:$I,2,FALSE),10000000)</f>
        <v>10000000</v>
      </c>
      <c r="H18" s="59">
        <f>IFERROR(VLOOKUP($A18&amp;H$1,'27d'!$H:$I,2,FALSE),10000000)</f>
        <v>10000000</v>
      </c>
      <c r="I18" s="59">
        <f>IFERROR(VLOOKUP($A18&amp;I$1,'27d'!$H:$I,2,FALSE),10000000)</f>
        <v>10000000</v>
      </c>
      <c r="J18" s="59">
        <f>IFERROR(VLOOKUP($A18&amp;J$1,'27d'!$H:$I,2,FALSE),10000000)</f>
        <v>10000000</v>
      </c>
      <c r="K18" s="59">
        <f>IFERROR(VLOOKUP($A18&amp;K$1,'27d'!$H:$I,2,FALSE),10000000)</f>
        <v>10000000</v>
      </c>
      <c r="L18" s="59">
        <f>IFERROR(VLOOKUP($A18&amp;L$1,'27d'!$H:$I,2,FALSE),10000000)</f>
        <v>10000000</v>
      </c>
      <c r="M18" s="59">
        <f>IFERROR(VLOOKUP($A18&amp;M$1,'27d'!$H:$I,2,FALSE),10000000)</f>
        <v>10000000</v>
      </c>
      <c r="N18" s="59">
        <f>IFERROR(VLOOKUP($A18&amp;N$1,'27d'!$H:$I,2,FALSE),10000000)</f>
        <v>10000000</v>
      </c>
      <c r="O18" s="59">
        <f>IFERROR(VLOOKUP($A18&amp;O$1,'27d'!$H:$I,2,FALSE),10000000)</f>
        <v>10000000</v>
      </c>
      <c r="P18" s="59">
        <f>IFERROR(VLOOKUP($A18&amp;P$1,'27d'!$H:$I,2,FALSE),10000000)</f>
        <v>10000000</v>
      </c>
      <c r="Q18" s="59">
        <f>IFERROR(VLOOKUP($A18&amp;Q$1,'27d'!$H:$I,2,FALSE),10000000)</f>
        <v>10000000</v>
      </c>
      <c r="R18" s="59">
        <v>0</v>
      </c>
      <c r="S18" s="59">
        <f>IFERROR(VLOOKUP($A18&amp;S$1,'27d'!$H:$I,2,FALSE),10000000)</f>
        <v>3613</v>
      </c>
      <c r="T18" s="59">
        <f>IFERROR(VLOOKUP($A18&amp;T$1,'27d'!$H:$I,2,FALSE),10000000)</f>
        <v>5131</v>
      </c>
      <c r="U18" s="59">
        <f>IFERROR(VLOOKUP($A18&amp;U$1,'27d'!$H:$I,2,FALSE),10000000)</f>
        <v>2925</v>
      </c>
      <c r="V18" s="59">
        <f>IFERROR(VLOOKUP($A18&amp;V$1,'27d'!$H:$I,2,FALSE),10000000)</f>
        <v>3223</v>
      </c>
      <c r="W18" s="59">
        <f>IFERROR(VLOOKUP($A18&amp;W$1,'27d'!$H:$I,2,FALSE),10000000)</f>
        <v>4807</v>
      </c>
      <c r="X18" s="59">
        <f>IFERROR(VLOOKUP($A18&amp;X$1,'27d'!$H:$I,2,FALSE),10000000)</f>
        <v>4417</v>
      </c>
      <c r="Y18" s="59">
        <f>IFERROR(VLOOKUP($A18&amp;Y$1,'27d'!$H:$I,2,FALSE),10000000)</f>
        <v>0</v>
      </c>
      <c r="Z18" s="59">
        <f>IFERROR(VLOOKUP($A18&amp;Z$1,'27d'!$H:$I,2,FALSE),10000000)</f>
        <v>3884</v>
      </c>
      <c r="AA18" s="59">
        <f>IFERROR(VLOOKUP($A18&amp;AA$1,'27d'!$H:$I,2,FALSE),10000000)</f>
        <v>0</v>
      </c>
      <c r="AB18" s="59">
        <f>IFERROR(VLOOKUP($A18&amp;AB$1,'27d'!$H:$I,2,FALSE),10000000)</f>
        <v>4452</v>
      </c>
    </row>
    <row r="19" spans="1:28" x14ac:dyDescent="0.25">
      <c r="A19" s="23" t="s">
        <v>72</v>
      </c>
      <c r="B19" s="59">
        <f>IFERROR(VLOOKUP($A19&amp;B$1,'27d'!$H:$I,2,FALSE),10000000)</f>
        <v>10000000</v>
      </c>
      <c r="C19" s="59">
        <f>IFERROR(VLOOKUP($A19&amp;C$1,'27d'!$H:$I,2,FALSE),10000000)</f>
        <v>10000000</v>
      </c>
      <c r="D19" s="59">
        <f>IFERROR(VLOOKUP($A19&amp;D$1,'27d'!$H:$I,2,FALSE),10000000)</f>
        <v>10000000</v>
      </c>
      <c r="E19" s="59">
        <f>IFERROR(VLOOKUP($A19&amp;E$1,'27d'!$H:$I,2,FALSE),10000000)</f>
        <v>10000000</v>
      </c>
      <c r="F19" s="59">
        <f>IFERROR(VLOOKUP($A19&amp;F$1,'27d'!$H:$I,2,FALSE),10000000)</f>
        <v>10000000</v>
      </c>
      <c r="G19" s="59">
        <f>IFERROR(VLOOKUP($A19&amp;G$1,'27d'!$H:$I,2,FALSE),10000000)</f>
        <v>10000000</v>
      </c>
      <c r="H19" s="59">
        <f>IFERROR(VLOOKUP($A19&amp;H$1,'27d'!$H:$I,2,FALSE),10000000)</f>
        <v>10000000</v>
      </c>
      <c r="I19" s="59">
        <f>IFERROR(VLOOKUP($A19&amp;I$1,'27d'!$H:$I,2,FALSE),10000000)</f>
        <v>10000000</v>
      </c>
      <c r="J19" s="59">
        <f>IFERROR(VLOOKUP($A19&amp;J$1,'27d'!$H:$I,2,FALSE),10000000)</f>
        <v>10000000</v>
      </c>
      <c r="K19" s="59">
        <f>IFERROR(VLOOKUP($A19&amp;K$1,'27d'!$H:$I,2,FALSE),10000000)</f>
        <v>10000000</v>
      </c>
      <c r="L19" s="59">
        <f>IFERROR(VLOOKUP($A19&amp;L$1,'27d'!$H:$I,2,FALSE),10000000)</f>
        <v>10000000</v>
      </c>
      <c r="M19" s="59">
        <f>IFERROR(VLOOKUP($A19&amp;M$1,'27d'!$H:$I,2,FALSE),10000000)</f>
        <v>10000000</v>
      </c>
      <c r="N19" s="59">
        <f>IFERROR(VLOOKUP($A19&amp;N$1,'27d'!$H:$I,2,FALSE),10000000)</f>
        <v>10000000</v>
      </c>
      <c r="O19" s="59">
        <f>IFERROR(VLOOKUP($A19&amp;O$1,'27d'!$H:$I,2,FALSE),10000000)</f>
        <v>10000000</v>
      </c>
      <c r="P19" s="59">
        <f>IFERROR(VLOOKUP($A19&amp;P$1,'27d'!$H:$I,2,FALSE),10000000)</f>
        <v>10000000</v>
      </c>
      <c r="Q19" s="59">
        <f>IFERROR(VLOOKUP($A19&amp;Q$1,'27d'!$H:$I,2,FALSE),10000000)</f>
        <v>10000000</v>
      </c>
      <c r="R19" s="59">
        <f>IFERROR(VLOOKUP($A19&amp;R$1,'27d'!$H:$I,2,FALSE),10000000)</f>
        <v>10000000</v>
      </c>
      <c r="S19" s="59">
        <v>0</v>
      </c>
      <c r="T19" s="59">
        <f>IFERROR(VLOOKUP($A19&amp;T$1,'27d'!$H:$I,2,FALSE),10000000)</f>
        <v>2222</v>
      </c>
      <c r="U19" s="59">
        <f>IFERROR(VLOOKUP($A19&amp;U$1,'27d'!$H:$I,2,FALSE),10000000)</f>
        <v>2334</v>
      </c>
      <c r="V19" s="59">
        <f>IFERROR(VLOOKUP($A19&amp;V$1,'27d'!$H:$I,2,FALSE),10000000)</f>
        <v>2861</v>
      </c>
      <c r="W19" s="59">
        <f>IFERROR(VLOOKUP($A19&amp;W$1,'27d'!$H:$I,2,FALSE),10000000)</f>
        <v>2976</v>
      </c>
      <c r="X19" s="59">
        <f>IFERROR(VLOOKUP($A19&amp;X$1,'27d'!$H:$I,2,FALSE),10000000)</f>
        <v>2576</v>
      </c>
      <c r="Y19" s="59">
        <f>IFERROR(VLOOKUP($A19&amp;Y$1,'27d'!$H:$I,2,FALSE),10000000)</f>
        <v>0</v>
      </c>
      <c r="Z19" s="59">
        <f>IFERROR(VLOOKUP($A19&amp;Z$1,'27d'!$H:$I,2,FALSE),10000000)</f>
        <v>4985</v>
      </c>
      <c r="AA19" s="59">
        <f>IFERROR(VLOOKUP($A19&amp;AA$1,'27d'!$H:$I,2,FALSE),10000000)</f>
        <v>0</v>
      </c>
      <c r="AB19" s="59">
        <f>IFERROR(VLOOKUP($A19&amp;AB$1,'27d'!$H:$I,2,FALSE),10000000)</f>
        <v>2001</v>
      </c>
    </row>
    <row r="20" spans="1:28" x14ac:dyDescent="0.25">
      <c r="A20" s="29" t="s">
        <v>73</v>
      </c>
      <c r="B20" s="59">
        <f>IFERROR(VLOOKUP($A20&amp;B$1,'27d'!$H:$I,2,FALSE),10000000)</f>
        <v>10000000</v>
      </c>
      <c r="C20" s="59">
        <f>IFERROR(VLOOKUP($A20&amp;C$1,'27d'!$H:$I,2,FALSE),10000000)</f>
        <v>10000000</v>
      </c>
      <c r="D20" s="59">
        <f>IFERROR(VLOOKUP($A20&amp;D$1,'27d'!$H:$I,2,FALSE),10000000)</f>
        <v>10000000</v>
      </c>
      <c r="E20" s="59">
        <f>IFERROR(VLOOKUP($A20&amp;E$1,'27d'!$H:$I,2,FALSE),10000000)</f>
        <v>10000000</v>
      </c>
      <c r="F20" s="59">
        <f>IFERROR(VLOOKUP($A20&amp;F$1,'27d'!$H:$I,2,FALSE),10000000)</f>
        <v>10000000</v>
      </c>
      <c r="G20" s="59">
        <f>IFERROR(VLOOKUP($A20&amp;G$1,'27d'!$H:$I,2,FALSE),10000000)</f>
        <v>10000000</v>
      </c>
      <c r="H20" s="59">
        <f>IFERROR(VLOOKUP($A20&amp;H$1,'27d'!$H:$I,2,FALSE),10000000)</f>
        <v>10000000</v>
      </c>
      <c r="I20" s="59">
        <f>IFERROR(VLOOKUP($A20&amp;I$1,'27d'!$H:$I,2,FALSE),10000000)</f>
        <v>10000000</v>
      </c>
      <c r="J20" s="59">
        <f>IFERROR(VLOOKUP($A20&amp;J$1,'27d'!$H:$I,2,FALSE),10000000)</f>
        <v>10000000</v>
      </c>
      <c r="K20" s="59">
        <f>IFERROR(VLOOKUP($A20&amp;K$1,'27d'!$H:$I,2,FALSE),10000000)</f>
        <v>10000000</v>
      </c>
      <c r="L20" s="59">
        <f>IFERROR(VLOOKUP($A20&amp;L$1,'27d'!$H:$I,2,FALSE),10000000)</f>
        <v>10000000</v>
      </c>
      <c r="M20" s="59">
        <f>IFERROR(VLOOKUP($A20&amp;M$1,'27d'!$H:$I,2,FALSE),10000000)</f>
        <v>10000000</v>
      </c>
      <c r="N20" s="59">
        <f>IFERROR(VLOOKUP($A20&amp;N$1,'27d'!$H:$I,2,FALSE),10000000)</f>
        <v>10000000</v>
      </c>
      <c r="O20" s="59">
        <f>IFERROR(VLOOKUP($A20&amp;O$1,'27d'!$H:$I,2,FALSE),10000000)</f>
        <v>10000000</v>
      </c>
      <c r="P20" s="59">
        <f>IFERROR(VLOOKUP($A20&amp;P$1,'27d'!$H:$I,2,FALSE),10000000)</f>
        <v>10000000</v>
      </c>
      <c r="Q20" s="59">
        <f>IFERROR(VLOOKUP($A20&amp;Q$1,'27d'!$H:$I,2,FALSE),10000000)</f>
        <v>10000000</v>
      </c>
      <c r="R20" s="59">
        <f>IFERROR(VLOOKUP($A20&amp;R$1,'27d'!$H:$I,2,FALSE),10000000)</f>
        <v>10000000</v>
      </c>
      <c r="S20" s="59">
        <f>IFERROR(VLOOKUP($A20&amp;S$1,'27d'!$H:$I,2,FALSE),10000000)</f>
        <v>10000000</v>
      </c>
      <c r="T20" s="59">
        <v>0</v>
      </c>
      <c r="U20" s="59">
        <f>IFERROR(VLOOKUP($A20&amp;U$1,'27d'!$H:$I,2,FALSE),10000000)</f>
        <v>3908</v>
      </c>
      <c r="V20" s="59">
        <f>IFERROR(VLOOKUP($A20&amp;V$1,'27d'!$H:$I,2,FALSE),10000000)</f>
        <v>4435</v>
      </c>
      <c r="W20" s="59">
        <f>IFERROR(VLOOKUP($A20&amp;W$1,'27d'!$H:$I,2,FALSE),10000000)</f>
        <v>4534</v>
      </c>
      <c r="X20" s="59">
        <f>IFERROR(VLOOKUP($A20&amp;X$1,'27d'!$H:$I,2,FALSE),10000000)</f>
        <v>4120</v>
      </c>
      <c r="Y20" s="59">
        <f>IFERROR(VLOOKUP($A20&amp;Y$1,'27d'!$H:$I,2,FALSE),10000000)</f>
        <v>0</v>
      </c>
      <c r="Z20" s="59">
        <f>IFERROR(VLOOKUP($A20&amp;Z$1,'27d'!$H:$I,2,FALSE),10000000)</f>
        <v>6493</v>
      </c>
      <c r="AA20" s="59">
        <f>IFERROR(VLOOKUP($A20&amp;AA$1,'27d'!$H:$I,2,FALSE),10000000)</f>
        <v>0</v>
      </c>
      <c r="AB20" s="59">
        <f>IFERROR(VLOOKUP($A20&amp;AB$1,'27d'!$H:$I,2,FALSE),10000000)</f>
        <v>1669</v>
      </c>
    </row>
    <row r="21" spans="1:28" x14ac:dyDescent="0.25">
      <c r="A21" s="23" t="s">
        <v>74</v>
      </c>
      <c r="B21" s="59">
        <f>IFERROR(VLOOKUP($A21&amp;B$1,'27d'!$H:$I,2,FALSE),10000000)</f>
        <v>10000000</v>
      </c>
      <c r="C21" s="59">
        <f>IFERROR(VLOOKUP($A21&amp;C$1,'27d'!$H:$I,2,FALSE),10000000)</f>
        <v>10000000</v>
      </c>
      <c r="D21" s="59">
        <f>IFERROR(VLOOKUP($A21&amp;D$1,'27d'!$H:$I,2,FALSE),10000000)</f>
        <v>10000000</v>
      </c>
      <c r="E21" s="59">
        <f>IFERROR(VLOOKUP($A21&amp;E$1,'27d'!$H:$I,2,FALSE),10000000)</f>
        <v>10000000</v>
      </c>
      <c r="F21" s="59">
        <f>IFERROR(VLOOKUP($A21&amp;F$1,'27d'!$H:$I,2,FALSE),10000000)</f>
        <v>10000000</v>
      </c>
      <c r="G21" s="59">
        <f>IFERROR(VLOOKUP($A21&amp;G$1,'27d'!$H:$I,2,FALSE),10000000)</f>
        <v>10000000</v>
      </c>
      <c r="H21" s="59">
        <f>IFERROR(VLOOKUP($A21&amp;H$1,'27d'!$H:$I,2,FALSE),10000000)</f>
        <v>10000000</v>
      </c>
      <c r="I21" s="59">
        <f>IFERROR(VLOOKUP($A21&amp;I$1,'27d'!$H:$I,2,FALSE),10000000)</f>
        <v>10000000</v>
      </c>
      <c r="J21" s="59">
        <f>IFERROR(VLOOKUP($A21&amp;J$1,'27d'!$H:$I,2,FALSE),10000000)</f>
        <v>10000000</v>
      </c>
      <c r="K21" s="59">
        <f>IFERROR(VLOOKUP($A21&amp;K$1,'27d'!$H:$I,2,FALSE),10000000)</f>
        <v>10000000</v>
      </c>
      <c r="L21" s="59">
        <f>IFERROR(VLOOKUP($A21&amp;L$1,'27d'!$H:$I,2,FALSE),10000000)</f>
        <v>10000000</v>
      </c>
      <c r="M21" s="59">
        <f>IFERROR(VLOOKUP($A21&amp;M$1,'27d'!$H:$I,2,FALSE),10000000)</f>
        <v>10000000</v>
      </c>
      <c r="N21" s="59">
        <f>IFERROR(VLOOKUP($A21&amp;N$1,'27d'!$H:$I,2,FALSE),10000000)</f>
        <v>10000000</v>
      </c>
      <c r="O21" s="59">
        <f>IFERROR(VLOOKUP($A21&amp;O$1,'27d'!$H:$I,2,FALSE),10000000)</f>
        <v>10000000</v>
      </c>
      <c r="P21" s="59">
        <f>IFERROR(VLOOKUP($A21&amp;P$1,'27d'!$H:$I,2,FALSE),10000000)</f>
        <v>10000000</v>
      </c>
      <c r="Q21" s="59">
        <f>IFERROR(VLOOKUP($A21&amp;Q$1,'27d'!$H:$I,2,FALSE),10000000)</f>
        <v>10000000</v>
      </c>
      <c r="R21" s="59">
        <f>IFERROR(VLOOKUP($A21&amp;R$1,'27d'!$H:$I,2,FALSE),10000000)</f>
        <v>10000000</v>
      </c>
      <c r="S21" s="59">
        <f>IFERROR(VLOOKUP($A21&amp;S$1,'27d'!$H:$I,2,FALSE),10000000)</f>
        <v>10000000</v>
      </c>
      <c r="T21" s="59">
        <f>IFERROR(VLOOKUP($A21&amp;T$1,'27d'!$H:$I,2,FALSE),10000000)</f>
        <v>10000000</v>
      </c>
      <c r="U21" s="59">
        <v>0</v>
      </c>
      <c r="V21" s="59">
        <f>IFERROR(VLOOKUP($A21&amp;V$1,'27d'!$H:$I,2,FALSE),10000000)</f>
        <v>1891</v>
      </c>
      <c r="W21" s="59">
        <f>IFERROR(VLOOKUP($A21&amp;W$1,'27d'!$H:$I,2,FALSE),10000000)</f>
        <v>2158</v>
      </c>
      <c r="X21" s="59">
        <f>IFERROR(VLOOKUP($A21&amp;X$1,'27d'!$H:$I,2,FALSE),10000000)</f>
        <v>1759</v>
      </c>
      <c r="Y21" s="59">
        <f>IFERROR(VLOOKUP($A21&amp;Y$1,'27d'!$H:$I,2,FALSE),10000000)</f>
        <v>0</v>
      </c>
      <c r="Z21" s="59">
        <f>IFERROR(VLOOKUP($A21&amp;Z$1,'27d'!$H:$I,2,FALSE),10000000)</f>
        <v>5690</v>
      </c>
      <c r="AA21" s="59">
        <f>IFERROR(VLOOKUP($A21&amp;AA$1,'27d'!$H:$I,2,FALSE),10000000)</f>
        <v>0</v>
      </c>
      <c r="AB21" s="59">
        <f>IFERROR(VLOOKUP($A21&amp;AB$1,'27d'!$H:$I,2,FALSE),10000000)</f>
        <v>4335</v>
      </c>
    </row>
    <row r="22" spans="1:28" x14ac:dyDescent="0.25">
      <c r="A22" s="23" t="s">
        <v>75</v>
      </c>
      <c r="B22" s="59">
        <f>IFERROR(VLOOKUP($A22&amp;B$1,'27d'!$H:$I,2,FALSE),10000000)</f>
        <v>10000000</v>
      </c>
      <c r="C22" s="59">
        <f>IFERROR(VLOOKUP($A22&amp;C$1,'27d'!$H:$I,2,FALSE),10000000)</f>
        <v>10000000</v>
      </c>
      <c r="D22" s="59">
        <f>IFERROR(VLOOKUP($A22&amp;D$1,'27d'!$H:$I,2,FALSE),10000000)</f>
        <v>10000000</v>
      </c>
      <c r="E22" s="59">
        <f>IFERROR(VLOOKUP($A22&amp;E$1,'27d'!$H:$I,2,FALSE),10000000)</f>
        <v>10000000</v>
      </c>
      <c r="F22" s="59">
        <f>IFERROR(VLOOKUP($A22&amp;F$1,'27d'!$H:$I,2,FALSE),10000000)</f>
        <v>10000000</v>
      </c>
      <c r="G22" s="59">
        <f>IFERROR(VLOOKUP($A22&amp;G$1,'27d'!$H:$I,2,FALSE),10000000)</f>
        <v>10000000</v>
      </c>
      <c r="H22" s="59">
        <f>IFERROR(VLOOKUP($A22&amp;H$1,'27d'!$H:$I,2,FALSE),10000000)</f>
        <v>10000000</v>
      </c>
      <c r="I22" s="59">
        <f>IFERROR(VLOOKUP($A22&amp;I$1,'27d'!$H:$I,2,FALSE),10000000)</f>
        <v>10000000</v>
      </c>
      <c r="J22" s="59">
        <f>IFERROR(VLOOKUP($A22&amp;J$1,'27d'!$H:$I,2,FALSE),10000000)</f>
        <v>10000000</v>
      </c>
      <c r="K22" s="59">
        <f>IFERROR(VLOOKUP($A22&amp;K$1,'27d'!$H:$I,2,FALSE),10000000)</f>
        <v>10000000</v>
      </c>
      <c r="L22" s="59">
        <f>IFERROR(VLOOKUP($A22&amp;L$1,'27d'!$H:$I,2,FALSE),10000000)</f>
        <v>10000000</v>
      </c>
      <c r="M22" s="59">
        <f>IFERROR(VLOOKUP($A22&amp;M$1,'27d'!$H:$I,2,FALSE),10000000)</f>
        <v>10000000</v>
      </c>
      <c r="N22" s="59">
        <f>IFERROR(VLOOKUP($A22&amp;N$1,'27d'!$H:$I,2,FALSE),10000000)</f>
        <v>10000000</v>
      </c>
      <c r="O22" s="59">
        <f>IFERROR(VLOOKUP($A22&amp;O$1,'27d'!$H:$I,2,FALSE),10000000)</f>
        <v>10000000</v>
      </c>
      <c r="P22" s="59">
        <f>IFERROR(VLOOKUP($A22&amp;P$1,'27d'!$H:$I,2,FALSE),10000000)</f>
        <v>10000000</v>
      </c>
      <c r="Q22" s="59">
        <f>IFERROR(VLOOKUP($A22&amp;Q$1,'27d'!$H:$I,2,FALSE),10000000)</f>
        <v>10000000</v>
      </c>
      <c r="R22" s="59">
        <f>IFERROR(VLOOKUP($A22&amp;R$1,'27d'!$H:$I,2,FALSE),10000000)</f>
        <v>10000000</v>
      </c>
      <c r="S22" s="59">
        <f>IFERROR(VLOOKUP($A22&amp;S$1,'27d'!$H:$I,2,FALSE),10000000)</f>
        <v>10000000</v>
      </c>
      <c r="T22" s="59">
        <f>IFERROR(VLOOKUP($A22&amp;T$1,'27d'!$H:$I,2,FALSE),10000000)</f>
        <v>10000000</v>
      </c>
      <c r="U22" s="59">
        <f>IFERROR(VLOOKUP($A22&amp;U$1,'27d'!$H:$I,2,FALSE),10000000)</f>
        <v>10000000</v>
      </c>
      <c r="V22" s="59">
        <v>0</v>
      </c>
      <c r="W22" s="59">
        <f>IFERROR(VLOOKUP($A22&amp;W$1,'27d'!$H:$I,2,FALSE),10000000)</f>
        <v>2671</v>
      </c>
      <c r="X22" s="59">
        <f>IFERROR(VLOOKUP($A22&amp;X$1,'27d'!$H:$I,2,FALSE),10000000)</f>
        <v>2275</v>
      </c>
      <c r="Y22" s="59">
        <f>IFERROR(VLOOKUP($A22&amp;Y$1,'27d'!$H:$I,2,FALSE),10000000)</f>
        <v>0</v>
      </c>
      <c r="Z22" s="59">
        <f>IFERROR(VLOOKUP($A22&amp;Z$1,'27d'!$H:$I,2,FALSE),10000000)</f>
        <v>6042</v>
      </c>
      <c r="AA22" s="59">
        <f>IFERROR(VLOOKUP($A22&amp;AA$1,'27d'!$H:$I,2,FALSE),10000000)</f>
        <v>0</v>
      </c>
      <c r="AB22" s="59">
        <f>IFERROR(VLOOKUP($A22&amp;AB$1,'27d'!$H:$I,2,FALSE),10000000)</f>
        <v>4859</v>
      </c>
    </row>
    <row r="23" spans="1:28" x14ac:dyDescent="0.25">
      <c r="A23" s="29" t="s">
        <v>76</v>
      </c>
      <c r="B23" s="59">
        <f>IFERROR(VLOOKUP($A23&amp;B$1,'27d'!$H:$I,2,FALSE),10000000)</f>
        <v>10000000</v>
      </c>
      <c r="C23" s="59">
        <f>IFERROR(VLOOKUP($A23&amp;C$1,'27d'!$H:$I,2,FALSE),10000000)</f>
        <v>10000000</v>
      </c>
      <c r="D23" s="59">
        <f>IFERROR(VLOOKUP($A23&amp;D$1,'27d'!$H:$I,2,FALSE),10000000)</f>
        <v>10000000</v>
      </c>
      <c r="E23" s="59">
        <f>IFERROR(VLOOKUP($A23&amp;E$1,'27d'!$H:$I,2,FALSE),10000000)</f>
        <v>10000000</v>
      </c>
      <c r="F23" s="59">
        <f>IFERROR(VLOOKUP($A23&amp;F$1,'27d'!$H:$I,2,FALSE),10000000)</f>
        <v>10000000</v>
      </c>
      <c r="G23" s="59">
        <f>IFERROR(VLOOKUP($A23&amp;G$1,'27d'!$H:$I,2,FALSE),10000000)</f>
        <v>10000000</v>
      </c>
      <c r="H23" s="59">
        <f>IFERROR(VLOOKUP($A23&amp;H$1,'27d'!$H:$I,2,FALSE),10000000)</f>
        <v>10000000</v>
      </c>
      <c r="I23" s="59">
        <f>IFERROR(VLOOKUP($A23&amp;I$1,'27d'!$H:$I,2,FALSE),10000000)</f>
        <v>10000000</v>
      </c>
      <c r="J23" s="59">
        <f>IFERROR(VLOOKUP($A23&amp;J$1,'27d'!$H:$I,2,FALSE),10000000)</f>
        <v>10000000</v>
      </c>
      <c r="K23" s="59">
        <f>IFERROR(VLOOKUP($A23&amp;K$1,'27d'!$H:$I,2,FALSE),10000000)</f>
        <v>10000000</v>
      </c>
      <c r="L23" s="59">
        <f>IFERROR(VLOOKUP($A23&amp;L$1,'27d'!$H:$I,2,FALSE),10000000)</f>
        <v>10000000</v>
      </c>
      <c r="M23" s="59">
        <f>IFERROR(VLOOKUP($A23&amp;M$1,'27d'!$H:$I,2,FALSE),10000000)</f>
        <v>10000000</v>
      </c>
      <c r="N23" s="59">
        <f>IFERROR(VLOOKUP($A23&amp;N$1,'27d'!$H:$I,2,FALSE),10000000)</f>
        <v>10000000</v>
      </c>
      <c r="O23" s="59">
        <f>IFERROR(VLOOKUP($A23&amp;O$1,'27d'!$H:$I,2,FALSE),10000000)</f>
        <v>10000000</v>
      </c>
      <c r="P23" s="59">
        <f>IFERROR(VLOOKUP($A23&amp;P$1,'27d'!$H:$I,2,FALSE),10000000)</f>
        <v>10000000</v>
      </c>
      <c r="Q23" s="59">
        <f>IFERROR(VLOOKUP($A23&amp;Q$1,'27d'!$H:$I,2,FALSE),10000000)</f>
        <v>10000000</v>
      </c>
      <c r="R23" s="59">
        <f>IFERROR(VLOOKUP($A23&amp;R$1,'27d'!$H:$I,2,FALSE),10000000)</f>
        <v>10000000</v>
      </c>
      <c r="S23" s="59">
        <f>IFERROR(VLOOKUP($A23&amp;S$1,'27d'!$H:$I,2,FALSE),10000000)</f>
        <v>10000000</v>
      </c>
      <c r="T23" s="59">
        <f>IFERROR(VLOOKUP($A23&amp;T$1,'27d'!$H:$I,2,FALSE),10000000)</f>
        <v>10000000</v>
      </c>
      <c r="U23" s="59">
        <f>IFERROR(VLOOKUP($A23&amp;U$1,'27d'!$H:$I,2,FALSE),10000000)</f>
        <v>10000000</v>
      </c>
      <c r="V23" s="59">
        <f>IFERROR(VLOOKUP($A23&amp;V$1,'27d'!$H:$I,2,FALSE),10000000)</f>
        <v>10000000</v>
      </c>
      <c r="W23" s="59">
        <v>0</v>
      </c>
      <c r="X23" s="59">
        <f>IFERROR(VLOOKUP($A23&amp;X$1,'27d'!$H:$I,2,FALSE),10000000)</f>
        <v>1372</v>
      </c>
      <c r="Y23" s="59">
        <f>IFERROR(VLOOKUP($A23&amp;Y$1,'27d'!$H:$I,2,FALSE),10000000)</f>
        <v>0</v>
      </c>
      <c r="Z23" s="59">
        <f>IFERROR(VLOOKUP($A23&amp;Z$1,'27d'!$H:$I,2,FALSE),10000000)</f>
        <v>7628</v>
      </c>
      <c r="AA23" s="59">
        <f>IFERROR(VLOOKUP($A23&amp;AA$1,'27d'!$H:$I,2,FALSE),10000000)</f>
        <v>0</v>
      </c>
      <c r="AB23" s="59">
        <f>IFERROR(VLOOKUP($A23&amp;AB$1,'27d'!$H:$I,2,FALSE),10000000)</f>
        <v>4967</v>
      </c>
    </row>
    <row r="24" spans="1:28" x14ac:dyDescent="0.25">
      <c r="A24" s="23" t="s">
        <v>77</v>
      </c>
      <c r="B24" s="59">
        <f>IFERROR(VLOOKUP($A24&amp;B$1,'27d'!$H:$I,2,FALSE),10000000)</f>
        <v>10000000</v>
      </c>
      <c r="C24" s="59">
        <f>IFERROR(VLOOKUP($A24&amp;C$1,'27d'!$H:$I,2,FALSE),10000000)</f>
        <v>10000000</v>
      </c>
      <c r="D24" s="59">
        <f>IFERROR(VLOOKUP($A24&amp;D$1,'27d'!$H:$I,2,FALSE),10000000)</f>
        <v>10000000</v>
      </c>
      <c r="E24" s="59">
        <f>IFERROR(VLOOKUP($A24&amp;E$1,'27d'!$H:$I,2,FALSE),10000000)</f>
        <v>10000000</v>
      </c>
      <c r="F24" s="59">
        <f>IFERROR(VLOOKUP($A24&amp;F$1,'27d'!$H:$I,2,FALSE),10000000)</f>
        <v>10000000</v>
      </c>
      <c r="G24" s="59">
        <f>IFERROR(VLOOKUP($A24&amp;G$1,'27d'!$H:$I,2,FALSE),10000000)</f>
        <v>10000000</v>
      </c>
      <c r="H24" s="59">
        <f>IFERROR(VLOOKUP($A24&amp;H$1,'27d'!$H:$I,2,FALSE),10000000)</f>
        <v>10000000</v>
      </c>
      <c r="I24" s="59">
        <f>IFERROR(VLOOKUP($A24&amp;I$1,'27d'!$H:$I,2,FALSE),10000000)</f>
        <v>10000000</v>
      </c>
      <c r="J24" s="59">
        <f>IFERROR(VLOOKUP($A24&amp;J$1,'27d'!$H:$I,2,FALSE),10000000)</f>
        <v>10000000</v>
      </c>
      <c r="K24" s="59">
        <f>IFERROR(VLOOKUP($A24&amp;K$1,'27d'!$H:$I,2,FALSE),10000000)</f>
        <v>10000000</v>
      </c>
      <c r="L24" s="59">
        <f>IFERROR(VLOOKUP($A24&amp;L$1,'27d'!$H:$I,2,FALSE),10000000)</f>
        <v>10000000</v>
      </c>
      <c r="M24" s="59">
        <f>IFERROR(VLOOKUP($A24&amp;M$1,'27d'!$H:$I,2,FALSE),10000000)</f>
        <v>10000000</v>
      </c>
      <c r="N24" s="59">
        <f>IFERROR(VLOOKUP($A24&amp;N$1,'27d'!$H:$I,2,FALSE),10000000)</f>
        <v>10000000</v>
      </c>
      <c r="O24" s="59">
        <f>IFERROR(VLOOKUP($A24&amp;O$1,'27d'!$H:$I,2,FALSE),10000000)</f>
        <v>10000000</v>
      </c>
      <c r="P24" s="59">
        <f>IFERROR(VLOOKUP($A24&amp;P$1,'27d'!$H:$I,2,FALSE),10000000)</f>
        <v>10000000</v>
      </c>
      <c r="Q24" s="59">
        <f>IFERROR(VLOOKUP($A24&amp;Q$1,'27d'!$H:$I,2,FALSE),10000000)</f>
        <v>10000000</v>
      </c>
      <c r="R24" s="59">
        <f>IFERROR(VLOOKUP($A24&amp;R$1,'27d'!$H:$I,2,FALSE),10000000)</f>
        <v>10000000</v>
      </c>
      <c r="S24" s="59">
        <f>IFERROR(VLOOKUP($A24&amp;S$1,'27d'!$H:$I,2,FALSE),10000000)</f>
        <v>10000000</v>
      </c>
      <c r="T24" s="59">
        <f>IFERROR(VLOOKUP($A24&amp;T$1,'27d'!$H:$I,2,FALSE),10000000)</f>
        <v>10000000</v>
      </c>
      <c r="U24" s="59">
        <f>IFERROR(VLOOKUP($A24&amp;U$1,'27d'!$H:$I,2,FALSE),10000000)</f>
        <v>10000000</v>
      </c>
      <c r="V24" s="59">
        <f>IFERROR(VLOOKUP($A24&amp;V$1,'27d'!$H:$I,2,FALSE),10000000)</f>
        <v>10000000</v>
      </c>
      <c r="W24" s="59">
        <f>IFERROR(VLOOKUP($A24&amp;W$1,'27d'!$H:$I,2,FALSE),10000000)</f>
        <v>10000000</v>
      </c>
      <c r="X24" s="59">
        <v>0</v>
      </c>
      <c r="Y24" s="59">
        <f>IFERROR(VLOOKUP($A24&amp;Y$1,'27d'!$H:$I,2,FALSE),10000000)</f>
        <v>0</v>
      </c>
      <c r="Z24" s="59">
        <f>IFERROR(VLOOKUP($A24&amp;Z$1,'27d'!$H:$I,2,FALSE),10000000)</f>
        <v>7232</v>
      </c>
      <c r="AA24" s="59">
        <f>IFERROR(VLOOKUP($A24&amp;AA$1,'27d'!$H:$I,2,FALSE),10000000)</f>
        <v>0</v>
      </c>
      <c r="AB24" s="59">
        <f>IFERROR(VLOOKUP($A24&amp;AB$1,'27d'!$H:$I,2,FALSE),10000000)</f>
        <v>4579</v>
      </c>
    </row>
    <row r="25" spans="1:28" x14ac:dyDescent="0.25">
      <c r="A25" s="23" t="s">
        <v>78</v>
      </c>
      <c r="B25" s="59">
        <f>IFERROR(VLOOKUP($A25&amp;B$1,'27d'!$H:$I,2,FALSE),10000000)</f>
        <v>10000000</v>
      </c>
      <c r="C25" s="59">
        <f>IFERROR(VLOOKUP($A25&amp;C$1,'27d'!$H:$I,2,FALSE),10000000)</f>
        <v>10000000</v>
      </c>
      <c r="D25" s="59">
        <f>IFERROR(VLOOKUP($A25&amp;D$1,'27d'!$H:$I,2,FALSE),10000000)</f>
        <v>10000000</v>
      </c>
      <c r="E25" s="59">
        <f>IFERROR(VLOOKUP($A25&amp;E$1,'27d'!$H:$I,2,FALSE),10000000)</f>
        <v>10000000</v>
      </c>
      <c r="F25" s="59">
        <f>IFERROR(VLOOKUP($A25&amp;F$1,'27d'!$H:$I,2,FALSE),10000000)</f>
        <v>10000000</v>
      </c>
      <c r="G25" s="59">
        <f>IFERROR(VLOOKUP($A25&amp;G$1,'27d'!$H:$I,2,FALSE),10000000)</f>
        <v>10000000</v>
      </c>
      <c r="H25" s="59">
        <f>IFERROR(VLOOKUP($A25&amp;H$1,'27d'!$H:$I,2,FALSE),10000000)</f>
        <v>10000000</v>
      </c>
      <c r="I25" s="59">
        <f>IFERROR(VLOOKUP($A25&amp;I$1,'27d'!$H:$I,2,FALSE),10000000)</f>
        <v>10000000</v>
      </c>
      <c r="J25" s="59">
        <f>IFERROR(VLOOKUP($A25&amp;J$1,'27d'!$H:$I,2,FALSE),10000000)</f>
        <v>10000000</v>
      </c>
      <c r="K25" s="59">
        <f>IFERROR(VLOOKUP($A25&amp;K$1,'27d'!$H:$I,2,FALSE),10000000)</f>
        <v>10000000</v>
      </c>
      <c r="L25" s="59">
        <f>IFERROR(VLOOKUP($A25&amp;L$1,'27d'!$H:$I,2,FALSE),10000000)</f>
        <v>10000000</v>
      </c>
      <c r="M25" s="59">
        <f>IFERROR(VLOOKUP($A25&amp;M$1,'27d'!$H:$I,2,FALSE),10000000)</f>
        <v>10000000</v>
      </c>
      <c r="N25" s="59">
        <f>IFERROR(VLOOKUP($A25&amp;N$1,'27d'!$H:$I,2,FALSE),10000000)</f>
        <v>10000000</v>
      </c>
      <c r="O25" s="59">
        <f>IFERROR(VLOOKUP($A25&amp;O$1,'27d'!$H:$I,2,FALSE),10000000)</f>
        <v>10000000</v>
      </c>
      <c r="P25" s="59">
        <f>IFERROR(VLOOKUP($A25&amp;P$1,'27d'!$H:$I,2,FALSE),10000000)</f>
        <v>10000000</v>
      </c>
      <c r="Q25" s="59">
        <f>IFERROR(VLOOKUP($A25&amp;Q$1,'27d'!$H:$I,2,FALSE),10000000)</f>
        <v>10000000</v>
      </c>
      <c r="R25" s="59">
        <f>IFERROR(VLOOKUP($A25&amp;R$1,'27d'!$H:$I,2,FALSE),10000000)</f>
        <v>10000000</v>
      </c>
      <c r="S25" s="59">
        <f>IFERROR(VLOOKUP($A25&amp;S$1,'27d'!$H:$I,2,FALSE),10000000)</f>
        <v>10000000</v>
      </c>
      <c r="T25" s="59">
        <f>IFERROR(VLOOKUP($A25&amp;T$1,'27d'!$H:$I,2,FALSE),10000000)</f>
        <v>10000000</v>
      </c>
      <c r="U25" s="59">
        <f>IFERROR(VLOOKUP($A25&amp;U$1,'27d'!$H:$I,2,FALSE),10000000)</f>
        <v>10000000</v>
      </c>
      <c r="V25" s="59">
        <f>IFERROR(VLOOKUP($A25&amp;V$1,'27d'!$H:$I,2,FALSE),10000000)</f>
        <v>10000000</v>
      </c>
      <c r="W25" s="59">
        <f>IFERROR(VLOOKUP($A25&amp;W$1,'27d'!$H:$I,2,FALSE),10000000)</f>
        <v>10000000</v>
      </c>
      <c r="X25" s="59">
        <f>IFERROR(VLOOKUP($A25&amp;X$1,'27d'!$H:$I,2,FALSE),10000000)</f>
        <v>10000000</v>
      </c>
      <c r="Y25" s="59">
        <v>0</v>
      </c>
      <c r="Z25" s="59">
        <f>IFERROR(VLOOKUP($A25&amp;Z$1,'27d'!$H:$I,2,FALSE),10000000)</f>
        <v>0</v>
      </c>
      <c r="AA25" s="59">
        <f>IFERROR(VLOOKUP($A25&amp;AA$1,'27d'!$H:$I,2,FALSE),10000000)</f>
        <v>1052</v>
      </c>
      <c r="AB25" s="59">
        <f>IFERROR(VLOOKUP($A25&amp;AB$1,'27d'!$H:$I,2,FALSE),10000000)</f>
        <v>0</v>
      </c>
    </row>
    <row r="26" spans="1:28" x14ac:dyDescent="0.25">
      <c r="A26" s="29" t="s">
        <v>79</v>
      </c>
      <c r="B26" s="59">
        <f>IFERROR(VLOOKUP($A26&amp;B$1,'27d'!$H:$I,2,FALSE),10000000)</f>
        <v>10000000</v>
      </c>
      <c r="C26" s="59">
        <f>IFERROR(VLOOKUP($A26&amp;C$1,'27d'!$H:$I,2,FALSE),10000000)</f>
        <v>10000000</v>
      </c>
      <c r="D26" s="59">
        <f>IFERROR(VLOOKUP($A26&amp;D$1,'27d'!$H:$I,2,FALSE),10000000)</f>
        <v>10000000</v>
      </c>
      <c r="E26" s="59">
        <f>IFERROR(VLOOKUP($A26&amp;E$1,'27d'!$H:$I,2,FALSE),10000000)</f>
        <v>10000000</v>
      </c>
      <c r="F26" s="59">
        <f>IFERROR(VLOOKUP($A26&amp;F$1,'27d'!$H:$I,2,FALSE),10000000)</f>
        <v>10000000</v>
      </c>
      <c r="G26" s="59">
        <f>IFERROR(VLOOKUP($A26&amp;G$1,'27d'!$H:$I,2,FALSE),10000000)</f>
        <v>10000000</v>
      </c>
      <c r="H26" s="59">
        <f>IFERROR(VLOOKUP($A26&amp;H$1,'27d'!$H:$I,2,FALSE),10000000)</f>
        <v>10000000</v>
      </c>
      <c r="I26" s="59">
        <f>IFERROR(VLOOKUP($A26&amp;I$1,'27d'!$H:$I,2,FALSE),10000000)</f>
        <v>10000000</v>
      </c>
      <c r="J26" s="59">
        <f>IFERROR(VLOOKUP($A26&amp;J$1,'27d'!$H:$I,2,FALSE),10000000)</f>
        <v>10000000</v>
      </c>
      <c r="K26" s="59">
        <f>IFERROR(VLOOKUP($A26&amp;K$1,'27d'!$H:$I,2,FALSE),10000000)</f>
        <v>10000000</v>
      </c>
      <c r="L26" s="59">
        <f>IFERROR(VLOOKUP($A26&amp;L$1,'27d'!$H:$I,2,FALSE),10000000)</f>
        <v>10000000</v>
      </c>
      <c r="M26" s="59">
        <f>IFERROR(VLOOKUP($A26&amp;M$1,'27d'!$H:$I,2,FALSE),10000000)</f>
        <v>10000000</v>
      </c>
      <c r="N26" s="59">
        <f>IFERROR(VLOOKUP($A26&amp;N$1,'27d'!$H:$I,2,FALSE),10000000)</f>
        <v>10000000</v>
      </c>
      <c r="O26" s="59">
        <f>IFERROR(VLOOKUP($A26&amp;O$1,'27d'!$H:$I,2,FALSE),10000000)</f>
        <v>10000000</v>
      </c>
      <c r="P26" s="59">
        <f>IFERROR(VLOOKUP($A26&amp;P$1,'27d'!$H:$I,2,FALSE),10000000)</f>
        <v>10000000</v>
      </c>
      <c r="Q26" s="59">
        <f>IFERROR(VLOOKUP($A26&amp;Q$1,'27d'!$H:$I,2,FALSE),10000000)</f>
        <v>10000000</v>
      </c>
      <c r="R26" s="59">
        <f>IFERROR(VLOOKUP($A26&amp;R$1,'27d'!$H:$I,2,FALSE),10000000)</f>
        <v>10000000</v>
      </c>
      <c r="S26" s="59">
        <f>IFERROR(VLOOKUP($A26&amp;S$1,'27d'!$H:$I,2,FALSE),10000000)</f>
        <v>10000000</v>
      </c>
      <c r="T26" s="59">
        <f>IFERROR(VLOOKUP($A26&amp;T$1,'27d'!$H:$I,2,FALSE),10000000)</f>
        <v>10000000</v>
      </c>
      <c r="U26" s="59">
        <f>IFERROR(VLOOKUP($A26&amp;U$1,'27d'!$H:$I,2,FALSE),10000000)</f>
        <v>10000000</v>
      </c>
      <c r="V26" s="59">
        <f>IFERROR(VLOOKUP($A26&amp;V$1,'27d'!$H:$I,2,FALSE),10000000)</f>
        <v>10000000</v>
      </c>
      <c r="W26" s="59">
        <f>IFERROR(VLOOKUP($A26&amp;W$1,'27d'!$H:$I,2,FALSE),10000000)</f>
        <v>10000000</v>
      </c>
      <c r="X26" s="59">
        <f>IFERROR(VLOOKUP($A26&amp;X$1,'27d'!$H:$I,2,FALSE),10000000)</f>
        <v>10000000</v>
      </c>
      <c r="Y26" s="59">
        <f>IFERROR(VLOOKUP($A26&amp;Y$1,'27d'!$H:$I,2,FALSE),10000000)</f>
        <v>10000000</v>
      </c>
      <c r="Z26" s="59">
        <v>0</v>
      </c>
      <c r="AA26" s="59">
        <f>IFERROR(VLOOKUP($A26&amp;AA$1,'27d'!$H:$I,2,FALSE),10000000)</f>
        <v>6080</v>
      </c>
      <c r="AB26" s="59">
        <f>IFERROR(VLOOKUP($A26&amp;AB$1,'27d'!$H:$I,2,FALSE),10000000)</f>
        <v>10000000</v>
      </c>
    </row>
    <row r="27" spans="1:28" x14ac:dyDescent="0.25">
      <c r="A27" s="23" t="s">
        <v>80</v>
      </c>
      <c r="B27" s="59">
        <f>IFERROR(VLOOKUP($A27&amp;B$1,'27d'!$H:$I,2,FALSE),10000000)</f>
        <v>10000000</v>
      </c>
      <c r="C27" s="59">
        <f>IFERROR(VLOOKUP($A27&amp;C$1,'27d'!$H:$I,2,FALSE),10000000)</f>
        <v>10000000</v>
      </c>
      <c r="D27" s="59">
        <f>IFERROR(VLOOKUP($A27&amp;D$1,'27d'!$H:$I,2,FALSE),10000000)</f>
        <v>10000000</v>
      </c>
      <c r="E27" s="59">
        <f>IFERROR(VLOOKUP($A27&amp;E$1,'27d'!$H:$I,2,FALSE),10000000)</f>
        <v>10000000</v>
      </c>
      <c r="F27" s="59">
        <f>IFERROR(VLOOKUP($A27&amp;F$1,'27d'!$H:$I,2,FALSE),10000000)</f>
        <v>10000000</v>
      </c>
      <c r="G27" s="59">
        <f>IFERROR(VLOOKUP($A27&amp;G$1,'27d'!$H:$I,2,FALSE),10000000)</f>
        <v>10000000</v>
      </c>
      <c r="H27" s="59">
        <f>IFERROR(VLOOKUP($A27&amp;H$1,'27d'!$H:$I,2,FALSE),10000000)</f>
        <v>10000000</v>
      </c>
      <c r="I27" s="59">
        <f>IFERROR(VLOOKUP($A27&amp;I$1,'27d'!$H:$I,2,FALSE),10000000)</f>
        <v>10000000</v>
      </c>
      <c r="J27" s="59">
        <f>IFERROR(VLOOKUP($A27&amp;J$1,'27d'!$H:$I,2,FALSE),10000000)</f>
        <v>10000000</v>
      </c>
      <c r="K27" s="59">
        <f>IFERROR(VLOOKUP($A27&amp;K$1,'27d'!$H:$I,2,FALSE),10000000)</f>
        <v>10000000</v>
      </c>
      <c r="L27" s="59">
        <f>IFERROR(VLOOKUP($A27&amp;L$1,'27d'!$H:$I,2,FALSE),10000000)</f>
        <v>10000000</v>
      </c>
      <c r="M27" s="59">
        <f>IFERROR(VLOOKUP($A27&amp;M$1,'27d'!$H:$I,2,FALSE),10000000)</f>
        <v>10000000</v>
      </c>
      <c r="N27" s="59">
        <f>IFERROR(VLOOKUP($A27&amp;N$1,'27d'!$H:$I,2,FALSE),10000000)</f>
        <v>10000000</v>
      </c>
      <c r="O27" s="59">
        <f>IFERROR(VLOOKUP($A27&amp;O$1,'27d'!$H:$I,2,FALSE),10000000)</f>
        <v>10000000</v>
      </c>
      <c r="P27" s="59">
        <f>IFERROR(VLOOKUP($A27&amp;P$1,'27d'!$H:$I,2,FALSE),10000000)</f>
        <v>10000000</v>
      </c>
      <c r="Q27" s="59">
        <f>IFERROR(VLOOKUP($A27&amp;Q$1,'27d'!$H:$I,2,FALSE),10000000)</f>
        <v>10000000</v>
      </c>
      <c r="R27" s="59">
        <f>IFERROR(VLOOKUP($A27&amp;R$1,'27d'!$H:$I,2,FALSE),10000000)</f>
        <v>10000000</v>
      </c>
      <c r="S27" s="59">
        <f>IFERROR(VLOOKUP($A27&amp;S$1,'27d'!$H:$I,2,FALSE),10000000)</f>
        <v>10000000</v>
      </c>
      <c r="T27" s="59">
        <f>IFERROR(VLOOKUP($A27&amp;T$1,'27d'!$H:$I,2,FALSE),10000000)</f>
        <v>10000000</v>
      </c>
      <c r="U27" s="59">
        <f>IFERROR(VLOOKUP($A27&amp;U$1,'27d'!$H:$I,2,FALSE),10000000)</f>
        <v>10000000</v>
      </c>
      <c r="V27" s="59">
        <f>IFERROR(VLOOKUP($A27&amp;V$1,'27d'!$H:$I,2,FALSE),10000000)</f>
        <v>10000000</v>
      </c>
      <c r="W27" s="59">
        <f>IFERROR(VLOOKUP($A27&amp;W$1,'27d'!$H:$I,2,FALSE),10000000)</f>
        <v>10000000</v>
      </c>
      <c r="X27" s="59">
        <f>IFERROR(VLOOKUP($A27&amp;X$1,'27d'!$H:$I,2,FALSE),10000000)</f>
        <v>10000000</v>
      </c>
      <c r="Y27" s="59">
        <f>IFERROR(VLOOKUP($A27&amp;Y$1,'27d'!$H:$I,2,FALSE),10000000)</f>
        <v>10000000</v>
      </c>
      <c r="Z27" s="59">
        <f>IFERROR(VLOOKUP($A27&amp;Z$1,'27d'!$H:$I,2,FALSE),10000000)</f>
        <v>10000000</v>
      </c>
      <c r="AA27" s="59">
        <v>0</v>
      </c>
      <c r="AB27" s="59">
        <f>IFERROR(VLOOKUP($A27&amp;AB$1,'27d'!$H:$I,2,FALSE),10000000)</f>
        <v>0</v>
      </c>
    </row>
    <row r="28" spans="1:28" x14ac:dyDescent="0.25">
      <c r="A28" s="23" t="s">
        <v>81</v>
      </c>
      <c r="B28" s="59">
        <f>IFERROR(VLOOKUP($A28&amp;B$1,'27d'!$H:$I,2,FALSE),10000000)</f>
        <v>10000000</v>
      </c>
      <c r="C28" s="59">
        <f>IFERROR(VLOOKUP($A28&amp;C$1,'27d'!$H:$I,2,FALSE),10000000)</f>
        <v>10000000</v>
      </c>
      <c r="D28" s="59">
        <f>IFERROR(VLOOKUP($A28&amp;D$1,'27d'!$H:$I,2,FALSE),10000000)</f>
        <v>10000000</v>
      </c>
      <c r="E28" s="59">
        <f>IFERROR(VLOOKUP($A28&amp;E$1,'27d'!$H:$I,2,FALSE),10000000)</f>
        <v>10000000</v>
      </c>
      <c r="F28" s="59">
        <f>IFERROR(VLOOKUP($A28&amp;F$1,'27d'!$H:$I,2,FALSE),10000000)</f>
        <v>10000000</v>
      </c>
      <c r="G28" s="59">
        <f>IFERROR(VLOOKUP($A28&amp;G$1,'27d'!$H:$I,2,FALSE),10000000)</f>
        <v>10000000</v>
      </c>
      <c r="H28" s="59">
        <f>IFERROR(VLOOKUP($A28&amp;H$1,'27d'!$H:$I,2,FALSE),10000000)</f>
        <v>10000000</v>
      </c>
      <c r="I28" s="59">
        <f>IFERROR(VLOOKUP($A28&amp;I$1,'27d'!$H:$I,2,FALSE),10000000)</f>
        <v>10000000</v>
      </c>
      <c r="J28" s="59">
        <f>IFERROR(VLOOKUP($A28&amp;J$1,'27d'!$H:$I,2,FALSE),10000000)</f>
        <v>10000000</v>
      </c>
      <c r="K28" s="59">
        <f>IFERROR(VLOOKUP($A28&amp;K$1,'27d'!$H:$I,2,FALSE),10000000)</f>
        <v>10000000</v>
      </c>
      <c r="L28" s="59">
        <f>IFERROR(VLOOKUP($A28&amp;L$1,'27d'!$H:$I,2,FALSE),10000000)</f>
        <v>10000000</v>
      </c>
      <c r="M28" s="59">
        <f>IFERROR(VLOOKUP($A28&amp;M$1,'27d'!$H:$I,2,FALSE),10000000)</f>
        <v>10000000</v>
      </c>
      <c r="N28" s="59">
        <f>IFERROR(VLOOKUP($A28&amp;N$1,'27d'!$H:$I,2,FALSE),10000000)</f>
        <v>10000000</v>
      </c>
      <c r="O28" s="59">
        <f>IFERROR(VLOOKUP($A28&amp;O$1,'27d'!$H:$I,2,FALSE),10000000)</f>
        <v>10000000</v>
      </c>
      <c r="P28" s="59">
        <f>IFERROR(VLOOKUP($A28&amp;P$1,'27d'!$H:$I,2,FALSE),10000000)</f>
        <v>10000000</v>
      </c>
      <c r="Q28" s="59">
        <f>IFERROR(VLOOKUP($A28&amp;Q$1,'27d'!$H:$I,2,FALSE),10000000)</f>
        <v>10000000</v>
      </c>
      <c r="R28" s="59">
        <f>IFERROR(VLOOKUP($A28&amp;R$1,'27d'!$H:$I,2,FALSE),10000000)</f>
        <v>10000000</v>
      </c>
      <c r="S28" s="59">
        <f>IFERROR(VLOOKUP($A28&amp;S$1,'27d'!$H:$I,2,FALSE),10000000)</f>
        <v>10000000</v>
      </c>
      <c r="T28" s="59">
        <f>IFERROR(VLOOKUP($A28&amp;T$1,'27d'!$H:$I,2,FALSE),10000000)</f>
        <v>10000000</v>
      </c>
      <c r="U28" s="59">
        <f>IFERROR(VLOOKUP($A28&amp;U$1,'27d'!$H:$I,2,FALSE),10000000)</f>
        <v>10000000</v>
      </c>
      <c r="V28" s="59">
        <f>IFERROR(VLOOKUP($A28&amp;V$1,'27d'!$H:$I,2,FALSE),10000000)</f>
        <v>10000000</v>
      </c>
      <c r="W28" s="59">
        <f>IFERROR(VLOOKUP($A28&amp;W$1,'27d'!$H:$I,2,FALSE),10000000)</f>
        <v>10000000</v>
      </c>
      <c r="X28" s="59">
        <f>IFERROR(VLOOKUP($A28&amp;X$1,'27d'!$H:$I,2,FALSE),10000000)</f>
        <v>10000000</v>
      </c>
      <c r="Y28" s="59">
        <f>IFERROR(VLOOKUP($A28&amp;Y$1,'27d'!$H:$I,2,FALSE),10000000)</f>
        <v>10000000</v>
      </c>
      <c r="Z28" s="59">
        <f>IFERROR(VLOOKUP($A28&amp;Z$1,'27d'!$H:$I,2,FALSE),10000000)</f>
        <v>10000000</v>
      </c>
      <c r="AA28" s="59">
        <f>IFERROR(VLOOKUP($A28&amp;AA$1,'27d'!$H:$I,2,FALSE),10000000)</f>
        <v>10000000</v>
      </c>
      <c r="AB28" s="59">
        <v>0</v>
      </c>
    </row>
    <row r="29" spans="1:28" x14ac:dyDescent="0.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9EAC-9987-45BD-9875-827CFE6C3D91}">
  <dimension ref="C2:N85"/>
  <sheetViews>
    <sheetView topLeftCell="A6" workbookViewId="0">
      <selection activeCell="J35" sqref="J35"/>
    </sheetView>
  </sheetViews>
  <sheetFormatPr defaultRowHeight="15" x14ac:dyDescent="0.25"/>
  <cols>
    <col min="4" max="4" width="12.140625" bestFit="1" customWidth="1"/>
    <col min="5" max="5" width="12.85546875" bestFit="1" customWidth="1"/>
    <col min="6" max="6" width="10.5703125" bestFit="1" customWidth="1"/>
    <col min="7" max="7" width="21.5703125" bestFit="1" customWidth="1"/>
    <col min="8" max="8" width="11.7109375" customWidth="1"/>
    <col min="9" max="9" width="12" customWidth="1"/>
    <col min="11" max="11" width="23.42578125" bestFit="1" customWidth="1"/>
    <col min="12" max="12" width="17.7109375" bestFit="1" customWidth="1"/>
  </cols>
  <sheetData>
    <row r="2" spans="3:14" x14ac:dyDescent="0.25">
      <c r="C2" s="80" t="s">
        <v>45</v>
      </c>
      <c r="D2" s="76" t="s">
        <v>46</v>
      </c>
      <c r="E2" s="76" t="s">
        <v>47</v>
      </c>
      <c r="F2" s="76"/>
      <c r="G2" s="76"/>
      <c r="H2" s="76" t="s">
        <v>48</v>
      </c>
      <c r="I2" s="76" t="s">
        <v>4</v>
      </c>
      <c r="J2" s="76"/>
      <c r="K2" s="78" t="s">
        <v>5</v>
      </c>
      <c r="L2" s="76" t="s">
        <v>49</v>
      </c>
      <c r="M2" s="76"/>
      <c r="N2" s="32"/>
    </row>
    <row r="3" spans="3:14" ht="16.5" x14ac:dyDescent="0.25">
      <c r="C3" s="80"/>
      <c r="D3" s="76"/>
      <c r="E3" s="62" t="s">
        <v>7</v>
      </c>
      <c r="F3" s="62" t="s">
        <v>8</v>
      </c>
      <c r="G3" s="60" t="s">
        <v>9</v>
      </c>
      <c r="H3" s="76"/>
      <c r="I3" s="60" t="s">
        <v>50</v>
      </c>
      <c r="J3" s="60" t="s">
        <v>51</v>
      </c>
      <c r="K3" s="78"/>
      <c r="L3" s="60" t="s">
        <v>52</v>
      </c>
      <c r="M3" s="60" t="s">
        <v>53</v>
      </c>
      <c r="N3" s="60" t="s">
        <v>54</v>
      </c>
    </row>
    <row r="4" spans="3:14" x14ac:dyDescent="0.25">
      <c r="C4" s="5" t="s">
        <v>62</v>
      </c>
      <c r="D4" s="5">
        <v>4</v>
      </c>
      <c r="E4" s="35">
        <v>718274</v>
      </c>
      <c r="F4" s="35">
        <v>3512337</v>
      </c>
      <c r="G4" s="5">
        <v>330</v>
      </c>
      <c r="H4" s="5" t="s">
        <v>20</v>
      </c>
      <c r="I4" s="5">
        <v>200</v>
      </c>
      <c r="J4" s="37">
        <f t="shared" ref="J4:J13" si="0">I4/86400</f>
        <v>2.3148148148148147E-3</v>
      </c>
      <c r="K4" s="9">
        <v>1716</v>
      </c>
      <c r="L4" s="9">
        <v>2735799</v>
      </c>
      <c r="M4" s="9">
        <v>1612</v>
      </c>
      <c r="N4" s="10">
        <f t="shared" ref="N4:N13" si="1">20*M4</f>
        <v>32240</v>
      </c>
    </row>
    <row r="5" spans="3:14" x14ac:dyDescent="0.25">
      <c r="C5" s="5" t="s">
        <v>65</v>
      </c>
      <c r="D5" s="5">
        <v>5</v>
      </c>
      <c r="E5" s="35">
        <v>716469</v>
      </c>
      <c r="F5" s="35">
        <v>3512413</v>
      </c>
      <c r="G5" s="5">
        <v>417</v>
      </c>
      <c r="H5" s="5" t="s">
        <v>20</v>
      </c>
      <c r="I5" s="5">
        <v>78</v>
      </c>
      <c r="J5" s="37">
        <f t="shared" si="0"/>
        <v>9.0277777777777774E-4</v>
      </c>
      <c r="K5" s="9">
        <v>670</v>
      </c>
      <c r="L5" s="9">
        <v>1330323</v>
      </c>
      <c r="M5" s="9">
        <v>835</v>
      </c>
      <c r="N5" s="10">
        <f t="shared" si="1"/>
        <v>16700</v>
      </c>
    </row>
    <row r="6" spans="3:14" x14ac:dyDescent="0.25">
      <c r="C6" s="5" t="s">
        <v>66</v>
      </c>
      <c r="D6" s="5">
        <v>5</v>
      </c>
      <c r="E6" s="35">
        <v>715436</v>
      </c>
      <c r="F6" s="35">
        <v>3511954</v>
      </c>
      <c r="G6" s="5">
        <v>409</v>
      </c>
      <c r="H6" s="5" t="s">
        <v>20</v>
      </c>
      <c r="I6" s="5">
        <v>64</v>
      </c>
      <c r="J6" s="37">
        <f t="shared" si="0"/>
        <v>7.407407407407407E-4</v>
      </c>
      <c r="K6" s="9">
        <v>549</v>
      </c>
      <c r="L6" s="9">
        <v>141258</v>
      </c>
      <c r="M6" s="9">
        <v>726</v>
      </c>
      <c r="N6" s="10">
        <f t="shared" si="1"/>
        <v>14520</v>
      </c>
    </row>
    <row r="7" spans="3:14" x14ac:dyDescent="0.25">
      <c r="C7" s="5" t="s">
        <v>67</v>
      </c>
      <c r="D7" s="5">
        <v>5</v>
      </c>
      <c r="E7" s="35">
        <v>714690</v>
      </c>
      <c r="F7" s="35">
        <v>3511552</v>
      </c>
      <c r="G7" s="5">
        <v>434</v>
      </c>
      <c r="H7" s="5" t="s">
        <v>20</v>
      </c>
      <c r="I7" s="5">
        <v>7</v>
      </c>
      <c r="J7" s="37">
        <f t="shared" si="0"/>
        <v>8.1018518518518516E-5</v>
      </c>
      <c r="K7" s="21">
        <v>56</v>
      </c>
      <c r="L7" s="9">
        <v>198032</v>
      </c>
      <c r="M7" s="9">
        <v>147</v>
      </c>
      <c r="N7" s="10">
        <f t="shared" si="1"/>
        <v>2940</v>
      </c>
    </row>
    <row r="8" spans="3:14" x14ac:dyDescent="0.25">
      <c r="C8" s="5" t="s">
        <v>68</v>
      </c>
      <c r="D8" s="5">
        <v>5</v>
      </c>
      <c r="E8" s="35">
        <v>714288</v>
      </c>
      <c r="F8" s="35">
        <v>3511466</v>
      </c>
      <c r="G8" s="5">
        <v>433</v>
      </c>
      <c r="H8" s="5" t="s">
        <v>20</v>
      </c>
      <c r="I8" s="5">
        <v>6</v>
      </c>
      <c r="J8" s="37">
        <f t="shared" si="0"/>
        <v>6.9444444444444444E-5</v>
      </c>
      <c r="K8" s="9">
        <v>50</v>
      </c>
      <c r="L8" s="9">
        <v>181348</v>
      </c>
      <c r="M8" s="9">
        <v>135</v>
      </c>
      <c r="N8" s="10">
        <f t="shared" si="1"/>
        <v>2700</v>
      </c>
    </row>
    <row r="9" spans="3:14" x14ac:dyDescent="0.25">
      <c r="C9" s="5" t="s">
        <v>69</v>
      </c>
      <c r="D9" s="5">
        <v>5</v>
      </c>
      <c r="E9" s="35">
        <v>714661</v>
      </c>
      <c r="F9" s="35">
        <v>3511581</v>
      </c>
      <c r="G9" s="5">
        <v>433</v>
      </c>
      <c r="H9" s="5" t="s">
        <v>20</v>
      </c>
      <c r="I9" s="5">
        <v>3</v>
      </c>
      <c r="J9" s="37">
        <f t="shared" si="0"/>
        <v>3.4722222222222222E-5</v>
      </c>
      <c r="K9" s="9">
        <v>22</v>
      </c>
      <c r="L9" s="9">
        <v>97072</v>
      </c>
      <c r="M9" s="9">
        <v>77</v>
      </c>
      <c r="N9" s="10">
        <f t="shared" si="1"/>
        <v>1540</v>
      </c>
    </row>
    <row r="10" spans="3:14" x14ac:dyDescent="0.25">
      <c r="C10" s="5" t="s">
        <v>70</v>
      </c>
      <c r="D10" s="5">
        <v>5</v>
      </c>
      <c r="E10" s="35">
        <v>715579</v>
      </c>
      <c r="F10" s="35">
        <v>3512155</v>
      </c>
      <c r="G10" s="5">
        <v>475</v>
      </c>
      <c r="H10" s="5" t="s">
        <v>20</v>
      </c>
      <c r="I10" s="5">
        <v>255</v>
      </c>
      <c r="J10" s="37">
        <f t="shared" si="0"/>
        <v>2.9513888888888888E-3</v>
      </c>
      <c r="K10" s="9">
        <v>2168</v>
      </c>
      <c r="L10" s="9">
        <v>3291149</v>
      </c>
      <c r="M10" s="9">
        <v>1908</v>
      </c>
      <c r="N10" s="10">
        <f t="shared" si="1"/>
        <v>38160</v>
      </c>
    </row>
    <row r="11" spans="3:14" x14ac:dyDescent="0.25">
      <c r="C11" s="5" t="s">
        <v>74</v>
      </c>
      <c r="D11" s="5">
        <v>6</v>
      </c>
      <c r="E11" s="35">
        <v>715694</v>
      </c>
      <c r="F11" s="35">
        <v>3515367</v>
      </c>
      <c r="G11" s="5">
        <v>469</v>
      </c>
      <c r="H11" s="5" t="s">
        <v>20</v>
      </c>
      <c r="I11" s="5">
        <v>2414</v>
      </c>
      <c r="J11" s="37">
        <f t="shared" si="0"/>
        <v>2.7939814814814813E-2</v>
      </c>
      <c r="K11" s="9">
        <v>23703</v>
      </c>
      <c r="L11" s="9">
        <v>18460895</v>
      </c>
      <c r="M11" s="9">
        <v>9206</v>
      </c>
      <c r="N11" s="10">
        <f>20*M11</f>
        <v>184120</v>
      </c>
    </row>
    <row r="12" spans="3:14" x14ac:dyDescent="0.25">
      <c r="C12" s="5" t="s">
        <v>76</v>
      </c>
      <c r="D12" s="5">
        <v>6</v>
      </c>
      <c r="E12" s="35">
        <v>716899</v>
      </c>
      <c r="F12" s="35">
        <v>3514478</v>
      </c>
      <c r="G12" s="5">
        <v>485</v>
      </c>
      <c r="H12" s="5" t="s">
        <v>20</v>
      </c>
      <c r="I12" s="5">
        <v>23</v>
      </c>
      <c r="J12" s="37">
        <f t="shared" si="0"/>
        <v>2.6620370370370372E-4</v>
      </c>
      <c r="K12" s="9">
        <v>134</v>
      </c>
      <c r="L12" s="9">
        <v>515268</v>
      </c>
      <c r="M12" s="9">
        <v>351</v>
      </c>
      <c r="N12" s="10">
        <f t="shared" si="1"/>
        <v>7020</v>
      </c>
    </row>
    <row r="13" spans="3:14" x14ac:dyDescent="0.25">
      <c r="C13" s="5" t="s">
        <v>77</v>
      </c>
      <c r="D13" s="5">
        <v>6</v>
      </c>
      <c r="E13" s="35">
        <v>716582</v>
      </c>
      <c r="F13" s="35">
        <v>3514876</v>
      </c>
      <c r="G13" s="5">
        <v>423</v>
      </c>
      <c r="H13" s="5" t="s">
        <v>20</v>
      </c>
      <c r="I13" s="5">
        <v>1477</v>
      </c>
      <c r="J13" s="37">
        <f t="shared" si="0"/>
        <v>1.7094907407407406E-2</v>
      </c>
      <c r="K13" s="7">
        <v>13414</v>
      </c>
      <c r="L13" s="9">
        <v>12664755</v>
      </c>
      <c r="M13" s="9">
        <v>6527</v>
      </c>
      <c r="N13" s="10">
        <f t="shared" si="1"/>
        <v>130540</v>
      </c>
    </row>
    <row r="14" spans="3:14" x14ac:dyDescent="0.25">
      <c r="C14" s="38" t="s">
        <v>78</v>
      </c>
      <c r="D14" s="38">
        <v>7</v>
      </c>
      <c r="E14" s="39">
        <v>716727</v>
      </c>
      <c r="F14" s="39">
        <v>3518696</v>
      </c>
      <c r="G14" s="38">
        <v>382</v>
      </c>
      <c r="H14" s="38" t="s">
        <v>20</v>
      </c>
      <c r="I14" s="38">
        <v>2</v>
      </c>
      <c r="J14" s="40">
        <f>I14/86400</f>
        <v>2.3148148148148147E-5</v>
      </c>
      <c r="K14" s="41">
        <v>13</v>
      </c>
      <c r="L14" s="41" t="e">
        <f>(((K14/#REF!)*100%)*#REF!)</f>
        <v>#REF!</v>
      </c>
      <c r="M14" s="41" t="e">
        <f>(((K14/#REF!)*100%)*#REF!)</f>
        <v>#REF!</v>
      </c>
      <c r="N14" s="42" t="e">
        <f>20*M14</f>
        <v>#REF!</v>
      </c>
    </row>
    <row r="15" spans="3:14" x14ac:dyDescent="0.25">
      <c r="C15" s="38" t="s">
        <v>79</v>
      </c>
      <c r="D15" s="38">
        <v>7</v>
      </c>
      <c r="E15" s="39">
        <v>716067</v>
      </c>
      <c r="F15" s="39">
        <v>3518466</v>
      </c>
      <c r="G15" s="38">
        <v>384</v>
      </c>
      <c r="H15" s="38" t="s">
        <v>20</v>
      </c>
      <c r="I15" s="38">
        <v>1767</v>
      </c>
      <c r="J15" s="40">
        <f>I15/86400</f>
        <v>2.045138888888889E-2</v>
      </c>
      <c r="K15" s="41">
        <v>13799</v>
      </c>
      <c r="L15" s="41" t="e">
        <f>(((K15/#REF!)*100%)*#REF!)</f>
        <v>#REF!</v>
      </c>
      <c r="M15" s="41" t="e">
        <f>(((K15/#REF!)*100%)*#REF!)</f>
        <v>#REF!</v>
      </c>
      <c r="N15" s="42" t="e">
        <f>20*M15</f>
        <v>#REF!</v>
      </c>
    </row>
    <row r="16" spans="3:14" x14ac:dyDescent="0.25">
      <c r="C16" s="13"/>
      <c r="D16" s="13"/>
      <c r="E16" s="12"/>
      <c r="F16" s="12"/>
      <c r="G16" s="13"/>
      <c r="H16" s="13"/>
      <c r="I16" s="13"/>
      <c r="J16" s="13"/>
      <c r="K16" s="12"/>
      <c r="L16" s="12"/>
      <c r="M16" s="12"/>
      <c r="N16" s="12"/>
    </row>
    <row r="17" spans="3:14" x14ac:dyDescent="0.25">
      <c r="C17" s="13"/>
      <c r="D17" s="13"/>
      <c r="E17" s="12"/>
      <c r="F17" s="12"/>
      <c r="G17" s="13"/>
      <c r="H17" s="13"/>
      <c r="I17" s="13"/>
      <c r="J17" s="13"/>
      <c r="K17" s="12"/>
      <c r="L17" s="12"/>
      <c r="M17" s="12"/>
      <c r="N17" s="12"/>
    </row>
    <row r="18" spans="3:14" x14ac:dyDescent="0.25">
      <c r="C18" s="77" t="s">
        <v>24</v>
      </c>
      <c r="D18" s="77"/>
      <c r="E18" s="43" t="s">
        <v>25</v>
      </c>
      <c r="F18" s="43"/>
      <c r="G18" s="78" t="s">
        <v>27</v>
      </c>
      <c r="H18" s="79" t="s">
        <v>83</v>
      </c>
      <c r="I18" s="64" t="s">
        <v>38</v>
      </c>
      <c r="J18" s="81"/>
      <c r="K18" s="81"/>
    </row>
    <row r="19" spans="3:14" x14ac:dyDescent="0.25">
      <c r="C19" s="61" t="s">
        <v>28</v>
      </c>
      <c r="D19" s="61" t="s">
        <v>29</v>
      </c>
      <c r="E19" s="61"/>
      <c r="F19" s="61" t="s">
        <v>31</v>
      </c>
      <c r="G19" s="78"/>
      <c r="H19" s="79"/>
      <c r="I19" s="64"/>
      <c r="J19" s="82"/>
      <c r="K19" s="82"/>
    </row>
    <row r="20" spans="3:14" x14ac:dyDescent="0.25">
      <c r="C20" s="13" t="s">
        <v>62</v>
      </c>
      <c r="D20" s="23" t="s">
        <v>65</v>
      </c>
      <c r="E20" s="83">
        <f t="shared" ref="E20:E30" si="2">SQRT((($E$4-E5)^2)+(($F$4-F5)^2))</f>
        <v>1806.5992914866317</v>
      </c>
      <c r="F20" s="83">
        <v>3545</v>
      </c>
      <c r="G20" s="13" t="s">
        <v>35</v>
      </c>
      <c r="H20" s="23" t="str">
        <f t="shared" ref="H20:H83" si="3">C20&amp;D20</f>
        <v>d7d10</v>
      </c>
      <c r="I20" s="24">
        <f t="shared" ref="I20:I29" si="4">F20</f>
        <v>3545</v>
      </c>
      <c r="J20" s="12"/>
      <c r="K20" s="12"/>
    </row>
    <row r="21" spans="3:14" x14ac:dyDescent="0.25">
      <c r="C21" s="13" t="s">
        <v>62</v>
      </c>
      <c r="D21" s="23" t="s">
        <v>66</v>
      </c>
      <c r="E21" s="83">
        <f t="shared" si="2"/>
        <v>2863.7271168880598</v>
      </c>
      <c r="F21" s="47" t="s">
        <v>39</v>
      </c>
      <c r="G21" s="13" t="s">
        <v>84</v>
      </c>
      <c r="H21" s="23" t="str">
        <f t="shared" si="3"/>
        <v>d7d11</v>
      </c>
      <c r="I21" s="24">
        <f>E21</f>
        <v>2863.7271168880598</v>
      </c>
      <c r="J21" s="12"/>
      <c r="K21" s="12"/>
    </row>
    <row r="22" spans="3:14" x14ac:dyDescent="0.25">
      <c r="C22" s="13" t="s">
        <v>62</v>
      </c>
      <c r="D22" s="23" t="s">
        <v>67</v>
      </c>
      <c r="E22" s="83">
        <f t="shared" si="2"/>
        <v>3668.9618422654657</v>
      </c>
      <c r="F22" s="83">
        <v>8316</v>
      </c>
      <c r="G22" s="13" t="s">
        <v>86</v>
      </c>
      <c r="H22" s="23" t="str">
        <f t="shared" si="3"/>
        <v>d7d12</v>
      </c>
      <c r="I22" s="24">
        <v>0</v>
      </c>
      <c r="J22" s="12"/>
      <c r="K22" s="12"/>
    </row>
    <row r="23" spans="3:14" x14ac:dyDescent="0.25">
      <c r="C23" s="13" t="s">
        <v>62</v>
      </c>
      <c r="D23" s="23" t="s">
        <v>68</v>
      </c>
      <c r="E23" s="83">
        <f t="shared" si="2"/>
        <v>4080.0535535700997</v>
      </c>
      <c r="F23" s="83">
        <v>7853</v>
      </c>
      <c r="G23" s="13" t="s">
        <v>86</v>
      </c>
      <c r="H23" s="23" t="str">
        <f t="shared" si="3"/>
        <v>d7d13</v>
      </c>
      <c r="I23" s="24">
        <v>0</v>
      </c>
      <c r="J23" s="12"/>
      <c r="K23" s="12"/>
    </row>
    <row r="24" spans="3:14" x14ac:dyDescent="0.25">
      <c r="C24" s="13" t="s">
        <v>62</v>
      </c>
      <c r="D24" s="23" t="s">
        <v>69</v>
      </c>
      <c r="E24" s="83">
        <f t="shared" si="2"/>
        <v>3691.2470792402937</v>
      </c>
      <c r="F24" s="83">
        <v>8321</v>
      </c>
      <c r="G24" s="13" t="s">
        <v>86</v>
      </c>
      <c r="H24" s="23" t="str">
        <f t="shared" si="3"/>
        <v>d7d14</v>
      </c>
      <c r="I24" s="24">
        <v>0</v>
      </c>
      <c r="J24" s="12"/>
      <c r="K24" s="12"/>
    </row>
    <row r="25" spans="3:14" x14ac:dyDescent="0.25">
      <c r="C25" s="13" t="s">
        <v>62</v>
      </c>
      <c r="D25" s="23" t="s">
        <v>70</v>
      </c>
      <c r="E25" s="83">
        <f t="shared" si="2"/>
        <v>2701.1384636852663</v>
      </c>
      <c r="F25" s="47" t="s">
        <v>39</v>
      </c>
      <c r="G25" s="13" t="s">
        <v>84</v>
      </c>
      <c r="H25" s="23" t="str">
        <f t="shared" si="3"/>
        <v>d7d15</v>
      </c>
      <c r="I25" s="24">
        <f>E25</f>
        <v>2701.1384636852663</v>
      </c>
      <c r="J25" s="12"/>
      <c r="K25" s="12"/>
    </row>
    <row r="26" spans="3:14" x14ac:dyDescent="0.25">
      <c r="C26" s="13" t="s">
        <v>62</v>
      </c>
      <c r="D26" s="23" t="s">
        <v>74</v>
      </c>
      <c r="E26" s="83">
        <f t="shared" si="2"/>
        <v>3979.6105337080412</v>
      </c>
      <c r="F26" s="83">
        <v>5793</v>
      </c>
      <c r="G26" s="13" t="s">
        <v>91</v>
      </c>
      <c r="H26" s="23" t="str">
        <f t="shared" si="3"/>
        <v>d7d19</v>
      </c>
      <c r="I26" s="24">
        <v>0</v>
      </c>
      <c r="J26" s="12"/>
      <c r="K26" s="12"/>
    </row>
    <row r="27" spans="3:14" x14ac:dyDescent="0.25">
      <c r="C27" s="13" t="s">
        <v>62</v>
      </c>
      <c r="D27" s="23" t="s">
        <v>76</v>
      </c>
      <c r="E27" s="83">
        <f t="shared" si="2"/>
        <v>2544.5050599281581</v>
      </c>
      <c r="F27" s="83">
        <v>3652</v>
      </c>
      <c r="G27" s="13" t="s">
        <v>91</v>
      </c>
      <c r="H27" s="23" t="str">
        <f t="shared" si="3"/>
        <v>d7d21</v>
      </c>
      <c r="I27" s="24">
        <v>0</v>
      </c>
      <c r="J27" s="12"/>
      <c r="K27" s="12"/>
    </row>
    <row r="28" spans="3:14" x14ac:dyDescent="0.25">
      <c r="C28" s="13" t="s">
        <v>62</v>
      </c>
      <c r="D28" s="23" t="s">
        <v>77</v>
      </c>
      <c r="E28" s="83">
        <f t="shared" si="2"/>
        <v>3051.128479759579</v>
      </c>
      <c r="F28" s="83">
        <v>4953</v>
      </c>
      <c r="G28" s="13" t="s">
        <v>35</v>
      </c>
      <c r="H28" s="23" t="str">
        <f t="shared" si="3"/>
        <v>d7d22</v>
      </c>
      <c r="I28" s="24">
        <f t="shared" si="4"/>
        <v>4953</v>
      </c>
      <c r="J28" s="12"/>
      <c r="K28" s="12"/>
    </row>
    <row r="29" spans="3:14" x14ac:dyDescent="0.25">
      <c r="C29" s="13" t="s">
        <v>62</v>
      </c>
      <c r="D29" s="23" t="s">
        <v>78</v>
      </c>
      <c r="E29" s="83">
        <f t="shared" si="2"/>
        <v>6544.4701848201585</v>
      </c>
      <c r="F29" s="83">
        <v>9598</v>
      </c>
      <c r="G29" s="13" t="s">
        <v>35</v>
      </c>
      <c r="H29" s="23" t="str">
        <f t="shared" si="3"/>
        <v>d7d23</v>
      </c>
      <c r="I29" s="24">
        <f t="shared" si="4"/>
        <v>9598</v>
      </c>
      <c r="J29" s="12"/>
      <c r="K29" s="12"/>
    </row>
    <row r="30" spans="3:14" x14ac:dyDescent="0.25">
      <c r="C30" s="13" t="s">
        <v>62</v>
      </c>
      <c r="D30" s="23" t="s">
        <v>79</v>
      </c>
      <c r="E30" s="83">
        <f t="shared" si="2"/>
        <v>6514.252835130058</v>
      </c>
      <c r="F30" s="83">
        <v>11267</v>
      </c>
      <c r="G30" s="13" t="s">
        <v>91</v>
      </c>
      <c r="H30" s="23" t="str">
        <f t="shared" si="3"/>
        <v>d7d24</v>
      </c>
      <c r="I30" s="24">
        <v>0</v>
      </c>
      <c r="J30" s="12"/>
      <c r="K30" s="12"/>
    </row>
    <row r="31" spans="3:14" x14ac:dyDescent="0.25">
      <c r="C31" s="13" t="s">
        <v>65</v>
      </c>
      <c r="D31" s="23" t="s">
        <v>66</v>
      </c>
      <c r="E31" s="83">
        <f t="shared" ref="E31:E40" si="5">SQRT((($E$5-E6)^2)+(($F$5-F6)^2))</f>
        <v>1130.3848902033324</v>
      </c>
      <c r="F31" s="47" t="s">
        <v>39</v>
      </c>
      <c r="G31" s="13" t="s">
        <v>84</v>
      </c>
      <c r="H31" s="23" t="str">
        <f t="shared" si="3"/>
        <v>d10d11</v>
      </c>
      <c r="I31" s="24">
        <f>E31</f>
        <v>1130.3848902033324</v>
      </c>
      <c r="J31" s="12"/>
      <c r="K31" s="12"/>
    </row>
    <row r="32" spans="3:14" x14ac:dyDescent="0.25">
      <c r="C32" s="13" t="s">
        <v>65</v>
      </c>
      <c r="D32" s="23" t="s">
        <v>67</v>
      </c>
      <c r="E32" s="83">
        <f t="shared" si="5"/>
        <v>1976.4012750451261</v>
      </c>
      <c r="F32" s="83">
        <v>4799</v>
      </c>
      <c r="G32" s="13" t="s">
        <v>87</v>
      </c>
      <c r="H32" s="23" t="str">
        <f t="shared" si="3"/>
        <v>d10d12</v>
      </c>
      <c r="I32" s="24">
        <f t="shared" ref="I32:I50" si="6">F32</f>
        <v>4799</v>
      </c>
      <c r="J32" s="12"/>
      <c r="K32" s="12"/>
    </row>
    <row r="33" spans="3:11" x14ac:dyDescent="0.25">
      <c r="C33" s="13" t="s">
        <v>65</v>
      </c>
      <c r="D33" s="23" t="s">
        <v>68</v>
      </c>
      <c r="E33" s="83">
        <f t="shared" si="5"/>
        <v>2377.7237013580866</v>
      </c>
      <c r="F33" s="83">
        <v>4334</v>
      </c>
      <c r="G33" s="13" t="s">
        <v>35</v>
      </c>
      <c r="H33" s="23" t="str">
        <f t="shared" si="3"/>
        <v>d10d13</v>
      </c>
      <c r="I33" s="24">
        <f t="shared" si="6"/>
        <v>4334</v>
      </c>
      <c r="J33" s="12"/>
      <c r="K33" s="12"/>
    </row>
    <row r="34" spans="3:11" x14ac:dyDescent="0.25">
      <c r="C34" s="13" t="s">
        <v>65</v>
      </c>
      <c r="D34" s="23" t="s">
        <v>69</v>
      </c>
      <c r="E34" s="83">
        <f t="shared" si="5"/>
        <v>1990.2482257246206</v>
      </c>
      <c r="F34" s="83">
        <v>4804</v>
      </c>
      <c r="G34" s="13" t="s">
        <v>87</v>
      </c>
      <c r="H34" s="23" t="str">
        <f t="shared" si="3"/>
        <v>d10d14</v>
      </c>
      <c r="I34" s="24">
        <f t="shared" si="6"/>
        <v>4804</v>
      </c>
      <c r="J34" s="12"/>
      <c r="K34" s="12"/>
    </row>
    <row r="35" spans="3:11" x14ac:dyDescent="0.25">
      <c r="C35" s="13" t="s">
        <v>65</v>
      </c>
      <c r="D35" s="23" t="s">
        <v>70</v>
      </c>
      <c r="E35" s="83">
        <f t="shared" si="5"/>
        <v>926.6412466537414</v>
      </c>
      <c r="F35" s="47" t="s">
        <v>39</v>
      </c>
      <c r="G35" s="13" t="s">
        <v>84</v>
      </c>
      <c r="H35" s="23" t="str">
        <f t="shared" si="3"/>
        <v>d10d15</v>
      </c>
      <c r="I35" s="24">
        <f>E35</f>
        <v>926.6412466537414</v>
      </c>
      <c r="J35" s="12"/>
      <c r="K35" s="12"/>
    </row>
    <row r="36" spans="3:11" x14ac:dyDescent="0.25">
      <c r="C36" s="13" t="s">
        <v>65</v>
      </c>
      <c r="D36" s="23" t="s">
        <v>74</v>
      </c>
      <c r="E36" s="83">
        <f t="shared" si="5"/>
        <v>3053.9713489160308</v>
      </c>
      <c r="F36" s="83">
        <v>4699</v>
      </c>
      <c r="G36" s="13" t="s">
        <v>91</v>
      </c>
      <c r="H36" s="23" t="str">
        <f t="shared" si="3"/>
        <v>d10d19</v>
      </c>
      <c r="I36" s="24">
        <v>0</v>
      </c>
      <c r="J36" s="12"/>
      <c r="K36" s="12"/>
    </row>
    <row r="37" spans="3:11" x14ac:dyDescent="0.25">
      <c r="C37" s="13" t="s">
        <v>65</v>
      </c>
      <c r="D37" s="23" t="s">
        <v>76</v>
      </c>
      <c r="E37" s="83">
        <f t="shared" si="5"/>
        <v>2109.2949058867989</v>
      </c>
      <c r="F37" s="83">
        <v>2566</v>
      </c>
      <c r="G37" s="13" t="s">
        <v>91</v>
      </c>
      <c r="H37" s="23" t="str">
        <f t="shared" si="3"/>
        <v>d10d21</v>
      </c>
      <c r="I37" s="24">
        <v>0</v>
      </c>
      <c r="J37" s="12"/>
      <c r="K37" s="12"/>
    </row>
    <row r="38" spans="3:11" x14ac:dyDescent="0.25">
      <c r="C38" s="13" t="s">
        <v>65</v>
      </c>
      <c r="D38" s="23" t="s">
        <v>77</v>
      </c>
      <c r="E38" s="83">
        <f t="shared" si="5"/>
        <v>2465.5908014104853</v>
      </c>
      <c r="F38" s="83">
        <v>3924</v>
      </c>
      <c r="G38" s="13" t="s">
        <v>91</v>
      </c>
      <c r="H38" s="23" t="str">
        <f t="shared" si="3"/>
        <v>d10d22</v>
      </c>
      <c r="I38" s="24">
        <v>0</v>
      </c>
      <c r="J38" s="12"/>
      <c r="K38" s="12"/>
    </row>
    <row r="39" spans="3:11" x14ac:dyDescent="0.25">
      <c r="C39" s="13" t="s">
        <v>65</v>
      </c>
      <c r="D39" s="23" t="s">
        <v>78</v>
      </c>
      <c r="E39" s="83">
        <f t="shared" si="5"/>
        <v>6288.2949199286131</v>
      </c>
      <c r="F39" s="83">
        <v>8841</v>
      </c>
      <c r="G39" s="13" t="s">
        <v>91</v>
      </c>
      <c r="H39" s="23" t="str">
        <f t="shared" si="3"/>
        <v>d10d23</v>
      </c>
      <c r="I39" s="24">
        <v>0</v>
      </c>
      <c r="J39" s="12"/>
      <c r="K39" s="12"/>
    </row>
    <row r="40" spans="3:11" x14ac:dyDescent="0.25">
      <c r="C40" s="13" t="s">
        <v>65</v>
      </c>
      <c r="D40" s="23" t="s">
        <v>79</v>
      </c>
      <c r="E40" s="83">
        <f t="shared" si="5"/>
        <v>6066.3343956626723</v>
      </c>
      <c r="F40" s="83">
        <v>10180</v>
      </c>
      <c r="G40" s="13" t="s">
        <v>91</v>
      </c>
      <c r="H40" s="23" t="str">
        <f t="shared" si="3"/>
        <v>d10d24</v>
      </c>
      <c r="I40" s="24">
        <v>0</v>
      </c>
      <c r="J40" s="12"/>
      <c r="K40" s="12"/>
    </row>
    <row r="41" spans="3:11" x14ac:dyDescent="0.25">
      <c r="C41" s="13" t="s">
        <v>66</v>
      </c>
      <c r="D41" s="23" t="s">
        <v>67</v>
      </c>
      <c r="E41" s="83">
        <f t="shared" ref="E41:E49" si="7">SQRT((($E$6-E7)^2)+(($F$6-F7)^2))</f>
        <v>847.41961270671572</v>
      </c>
      <c r="F41" s="47" t="s">
        <v>39</v>
      </c>
      <c r="G41" s="13" t="s">
        <v>84</v>
      </c>
      <c r="H41" s="23" t="str">
        <f t="shared" si="3"/>
        <v>d11d12</v>
      </c>
      <c r="I41" s="24">
        <f>E41</f>
        <v>847.41961270671572</v>
      </c>
      <c r="J41" s="12"/>
      <c r="K41" s="12"/>
    </row>
    <row r="42" spans="3:11" x14ac:dyDescent="0.25">
      <c r="C42" s="13" t="s">
        <v>66</v>
      </c>
      <c r="D42" s="23" t="s">
        <v>68</v>
      </c>
      <c r="E42" s="83">
        <f t="shared" si="7"/>
        <v>1247.4165302736692</v>
      </c>
      <c r="F42" s="47" t="s">
        <v>39</v>
      </c>
      <c r="G42" s="13" t="s">
        <v>84</v>
      </c>
      <c r="H42" s="23" t="str">
        <f t="shared" si="3"/>
        <v>d11d13</v>
      </c>
      <c r="I42" s="24">
        <f t="shared" ref="I42:I49" si="8">E42</f>
        <v>1247.4165302736692</v>
      </c>
      <c r="J42" s="12"/>
      <c r="K42" s="12"/>
    </row>
    <row r="43" spans="3:11" x14ac:dyDescent="0.25">
      <c r="C43" s="13" t="s">
        <v>66</v>
      </c>
      <c r="D43" s="23" t="s">
        <v>69</v>
      </c>
      <c r="E43" s="83">
        <f t="shared" si="7"/>
        <v>860.08953022345293</v>
      </c>
      <c r="F43" s="47" t="s">
        <v>39</v>
      </c>
      <c r="G43" s="13" t="s">
        <v>84</v>
      </c>
      <c r="H43" s="23" t="str">
        <f t="shared" si="3"/>
        <v>d11d14</v>
      </c>
      <c r="I43" s="24">
        <f t="shared" si="8"/>
        <v>860.08953022345293</v>
      </c>
      <c r="J43" s="12"/>
      <c r="K43" s="12"/>
    </row>
    <row r="44" spans="3:11" x14ac:dyDescent="0.25">
      <c r="C44" s="13" t="s">
        <v>66</v>
      </c>
      <c r="D44" s="23" t="s">
        <v>70</v>
      </c>
      <c r="E44" s="83">
        <f t="shared" si="7"/>
        <v>246.67792767088019</v>
      </c>
      <c r="F44" s="47" t="s">
        <v>39</v>
      </c>
      <c r="G44" s="13" t="s">
        <v>84</v>
      </c>
      <c r="H44" s="23" t="str">
        <f t="shared" si="3"/>
        <v>d11d15</v>
      </c>
      <c r="I44" s="24">
        <f t="shared" si="8"/>
        <v>246.67792767088019</v>
      </c>
      <c r="J44" s="12"/>
      <c r="K44" s="12"/>
    </row>
    <row r="45" spans="3:11" x14ac:dyDescent="0.25">
      <c r="C45" s="13" t="s">
        <v>66</v>
      </c>
      <c r="D45" s="23" t="s">
        <v>74</v>
      </c>
      <c r="E45" s="83">
        <f t="shared" si="7"/>
        <v>3422.7376469720843</v>
      </c>
      <c r="F45" s="47" t="s">
        <v>39</v>
      </c>
      <c r="G45" s="13" t="s">
        <v>84</v>
      </c>
      <c r="H45" s="23" t="str">
        <f t="shared" si="3"/>
        <v>d11d19</v>
      </c>
      <c r="I45" s="24">
        <f t="shared" si="8"/>
        <v>3422.7376469720843</v>
      </c>
      <c r="J45" s="12"/>
      <c r="K45" s="12"/>
    </row>
    <row r="46" spans="3:11" x14ac:dyDescent="0.25">
      <c r="C46" s="13" t="s">
        <v>66</v>
      </c>
      <c r="D46" s="23" t="s">
        <v>76</v>
      </c>
      <c r="E46" s="83">
        <f t="shared" si="7"/>
        <v>2917.3523955806231</v>
      </c>
      <c r="F46" s="47" t="s">
        <v>39</v>
      </c>
      <c r="G46" s="13" t="s">
        <v>84</v>
      </c>
      <c r="H46" s="23" t="str">
        <f t="shared" si="3"/>
        <v>d11d21</v>
      </c>
      <c r="I46" s="24">
        <f t="shared" si="8"/>
        <v>2917.3523955806231</v>
      </c>
      <c r="J46" s="12"/>
      <c r="K46" s="12"/>
    </row>
    <row r="47" spans="3:11" x14ac:dyDescent="0.25">
      <c r="C47" s="13" t="s">
        <v>66</v>
      </c>
      <c r="D47" s="23" t="s">
        <v>77</v>
      </c>
      <c r="E47" s="83">
        <f t="shared" si="7"/>
        <v>3138.6939959161359</v>
      </c>
      <c r="F47" s="47" t="s">
        <v>39</v>
      </c>
      <c r="G47" s="13" t="s">
        <v>84</v>
      </c>
      <c r="H47" s="23" t="str">
        <f t="shared" si="3"/>
        <v>d11d22</v>
      </c>
      <c r="I47" s="24">
        <f t="shared" si="8"/>
        <v>3138.6939959161359</v>
      </c>
      <c r="J47" s="12"/>
      <c r="K47" s="12"/>
    </row>
    <row r="48" spans="3:11" x14ac:dyDescent="0.25">
      <c r="C48" s="13" t="s">
        <v>66</v>
      </c>
      <c r="D48" s="23" t="s">
        <v>78</v>
      </c>
      <c r="E48" s="83">
        <f t="shared" si="7"/>
        <v>6864.4916053557818</v>
      </c>
      <c r="F48" s="47" t="s">
        <v>39</v>
      </c>
      <c r="G48" s="13" t="s">
        <v>84</v>
      </c>
      <c r="H48" s="23" t="str">
        <f t="shared" si="3"/>
        <v>d11d23</v>
      </c>
      <c r="I48" s="24">
        <f t="shared" si="8"/>
        <v>6864.4916053557818</v>
      </c>
      <c r="J48" s="12"/>
      <c r="K48" s="12"/>
    </row>
    <row r="49" spans="3:11" x14ac:dyDescent="0.25">
      <c r="C49" s="13" t="s">
        <v>66</v>
      </c>
      <c r="D49" s="23" t="s">
        <v>79</v>
      </c>
      <c r="E49" s="83">
        <f t="shared" si="7"/>
        <v>6542.4999044707674</v>
      </c>
      <c r="F49" s="47" t="s">
        <v>39</v>
      </c>
      <c r="G49" s="13" t="s">
        <v>84</v>
      </c>
      <c r="H49" s="23" t="str">
        <f t="shared" si="3"/>
        <v>d11d24</v>
      </c>
      <c r="I49" s="24">
        <f t="shared" si="8"/>
        <v>6542.4999044707674</v>
      </c>
      <c r="J49" s="12"/>
      <c r="K49" s="12"/>
    </row>
    <row r="50" spans="3:11" x14ac:dyDescent="0.25">
      <c r="C50" s="13" t="s">
        <v>67</v>
      </c>
      <c r="D50" s="23" t="s">
        <v>68</v>
      </c>
      <c r="E50" s="83">
        <f t="shared" ref="E50:E57" si="9">SQRT((($E$7-E8)^2)+(($F$7-F8)^2))</f>
        <v>411.09609582188932</v>
      </c>
      <c r="F50" s="83">
        <v>464</v>
      </c>
      <c r="G50" s="13" t="s">
        <v>35</v>
      </c>
      <c r="H50" s="23" t="str">
        <f t="shared" si="3"/>
        <v>d12d13</v>
      </c>
      <c r="I50" s="24">
        <f t="shared" si="6"/>
        <v>464</v>
      </c>
      <c r="J50" s="12"/>
      <c r="K50" s="12"/>
    </row>
    <row r="51" spans="3:11" x14ac:dyDescent="0.25">
      <c r="C51" s="13" t="s">
        <v>67</v>
      </c>
      <c r="D51" s="23" t="s">
        <v>69</v>
      </c>
      <c r="E51" s="83">
        <f t="shared" si="9"/>
        <v>41.012193308819754</v>
      </c>
      <c r="F51" s="47" t="s">
        <v>39</v>
      </c>
      <c r="G51" s="13" t="s">
        <v>84</v>
      </c>
      <c r="H51" s="23" t="str">
        <f t="shared" si="3"/>
        <v>d12d14</v>
      </c>
      <c r="I51" s="24">
        <f>E51</f>
        <v>41.012193308819754</v>
      </c>
      <c r="J51" s="12"/>
      <c r="K51" s="12"/>
    </row>
    <row r="52" spans="3:11" x14ac:dyDescent="0.25">
      <c r="C52" s="13" t="s">
        <v>67</v>
      </c>
      <c r="D52" s="23" t="s">
        <v>70</v>
      </c>
      <c r="E52" s="83">
        <f t="shared" si="9"/>
        <v>1074.2113386107969</v>
      </c>
      <c r="F52" s="47" t="s">
        <v>39</v>
      </c>
      <c r="G52" s="13" t="s">
        <v>84</v>
      </c>
      <c r="H52" s="23" t="str">
        <f t="shared" si="3"/>
        <v>d12d15</v>
      </c>
      <c r="I52" s="24">
        <f>E52</f>
        <v>1074.2113386107969</v>
      </c>
      <c r="J52" s="12"/>
      <c r="K52" s="12"/>
    </row>
    <row r="53" spans="3:11" x14ac:dyDescent="0.25">
      <c r="C53" s="13" t="s">
        <v>67</v>
      </c>
      <c r="D53" s="23" t="s">
        <v>74</v>
      </c>
      <c r="E53" s="83">
        <f t="shared" si="9"/>
        <v>3944.9006324621155</v>
      </c>
      <c r="F53" s="83">
        <v>9482</v>
      </c>
      <c r="G53" s="13" t="s">
        <v>86</v>
      </c>
      <c r="H53" s="23" t="str">
        <f t="shared" si="3"/>
        <v>d12d19</v>
      </c>
      <c r="I53" s="24">
        <v>0</v>
      </c>
      <c r="J53" s="12"/>
      <c r="K53" s="12"/>
    </row>
    <row r="54" spans="3:11" x14ac:dyDescent="0.25">
      <c r="C54" s="13" t="s">
        <v>67</v>
      </c>
      <c r="D54" s="23" t="s">
        <v>76</v>
      </c>
      <c r="E54" s="83">
        <f t="shared" si="9"/>
        <v>3666.2183513806158</v>
      </c>
      <c r="F54" s="83">
        <v>7340</v>
      </c>
      <c r="G54" s="13" t="s">
        <v>86</v>
      </c>
      <c r="H54" s="23" t="str">
        <f t="shared" si="3"/>
        <v>d12d21</v>
      </c>
      <c r="I54" s="24">
        <v>0</v>
      </c>
      <c r="J54" s="12"/>
      <c r="K54" s="12"/>
    </row>
    <row r="55" spans="3:11" x14ac:dyDescent="0.25">
      <c r="C55" s="13" t="s">
        <v>67</v>
      </c>
      <c r="D55" s="23" t="s">
        <v>77</v>
      </c>
      <c r="E55" s="83">
        <f t="shared" si="9"/>
        <v>3824.7405140741248</v>
      </c>
      <c r="F55" s="83">
        <v>8698</v>
      </c>
      <c r="G55" s="13" t="s">
        <v>86</v>
      </c>
      <c r="H55" s="23" t="str">
        <f t="shared" si="3"/>
        <v>d12d22</v>
      </c>
      <c r="I55" s="24">
        <v>0</v>
      </c>
      <c r="J55" s="12"/>
      <c r="K55" s="12"/>
    </row>
    <row r="56" spans="3:11" x14ac:dyDescent="0.25">
      <c r="C56" s="13" t="s">
        <v>67</v>
      </c>
      <c r="D56" s="23" t="s">
        <v>78</v>
      </c>
      <c r="E56" s="83">
        <f t="shared" si="9"/>
        <v>7428.735087482929</v>
      </c>
      <c r="F56" s="83">
        <v>13611</v>
      </c>
      <c r="G56" s="13" t="s">
        <v>86</v>
      </c>
      <c r="H56" s="23" t="str">
        <f t="shared" si="3"/>
        <v>d12d23</v>
      </c>
      <c r="I56" s="24">
        <v>0</v>
      </c>
      <c r="J56" s="12"/>
      <c r="K56" s="12"/>
    </row>
    <row r="57" spans="3:11" x14ac:dyDescent="0.25">
      <c r="C57" s="13" t="s">
        <v>67</v>
      </c>
      <c r="D57" s="23" t="s">
        <v>79</v>
      </c>
      <c r="E57" s="83">
        <f t="shared" si="9"/>
        <v>7049.7890039347985</v>
      </c>
      <c r="F57" s="83">
        <v>14868</v>
      </c>
      <c r="G57" s="13" t="s">
        <v>86</v>
      </c>
      <c r="H57" s="23" t="str">
        <f t="shared" si="3"/>
        <v>d12d24</v>
      </c>
      <c r="I57" s="24">
        <v>0</v>
      </c>
      <c r="J57" s="12"/>
      <c r="K57" s="12"/>
    </row>
    <row r="58" spans="3:11" x14ac:dyDescent="0.25">
      <c r="C58" s="13" t="s">
        <v>68</v>
      </c>
      <c r="D58" s="23" t="s">
        <v>69</v>
      </c>
      <c r="E58" s="83">
        <f t="shared" ref="E58:E64" si="10">SQRT((($E$8-E9)^2)+(($F$8-F9)^2))</f>
        <v>390.32550518765743</v>
      </c>
      <c r="F58" s="47" t="s">
        <v>39</v>
      </c>
      <c r="G58" s="13" t="s">
        <v>84</v>
      </c>
      <c r="H58" s="23" t="str">
        <f t="shared" si="3"/>
        <v>d13d14</v>
      </c>
      <c r="I58" s="24">
        <f>E58</f>
        <v>390.32550518765743</v>
      </c>
      <c r="J58" s="12"/>
      <c r="K58" s="12"/>
    </row>
    <row r="59" spans="3:11" x14ac:dyDescent="0.25">
      <c r="C59" s="13" t="s">
        <v>68</v>
      </c>
      <c r="D59" s="23" t="s">
        <v>70</v>
      </c>
      <c r="E59" s="83">
        <f t="shared" si="10"/>
        <v>1463.3529991085541</v>
      </c>
      <c r="F59" s="47" t="s">
        <v>39</v>
      </c>
      <c r="G59" s="13" t="s">
        <v>84</v>
      </c>
      <c r="H59" s="23" t="str">
        <f t="shared" si="3"/>
        <v>d13d15</v>
      </c>
      <c r="I59" s="24">
        <f>E59</f>
        <v>1463.3529991085541</v>
      </c>
      <c r="J59" s="12"/>
      <c r="K59" s="12"/>
    </row>
    <row r="60" spans="3:11" x14ac:dyDescent="0.25">
      <c r="C60" s="13" t="s">
        <v>68</v>
      </c>
      <c r="D60" s="23" t="s">
        <v>74</v>
      </c>
      <c r="E60" s="83">
        <f t="shared" si="10"/>
        <v>4146.641653193582</v>
      </c>
      <c r="F60" s="83">
        <v>9016</v>
      </c>
      <c r="G60" s="13" t="s">
        <v>86</v>
      </c>
      <c r="H60" s="23" t="str">
        <f t="shared" si="3"/>
        <v>d13d19</v>
      </c>
      <c r="I60" s="24">
        <v>0</v>
      </c>
      <c r="J60" s="12"/>
      <c r="K60" s="12"/>
    </row>
    <row r="61" spans="3:11" x14ac:dyDescent="0.25">
      <c r="C61" s="13" t="s">
        <v>68</v>
      </c>
      <c r="D61" s="23" t="s">
        <v>76</v>
      </c>
      <c r="E61" s="83">
        <f t="shared" si="10"/>
        <v>3986.1591789591143</v>
      </c>
      <c r="F61" s="83">
        <v>6875</v>
      </c>
      <c r="G61" s="13" t="s">
        <v>86</v>
      </c>
      <c r="H61" s="23" t="str">
        <f t="shared" si="3"/>
        <v>d13d21</v>
      </c>
      <c r="I61" s="24">
        <v>0</v>
      </c>
      <c r="J61" s="12"/>
      <c r="K61" s="12"/>
    </row>
    <row r="62" spans="3:11" x14ac:dyDescent="0.25">
      <c r="C62" s="13" t="s">
        <v>68</v>
      </c>
      <c r="D62" s="23" t="s">
        <v>77</v>
      </c>
      <c r="E62" s="83">
        <f t="shared" si="10"/>
        <v>4109.8097279557842</v>
      </c>
      <c r="F62" s="83">
        <v>8231</v>
      </c>
      <c r="G62" s="13" t="s">
        <v>86</v>
      </c>
      <c r="H62" s="23" t="str">
        <f t="shared" si="3"/>
        <v>d13d22</v>
      </c>
      <c r="I62" s="24">
        <v>0</v>
      </c>
      <c r="J62" s="12"/>
      <c r="K62" s="12"/>
    </row>
    <row r="63" spans="3:11" x14ac:dyDescent="0.25">
      <c r="C63" s="13" t="s">
        <v>68</v>
      </c>
      <c r="D63" s="23" t="s">
        <v>78</v>
      </c>
      <c r="E63" s="83">
        <f t="shared" si="10"/>
        <v>7630.3093646326033</v>
      </c>
      <c r="F63" s="83">
        <v>13146</v>
      </c>
      <c r="G63" s="13" t="s">
        <v>86</v>
      </c>
      <c r="H63" s="23" t="str">
        <f t="shared" si="3"/>
        <v>d13d23</v>
      </c>
      <c r="I63" s="24">
        <v>0</v>
      </c>
      <c r="J63" s="12"/>
      <c r="K63" s="12"/>
    </row>
    <row r="64" spans="3:11" x14ac:dyDescent="0.25">
      <c r="C64" s="13" t="s">
        <v>68</v>
      </c>
      <c r="D64" s="23" t="s">
        <v>79</v>
      </c>
      <c r="E64" s="83">
        <f t="shared" si="10"/>
        <v>7222.5231740715099</v>
      </c>
      <c r="F64" s="83">
        <v>14403</v>
      </c>
      <c r="G64" s="13" t="s">
        <v>86</v>
      </c>
      <c r="H64" s="23" t="str">
        <f t="shared" si="3"/>
        <v>d13d24</v>
      </c>
      <c r="I64" s="24">
        <v>0</v>
      </c>
      <c r="J64" s="12"/>
      <c r="K64" s="12"/>
    </row>
    <row r="65" spans="3:11" x14ac:dyDescent="0.25">
      <c r="C65" s="13" t="s">
        <v>69</v>
      </c>
      <c r="D65" s="23" t="s">
        <v>70</v>
      </c>
      <c r="E65" s="83">
        <f t="shared" ref="E65:E70" si="11">SQRT((($E$9-E10)^2)+(($F$9-F10)^2))</f>
        <v>1082.6818553942796</v>
      </c>
      <c r="F65" s="47" t="s">
        <v>39</v>
      </c>
      <c r="G65" s="13" t="s">
        <v>93</v>
      </c>
      <c r="H65" s="23" t="str">
        <f t="shared" si="3"/>
        <v>d14d15</v>
      </c>
      <c r="I65" s="24">
        <v>0</v>
      </c>
      <c r="J65" s="12"/>
      <c r="K65" s="12"/>
    </row>
    <row r="66" spans="3:11" x14ac:dyDescent="0.25">
      <c r="C66" s="13" t="s">
        <v>69</v>
      </c>
      <c r="D66" s="23" t="s">
        <v>74</v>
      </c>
      <c r="E66" s="83">
        <f t="shared" si="11"/>
        <v>3924.3961318908673</v>
      </c>
      <c r="F66" s="47" t="s">
        <v>39</v>
      </c>
      <c r="G66" s="13" t="s">
        <v>93</v>
      </c>
      <c r="H66" s="23" t="str">
        <f t="shared" si="3"/>
        <v>d14d19</v>
      </c>
      <c r="I66" s="24">
        <v>0</v>
      </c>
      <c r="J66" s="12"/>
      <c r="K66" s="12"/>
    </row>
    <row r="67" spans="3:11" x14ac:dyDescent="0.25">
      <c r="C67" s="13" t="s">
        <v>69</v>
      </c>
      <c r="D67" s="23" t="s">
        <v>76</v>
      </c>
      <c r="E67" s="83">
        <f t="shared" si="11"/>
        <v>3660.7721863016823</v>
      </c>
      <c r="F67" s="47" t="s">
        <v>39</v>
      </c>
      <c r="G67" s="13" t="s">
        <v>93</v>
      </c>
      <c r="H67" s="23" t="str">
        <f t="shared" si="3"/>
        <v>d14d21</v>
      </c>
      <c r="I67" s="24">
        <v>0</v>
      </c>
      <c r="J67" s="12"/>
      <c r="K67" s="12"/>
    </row>
    <row r="68" spans="3:11" x14ac:dyDescent="0.25">
      <c r="C68" s="13" t="s">
        <v>69</v>
      </c>
      <c r="D68" s="23" t="s">
        <v>77</v>
      </c>
      <c r="E68" s="83">
        <f t="shared" si="11"/>
        <v>3814.0878332833395</v>
      </c>
      <c r="F68" s="47" t="s">
        <v>39</v>
      </c>
      <c r="G68" s="13" t="s">
        <v>93</v>
      </c>
      <c r="H68" s="23" t="str">
        <f t="shared" si="3"/>
        <v>d14d22</v>
      </c>
      <c r="I68" s="24">
        <v>0</v>
      </c>
      <c r="J68" s="12"/>
      <c r="K68" s="12"/>
    </row>
    <row r="69" spans="3:11" x14ac:dyDescent="0.25">
      <c r="C69" s="13" t="s">
        <v>69</v>
      </c>
      <c r="D69" s="23" t="s">
        <v>78</v>
      </c>
      <c r="E69" s="83">
        <f t="shared" si="11"/>
        <v>7408.8852737776961</v>
      </c>
      <c r="F69" s="47" t="s">
        <v>39</v>
      </c>
      <c r="G69" s="13" t="s">
        <v>93</v>
      </c>
      <c r="H69" s="23" t="str">
        <f t="shared" si="3"/>
        <v>d14d23</v>
      </c>
      <c r="I69" s="24">
        <v>0</v>
      </c>
      <c r="J69" s="12"/>
      <c r="K69" s="12"/>
    </row>
    <row r="70" spans="3:11" x14ac:dyDescent="0.25">
      <c r="C70" s="13" t="s">
        <v>69</v>
      </c>
      <c r="D70" s="23" t="s">
        <v>79</v>
      </c>
      <c r="E70" s="83">
        <f t="shared" si="11"/>
        <v>7027.0947766484551</v>
      </c>
      <c r="F70" s="47" t="s">
        <v>39</v>
      </c>
      <c r="G70" s="13" t="s">
        <v>93</v>
      </c>
      <c r="H70" s="23" t="str">
        <f t="shared" si="3"/>
        <v>d14d24</v>
      </c>
      <c r="I70" s="24">
        <v>0</v>
      </c>
      <c r="J70" s="12"/>
      <c r="K70" s="12"/>
    </row>
    <row r="71" spans="3:11" x14ac:dyDescent="0.25">
      <c r="C71" s="13" t="s">
        <v>70</v>
      </c>
      <c r="D71" s="23" t="s">
        <v>74</v>
      </c>
      <c r="E71" s="83">
        <f>SQRT((($E$10-E11)^2)+(($F$10-F11)^2))</f>
        <v>3214.0580268563913</v>
      </c>
      <c r="F71" s="47" t="s">
        <v>39</v>
      </c>
      <c r="G71" s="13" t="s">
        <v>85</v>
      </c>
      <c r="H71" s="23" t="str">
        <f t="shared" si="3"/>
        <v>d15d19</v>
      </c>
      <c r="I71" s="24">
        <f t="shared" ref="I71:I75" si="12">E71</f>
        <v>3214.0580268563913</v>
      </c>
      <c r="J71" s="12"/>
      <c r="K71" s="12"/>
    </row>
    <row r="72" spans="3:11" x14ac:dyDescent="0.25">
      <c r="C72" s="13" t="s">
        <v>70</v>
      </c>
      <c r="D72" s="23" t="s">
        <v>76</v>
      </c>
      <c r="E72" s="83">
        <f>SQRT((($E$10-E12)^2)+(($F$10-F12)^2))</f>
        <v>2671.840002694772</v>
      </c>
      <c r="F72" s="47" t="s">
        <v>39</v>
      </c>
      <c r="G72" s="13" t="s">
        <v>85</v>
      </c>
      <c r="H72" s="23" t="str">
        <f t="shared" si="3"/>
        <v>d15d21</v>
      </c>
      <c r="I72" s="24">
        <f t="shared" si="12"/>
        <v>2671.840002694772</v>
      </c>
      <c r="J72" s="12"/>
      <c r="K72" s="12"/>
    </row>
    <row r="73" spans="3:11" x14ac:dyDescent="0.25">
      <c r="C73" s="13" t="s">
        <v>70</v>
      </c>
      <c r="D73" s="23" t="s">
        <v>77</v>
      </c>
      <c r="E73" s="83">
        <f>SQRT((($E$10-E13)^2)+(($F$10-F13)^2))</f>
        <v>2899.974137815715</v>
      </c>
      <c r="F73" s="47" t="s">
        <v>39</v>
      </c>
      <c r="G73" s="13" t="s">
        <v>85</v>
      </c>
      <c r="H73" s="23" t="str">
        <f t="shared" si="3"/>
        <v>d15d22</v>
      </c>
      <c r="I73" s="24">
        <f t="shared" si="12"/>
        <v>2899.974137815715</v>
      </c>
      <c r="J73" s="12"/>
      <c r="K73" s="12"/>
    </row>
    <row r="74" spans="3:11" x14ac:dyDescent="0.25">
      <c r="C74" s="13" t="s">
        <v>70</v>
      </c>
      <c r="D74" s="23" t="s">
        <v>78</v>
      </c>
      <c r="E74" s="83">
        <f>SQRT((($E$10-E14)^2)+(($F$10-F14)^2))</f>
        <v>6640.9777141622753</v>
      </c>
      <c r="F74" s="47" t="s">
        <v>39</v>
      </c>
      <c r="G74" s="13" t="s">
        <v>85</v>
      </c>
      <c r="H74" s="23" t="str">
        <f t="shared" si="3"/>
        <v>d15d23</v>
      </c>
      <c r="I74" s="24">
        <f t="shared" si="12"/>
        <v>6640.9777141622753</v>
      </c>
      <c r="J74" s="12"/>
      <c r="K74" s="12"/>
    </row>
    <row r="75" spans="3:11" x14ac:dyDescent="0.25">
      <c r="C75" s="13" t="s">
        <v>70</v>
      </c>
      <c r="D75" s="23" t="s">
        <v>79</v>
      </c>
      <c r="E75" s="83">
        <f>SQRT((($E$10-E15)^2)+(($F$10-F15)^2))</f>
        <v>6329.839255462969</v>
      </c>
      <c r="F75" s="47" t="s">
        <v>39</v>
      </c>
      <c r="G75" s="13" t="s">
        <v>85</v>
      </c>
      <c r="H75" s="23" t="str">
        <f t="shared" si="3"/>
        <v>d15d24</v>
      </c>
      <c r="I75" s="24">
        <f t="shared" si="12"/>
        <v>6329.839255462969</v>
      </c>
      <c r="J75" s="12"/>
      <c r="K75" s="12"/>
    </row>
    <row r="76" spans="3:11" x14ac:dyDescent="0.25">
      <c r="C76" s="23" t="s">
        <v>74</v>
      </c>
      <c r="D76" s="23" t="s">
        <v>76</v>
      </c>
      <c r="E76" s="83">
        <f>SQRT((($E$11-E12)^2)+(($F$11-F12)^2))</f>
        <v>1497.4464932010092</v>
      </c>
      <c r="F76" s="83">
        <v>2158</v>
      </c>
      <c r="G76" s="13" t="s">
        <v>35</v>
      </c>
      <c r="H76" s="23" t="str">
        <f t="shared" si="3"/>
        <v>d19d21</v>
      </c>
      <c r="I76" s="24">
        <f t="shared" ref="I76:I84" si="13">F76</f>
        <v>2158</v>
      </c>
      <c r="J76" s="12"/>
      <c r="K76" s="12"/>
    </row>
    <row r="77" spans="3:11" x14ac:dyDescent="0.25">
      <c r="C77" s="23" t="s">
        <v>74</v>
      </c>
      <c r="D77" s="23" t="s">
        <v>77</v>
      </c>
      <c r="E77" s="83">
        <f>SQRT((($E$11-E13)^2)+(($F$11-F13)^2))</f>
        <v>1014.7043904507361</v>
      </c>
      <c r="F77" s="83">
        <v>1759</v>
      </c>
      <c r="G77" s="13" t="s">
        <v>35</v>
      </c>
      <c r="H77" s="23" t="str">
        <f t="shared" si="3"/>
        <v>d19d22</v>
      </c>
      <c r="I77" s="24">
        <f t="shared" si="13"/>
        <v>1759</v>
      </c>
      <c r="J77" s="12"/>
      <c r="K77" s="12"/>
    </row>
    <row r="78" spans="3:11" x14ac:dyDescent="0.25">
      <c r="C78" s="23" t="s">
        <v>74</v>
      </c>
      <c r="D78" s="23" t="s">
        <v>78</v>
      </c>
      <c r="E78" s="83">
        <f>SQRT((($E$11-E14)^2)+(($F$11-F14)^2))</f>
        <v>3485.5889028971847</v>
      </c>
      <c r="F78" s="83">
        <v>5641</v>
      </c>
      <c r="G78" s="13" t="s">
        <v>94</v>
      </c>
      <c r="H78" s="23" t="str">
        <f t="shared" si="3"/>
        <v>d19d23</v>
      </c>
      <c r="I78" s="24">
        <v>0</v>
      </c>
      <c r="J78" s="12"/>
      <c r="K78" s="12"/>
    </row>
    <row r="79" spans="3:11" x14ac:dyDescent="0.25">
      <c r="C79" s="23" t="s">
        <v>74</v>
      </c>
      <c r="D79" s="23" t="s">
        <v>79</v>
      </c>
      <c r="E79" s="83">
        <f>SQRT((($E$11-E15)^2)+(($F$11-F15)^2))</f>
        <v>3121.3666878468475</v>
      </c>
      <c r="F79" s="83">
        <v>5690</v>
      </c>
      <c r="G79" s="13" t="s">
        <v>35</v>
      </c>
      <c r="H79" s="23" t="str">
        <f t="shared" si="3"/>
        <v>d19d24</v>
      </c>
      <c r="I79" s="24">
        <f t="shared" si="13"/>
        <v>5690</v>
      </c>
      <c r="J79" s="12"/>
      <c r="K79" s="12"/>
    </row>
    <row r="80" spans="3:11" x14ac:dyDescent="0.25">
      <c r="C80" s="23" t="s">
        <v>76</v>
      </c>
      <c r="D80" s="23" t="s">
        <v>77</v>
      </c>
      <c r="E80" s="83">
        <f>SQRT((($E$12-E13)^2)+(($F$12-F13)^2))</f>
        <v>508.81529065074295</v>
      </c>
      <c r="F80" s="83">
        <v>1372</v>
      </c>
      <c r="G80" s="13" t="s">
        <v>35</v>
      </c>
      <c r="H80" s="23" t="str">
        <f t="shared" si="3"/>
        <v>d21d22</v>
      </c>
      <c r="I80" s="24">
        <f t="shared" si="13"/>
        <v>1372</v>
      </c>
      <c r="J80" s="12"/>
      <c r="K80" s="12"/>
    </row>
    <row r="81" spans="3:11" x14ac:dyDescent="0.25">
      <c r="C81" s="13" t="s">
        <v>76</v>
      </c>
      <c r="D81" s="13" t="s">
        <v>78</v>
      </c>
      <c r="E81" s="83">
        <f>SQRT((($E$12-E14)^2)+(($F$12-F14)^2))</f>
        <v>4221.5054186865618</v>
      </c>
      <c r="F81" s="83">
        <v>6276</v>
      </c>
      <c r="G81" s="13" t="s">
        <v>94</v>
      </c>
      <c r="H81" s="23" t="str">
        <f t="shared" si="3"/>
        <v>d21d23</v>
      </c>
      <c r="I81" s="24">
        <v>0</v>
      </c>
      <c r="J81" s="12"/>
      <c r="K81" s="12"/>
    </row>
    <row r="82" spans="3:11" x14ac:dyDescent="0.25">
      <c r="C82" s="13" t="s">
        <v>76</v>
      </c>
      <c r="D82" s="13" t="s">
        <v>79</v>
      </c>
      <c r="E82" s="83">
        <f>SQRT((($E$12-E15)^2)+(($F$12-F15)^2))</f>
        <v>4073.8640134398202</v>
      </c>
      <c r="F82" s="83">
        <v>7628</v>
      </c>
      <c r="G82" s="13" t="s">
        <v>35</v>
      </c>
      <c r="H82" s="23" t="str">
        <f t="shared" si="3"/>
        <v>d21d24</v>
      </c>
      <c r="I82" s="24">
        <f t="shared" si="13"/>
        <v>7628</v>
      </c>
      <c r="J82" s="12"/>
      <c r="K82" s="12"/>
    </row>
    <row r="83" spans="3:11" x14ac:dyDescent="0.25">
      <c r="C83" s="23" t="s">
        <v>77</v>
      </c>
      <c r="D83" s="23" t="s">
        <v>78</v>
      </c>
      <c r="E83" s="83">
        <f>SQRT((($E$13-E14)^2)+(($F$13-F14)^2))</f>
        <v>3822.7509727943307</v>
      </c>
      <c r="F83" s="83">
        <v>5888</v>
      </c>
      <c r="G83" s="13" t="s">
        <v>94</v>
      </c>
      <c r="H83" s="23" t="str">
        <f t="shared" si="3"/>
        <v>d22d23</v>
      </c>
      <c r="I83" s="24">
        <v>0</v>
      </c>
      <c r="J83" s="12"/>
      <c r="K83" s="12"/>
    </row>
    <row r="84" spans="3:11" x14ac:dyDescent="0.25">
      <c r="C84" s="13" t="s">
        <v>77</v>
      </c>
      <c r="D84" s="13" t="s">
        <v>79</v>
      </c>
      <c r="E84" s="83">
        <f>SQRT((($E$13-E15)^2)+(($F$13-F15)^2))</f>
        <v>3626.7513010957891</v>
      </c>
      <c r="F84" s="83">
        <v>7232</v>
      </c>
      <c r="G84" s="13" t="s">
        <v>35</v>
      </c>
      <c r="H84" s="23" t="str">
        <f t="shared" ref="H84:H85" si="14">C84&amp;D84</f>
        <v>d22d24</v>
      </c>
      <c r="I84" s="24">
        <f t="shared" si="13"/>
        <v>7232</v>
      </c>
      <c r="J84" s="12"/>
      <c r="K84" s="12"/>
    </row>
    <row r="85" spans="3:11" x14ac:dyDescent="0.25">
      <c r="C85" s="13" t="s">
        <v>78</v>
      </c>
      <c r="D85" s="13" t="s">
        <v>79</v>
      </c>
      <c r="E85" s="83">
        <f>SQRT((($E$14-E15)^2)+(($F$14-F15)^2))</f>
        <v>698.92775020026215</v>
      </c>
      <c r="F85" s="83">
        <v>7125</v>
      </c>
      <c r="G85" s="13" t="s">
        <v>95</v>
      </c>
      <c r="H85" s="23" t="str">
        <f t="shared" si="14"/>
        <v>d23d24</v>
      </c>
      <c r="I85" s="24">
        <v>0</v>
      </c>
      <c r="J85" s="12"/>
      <c r="K85" s="12"/>
    </row>
  </sheetData>
  <mergeCells count="12">
    <mergeCell ref="L2:M2"/>
    <mergeCell ref="C18:D18"/>
    <mergeCell ref="G18:G19"/>
    <mergeCell ref="H18:H19"/>
    <mergeCell ref="I18:I19"/>
    <mergeCell ref="J18:K18"/>
    <mergeCell ref="C2:C3"/>
    <mergeCell ref="D2:D3"/>
    <mergeCell ref="E2:G2"/>
    <mergeCell ref="H2:H3"/>
    <mergeCell ref="I2:J2"/>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7sd</vt:lpstr>
      <vt:lpstr>7sdmatrix</vt:lpstr>
      <vt:lpstr>4sdcas</vt:lpstr>
      <vt:lpstr>4sdcasmatrix</vt:lpstr>
      <vt:lpstr>3sdmbr</vt:lpstr>
      <vt:lpstr>3sdmbrmatrix</vt:lpstr>
      <vt:lpstr>27d</vt:lpstr>
      <vt:lpstr>27matrix</vt:lpstr>
      <vt:lpstr>12dcas</vt:lpstr>
      <vt:lpstr>12dcasmatrix</vt:lpstr>
      <vt:lpstr>15dmbr</vt:lpstr>
      <vt:lpstr>15dmbrmatrix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zakky</dc:creator>
  <cp:lastModifiedBy>zakky</cp:lastModifiedBy>
  <dcterms:created xsi:type="dcterms:W3CDTF">2022-06-11T11:23:29Z</dcterms:created>
  <dcterms:modified xsi:type="dcterms:W3CDTF">2022-06-22T04:16:32Z</dcterms:modified>
</cp:coreProperties>
</file>