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12450" firstSheet="2" activeTab="6"/>
  </bookViews>
  <sheets>
    <sheet name="Get Start" sheetId="8" r:id="rId1"/>
    <sheet name="Sheet2" sheetId="10" r:id="rId2"/>
    <sheet name="Sheet3" sheetId="11" r:id="rId3"/>
    <sheet name="Sheet6" sheetId="14" r:id="rId4"/>
    <sheet name="Sheet8" sheetId="16" r:id="rId5"/>
    <sheet name="Sheet1" sheetId="9" r:id="rId6"/>
    <sheet name="Dashboard" sheetId="15" r:id="rId7"/>
  </sheets>
  <externalReferences>
    <externalReference r:id="rId10"/>
  </externalReferenc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<sst xmlns="http://schemas.openxmlformats.org/spreadsheetml/2006/main" count="133" uniqueCount="56">
  <si>
    <t>Department</t>
  </si>
  <si>
    <t>Average of Salary</t>
  </si>
  <si>
    <t>Hr</t>
  </si>
  <si>
    <t>It</t>
  </si>
  <si>
    <t>Marketing</t>
  </si>
  <si>
    <t>Sales</t>
  </si>
  <si>
    <t>Grand Total</t>
  </si>
  <si>
    <t>City</t>
  </si>
  <si>
    <t>Count of Name</t>
  </si>
  <si>
    <t>Islamabad</t>
  </si>
  <si>
    <t>Karachi</t>
  </si>
  <si>
    <t>Lahore</t>
  </si>
  <si>
    <t>Mandi</t>
  </si>
  <si>
    <t>Name</t>
  </si>
  <si>
    <t>Age</t>
  </si>
  <si>
    <t>Salary</t>
  </si>
  <si>
    <t>Years_Experience</t>
  </si>
  <si>
    <t>seior/junior</t>
  </si>
  <si>
    <t>Age_clean</t>
  </si>
  <si>
    <t>salary_clean</t>
  </si>
  <si>
    <t>Ahmad</t>
  </si>
  <si>
    <t>Sara</t>
  </si>
  <si>
    <t>Bilal</t>
  </si>
  <si>
    <t>Hina</t>
  </si>
  <si>
    <t>Usman</t>
  </si>
  <si>
    <t>Zainab</t>
  </si>
  <si>
    <t>Fahad</t>
  </si>
  <si>
    <t>Ayesha</t>
  </si>
  <si>
    <t>unknown</t>
  </si>
  <si>
    <t>Noor</t>
  </si>
  <si>
    <t>Kamran</t>
  </si>
  <si>
    <t>Rabia</t>
  </si>
  <si>
    <t>Talha</t>
  </si>
  <si>
    <t>Mehwish</t>
  </si>
  <si>
    <t>Junaid</t>
  </si>
  <si>
    <t>Sadia</t>
  </si>
  <si>
    <t>Waqas</t>
  </si>
  <si>
    <t>Iqra</t>
  </si>
  <si>
    <t>Hamza</t>
  </si>
  <si>
    <t>Sana</t>
  </si>
  <si>
    <t>Owais</t>
  </si>
  <si>
    <t>Amna</t>
  </si>
  <si>
    <t>Danish</t>
  </si>
  <si>
    <t>Sobia</t>
  </si>
  <si>
    <t>Tariq</t>
  </si>
  <si>
    <t>Laiba</t>
  </si>
  <si>
    <t>Shahid</t>
  </si>
  <si>
    <t>Mariam</t>
  </si>
  <si>
    <t>Faisal</t>
  </si>
  <si>
    <t>Sidra</t>
  </si>
  <si>
    <t>Employee Data Dashboard</t>
  </si>
  <si>
    <t>Total Employees:</t>
  </si>
  <si>
    <t>Average Salary:</t>
  </si>
  <si>
    <t>Highest Salary:</t>
  </si>
  <si>
    <t>Lowest Salary:</t>
  </si>
  <si>
    <t>Total Departments: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</si>
</sst>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rgb="FF8AC0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F5F5"/>
      <color rgb="00F5F5F5"/>
      <color rgb="008AC0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[WPS Sheets Quick Start Guide.xlsx]Sheet6!PivotTable2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 by Department</a:t>
            </a:r>
          </a:p>
        </c:rich>
      </c:tx>
      <c:layout>
        <c:manualLayout>
          <c:xMode val="edge"/>
          <c:yMode val="edge"/>
          <c:x val="0.275723684210526"/>
          <c:y val="0.11736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46668.2857142857</c:v>
                </c:pt>
                <c:pt idx="1">
                  <c:v>63750</c:v>
                </c:pt>
                <c:pt idx="2">
                  <c:v>41428.5714285714</c:v>
                </c:pt>
                <c:pt idx="3">
                  <c:v>49209.75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93212905"/>
        <c:axId val="967908028"/>
      </c:barChart>
      <c:catAx>
        <c:axId val="2932129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908028"/>
        <c:crosses val="autoZero"/>
        <c:auto val="1"/>
        <c:lblAlgn val="ctr"/>
        <c:lblOffset val="100"/>
        <c:noMultiLvlLbl val="0"/>
      </c:catAx>
      <c:valAx>
        <c:axId val="9679080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2129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efbb9b-4856-42fd-9a2c-b5274904ad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15</xdr:col>
      <xdr:colOff>486410</xdr:colOff>
      <xdr:row>57</xdr:row>
      <xdr:rowOff>52705</xdr:rowOff>
    </xdr:to>
    <xdr:pic>
      <xdr:nvPicPr>
        <xdr:cNvPr id="3" name="Picture 2" descr="C:/Users/wangxinyi/Downloads/Untitled (4)/Excel-1.2.pngExcel-1.2"/>
        <xdr:cNvPicPr>
          <a:picLocks noChangeAspect="1"/>
        </xdr:cNvPicPr>
      </xdr:nvPicPr>
      <xdr:blipFill>
        <a:blip r:embed="rId1"/>
        <a:srcRect l="-46" r="230" b="8944"/>
        <a:stretch>
          <a:fillRect/>
        </a:stretch>
      </xdr:blipFill>
      <xdr:spPr>
        <a:xfrm>
          <a:off x="5080" y="5080"/>
          <a:ext cx="9368155" cy="10906125"/>
        </a:xfrm>
        <a:prstGeom prst="rect">
          <a:avLst/>
        </a:prstGeom>
      </xdr:spPr>
    </xdr:pic>
    <xdr:clientData/>
  </xdr:twoCellAnchor>
  <xdr:twoCellAnchor editAs="oneCell">
    <xdr:from>
      <xdr:col>30</xdr:col>
      <xdr:colOff>633095</xdr:colOff>
      <xdr:row>0</xdr:row>
      <xdr:rowOff>635</xdr:rowOff>
    </xdr:from>
    <xdr:to>
      <xdr:col>46</xdr:col>
      <xdr:colOff>472440</xdr:colOff>
      <xdr:row>34</xdr:row>
      <xdr:rowOff>8890</xdr:rowOff>
    </xdr:to>
    <xdr:pic>
      <xdr:nvPicPr>
        <xdr:cNvPr id="2" name="图片 1" descr="Excel-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366105" y="635"/>
          <a:ext cx="9359265" cy="6485255"/>
        </a:xfrm>
        <a:prstGeom prst="rect">
          <a:avLst/>
        </a:prstGeom>
      </xdr:spPr>
    </xdr:pic>
    <xdr:clientData/>
  </xdr:twoCellAnchor>
  <xdr:twoCellAnchor editAs="oneCell">
    <xdr:from>
      <xdr:col>15</xdr:col>
      <xdr:colOff>442595</xdr:colOff>
      <xdr:row>0</xdr:row>
      <xdr:rowOff>635</xdr:rowOff>
    </xdr:from>
    <xdr:to>
      <xdr:col>31</xdr:col>
      <xdr:colOff>281940</xdr:colOff>
      <xdr:row>57</xdr:row>
      <xdr:rowOff>14605</xdr:rowOff>
    </xdr:to>
    <xdr:pic>
      <xdr:nvPicPr>
        <xdr:cNvPr id="4" name="图片 3" descr="Excel-2-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29420" y="635"/>
          <a:ext cx="9318625" cy="10872470"/>
        </a:xfrm>
        <a:prstGeom prst="rect">
          <a:avLst/>
        </a:prstGeom>
      </xdr:spPr>
    </xdr:pic>
    <xdr:clientData/>
  </xdr:twoCellAnchor>
  <xdr:twoCellAnchor editAs="oneCell">
    <xdr:from>
      <xdr:col>31</xdr:col>
      <xdr:colOff>524510</xdr:colOff>
      <xdr:row>28</xdr:row>
      <xdr:rowOff>135890</xdr:rowOff>
    </xdr:from>
    <xdr:to>
      <xdr:col>47</xdr:col>
      <xdr:colOff>362585</xdr:colOff>
      <xdr:row>58</xdr:row>
      <xdr:rowOff>35560</xdr:rowOff>
    </xdr:to>
    <xdr:pic>
      <xdr:nvPicPr>
        <xdr:cNvPr id="5" name="图片 4" descr="Excel-3"/>
        <xdr:cNvPicPr>
          <a:picLocks noChangeAspect="1"/>
        </xdr:cNvPicPr>
      </xdr:nvPicPr>
      <xdr:blipFill>
        <a:blip r:embed="rId4"/>
        <a:srcRect t="13610"/>
        <a:stretch>
          <a:fillRect/>
        </a:stretch>
      </xdr:blipFill>
      <xdr:spPr>
        <a:xfrm>
          <a:off x="18890615" y="5469890"/>
          <a:ext cx="9317355" cy="561467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59</xdr:row>
      <xdr:rowOff>56515</xdr:rowOff>
    </xdr:from>
    <xdr:to>
      <xdr:col>15</xdr:col>
      <xdr:colOff>476250</xdr:colOff>
      <xdr:row>93</xdr:row>
      <xdr:rowOff>67310</xdr:rowOff>
    </xdr:to>
    <xdr:pic>
      <xdr:nvPicPr>
        <xdr:cNvPr id="6" name="图片 5" descr="Excel-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11305540"/>
          <a:ext cx="9362440" cy="6487795"/>
        </a:xfrm>
        <a:prstGeom prst="rect">
          <a:avLst/>
        </a:prstGeom>
      </xdr:spPr>
    </xdr:pic>
    <xdr:clientData/>
  </xdr:twoCellAnchor>
  <xdr:twoCellAnchor editAs="oneCell">
    <xdr:from>
      <xdr:col>15</xdr:col>
      <xdr:colOff>441325</xdr:colOff>
      <xdr:row>59</xdr:row>
      <xdr:rowOff>97790</xdr:rowOff>
    </xdr:from>
    <xdr:to>
      <xdr:col>31</xdr:col>
      <xdr:colOff>279400</xdr:colOff>
      <xdr:row>93</xdr:row>
      <xdr:rowOff>108585</xdr:rowOff>
    </xdr:to>
    <xdr:pic>
      <xdr:nvPicPr>
        <xdr:cNvPr id="7" name="图片 6" descr="Excel-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28150" y="11346815"/>
          <a:ext cx="9317355" cy="6487795"/>
        </a:xfrm>
        <a:prstGeom prst="rect">
          <a:avLst/>
        </a:prstGeom>
      </xdr:spPr>
    </xdr:pic>
    <xdr:clientData/>
  </xdr:twoCellAnchor>
  <xdr:twoCellAnchor editAs="oneCell">
    <xdr:from>
      <xdr:col>31</xdr:col>
      <xdr:colOff>287655</xdr:colOff>
      <xdr:row>59</xdr:row>
      <xdr:rowOff>81280</xdr:rowOff>
    </xdr:from>
    <xdr:to>
      <xdr:col>47</xdr:col>
      <xdr:colOff>126365</xdr:colOff>
      <xdr:row>93</xdr:row>
      <xdr:rowOff>92075</xdr:rowOff>
    </xdr:to>
    <xdr:pic>
      <xdr:nvPicPr>
        <xdr:cNvPr id="14" name="图片 13" descr="Excel-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653760" y="11330305"/>
          <a:ext cx="9317990" cy="648779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95</xdr:row>
      <xdr:rowOff>14605</xdr:rowOff>
    </xdr:from>
    <xdr:to>
      <xdr:col>15</xdr:col>
      <xdr:colOff>477520</xdr:colOff>
      <xdr:row>129</xdr:row>
      <xdr:rowOff>25400</xdr:rowOff>
    </xdr:to>
    <xdr:pic>
      <xdr:nvPicPr>
        <xdr:cNvPr id="15" name="图片 14" descr="Excel-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70" y="18131155"/>
          <a:ext cx="9363075" cy="6487795"/>
        </a:xfrm>
        <a:prstGeom prst="rect">
          <a:avLst/>
        </a:prstGeom>
      </xdr:spPr>
    </xdr:pic>
    <xdr:clientData/>
  </xdr:twoCellAnchor>
  <xdr:twoCellAnchor editAs="oneCell">
    <xdr:from>
      <xdr:col>15</xdr:col>
      <xdr:colOff>61595</xdr:colOff>
      <xdr:row>95</xdr:row>
      <xdr:rowOff>44450</xdr:rowOff>
    </xdr:from>
    <xdr:to>
      <xdr:col>30</xdr:col>
      <xdr:colOff>537845</xdr:colOff>
      <xdr:row>129</xdr:row>
      <xdr:rowOff>55245</xdr:rowOff>
    </xdr:to>
    <xdr:pic>
      <xdr:nvPicPr>
        <xdr:cNvPr id="16" name="图片 15" descr="Excel-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948420" y="18161000"/>
          <a:ext cx="9363075" cy="6487795"/>
        </a:xfrm>
        <a:prstGeom prst="rect">
          <a:avLst/>
        </a:prstGeom>
      </xdr:spPr>
    </xdr:pic>
    <xdr:clientData/>
  </xdr:twoCellAnchor>
  <xdr:twoCellAnchor editAs="oneCell">
    <xdr:from>
      <xdr:col>31</xdr:col>
      <xdr:colOff>334645</xdr:colOff>
      <xdr:row>95</xdr:row>
      <xdr:rowOff>109220</xdr:rowOff>
    </xdr:from>
    <xdr:to>
      <xdr:col>47</xdr:col>
      <xdr:colOff>173355</xdr:colOff>
      <xdr:row>129</xdr:row>
      <xdr:rowOff>120650</xdr:rowOff>
    </xdr:to>
    <xdr:pic>
      <xdr:nvPicPr>
        <xdr:cNvPr id="18" name="图片 17" descr="Excel-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700750" y="18225770"/>
          <a:ext cx="9317990" cy="6488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285750</xdr:colOff>
      <xdr:row>11</xdr:row>
      <xdr:rowOff>34925</xdr:rowOff>
    </xdr:from>
    <xdr:to>
      <xdr:col>11</xdr:col>
      <xdr:colOff>234950</xdr:colOff>
      <xdr:row>25</xdr:row>
      <xdr:rowOff>111125</xdr:rowOff>
    </xdr:to>
    <xdr:graphicFrame>
      <xdr:nvGraphicFramePr>
        <xdr:cNvPr id="5" name="Chart 4"/>
        <xdr:cNvGraphicFramePr/>
      </xdr:nvGraphicFramePr>
      <xdr:xfrm>
        <a:off x="2362200" y="2130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_Name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_Nam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5.1901736111" refreshedBy="PC" recordCount="30">
  <cacheSource type="worksheet">
    <worksheetSource ref="A1:F31" sheet="Sheet1"/>
  </cacheSource>
  <cacheFields count="6">
    <cacheField name="Name" numFmtId="0">
      <sharedItems count="30">
        <s v="Ahmad"/>
        <s v="Sara"/>
        <s v="Bilal"/>
        <s v="Hina"/>
        <s v="Usman"/>
        <s v="Zainab"/>
        <s v="Fahad"/>
        <s v="Ayesha"/>
        <s v="unknown"/>
        <s v="Noor"/>
        <s v="Kamran"/>
        <s v="Rabia"/>
        <s v="Talha"/>
        <s v="Mehwish"/>
        <s v="Junaid"/>
        <s v="Sadia"/>
        <s v="Waqas"/>
        <s v="Iqra"/>
        <s v="Hamza"/>
        <s v="Sana"/>
        <s v="Owais"/>
        <s v="Amna"/>
        <s v="Danish"/>
        <s v="Sobia"/>
        <s v="Tariq"/>
        <s v="Laiba"/>
        <s v="Shahid"/>
        <s v="Mariam"/>
        <s v="Faisal"/>
        <s v="Sidra"/>
      </sharedItems>
    </cacheField>
    <cacheField name="Department" numFmtId="0">
      <sharedItems count="4">
        <s v="Sales"/>
        <s v="It"/>
        <s v="Hr"/>
        <s v="Marketing"/>
      </sharedItems>
    </cacheField>
    <cacheField name="Age" numFmtId="0">
      <sharedItems containsSemiMixedTypes="0" containsString="0" containsNumber="1" containsInteger="1" minValue="0" maxValue="35" count="12">
        <n v="28"/>
        <n v="29"/>
        <n v="25"/>
        <n v="35"/>
        <n v="27"/>
        <n v="31"/>
        <n v="26"/>
        <n v="33"/>
        <n v="24"/>
        <n v="30"/>
        <n v="32"/>
        <n v="34"/>
      </sharedItems>
    </cacheField>
    <cacheField name="Salary" numFmtId="0">
      <sharedItems containsSemiMixedTypes="0" containsString="0" containsNumber="1" containsInteger="1" minValue="0" maxValue="72000" count="27">
        <n v="45000"/>
        <n v="65000"/>
        <n v="50678"/>
        <n v="50000"/>
        <n v="70000"/>
        <n v="48000"/>
        <n v="52000"/>
        <n v="42000"/>
        <n v="68000"/>
        <n v="38000"/>
        <n v="47000"/>
        <n v="55000"/>
        <n v="54000"/>
        <n v="46000"/>
        <n v="43000"/>
        <n v="72000"/>
        <n v="41000"/>
        <n v="39000"/>
        <n v="56000"/>
        <n v="63000"/>
        <n v="44000"/>
        <n v="40000"/>
        <n v="49000"/>
        <n v="58000"/>
        <n v="37000"/>
        <n v="51000"/>
        <n v="59000"/>
      </sharedItems>
    </cacheField>
    <cacheField name="City" numFmtId="0">
      <sharedItems count="4">
        <s v="Lahore"/>
        <s v="Karachi"/>
        <s v="Mandi"/>
        <s v="Islamabad"/>
      </sharedItems>
    </cacheField>
    <cacheField name="Years_Experience" numFmtId="0">
      <sharedItems containsSemiMixedTypes="0" containsString="0" containsNumber="1" containsInteger="1" minValue="0" maxValue="9" count="9">
        <n v="3"/>
        <n v="6"/>
        <n v="2"/>
        <n v="8"/>
        <n v="5"/>
        <n v="7"/>
        <n v="1"/>
        <n v="4"/>
        <n v="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6.1865162037" refreshedBy="PC" recordCount="30">
  <cacheSource type="worksheet">
    <worksheetSource ref="A1:G31" sheet="Sheet1"/>
  </cacheSource>
  <cacheFields count="7">
    <cacheField name="Name" numFmtId="0">
      <sharedItems count="30">
        <s v="Ahmad"/>
        <s v="Sara"/>
        <s v="Bilal"/>
        <s v="Hina"/>
        <s v="Usman"/>
        <s v="Zainab"/>
        <s v="Fahad"/>
        <s v="Ayesha"/>
        <s v="unknown"/>
        <s v="Noor"/>
        <s v="Kamran"/>
        <s v="Rabia"/>
        <s v="Talha"/>
        <s v="Mehwish"/>
        <s v="Junaid"/>
        <s v="Sadia"/>
        <s v="Waqas"/>
        <s v="Iqra"/>
        <s v="Hamza"/>
        <s v="Sana"/>
        <s v="Owais"/>
        <s v="Amna"/>
        <s v="Danish"/>
        <s v="Sobia"/>
        <s v="Tariq"/>
        <s v="Laiba"/>
        <s v="Shahid"/>
        <s v="Mariam"/>
        <s v="Faisal"/>
        <s v="Sidra"/>
      </sharedItems>
    </cacheField>
    <cacheField name="Department" numFmtId="0">
      <sharedItems count="4">
        <s v="Sales"/>
        <s v="It"/>
        <s v="Hr"/>
        <s v="Marketing"/>
      </sharedItems>
    </cacheField>
    <cacheField name="Age" numFmtId="0">
      <sharedItems containsSemiMixedTypes="0" containsString="0" containsNumber="1" containsInteger="1" minValue="0" maxValue="35" count="12">
        <n v="28"/>
        <n v="29"/>
        <n v="25"/>
        <n v="35"/>
        <n v="27"/>
        <n v="31"/>
        <n v="26"/>
        <n v="33"/>
        <n v="24"/>
        <n v="30"/>
        <n v="32"/>
        <n v="34"/>
      </sharedItems>
    </cacheField>
    <cacheField name="Salary" numFmtId="0">
      <sharedItems containsSemiMixedTypes="0" containsString="0" containsNumber="1" containsInteger="1" minValue="0" maxValue="72000" count="27">
        <n v="45000"/>
        <n v="65000"/>
        <n v="50678"/>
        <n v="50000"/>
        <n v="70000"/>
        <n v="48000"/>
        <n v="52000"/>
        <n v="42000"/>
        <n v="68000"/>
        <n v="38000"/>
        <n v="47000"/>
        <n v="55000"/>
        <n v="54000"/>
        <n v="46000"/>
        <n v="43000"/>
        <n v="72000"/>
        <n v="41000"/>
        <n v="39000"/>
        <n v="56000"/>
        <n v="63000"/>
        <n v="44000"/>
        <n v="40000"/>
        <n v="49000"/>
        <n v="58000"/>
        <n v="37000"/>
        <n v="51000"/>
        <n v="59000"/>
      </sharedItems>
    </cacheField>
    <cacheField name="City" numFmtId="0">
      <sharedItems count="4">
        <s v="Lahore"/>
        <s v="Karachi"/>
        <s v="Mandi"/>
        <s v="Islamabad"/>
      </sharedItems>
    </cacheField>
    <cacheField name="Years_Experience" numFmtId="0">
      <sharedItems containsSemiMixedTypes="0" containsString="0" containsNumber="1" containsInteger="1" minValue="0" maxValue="9" count="9">
        <n v="3"/>
        <n v="6"/>
        <n v="2"/>
        <n v="8"/>
        <n v="5"/>
        <n v="7"/>
        <n v="1"/>
        <n v="4"/>
        <n v="9"/>
      </sharedItems>
    </cacheField>
    <cacheField name="seior/junior" numFmtId="0">
      <sharedItems count="2">
        <s v="junior"/>
        <s v="senio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</r>
  <r>
    <x v="1"/>
    <x v="1"/>
    <x v="1"/>
    <x v="1"/>
    <x v="1"/>
    <x v="1"/>
  </r>
  <r>
    <x v="2"/>
    <x v="0"/>
    <x v="2"/>
    <x v="2"/>
    <x v="0"/>
    <x v="2"/>
  </r>
  <r>
    <x v="3"/>
    <x v="2"/>
    <x v="1"/>
    <x v="3"/>
    <x v="1"/>
    <x v="0"/>
  </r>
  <r>
    <x v="4"/>
    <x v="1"/>
    <x v="3"/>
    <x v="4"/>
    <x v="2"/>
    <x v="3"/>
  </r>
  <r>
    <x v="5"/>
    <x v="3"/>
    <x v="4"/>
    <x v="5"/>
    <x v="3"/>
    <x v="0"/>
  </r>
  <r>
    <x v="6"/>
    <x v="0"/>
    <x v="5"/>
    <x v="6"/>
    <x v="1"/>
    <x v="4"/>
  </r>
  <r>
    <x v="7"/>
    <x v="2"/>
    <x v="6"/>
    <x v="7"/>
    <x v="0"/>
    <x v="2"/>
  </r>
  <r>
    <x v="8"/>
    <x v="1"/>
    <x v="7"/>
    <x v="8"/>
    <x v="2"/>
    <x v="5"/>
  </r>
  <r>
    <x v="9"/>
    <x v="3"/>
    <x v="8"/>
    <x v="9"/>
    <x v="3"/>
    <x v="6"/>
  </r>
  <r>
    <x v="10"/>
    <x v="0"/>
    <x v="9"/>
    <x v="10"/>
    <x v="0"/>
    <x v="7"/>
  </r>
  <r>
    <x v="11"/>
    <x v="1"/>
    <x v="0"/>
    <x v="11"/>
    <x v="1"/>
    <x v="0"/>
  </r>
  <r>
    <x v="12"/>
    <x v="2"/>
    <x v="10"/>
    <x v="12"/>
    <x v="2"/>
    <x v="1"/>
  </r>
  <r>
    <x v="13"/>
    <x v="3"/>
    <x v="1"/>
    <x v="13"/>
    <x v="0"/>
    <x v="7"/>
  </r>
  <r>
    <x v="14"/>
    <x v="0"/>
    <x v="1"/>
    <x v="14"/>
    <x v="1"/>
    <x v="2"/>
  </r>
  <r>
    <x v="15"/>
    <x v="1"/>
    <x v="11"/>
    <x v="15"/>
    <x v="3"/>
    <x v="8"/>
  </r>
  <r>
    <x v="16"/>
    <x v="2"/>
    <x v="4"/>
    <x v="16"/>
    <x v="0"/>
    <x v="2"/>
  </r>
  <r>
    <x v="17"/>
    <x v="3"/>
    <x v="1"/>
    <x v="17"/>
    <x v="2"/>
    <x v="6"/>
  </r>
  <r>
    <x v="18"/>
    <x v="0"/>
    <x v="7"/>
    <x v="18"/>
    <x v="1"/>
    <x v="4"/>
  </r>
  <r>
    <x v="19"/>
    <x v="1"/>
    <x v="5"/>
    <x v="19"/>
    <x v="0"/>
    <x v="4"/>
  </r>
  <r>
    <x v="20"/>
    <x v="2"/>
    <x v="1"/>
    <x v="20"/>
    <x v="3"/>
    <x v="0"/>
  </r>
  <r>
    <x v="21"/>
    <x v="3"/>
    <x v="6"/>
    <x v="21"/>
    <x v="1"/>
    <x v="2"/>
  </r>
  <r>
    <x v="22"/>
    <x v="0"/>
    <x v="1"/>
    <x v="22"/>
    <x v="2"/>
    <x v="0"/>
  </r>
  <r>
    <x v="23"/>
    <x v="1"/>
    <x v="9"/>
    <x v="23"/>
    <x v="0"/>
    <x v="7"/>
  </r>
  <r>
    <x v="24"/>
    <x v="2"/>
    <x v="3"/>
    <x v="2"/>
    <x v="1"/>
    <x v="5"/>
  </r>
  <r>
    <x v="25"/>
    <x v="3"/>
    <x v="2"/>
    <x v="24"/>
    <x v="3"/>
    <x v="6"/>
  </r>
  <r>
    <x v="26"/>
    <x v="0"/>
    <x v="10"/>
    <x v="25"/>
    <x v="0"/>
    <x v="4"/>
  </r>
  <r>
    <x v="27"/>
    <x v="1"/>
    <x v="4"/>
    <x v="26"/>
    <x v="1"/>
    <x v="7"/>
  </r>
  <r>
    <x v="28"/>
    <x v="2"/>
    <x v="5"/>
    <x v="0"/>
    <x v="2"/>
    <x v="4"/>
  </r>
  <r>
    <x v="29"/>
    <x v="3"/>
    <x v="0"/>
    <x v="7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</r>
  <r>
    <x v="1"/>
    <x v="1"/>
    <x v="1"/>
    <x v="1"/>
    <x v="1"/>
    <x v="1"/>
    <x v="1"/>
  </r>
  <r>
    <x v="2"/>
    <x v="0"/>
    <x v="2"/>
    <x v="2"/>
    <x v="0"/>
    <x v="2"/>
    <x v="0"/>
  </r>
  <r>
    <x v="3"/>
    <x v="2"/>
    <x v="1"/>
    <x v="3"/>
    <x v="1"/>
    <x v="0"/>
    <x v="0"/>
  </r>
  <r>
    <x v="4"/>
    <x v="1"/>
    <x v="3"/>
    <x v="4"/>
    <x v="2"/>
    <x v="3"/>
    <x v="1"/>
  </r>
  <r>
    <x v="5"/>
    <x v="3"/>
    <x v="4"/>
    <x v="5"/>
    <x v="3"/>
    <x v="0"/>
    <x v="0"/>
  </r>
  <r>
    <x v="6"/>
    <x v="0"/>
    <x v="5"/>
    <x v="6"/>
    <x v="1"/>
    <x v="4"/>
    <x v="1"/>
  </r>
  <r>
    <x v="7"/>
    <x v="2"/>
    <x v="6"/>
    <x v="7"/>
    <x v="0"/>
    <x v="2"/>
    <x v="0"/>
  </r>
  <r>
    <x v="8"/>
    <x v="1"/>
    <x v="7"/>
    <x v="8"/>
    <x v="2"/>
    <x v="5"/>
    <x v="1"/>
  </r>
  <r>
    <x v="9"/>
    <x v="3"/>
    <x v="8"/>
    <x v="9"/>
    <x v="3"/>
    <x v="6"/>
    <x v="0"/>
  </r>
  <r>
    <x v="10"/>
    <x v="0"/>
    <x v="9"/>
    <x v="10"/>
    <x v="0"/>
    <x v="7"/>
    <x v="0"/>
  </r>
  <r>
    <x v="11"/>
    <x v="1"/>
    <x v="0"/>
    <x v="11"/>
    <x v="1"/>
    <x v="0"/>
    <x v="0"/>
  </r>
  <r>
    <x v="12"/>
    <x v="2"/>
    <x v="10"/>
    <x v="12"/>
    <x v="2"/>
    <x v="1"/>
    <x v="1"/>
  </r>
  <r>
    <x v="13"/>
    <x v="3"/>
    <x v="1"/>
    <x v="13"/>
    <x v="0"/>
    <x v="7"/>
    <x v="0"/>
  </r>
  <r>
    <x v="14"/>
    <x v="0"/>
    <x v="1"/>
    <x v="14"/>
    <x v="1"/>
    <x v="2"/>
    <x v="0"/>
  </r>
  <r>
    <x v="15"/>
    <x v="1"/>
    <x v="11"/>
    <x v="15"/>
    <x v="3"/>
    <x v="8"/>
    <x v="1"/>
  </r>
  <r>
    <x v="16"/>
    <x v="2"/>
    <x v="4"/>
    <x v="16"/>
    <x v="0"/>
    <x v="2"/>
    <x v="0"/>
  </r>
  <r>
    <x v="17"/>
    <x v="3"/>
    <x v="1"/>
    <x v="17"/>
    <x v="2"/>
    <x v="6"/>
    <x v="0"/>
  </r>
  <r>
    <x v="18"/>
    <x v="0"/>
    <x v="7"/>
    <x v="18"/>
    <x v="1"/>
    <x v="4"/>
    <x v="1"/>
  </r>
  <r>
    <x v="19"/>
    <x v="1"/>
    <x v="5"/>
    <x v="19"/>
    <x v="0"/>
    <x v="4"/>
    <x v="1"/>
  </r>
  <r>
    <x v="20"/>
    <x v="2"/>
    <x v="1"/>
    <x v="20"/>
    <x v="3"/>
    <x v="0"/>
    <x v="0"/>
  </r>
  <r>
    <x v="21"/>
    <x v="3"/>
    <x v="6"/>
    <x v="21"/>
    <x v="1"/>
    <x v="2"/>
    <x v="0"/>
  </r>
  <r>
    <x v="22"/>
    <x v="0"/>
    <x v="1"/>
    <x v="22"/>
    <x v="2"/>
    <x v="0"/>
    <x v="0"/>
  </r>
  <r>
    <x v="23"/>
    <x v="1"/>
    <x v="9"/>
    <x v="23"/>
    <x v="0"/>
    <x v="7"/>
    <x v="0"/>
  </r>
  <r>
    <x v="24"/>
    <x v="2"/>
    <x v="3"/>
    <x v="2"/>
    <x v="1"/>
    <x v="5"/>
    <x v="1"/>
  </r>
  <r>
    <x v="25"/>
    <x v="3"/>
    <x v="2"/>
    <x v="24"/>
    <x v="3"/>
    <x v="6"/>
    <x v="0"/>
  </r>
  <r>
    <x v="26"/>
    <x v="0"/>
    <x v="10"/>
    <x v="25"/>
    <x v="0"/>
    <x v="4"/>
    <x v="1"/>
  </r>
  <r>
    <x v="27"/>
    <x v="1"/>
    <x v="4"/>
    <x v="26"/>
    <x v="1"/>
    <x v="7"/>
    <x v="0"/>
  </r>
  <r>
    <x v="28"/>
    <x v="2"/>
    <x v="5"/>
    <x v="0"/>
    <x v="2"/>
    <x v="4"/>
    <x v="1"/>
  </r>
  <r>
    <x v="29"/>
    <x v="3"/>
    <x v="0"/>
    <x v="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showAll="0">
      <items count="31">
        <item x="0"/>
        <item x="21"/>
        <item x="7"/>
        <item x="2"/>
        <item x="22"/>
        <item x="6"/>
        <item x="28"/>
        <item x="18"/>
        <item x="3"/>
        <item x="17"/>
        <item x="14"/>
        <item x="10"/>
        <item x="25"/>
        <item x="27"/>
        <item x="13"/>
        <item x="9"/>
        <item x="20"/>
        <item x="11"/>
        <item x="15"/>
        <item x="19"/>
        <item x="1"/>
        <item x="26"/>
        <item x="29"/>
        <item x="23"/>
        <item x="12"/>
        <item x="24"/>
        <item x="8"/>
        <item x="4"/>
        <item x="16"/>
        <item x="5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dataField="1" compact="0" showAll="0">
      <items count="28">
        <item x="24"/>
        <item x="9"/>
        <item x="17"/>
        <item x="21"/>
        <item x="16"/>
        <item x="7"/>
        <item x="14"/>
        <item x="20"/>
        <item x="0"/>
        <item x="13"/>
        <item x="10"/>
        <item x="5"/>
        <item x="22"/>
        <item x="3"/>
        <item x="2"/>
        <item x="25"/>
        <item x="6"/>
        <item x="12"/>
        <item x="11"/>
        <item x="18"/>
        <item x="23"/>
        <item x="26"/>
        <item x="19"/>
        <item x="1"/>
        <item x="8"/>
        <item x="4"/>
        <item x="15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dataField="1" compact="0" showAll="0">
      <items count="31">
        <item x="0"/>
        <item x="21"/>
        <item x="7"/>
        <item x="2"/>
        <item x="22"/>
        <item x="6"/>
        <item x="28"/>
        <item x="18"/>
        <item x="3"/>
        <item x="17"/>
        <item x="14"/>
        <item x="10"/>
        <item x="25"/>
        <item x="27"/>
        <item x="13"/>
        <item x="9"/>
        <item x="20"/>
        <item x="11"/>
        <item x="15"/>
        <item x="19"/>
        <item x="1"/>
        <item x="26"/>
        <item x="29"/>
        <item x="23"/>
        <item x="12"/>
        <item x="24"/>
        <item x="8"/>
        <item x="4"/>
        <item x="16"/>
        <item x="5"/>
        <item t="default"/>
      </items>
    </pivotField>
    <pivotField compact="0" showAll="0"/>
    <pivotField compact="0" showAll="0"/>
    <pivotField compact="0" showAll="0"/>
    <pivotField axis="axisRow" compact="0" showAll="0">
      <items count="5">
        <item x="3"/>
        <item x="1"/>
        <item x="0"/>
        <item x="2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7">
    <pivotField compact="0" showAll="0">
      <items count="31">
        <item x="0"/>
        <item x="21"/>
        <item x="7"/>
        <item x="2"/>
        <item x="22"/>
        <item x="6"/>
        <item x="28"/>
        <item x="18"/>
        <item x="3"/>
        <item x="17"/>
        <item x="14"/>
        <item x="10"/>
        <item x="25"/>
        <item x="27"/>
        <item x="13"/>
        <item x="9"/>
        <item x="20"/>
        <item x="11"/>
        <item x="15"/>
        <item x="19"/>
        <item x="1"/>
        <item x="26"/>
        <item x="29"/>
        <item x="23"/>
        <item x="12"/>
        <item x="24"/>
        <item x="8"/>
        <item x="4"/>
        <item x="16"/>
        <item x="5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dataField="1" compact="0" showAll="0">
      <items count="28">
        <item x="24"/>
        <item x="9"/>
        <item x="17"/>
        <item x="21"/>
        <item x="16"/>
        <item x="7"/>
        <item x="14"/>
        <item x="20"/>
        <item x="0"/>
        <item x="13"/>
        <item x="10"/>
        <item x="5"/>
        <item x="22"/>
        <item x="3"/>
        <item x="2"/>
        <item x="25"/>
        <item x="6"/>
        <item x="12"/>
        <item x="11"/>
        <item x="18"/>
        <item x="23"/>
        <item x="26"/>
        <item x="19"/>
        <item x="1"/>
        <item x="8"/>
        <item x="4"/>
        <item x="15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7">
    <pivotField compact="0" showAll="0">
      <items count="31">
        <item x="0"/>
        <item x="21"/>
        <item x="7"/>
        <item x="2"/>
        <item x="22"/>
        <item x="6"/>
        <item x="28"/>
        <item x="18"/>
        <item x="3"/>
        <item x="17"/>
        <item x="14"/>
        <item x="10"/>
        <item x="25"/>
        <item x="27"/>
        <item x="13"/>
        <item x="9"/>
        <item x="20"/>
        <item x="11"/>
        <item x="15"/>
        <item x="19"/>
        <item x="1"/>
        <item x="26"/>
        <item x="29"/>
        <item x="23"/>
        <item x="12"/>
        <item x="24"/>
        <item x="8"/>
        <item x="4"/>
        <item x="16"/>
        <item x="5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dataField="1" compact="0" showAll="0">
      <items count="28">
        <item x="24"/>
        <item x="9"/>
        <item x="17"/>
        <item x="21"/>
        <item x="16"/>
        <item x="7"/>
        <item x="14"/>
        <item x="20"/>
        <item x="0"/>
        <item x="13"/>
        <item x="10"/>
        <item x="5"/>
        <item x="22"/>
        <item x="3"/>
        <item x="2"/>
        <item x="25"/>
        <item x="6"/>
        <item x="12"/>
        <item x="11"/>
        <item x="18"/>
        <item x="23"/>
        <item x="26"/>
        <item x="19"/>
        <item x="1"/>
        <item x="8"/>
        <item x="4"/>
        <item x="15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9:A95"/>
  <sheetViews>
    <sheetView showGridLines="0" zoomScale="40" zoomScaleNormal="40" topLeftCell="A53" workbookViewId="0">
      <selection activeCell="A95" sqref="$A95:$XFD95"/>
    </sheetView>
  </sheetViews>
  <sheetFormatPr defaultColWidth="8.88571428571429" defaultRowHeight="15"/>
  <sheetData>
    <row r="59" s="4" customFormat="1" ht="15.75"/>
    <row r="95" s="4" customFormat="1" ht="15.75"/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4.5714285714286"/>
    <col min="2" max="3" width="17.7142857142857"/>
    <col min="4" max="28" width="8.85714285714286"/>
    <col min="29" max="29" width="11.8571428571429"/>
  </cols>
  <sheetData>
    <row r="3" spans="1:2">
      <c r="A3" t="s">
        <v>0</v>
      </c>
      <c r="B3" t="s">
        <v>1</v>
      </c>
    </row>
    <row r="4" spans="1:2">
      <c r="A4" t="s">
        <v>2</v>
      </c>
      <c r="B4">
        <v>46668.2857142857</v>
      </c>
    </row>
    <row r="5" spans="1:2">
      <c r="A5" t="s">
        <v>3</v>
      </c>
      <c r="B5">
        <v>63750</v>
      </c>
    </row>
    <row r="6" spans="1:2">
      <c r="A6" t="s">
        <v>4</v>
      </c>
      <c r="B6">
        <v>41428.5714285714</v>
      </c>
    </row>
    <row r="7" spans="1:2">
      <c r="A7" t="s">
        <v>5</v>
      </c>
      <c r="B7">
        <v>49209.75</v>
      </c>
    </row>
    <row r="8" spans="1:2">
      <c r="A8" t="s">
        <v>6</v>
      </c>
      <c r="B8">
        <v>50678.5333333333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2.1428571428571"/>
    <col min="2" max="2" width="15.4285714285714"/>
  </cols>
  <sheetData>
    <row r="3" spans="1:2">
      <c r="A3" t="s">
        <v>7</v>
      </c>
      <c r="B3" t="s">
        <v>8</v>
      </c>
    </row>
    <row r="4" spans="1:2">
      <c r="A4" t="s">
        <v>9</v>
      </c>
      <c r="B4">
        <v>5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6</v>
      </c>
    </row>
    <row r="8" spans="1:2">
      <c r="A8" t="s">
        <v>6</v>
      </c>
      <c r="B8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opLeftCell="A3" workbookViewId="0">
      <selection activeCell="A4" sqref="A3:B7"/>
    </sheetView>
  </sheetViews>
  <sheetFormatPr defaultColWidth="9.14285714285714" defaultRowHeight="15" outlineLevelRow="7" outlineLevelCol="1"/>
  <cols>
    <col min="1" max="1" width="14.5714285714286"/>
    <col min="2" max="2" width="17.7142857142857"/>
  </cols>
  <sheetData>
    <row r="3" spans="1:2">
      <c r="A3" t="s">
        <v>0</v>
      </c>
      <c r="B3" t="s">
        <v>1</v>
      </c>
    </row>
    <row r="4" spans="1:2">
      <c r="A4" t="s">
        <v>2</v>
      </c>
      <c r="B4">
        <v>46668.2857142857</v>
      </c>
    </row>
    <row r="5" spans="1:2">
      <c r="A5" t="s">
        <v>3</v>
      </c>
      <c r="B5">
        <v>63750</v>
      </c>
    </row>
    <row r="6" spans="1:2">
      <c r="A6" t="s">
        <v>4</v>
      </c>
      <c r="B6">
        <v>41428.5714285714</v>
      </c>
    </row>
    <row r="7" spans="1:2">
      <c r="A7" t="s">
        <v>5</v>
      </c>
      <c r="B7">
        <v>49209.75</v>
      </c>
    </row>
    <row r="8" spans="1:2">
      <c r="A8" t="s">
        <v>6</v>
      </c>
      <c r="B8">
        <v>50678.5333333333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4.5714285714286"/>
    <col min="2" max="2" width="17.7142857142857"/>
  </cols>
  <sheetData>
    <row r="3" spans="1:2">
      <c r="A3" t="s">
        <v>0</v>
      </c>
      <c r="B3" t="s">
        <v>1</v>
      </c>
    </row>
    <row r="4" spans="1:2">
      <c r="A4" t="s">
        <v>2</v>
      </c>
      <c r="B4">
        <v>46668.2857142857</v>
      </c>
    </row>
    <row r="5" spans="1:2">
      <c r="A5" t="s">
        <v>3</v>
      </c>
      <c r="B5">
        <v>63750</v>
      </c>
    </row>
    <row r="6" spans="1:2">
      <c r="A6" t="s">
        <v>4</v>
      </c>
      <c r="B6">
        <v>41428.5714285714</v>
      </c>
    </row>
    <row r="7" spans="1:2">
      <c r="A7" t="s">
        <v>5</v>
      </c>
      <c r="B7">
        <v>49209.75</v>
      </c>
    </row>
    <row r="8" spans="1:2">
      <c r="A8" t="s">
        <v>6</v>
      </c>
      <c r="B8">
        <v>50678.5333333333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opLeftCell="A3" workbookViewId="0">
      <selection activeCell="A1" sqref="A1:G31"/>
    </sheetView>
  </sheetViews>
  <sheetFormatPr defaultColWidth="9.14285714285714" defaultRowHeight="15"/>
  <cols>
    <col min="9" max="9" width="12.8571428571429"/>
  </cols>
  <sheetData>
    <row r="1" ht="30" spans="1:11">
      <c r="A1" s="2" t="s">
        <v>13</v>
      </c>
      <c r="B1" s="2" t="s">
        <v>0</v>
      </c>
      <c r="C1" s="2" t="s">
        <v>14</v>
      </c>
      <c r="D1" s="2" t="s">
        <v>15</v>
      </c>
      <c r="E1" s="2" t="s">
        <v>7</v>
      </c>
      <c r="F1" s="2" t="s">
        <v>16</v>
      </c>
      <c r="G1" t="s">
        <v>17</v>
      </c>
      <c r="J1" t="s">
        <v>18</v>
      </c>
      <c r="K1" t="s">
        <v>19</v>
      </c>
    </row>
    <row r="2" spans="1:11">
      <c r="A2" s="3" t="s">
        <v>20</v>
      </c>
      <c r="B2" s="3" t="s">
        <v>5</v>
      </c>
      <c r="C2" s="3">
        <v>28</v>
      </c>
      <c r="D2" s="3">
        <v>45000</v>
      </c>
      <c r="E2" s="3" t="s">
        <v>11</v>
      </c>
      <c r="F2" s="3">
        <v>3</v>
      </c>
      <c r="G2" t="str">
        <f>IF(F2&gt;4,"senior","junior")</f>
        <v>junior</v>
      </c>
      <c r="J2">
        <f>IF(C2="",29,C2)</f>
        <v>28</v>
      </c>
      <c r="K2">
        <f>IF(D2="",50678,D2)</f>
        <v>45000</v>
      </c>
    </row>
    <row r="3" spans="1:11">
      <c r="A3" s="3" t="s">
        <v>21</v>
      </c>
      <c r="B3" s="3" t="s">
        <v>3</v>
      </c>
      <c r="C3" s="3">
        <v>29</v>
      </c>
      <c r="D3" s="3">
        <v>65000</v>
      </c>
      <c r="E3" s="3" t="s">
        <v>10</v>
      </c>
      <c r="F3" s="3">
        <v>6</v>
      </c>
      <c r="G3" t="str">
        <f t="shared" ref="G3:G31" si="0">IF(F3&gt;4,"senior","junior")</f>
        <v>senior</v>
      </c>
      <c r="J3">
        <f t="shared" ref="J3:J31" si="1">IF(C3="",29,C3)</f>
        <v>29</v>
      </c>
      <c r="K3">
        <f t="shared" ref="K3:K31" si="2">IF(D3="",50678,D3)</f>
        <v>65000</v>
      </c>
    </row>
    <row r="4" spans="1:11">
      <c r="A4" s="3" t="s">
        <v>22</v>
      </c>
      <c r="B4" s="3" t="s">
        <v>5</v>
      </c>
      <c r="C4" s="3">
        <v>25</v>
      </c>
      <c r="D4" s="3">
        <v>50678</v>
      </c>
      <c r="E4" s="3" t="s">
        <v>11</v>
      </c>
      <c r="F4" s="3">
        <v>2</v>
      </c>
      <c r="G4" t="str">
        <f t="shared" si="0"/>
        <v>junior</v>
      </c>
      <c r="J4">
        <f t="shared" si="1"/>
        <v>25</v>
      </c>
      <c r="K4">
        <f t="shared" si="2"/>
        <v>50678</v>
      </c>
    </row>
    <row r="5" spans="1:11">
      <c r="A5" s="3" t="s">
        <v>23</v>
      </c>
      <c r="B5" s="3" t="s">
        <v>2</v>
      </c>
      <c r="C5" s="3">
        <v>29</v>
      </c>
      <c r="D5" s="3">
        <v>50000</v>
      </c>
      <c r="E5" s="3" t="s">
        <v>10</v>
      </c>
      <c r="F5" s="3">
        <v>3</v>
      </c>
      <c r="G5" t="str">
        <f t="shared" si="0"/>
        <v>junior</v>
      </c>
      <c r="J5">
        <f t="shared" si="1"/>
        <v>29</v>
      </c>
      <c r="K5">
        <f t="shared" si="2"/>
        <v>50000</v>
      </c>
    </row>
    <row r="6" spans="1:11">
      <c r="A6" s="3" t="s">
        <v>24</v>
      </c>
      <c r="B6" s="3" t="s">
        <v>3</v>
      </c>
      <c r="C6" s="3">
        <v>35</v>
      </c>
      <c r="D6" s="3">
        <v>70000</v>
      </c>
      <c r="E6" s="3" t="s">
        <v>12</v>
      </c>
      <c r="F6" s="3">
        <v>8</v>
      </c>
      <c r="G6" t="str">
        <f t="shared" si="0"/>
        <v>senior</v>
      </c>
      <c r="J6">
        <f t="shared" si="1"/>
        <v>35</v>
      </c>
      <c r="K6">
        <f t="shared" si="2"/>
        <v>70000</v>
      </c>
    </row>
    <row r="7" ht="30" spans="1:11">
      <c r="A7" s="3" t="s">
        <v>25</v>
      </c>
      <c r="B7" s="3" t="s">
        <v>4</v>
      </c>
      <c r="C7" s="3">
        <v>27</v>
      </c>
      <c r="D7" s="3">
        <v>48000</v>
      </c>
      <c r="E7" s="3" t="s">
        <v>9</v>
      </c>
      <c r="F7" s="3">
        <v>3</v>
      </c>
      <c r="G7" t="str">
        <f t="shared" si="0"/>
        <v>junior</v>
      </c>
      <c r="I7">
        <f>AVERAGE(C2:C31)</f>
        <v>29.3666666666667</v>
      </c>
      <c r="J7">
        <f t="shared" si="1"/>
        <v>27</v>
      </c>
      <c r="K7">
        <f t="shared" si="2"/>
        <v>48000</v>
      </c>
    </row>
    <row r="8" spans="1:11">
      <c r="A8" s="3" t="s">
        <v>26</v>
      </c>
      <c r="B8" s="3" t="s">
        <v>5</v>
      </c>
      <c r="C8" s="3">
        <v>31</v>
      </c>
      <c r="D8" s="3">
        <v>52000</v>
      </c>
      <c r="E8" s="3" t="s">
        <v>10</v>
      </c>
      <c r="F8" s="3">
        <v>5</v>
      </c>
      <c r="G8" t="str">
        <f t="shared" si="0"/>
        <v>senior</v>
      </c>
      <c r="I8">
        <f>AVERAGE(D2:D31)</f>
        <v>50678.5333333333</v>
      </c>
      <c r="J8">
        <f t="shared" si="1"/>
        <v>31</v>
      </c>
      <c r="K8">
        <f t="shared" si="2"/>
        <v>52000</v>
      </c>
    </row>
    <row r="9" spans="1:11">
      <c r="A9" s="3" t="s">
        <v>27</v>
      </c>
      <c r="B9" s="3" t="s">
        <v>2</v>
      </c>
      <c r="C9" s="3">
        <v>26</v>
      </c>
      <c r="D9" s="3">
        <v>42000</v>
      </c>
      <c r="E9" s="3" t="s">
        <v>11</v>
      </c>
      <c r="F9" s="3">
        <v>2</v>
      </c>
      <c r="G9" t="str">
        <f t="shared" si="0"/>
        <v>junior</v>
      </c>
      <c r="I9">
        <f>AVERAGE(F2:F31)</f>
        <v>3.93333333333333</v>
      </c>
      <c r="J9">
        <f t="shared" si="1"/>
        <v>26</v>
      </c>
      <c r="K9">
        <f t="shared" si="2"/>
        <v>42000</v>
      </c>
    </row>
    <row r="10" spans="1:11">
      <c r="A10" s="3" t="s">
        <v>28</v>
      </c>
      <c r="B10" s="3" t="s">
        <v>3</v>
      </c>
      <c r="C10" s="3">
        <v>33</v>
      </c>
      <c r="D10" s="3">
        <v>68000</v>
      </c>
      <c r="E10" s="3" t="s">
        <v>12</v>
      </c>
      <c r="F10" s="3">
        <v>7</v>
      </c>
      <c r="G10" t="str">
        <f t="shared" si="0"/>
        <v>senior</v>
      </c>
      <c r="I10">
        <f>MIN(D2:D31)</f>
        <v>37000</v>
      </c>
      <c r="J10">
        <f t="shared" si="1"/>
        <v>33</v>
      </c>
      <c r="K10">
        <f t="shared" si="2"/>
        <v>68000</v>
      </c>
    </row>
    <row r="11" ht="30" spans="1:11">
      <c r="A11" s="3" t="s">
        <v>29</v>
      </c>
      <c r="B11" s="3" t="s">
        <v>4</v>
      </c>
      <c r="C11" s="3">
        <v>24</v>
      </c>
      <c r="D11" s="3">
        <v>38000</v>
      </c>
      <c r="E11" s="3" t="s">
        <v>9</v>
      </c>
      <c r="F11" s="3">
        <v>1</v>
      </c>
      <c r="G11" t="str">
        <f t="shared" si="0"/>
        <v>junior</v>
      </c>
      <c r="J11">
        <f t="shared" si="1"/>
        <v>24</v>
      </c>
      <c r="K11">
        <f t="shared" si="2"/>
        <v>38000</v>
      </c>
    </row>
    <row r="12" spans="1:11">
      <c r="A12" s="3" t="s">
        <v>30</v>
      </c>
      <c r="B12" s="3" t="s">
        <v>5</v>
      </c>
      <c r="C12" s="3">
        <v>30</v>
      </c>
      <c r="D12" s="3">
        <v>47000</v>
      </c>
      <c r="E12" s="3" t="s">
        <v>11</v>
      </c>
      <c r="F12" s="3">
        <v>4</v>
      </c>
      <c r="G12" t="str">
        <f t="shared" si="0"/>
        <v>junior</v>
      </c>
      <c r="J12">
        <f t="shared" si="1"/>
        <v>30</v>
      </c>
      <c r="K12">
        <f t="shared" si="2"/>
        <v>47000</v>
      </c>
    </row>
    <row r="13" spans="1:11">
      <c r="A13" s="3" t="s">
        <v>31</v>
      </c>
      <c r="B13" s="3" t="s">
        <v>3</v>
      </c>
      <c r="C13" s="3">
        <v>28</v>
      </c>
      <c r="D13" s="3">
        <v>55000</v>
      </c>
      <c r="E13" s="3" t="s">
        <v>10</v>
      </c>
      <c r="F13" s="3">
        <v>3</v>
      </c>
      <c r="G13" t="str">
        <f t="shared" si="0"/>
        <v>junior</v>
      </c>
      <c r="J13">
        <f t="shared" si="1"/>
        <v>28</v>
      </c>
      <c r="K13">
        <f t="shared" si="2"/>
        <v>55000</v>
      </c>
    </row>
    <row r="14" spans="1:11">
      <c r="A14" s="3" t="s">
        <v>32</v>
      </c>
      <c r="B14" s="3" t="s">
        <v>2</v>
      </c>
      <c r="C14" s="3">
        <v>32</v>
      </c>
      <c r="D14" s="3">
        <v>54000</v>
      </c>
      <c r="E14" s="3" t="s">
        <v>12</v>
      </c>
      <c r="F14" s="3">
        <v>6</v>
      </c>
      <c r="G14" t="str">
        <f t="shared" si="0"/>
        <v>senior</v>
      </c>
      <c r="J14">
        <f t="shared" si="1"/>
        <v>32</v>
      </c>
      <c r="K14">
        <f t="shared" si="2"/>
        <v>54000</v>
      </c>
    </row>
    <row r="15" ht="30" spans="1:11">
      <c r="A15" s="3" t="s">
        <v>33</v>
      </c>
      <c r="B15" s="3" t="s">
        <v>4</v>
      </c>
      <c r="C15" s="3">
        <v>29</v>
      </c>
      <c r="D15" s="3">
        <v>46000</v>
      </c>
      <c r="E15" s="3" t="s">
        <v>11</v>
      </c>
      <c r="F15" s="3">
        <v>4</v>
      </c>
      <c r="G15" t="str">
        <f t="shared" si="0"/>
        <v>junior</v>
      </c>
      <c r="J15">
        <f t="shared" si="1"/>
        <v>29</v>
      </c>
      <c r="K15">
        <f t="shared" si="2"/>
        <v>46000</v>
      </c>
    </row>
    <row r="16" spans="1:11">
      <c r="A16" s="3" t="s">
        <v>34</v>
      </c>
      <c r="B16" s="3" t="s">
        <v>5</v>
      </c>
      <c r="C16" s="3">
        <v>29</v>
      </c>
      <c r="D16" s="3">
        <v>43000</v>
      </c>
      <c r="E16" s="3" t="s">
        <v>10</v>
      </c>
      <c r="F16" s="3">
        <v>2</v>
      </c>
      <c r="G16" t="str">
        <f t="shared" si="0"/>
        <v>junior</v>
      </c>
      <c r="J16">
        <f t="shared" si="1"/>
        <v>29</v>
      </c>
      <c r="K16">
        <f t="shared" si="2"/>
        <v>43000</v>
      </c>
    </row>
    <row r="17" ht="30" spans="1:11">
      <c r="A17" s="3" t="s">
        <v>35</v>
      </c>
      <c r="B17" s="3" t="s">
        <v>3</v>
      </c>
      <c r="C17" s="3">
        <v>34</v>
      </c>
      <c r="D17" s="3">
        <v>72000</v>
      </c>
      <c r="E17" s="3" t="s">
        <v>9</v>
      </c>
      <c r="F17" s="3">
        <v>9</v>
      </c>
      <c r="G17" t="str">
        <f t="shared" si="0"/>
        <v>senior</v>
      </c>
      <c r="J17">
        <f t="shared" si="1"/>
        <v>34</v>
      </c>
      <c r="K17">
        <f t="shared" si="2"/>
        <v>72000</v>
      </c>
    </row>
    <row r="18" spans="1:11">
      <c r="A18" s="3" t="s">
        <v>36</v>
      </c>
      <c r="B18" s="3" t="s">
        <v>2</v>
      </c>
      <c r="C18" s="3">
        <v>27</v>
      </c>
      <c r="D18" s="3">
        <v>41000</v>
      </c>
      <c r="E18" s="3" t="s">
        <v>11</v>
      </c>
      <c r="F18" s="3">
        <v>2</v>
      </c>
      <c r="G18" t="str">
        <f t="shared" si="0"/>
        <v>junior</v>
      </c>
      <c r="J18">
        <f t="shared" si="1"/>
        <v>27</v>
      </c>
      <c r="K18">
        <f t="shared" si="2"/>
        <v>41000</v>
      </c>
    </row>
    <row r="19" ht="30" spans="1:11">
      <c r="A19" s="3" t="s">
        <v>37</v>
      </c>
      <c r="B19" s="3" t="s">
        <v>4</v>
      </c>
      <c r="C19" s="3">
        <v>29</v>
      </c>
      <c r="D19" s="3">
        <v>39000</v>
      </c>
      <c r="E19" s="3" t="s">
        <v>12</v>
      </c>
      <c r="F19" s="3">
        <v>1</v>
      </c>
      <c r="G19" t="str">
        <f t="shared" si="0"/>
        <v>junior</v>
      </c>
      <c r="J19">
        <f t="shared" si="1"/>
        <v>29</v>
      </c>
      <c r="K19">
        <f t="shared" si="2"/>
        <v>39000</v>
      </c>
    </row>
    <row r="20" spans="1:11">
      <c r="A20" s="3" t="s">
        <v>38</v>
      </c>
      <c r="B20" s="3" t="s">
        <v>5</v>
      </c>
      <c r="C20" s="3">
        <v>33</v>
      </c>
      <c r="D20" s="3">
        <v>56000</v>
      </c>
      <c r="E20" s="3" t="s">
        <v>10</v>
      </c>
      <c r="F20" s="3">
        <v>5</v>
      </c>
      <c r="G20" t="str">
        <f t="shared" si="0"/>
        <v>senior</v>
      </c>
      <c r="J20">
        <f t="shared" si="1"/>
        <v>33</v>
      </c>
      <c r="K20">
        <f t="shared" si="2"/>
        <v>56000</v>
      </c>
    </row>
    <row r="21" spans="1:11">
      <c r="A21" s="3" t="s">
        <v>39</v>
      </c>
      <c r="B21" s="3" t="s">
        <v>3</v>
      </c>
      <c r="C21" s="3">
        <v>31</v>
      </c>
      <c r="D21" s="3">
        <v>63000</v>
      </c>
      <c r="E21" s="3" t="s">
        <v>11</v>
      </c>
      <c r="F21" s="3">
        <v>5</v>
      </c>
      <c r="G21" t="str">
        <f t="shared" si="0"/>
        <v>senior</v>
      </c>
      <c r="J21">
        <f t="shared" si="1"/>
        <v>31</v>
      </c>
      <c r="K21">
        <f t="shared" si="2"/>
        <v>63000</v>
      </c>
    </row>
    <row r="22" ht="30" spans="1:11">
      <c r="A22" s="3" t="s">
        <v>40</v>
      </c>
      <c r="B22" s="3" t="s">
        <v>2</v>
      </c>
      <c r="C22" s="3">
        <v>29</v>
      </c>
      <c r="D22" s="3">
        <v>44000</v>
      </c>
      <c r="E22" s="3" t="s">
        <v>9</v>
      </c>
      <c r="F22" s="3">
        <v>3</v>
      </c>
      <c r="G22" t="str">
        <f t="shared" si="0"/>
        <v>junior</v>
      </c>
      <c r="J22">
        <f t="shared" si="1"/>
        <v>29</v>
      </c>
      <c r="K22">
        <f t="shared" si="2"/>
        <v>44000</v>
      </c>
    </row>
    <row r="23" ht="30" spans="1:11">
      <c r="A23" s="3" t="s">
        <v>41</v>
      </c>
      <c r="B23" s="3" t="s">
        <v>4</v>
      </c>
      <c r="C23" s="3">
        <v>26</v>
      </c>
      <c r="D23" s="3">
        <v>40000</v>
      </c>
      <c r="E23" s="3" t="s">
        <v>10</v>
      </c>
      <c r="F23" s="3">
        <v>2</v>
      </c>
      <c r="G23" t="str">
        <f t="shared" si="0"/>
        <v>junior</v>
      </c>
      <c r="J23">
        <f t="shared" si="1"/>
        <v>26</v>
      </c>
      <c r="K23">
        <f t="shared" si="2"/>
        <v>40000</v>
      </c>
    </row>
    <row r="24" spans="1:11">
      <c r="A24" s="3" t="s">
        <v>42</v>
      </c>
      <c r="B24" s="3" t="s">
        <v>5</v>
      </c>
      <c r="C24" s="3">
        <v>29</v>
      </c>
      <c r="D24" s="3">
        <v>49000</v>
      </c>
      <c r="E24" s="3" t="s">
        <v>12</v>
      </c>
      <c r="F24" s="3">
        <v>3</v>
      </c>
      <c r="G24" t="str">
        <f t="shared" si="0"/>
        <v>junior</v>
      </c>
      <c r="J24">
        <f t="shared" si="1"/>
        <v>29</v>
      </c>
      <c r="K24">
        <f t="shared" si="2"/>
        <v>49000</v>
      </c>
    </row>
    <row r="25" spans="1:11">
      <c r="A25" s="3" t="s">
        <v>43</v>
      </c>
      <c r="B25" s="3" t="s">
        <v>3</v>
      </c>
      <c r="C25" s="3">
        <v>30</v>
      </c>
      <c r="D25" s="3">
        <v>58000</v>
      </c>
      <c r="E25" s="3" t="s">
        <v>11</v>
      </c>
      <c r="F25" s="3">
        <v>4</v>
      </c>
      <c r="G25" t="str">
        <f t="shared" si="0"/>
        <v>junior</v>
      </c>
      <c r="J25">
        <f t="shared" si="1"/>
        <v>30</v>
      </c>
      <c r="K25">
        <f t="shared" si="2"/>
        <v>58000</v>
      </c>
    </row>
    <row r="26" spans="1:11">
      <c r="A26" s="3" t="s">
        <v>44</v>
      </c>
      <c r="B26" s="3" t="s">
        <v>2</v>
      </c>
      <c r="C26" s="3">
        <v>35</v>
      </c>
      <c r="D26" s="3">
        <v>50678</v>
      </c>
      <c r="E26" s="3" t="s">
        <v>10</v>
      </c>
      <c r="F26" s="3">
        <v>7</v>
      </c>
      <c r="G26" t="str">
        <f t="shared" si="0"/>
        <v>senior</v>
      </c>
      <c r="J26">
        <f t="shared" si="1"/>
        <v>35</v>
      </c>
      <c r="K26">
        <f t="shared" si="2"/>
        <v>50678</v>
      </c>
    </row>
    <row r="27" ht="30" spans="1:11">
      <c r="A27" s="3" t="s">
        <v>45</v>
      </c>
      <c r="B27" s="3" t="s">
        <v>4</v>
      </c>
      <c r="C27" s="3">
        <v>25</v>
      </c>
      <c r="D27" s="3">
        <v>37000</v>
      </c>
      <c r="E27" s="3" t="s">
        <v>9</v>
      </c>
      <c r="F27" s="3">
        <v>1</v>
      </c>
      <c r="G27" t="str">
        <f t="shared" si="0"/>
        <v>junior</v>
      </c>
      <c r="J27">
        <f t="shared" si="1"/>
        <v>25</v>
      </c>
      <c r="K27">
        <f t="shared" si="2"/>
        <v>37000</v>
      </c>
    </row>
    <row r="28" spans="1:11">
      <c r="A28" s="3" t="s">
        <v>46</v>
      </c>
      <c r="B28" s="3" t="s">
        <v>5</v>
      </c>
      <c r="C28" s="3">
        <v>32</v>
      </c>
      <c r="D28" s="3">
        <v>51000</v>
      </c>
      <c r="E28" s="3" t="s">
        <v>11</v>
      </c>
      <c r="F28" s="3">
        <v>5</v>
      </c>
      <c r="G28" t="str">
        <f t="shared" si="0"/>
        <v>senior</v>
      </c>
      <c r="J28">
        <f t="shared" si="1"/>
        <v>32</v>
      </c>
      <c r="K28">
        <f t="shared" si="2"/>
        <v>51000</v>
      </c>
    </row>
    <row r="29" spans="1:11">
      <c r="A29" s="3" t="s">
        <v>47</v>
      </c>
      <c r="B29" s="3" t="s">
        <v>3</v>
      </c>
      <c r="C29" s="3">
        <v>27</v>
      </c>
      <c r="D29" s="3">
        <v>59000</v>
      </c>
      <c r="E29" s="3" t="s">
        <v>10</v>
      </c>
      <c r="F29" s="3">
        <v>4</v>
      </c>
      <c r="G29" t="str">
        <f t="shared" si="0"/>
        <v>junior</v>
      </c>
      <c r="J29">
        <f t="shared" si="1"/>
        <v>27</v>
      </c>
      <c r="K29">
        <f t="shared" si="2"/>
        <v>59000</v>
      </c>
    </row>
    <row r="30" spans="1:11">
      <c r="A30" s="3" t="s">
        <v>48</v>
      </c>
      <c r="B30" s="3" t="s">
        <v>2</v>
      </c>
      <c r="C30" s="3">
        <v>31</v>
      </c>
      <c r="D30" s="3">
        <v>45000</v>
      </c>
      <c r="E30" s="3" t="s">
        <v>12</v>
      </c>
      <c r="F30" s="3">
        <v>5</v>
      </c>
      <c r="G30" t="str">
        <f t="shared" si="0"/>
        <v>senior</v>
      </c>
      <c r="J30">
        <f t="shared" si="1"/>
        <v>31</v>
      </c>
      <c r="K30">
        <f t="shared" si="2"/>
        <v>45000</v>
      </c>
    </row>
    <row r="31" ht="30" spans="1:11">
      <c r="A31" s="3" t="s">
        <v>49</v>
      </c>
      <c r="B31" s="3" t="s">
        <v>4</v>
      </c>
      <c r="C31" s="3">
        <v>28</v>
      </c>
      <c r="D31" s="3">
        <v>42000</v>
      </c>
      <c r="E31" s="3" t="s">
        <v>11</v>
      </c>
      <c r="F31" s="3">
        <v>3</v>
      </c>
      <c r="G31" t="str">
        <f t="shared" si="0"/>
        <v>junior</v>
      </c>
      <c r="J31">
        <f t="shared" si="1"/>
        <v>28</v>
      </c>
      <c r="K31">
        <f t="shared" si="2"/>
        <v>42000</v>
      </c>
    </row>
  </sheetData>
  <conditionalFormatting sqref="D2:D31">
    <cfRule type="cellIs" dxfId="0" priority="2" operator="greaterThan">
      <formula>72000</formula>
    </cfRule>
    <cfRule type="cellIs" dxfId="0" priority="1" operator="greaterThan">
      <formula>71000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5" sqref="F5"/>
    </sheetView>
  </sheetViews>
  <sheetFormatPr defaultColWidth="9.14285714285714" defaultRowHeight="15" outlineLevelRow="6" outlineLevelCol="2"/>
  <cols>
    <col min="3" max="3" width="12.8571428571429"/>
  </cols>
  <sheetData>
    <row r="1" spans="1:3">
      <c r="A1" s="1" t="s">
        <v>50</v>
      </c>
    </row>
    <row r="3" spans="1:3">
      <c r="A3" t="s">
        <v>51</v>
      </c>
      <c r="C3">
        <f>COUNTA([1]Sheet_Name!C4:C33)</f>
        <v>30</v>
      </c>
    </row>
    <row r="4" spans="1:3">
      <c r="A4" t="s">
        <v>52</v>
      </c>
      <c r="C4">
        <f>AVERAGE(Sheet1!D2:D31)</f>
        <v>50678.5333333333</v>
      </c>
    </row>
    <row r="5" spans="1:3">
      <c r="A5" t="s">
        <v>53</v>
      </c>
      <c r="C5">
        <f>MAX(Sheet1!D2:D31)</f>
        <v>72000</v>
      </c>
    </row>
    <row r="6" spans="1:3">
      <c r="A6" t="s">
        <v>54</v>
      </c>
      <c r="C6">
        <f>MIN(Sheet1!D2:D31)</f>
        <v>37000</v>
      </c>
    </row>
    <row r="7" spans="1:3">
      <c r="A7" t="s">
        <v>55</v>
      </c>
      <c r="C7">
        <v>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Get Start</vt:lpstr>
      <vt:lpstr>Sheet2</vt:lpstr>
      <vt:lpstr>Sheet3</vt:lpstr>
      <vt:lpstr>Sheet6</vt:lpstr>
      <vt:lpstr>Sheet8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PC</cp:lastModifiedBy>
  <dcterms:created xsi:type="dcterms:W3CDTF">2023-06-02T06:22:00Z</dcterms:created>
  <dcterms:modified xsi:type="dcterms:W3CDTF">2026-09-21T12:12:33Z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AE0604E1BA314C5CBE0088A396BA1974_13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