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Хоразм-Тола" sheetId="4" r:id="rId1"/>
    <sheet name="Лист1" sheetId="1" r:id="rId2"/>
    <sheet name="Лист2" sheetId="2" r:id="rId3"/>
    <sheet name="Лист3" sheetId="3" r:id="rId4"/>
  </sheets>
  <calcPr calcId="152511" refMode="R1C1"/>
</workbook>
</file>

<file path=xl/calcChain.xml><?xml version="1.0" encoding="utf-8"?>
<calcChain xmlns="http://schemas.openxmlformats.org/spreadsheetml/2006/main">
  <c r="H15" i="4" l="1"/>
  <c r="M15" i="4" s="1"/>
  <c r="M16" i="4" s="1"/>
  <c r="H16" i="4"/>
  <c r="H41" i="4"/>
  <c r="M41" i="4"/>
  <c r="H42" i="4"/>
  <c r="M42" i="4"/>
  <c r="H67" i="4"/>
  <c r="M67" i="4"/>
  <c r="H68" i="4"/>
  <c r="M68" i="4"/>
  <c r="H93" i="4"/>
  <c r="M93" i="4"/>
  <c r="H94" i="4"/>
  <c r="M94" i="4"/>
  <c r="H119" i="4"/>
  <c r="M119" i="4"/>
  <c r="H120" i="4"/>
  <c r="M120" i="4"/>
  <c r="H145" i="4"/>
  <c r="M145" i="4"/>
  <c r="H146" i="4"/>
  <c r="M146" i="4"/>
  <c r="H171" i="4"/>
  <c r="M171" i="4"/>
  <c r="H172" i="4"/>
  <c r="M172" i="4"/>
  <c r="H197" i="4"/>
  <c r="M197" i="4"/>
  <c r="H198" i="4"/>
  <c r="M198" i="4"/>
  <c r="H223" i="4"/>
  <c r="M223" i="4"/>
  <c r="H224" i="4"/>
  <c r="M224" i="4"/>
  <c r="H249" i="4"/>
  <c r="M249" i="4"/>
  <c r="H250" i="4"/>
  <c r="M250" i="4"/>
  <c r="H275" i="4"/>
  <c r="M275" i="4"/>
  <c r="H276" i="4"/>
  <c r="M276" i="4"/>
  <c r="H301" i="4"/>
  <c r="M301" i="4"/>
  <c r="H302" i="4"/>
  <c r="M302" i="4"/>
  <c r="H327" i="4"/>
  <c r="M327" i="4"/>
  <c r="M328" i="4" s="1"/>
  <c r="O327" i="4"/>
  <c r="O328" i="4" s="1"/>
  <c r="H328" i="4"/>
  <c r="H353" i="4"/>
  <c r="M353" i="4" s="1"/>
  <c r="M354" i="4" s="1"/>
  <c r="H354" i="4"/>
  <c r="O377" i="4"/>
  <c r="O378" i="4" s="1"/>
  <c r="O379" i="4" s="1"/>
  <c r="H379" i="4"/>
  <c r="M379" i="4" s="1"/>
  <c r="M380" i="4" s="1"/>
  <c r="H405" i="4"/>
  <c r="H406" i="4" s="1"/>
  <c r="M405" i="4"/>
  <c r="M406" i="4" s="1"/>
  <c r="O405" i="4"/>
  <c r="O406" i="4" s="1"/>
  <c r="H431" i="4"/>
  <c r="H432" i="4" s="1"/>
  <c r="M431" i="4"/>
  <c r="M432" i="4" s="1"/>
  <c r="O431" i="4"/>
  <c r="O432" i="4"/>
  <c r="P455" i="4"/>
  <c r="P456" i="4" s="1"/>
  <c r="H457" i="4"/>
  <c r="M457" i="4"/>
  <c r="M458" i="4" s="1"/>
  <c r="H458" i="4"/>
  <c r="P464" i="4"/>
  <c r="P465" i="4"/>
  <c r="R480" i="4"/>
  <c r="R481" i="4" s="1"/>
  <c r="R482" i="4" s="1"/>
  <c r="R483" i="4" s="1"/>
  <c r="H483" i="4"/>
  <c r="M483" i="4" s="1"/>
  <c r="M484" i="4" s="1"/>
  <c r="O507" i="4"/>
  <c r="O508" i="4"/>
  <c r="H509" i="4"/>
  <c r="M509" i="4"/>
  <c r="H510" i="4"/>
  <c r="M510" i="4"/>
  <c r="O533" i="4"/>
  <c r="O534" i="4"/>
  <c r="H535" i="4"/>
  <c r="H536" i="4" s="1"/>
  <c r="M535" i="4"/>
  <c r="M536" i="4" s="1"/>
  <c r="O586" i="4"/>
  <c r="O587" i="4"/>
  <c r="H588" i="4"/>
  <c r="M588" i="4"/>
  <c r="H589" i="4"/>
  <c r="M589" i="4"/>
  <c r="O640" i="4"/>
  <c r="H641" i="4"/>
  <c r="M641" i="4" s="1"/>
  <c r="M642" i="4" s="1"/>
  <c r="O641" i="4"/>
  <c r="O693" i="4"/>
  <c r="O694" i="4" s="1"/>
  <c r="H694" i="4"/>
  <c r="M694" i="4" s="1"/>
  <c r="M695" i="4" s="1"/>
  <c r="O746" i="4"/>
  <c r="O747" i="4" s="1"/>
  <c r="H747" i="4"/>
  <c r="M747" i="4" s="1"/>
  <c r="M748" i="4" s="1"/>
  <c r="O799" i="4"/>
  <c r="H800" i="4"/>
  <c r="M800" i="4" s="1"/>
  <c r="M801" i="4" s="1"/>
  <c r="O800" i="4"/>
  <c r="O852" i="4"/>
  <c r="H853" i="4"/>
  <c r="M853" i="4" s="1"/>
  <c r="M854" i="4" s="1"/>
  <c r="O853" i="4"/>
  <c r="Q900" i="4"/>
  <c r="Q901" i="4" s="1"/>
  <c r="R900" i="4"/>
  <c r="O905" i="4"/>
  <c r="O906" i="4" s="1"/>
  <c r="H906" i="4"/>
  <c r="M906" i="4"/>
  <c r="M907" i="4" s="1"/>
  <c r="H907" i="4"/>
  <c r="O957" i="4"/>
  <c r="O958" i="4" s="1"/>
  <c r="H959" i="4"/>
  <c r="M959" i="4" s="1"/>
  <c r="M960" i="4" s="1"/>
  <c r="H960" i="4"/>
  <c r="O1010" i="4"/>
  <c r="O1011" i="4" s="1"/>
  <c r="H1012" i="4"/>
  <c r="M1012" i="4" s="1"/>
  <c r="M1013" i="4" s="1"/>
  <c r="O1063" i="4"/>
  <c r="O1064" i="4" s="1"/>
  <c r="H1065" i="4"/>
  <c r="M1065" i="4" s="1"/>
  <c r="M1066" i="4" s="1"/>
  <c r="H1066" i="4"/>
  <c r="O1116" i="4"/>
  <c r="O1117" i="4"/>
  <c r="H1118" i="4"/>
  <c r="H1119" i="4" s="1"/>
  <c r="M1118" i="4"/>
  <c r="M1119" i="4" s="1"/>
  <c r="O1169" i="4"/>
  <c r="O1170" i="4"/>
  <c r="H1171" i="4"/>
  <c r="M1171" i="4"/>
  <c r="H1172" i="4"/>
  <c r="M1172" i="4"/>
  <c r="O1222" i="4"/>
  <c r="P1222" i="4"/>
  <c r="O1223" i="4"/>
  <c r="P1223" i="4"/>
  <c r="H1224" i="4"/>
  <c r="M1224" i="4" s="1"/>
  <c r="M1225" i="4" s="1"/>
  <c r="H1225" i="4"/>
  <c r="P1275" i="4"/>
  <c r="P1276" i="4"/>
  <c r="H1277" i="4"/>
  <c r="M1277" i="4" s="1"/>
  <c r="M1278" i="4" s="1"/>
  <c r="H1278" i="4"/>
  <c r="P1328" i="4"/>
  <c r="P1329" i="4"/>
  <c r="H1330" i="4"/>
  <c r="M1330" i="4" s="1"/>
  <c r="M1331" i="4" s="1"/>
  <c r="H1331" i="4"/>
  <c r="H1383" i="4"/>
  <c r="M1383" i="4" s="1"/>
  <c r="M1384" i="4" s="1"/>
  <c r="H1384" i="4"/>
  <c r="O1434" i="4"/>
  <c r="H1436" i="4"/>
  <c r="M1436" i="4" s="1"/>
  <c r="M1437" i="4" s="1"/>
  <c r="H1437" i="4"/>
  <c r="O1487" i="4"/>
  <c r="H1489" i="4"/>
  <c r="M1489" i="4" s="1"/>
  <c r="M1490" i="4" s="1"/>
  <c r="H1490" i="4"/>
  <c r="O1540" i="4"/>
  <c r="H1542" i="4"/>
  <c r="M1542" i="4" s="1"/>
  <c r="M1543" i="4" s="1"/>
  <c r="O1593" i="4"/>
  <c r="H1595" i="4"/>
  <c r="M1595" i="4" s="1"/>
  <c r="M1596" i="4" s="1"/>
  <c r="H1596" i="4"/>
  <c r="O1646" i="4"/>
  <c r="H1648" i="4"/>
  <c r="M1648" i="4" s="1"/>
  <c r="M1649" i="4" s="1"/>
  <c r="H1649" i="4"/>
  <c r="O1699" i="4"/>
  <c r="P1699" i="4" s="1"/>
  <c r="H1701" i="4"/>
  <c r="M1701" i="4" s="1"/>
  <c r="M1702" i="4" s="1"/>
  <c r="H1702" i="4"/>
  <c r="O1752" i="4"/>
  <c r="H1754" i="4"/>
  <c r="M1754" i="4" s="1"/>
  <c r="M1755" i="4" s="1"/>
  <c r="H1755" i="4"/>
  <c r="O1805" i="4"/>
  <c r="H1807" i="4"/>
  <c r="M1807" i="4" s="1"/>
  <c r="M1808" i="4" s="1"/>
  <c r="H1808" i="4"/>
  <c r="O1858" i="4"/>
  <c r="H1860" i="4"/>
  <c r="M1860" i="4" s="1"/>
  <c r="M1861" i="4" s="1"/>
  <c r="O1911" i="4"/>
  <c r="H1913" i="4"/>
  <c r="H1914" i="4" s="1"/>
  <c r="M1913" i="4"/>
  <c r="M1914" i="4" s="1"/>
  <c r="O1964" i="4"/>
  <c r="H1966" i="4"/>
  <c r="M1966" i="4" s="1"/>
  <c r="M1967" i="4" s="1"/>
  <c r="O2017" i="4"/>
  <c r="H2019" i="4"/>
  <c r="H2020" i="4" s="1"/>
  <c r="M2019" i="4"/>
  <c r="M2020" i="4" s="1"/>
  <c r="O2070" i="4"/>
  <c r="H2072" i="4"/>
  <c r="M2072" i="4" s="1"/>
  <c r="M2073" i="4" s="1"/>
  <c r="R901" i="4" l="1"/>
  <c r="R902" i="4" s="1"/>
  <c r="O1700" i="4"/>
  <c r="H2073" i="4"/>
  <c r="H1967" i="4"/>
  <c r="H1861" i="4"/>
  <c r="H1543" i="4"/>
  <c r="H1013" i="4"/>
  <c r="H854" i="4"/>
  <c r="H801" i="4"/>
  <c r="H748" i="4"/>
  <c r="H695" i="4"/>
  <c r="H642" i="4"/>
  <c r="H484" i="4"/>
  <c r="H380" i="4"/>
</calcChain>
</file>

<file path=xl/sharedStrings.xml><?xml version="1.0" encoding="utf-8"?>
<sst xmlns="http://schemas.openxmlformats.org/spreadsheetml/2006/main" count="3941" uniqueCount="226">
  <si>
    <t>Бизни танлаганингиз учун, рахмат!</t>
  </si>
  <si>
    <t>Спасибо, что выбрали нас!</t>
  </si>
  <si>
    <t xml:space="preserve">У Вас долг 325500 сум </t>
  </si>
  <si>
    <t>Товар  отпустил             __________________</t>
  </si>
  <si>
    <t>ФИО получателя</t>
  </si>
  <si>
    <t>М.П</t>
  </si>
  <si>
    <t xml:space="preserve">ч/з                  ___________                                  </t>
  </si>
  <si>
    <t xml:space="preserve">    Бухгалтер: </t>
  </si>
  <si>
    <t>подпись</t>
  </si>
  <si>
    <t>Получил: ____________________________</t>
  </si>
  <si>
    <t xml:space="preserve">Руководитель: </t>
  </si>
  <si>
    <t>Шестьдесят тысяч сум 00 тийин</t>
  </si>
  <si>
    <t>Всего отпущено на сумму:</t>
  </si>
  <si>
    <t>Всего</t>
  </si>
  <si>
    <t>Без НДС</t>
  </si>
  <si>
    <t>Без Акцизного налога</t>
  </si>
  <si>
    <t>шт</t>
  </si>
  <si>
    <t>Очищенная питьевая вода "Aqua Life Eco" 19 лит.</t>
  </si>
  <si>
    <t>1</t>
  </si>
  <si>
    <t>Сумма</t>
  </si>
  <si>
    <t>Ставка</t>
  </si>
  <si>
    <t>Всего
с учетом 
НДС</t>
  </si>
  <si>
    <t>НДС</t>
  </si>
  <si>
    <t>Акцизный налог</t>
  </si>
  <si>
    <t>Стоимость
поставки</t>
  </si>
  <si>
    <t>Цена</t>
  </si>
  <si>
    <t>Кол-
во</t>
  </si>
  <si>
    <t>Ед.
изм</t>
  </si>
  <si>
    <t xml:space="preserve">Наименование товаров </t>
  </si>
  <si>
    <t>51510</t>
  </si>
  <si>
    <t>ОКОНХ</t>
  </si>
  <si>
    <t>18145</t>
  </si>
  <si>
    <t>ИНН</t>
  </si>
  <si>
    <t>301710509</t>
  </si>
  <si>
    <t>00581</t>
  </si>
  <si>
    <t>МФО</t>
  </si>
  <si>
    <t>00547</t>
  </si>
  <si>
    <t>Асака банк</t>
  </si>
  <si>
    <t>в</t>
  </si>
  <si>
    <t>Национальный банк г.Ургенч</t>
  </si>
  <si>
    <t>20208000604279068001</t>
  </si>
  <si>
    <t>р\с</t>
  </si>
  <si>
    <t>20208000504887162001</t>
  </si>
  <si>
    <t>Р/сч</t>
  </si>
  <si>
    <t>2272358</t>
  </si>
  <si>
    <t>тел.</t>
  </si>
  <si>
    <t>+99862 770-55-10; 228-77-80</t>
  </si>
  <si>
    <t>Телефон</t>
  </si>
  <si>
    <t>г.Ургенч ул.Промышленная 9</t>
  </si>
  <si>
    <t>Адрес</t>
  </si>
  <si>
    <t>г.Ургенч ул.Шерозий 29/26</t>
  </si>
  <si>
    <t>"Хоразм-Тола" МЧЖ МПТ</t>
  </si>
  <si>
    <t>Получатель</t>
  </si>
  <si>
    <t>ООО"JIVCHIK BEVERAGES"</t>
  </si>
  <si>
    <t>Поставщик</t>
  </si>
  <si>
    <t xml:space="preserve">       по договору  Дог №34 от 19.03.2015 г </t>
  </si>
  <si>
    <t xml:space="preserve">                      от "5" августа 2015г.</t>
  </si>
  <si>
    <t xml:space="preserve">       СЧЕТ-ФАКТУРА  № 2657</t>
  </si>
  <si>
    <t xml:space="preserve">У Вас долг 265500 сум </t>
  </si>
  <si>
    <t>Тридцать тысяч сум 00 тийин</t>
  </si>
  <si>
    <t xml:space="preserve">                      от "29" июля 2015г.</t>
  </si>
  <si>
    <t xml:space="preserve">       СЧЕТ-ФАКТУРА  № 2527</t>
  </si>
  <si>
    <t xml:space="preserve">У Вас долг 235500 сум </t>
  </si>
  <si>
    <t xml:space="preserve">                      от "28" июля 2015г.</t>
  </si>
  <si>
    <t xml:space="preserve">       СЧЕТ-ФАКТУРА  № 2514</t>
  </si>
  <si>
    <t xml:space="preserve">У Вас долг 205500 сум </t>
  </si>
  <si>
    <t xml:space="preserve">                      от "17" июля 2015г.</t>
  </si>
  <si>
    <t xml:space="preserve">       СЧЕТ-ФАКТУРА  № 2336</t>
  </si>
  <si>
    <t xml:space="preserve">У Вас долг 425500 сум </t>
  </si>
  <si>
    <t>250.000 сум пер. 17.07.15</t>
  </si>
  <si>
    <t>Сорок тысяч сум 00 тийин</t>
  </si>
  <si>
    <t>+998627705510</t>
  </si>
  <si>
    <t xml:space="preserve">                      от "16" июля 2015г.</t>
  </si>
  <si>
    <t xml:space="preserve">       СЧЕТ-ФАКТУРА  № 2290</t>
  </si>
  <si>
    <t>У Вас долг 385500 сум</t>
  </si>
  <si>
    <t>Пятьдесят тысяч сум 00 тийин</t>
  </si>
  <si>
    <t xml:space="preserve">                      от "3" июля 2015г.</t>
  </si>
  <si>
    <t xml:space="preserve">       СЧЕТ-ФАКТУРА  № 2032</t>
  </si>
  <si>
    <t>У Вас долг 335500 сум</t>
  </si>
  <si>
    <t xml:space="preserve">                      от "29" июня 2015г.</t>
  </si>
  <si>
    <t xml:space="preserve">       СЧЕТ-ФАКТУРА  № 1915</t>
  </si>
  <si>
    <t xml:space="preserve">У Вас долг 285500 сум </t>
  </si>
  <si>
    <t>331.000 сум пер. 08.06.15</t>
  </si>
  <si>
    <t xml:space="preserve">                      от "12" июня 2015г.</t>
  </si>
  <si>
    <t xml:space="preserve">       СЧЕТ-ФАКТУРА  № 1619</t>
  </si>
  <si>
    <t xml:space="preserve">У Вас долг 566500 сум </t>
  </si>
  <si>
    <t xml:space="preserve">                      от "2" июня 2015г.</t>
  </si>
  <si>
    <t xml:space="preserve">       СЧЕТ-ФАКТУРА  № 1403</t>
  </si>
  <si>
    <t xml:space="preserve">У Вас долг 516500 сум </t>
  </si>
  <si>
    <t xml:space="preserve">                      от "20" мая 2015г.</t>
  </si>
  <si>
    <t xml:space="preserve">       СЧЕТ-ФАКТУРА  № 1231</t>
  </si>
  <si>
    <t xml:space="preserve">У Вас долг 466500 сум </t>
  </si>
  <si>
    <t xml:space="preserve">                      от "5" мая 2015г.</t>
  </si>
  <si>
    <t xml:space="preserve">       СЧЕТ-ФАКТУРА  № 1052</t>
  </si>
  <si>
    <t xml:space="preserve">У Вас долг 416500 сум </t>
  </si>
  <si>
    <t xml:space="preserve">                      от "22" апреля 2015г.</t>
  </si>
  <si>
    <t xml:space="preserve">       СЧЕТ-ФАКТУРА  № 911</t>
  </si>
  <si>
    <t xml:space="preserve">У Вас долг 366500 сум </t>
  </si>
  <si>
    <t xml:space="preserve">                      от "9" апреля 2015г.</t>
  </si>
  <si>
    <t xml:space="preserve">       СЧЕТ-ФАКТУРА  № 777</t>
  </si>
  <si>
    <t xml:space="preserve">У Вас долг 316500 сум </t>
  </si>
  <si>
    <t>54.000 сум пер 23.03.15</t>
  </si>
  <si>
    <t xml:space="preserve">                      от "30" марта 2015г.</t>
  </si>
  <si>
    <t xml:space="preserve">       СЧЕТ-ФАКТУРА  № 668</t>
  </si>
  <si>
    <t>У Вас долг 310500 сум 69шт</t>
  </si>
  <si>
    <t>Шестьдесят три тысячи сум 00 тийин</t>
  </si>
  <si>
    <t>15 шт написать  и новый договор распечатать</t>
  </si>
  <si>
    <t xml:space="preserve">       по договору  Дог №43 от 01.06.2013 г </t>
  </si>
  <si>
    <t xml:space="preserve">                      от "19" марта 2015г.</t>
  </si>
  <si>
    <t xml:space="preserve">       СЧЕТ-ФАКТУРА  № 580</t>
  </si>
  <si>
    <t>У Вас долг 247500 сум 55шт</t>
  </si>
  <si>
    <t>Пятьдесят восемь тысяч пятьсот сум 00 тийин</t>
  </si>
  <si>
    <t xml:space="preserve">                      от "2" марта 2015г.</t>
  </si>
  <si>
    <t xml:space="preserve">       СЧЕТ-ФАКТУРА  № 439</t>
  </si>
  <si>
    <t>У Вас долг 189000 сум 42шт</t>
  </si>
  <si>
    <t>189.000 сум 26.01.15</t>
  </si>
  <si>
    <t>Сорок девять тысяч пятьсот сум 00 тийин</t>
  </si>
  <si>
    <t xml:space="preserve">                      от "14" февраля 2015г.</t>
  </si>
  <si>
    <t xml:space="preserve">       СЧЕТ-ФАКТУРА  № 321</t>
  </si>
  <si>
    <t>У Вас долг 328500 сум 73шт</t>
  </si>
  <si>
    <t>Шестьдесят семь тысяч пятьсот сум 00 тийин</t>
  </si>
  <si>
    <t xml:space="preserve">                      от "26" января 2015г.</t>
  </si>
  <si>
    <t xml:space="preserve">       СЧЕТ-ФАКТУРА  № 160</t>
  </si>
  <si>
    <t>У Вас долг 261000 сум 58шт</t>
  </si>
  <si>
    <t>Пятьдесят четыре тысячи сум 00 тийин</t>
  </si>
  <si>
    <t xml:space="preserve">                      от "5" января 2015г.</t>
  </si>
  <si>
    <t xml:space="preserve">       СЧЕТ-ФАКТУРА  № 11</t>
  </si>
  <si>
    <t>У Вас долг 207000 сум 46шт</t>
  </si>
  <si>
    <t>Сорок пять тысяч сум 00 тийин</t>
  </si>
  <si>
    <t xml:space="preserve">                      от "23" декабря 2014г.</t>
  </si>
  <si>
    <t xml:space="preserve">       СЧЕТ-ФАКТУРА  № 2153</t>
  </si>
  <si>
    <t>У Вас долг 162000 сум 36шт</t>
  </si>
  <si>
    <t xml:space="preserve">                      от "11" декабря 2014г.</t>
  </si>
  <si>
    <t xml:space="preserve">       СЧЕТ-ФАКТУРА  № 2073</t>
  </si>
  <si>
    <t>У Вас долг 108000 сум 24шт</t>
  </si>
  <si>
    <t xml:space="preserve">                      от "28" ноября 2014г.</t>
  </si>
  <si>
    <t xml:space="preserve">       СЧЕТ-ФАКТУРА  № 1994</t>
  </si>
  <si>
    <t>У Вас долг 63000 сум 14шт</t>
  </si>
  <si>
    <t>247500-135000-373500 сум пер.</t>
  </si>
  <si>
    <t xml:space="preserve">                      от "14" ноября 2014г.</t>
  </si>
  <si>
    <t xml:space="preserve">       СЧЕТ-ФАКТУРА  № 1909</t>
  </si>
  <si>
    <t>У Вас долг 774000 сум 172шт</t>
  </si>
  <si>
    <t xml:space="preserve">                      от "27" октября 2014г.</t>
  </si>
  <si>
    <t xml:space="preserve">       СЧЕТ-ФАКТУРА  № 1796</t>
  </si>
  <si>
    <t>У Вас долг 706500 сум 157шт</t>
  </si>
  <si>
    <t xml:space="preserve">                      от "8" октября 2014г.</t>
  </si>
  <si>
    <t xml:space="preserve">       СЧЕТ-ФАКТУРА  № 1694</t>
  </si>
  <si>
    <t>У Вас долг 639000 142шт</t>
  </si>
  <si>
    <t xml:space="preserve">                      от "24" сентября 2014г.</t>
  </si>
  <si>
    <t xml:space="preserve">       СЧЕТ-ФАКТУРА  № 1608</t>
  </si>
  <si>
    <t>У Вас долг 571500 127шт</t>
  </si>
  <si>
    <t xml:space="preserve">                      от "2" сентября 2014г.</t>
  </si>
  <si>
    <t xml:space="preserve">       СЧЕТ-ФАКТУРА  № 1441</t>
  </si>
  <si>
    <t>У Вас долг 513000 сум 114шт</t>
  </si>
  <si>
    <t xml:space="preserve">                      от "19" августа 2014г.</t>
  </si>
  <si>
    <t xml:space="preserve">       СЧЕТ-ФАКТУРА  № 1295</t>
  </si>
  <si>
    <t>У Вас долг 445500 сум 99шт</t>
  </si>
  <si>
    <t xml:space="preserve">                      от "5" августа 2014г.</t>
  </si>
  <si>
    <t xml:space="preserve">       СЧЕТ-ФАКТУРА  № 1155</t>
  </si>
  <si>
    <t>У Вас долг 400500 сум 89шт</t>
  </si>
  <si>
    <t xml:space="preserve">                      от "25" июля 2014г.</t>
  </si>
  <si>
    <t xml:space="preserve">       СЧЕТ-ФАКТУРА  № 1047 </t>
  </si>
  <si>
    <t xml:space="preserve">У Вас долг 333000 сум 74шт </t>
  </si>
  <si>
    <t xml:space="preserve">                      от "11" июля 2014г.</t>
  </si>
  <si>
    <t xml:space="preserve">       СЧЕТ-ФАКТУРА  № 906</t>
  </si>
  <si>
    <t>У Вас долг 265500 сум 59шт</t>
  </si>
  <si>
    <t>180.000 сум</t>
  </si>
  <si>
    <t xml:space="preserve">                      от "30" июня 2014г.</t>
  </si>
  <si>
    <t xml:space="preserve">       СЧЕТ-ФАКТУРА  № 775</t>
  </si>
  <si>
    <t>У Вас долг 378000 сум 84шт</t>
  </si>
  <si>
    <t>карз</t>
  </si>
  <si>
    <t xml:space="preserve">                      от "23" июня 2014г.</t>
  </si>
  <si>
    <t xml:space="preserve">       СЧЕТ-ФАКТУРА  № 697 </t>
  </si>
  <si>
    <t xml:space="preserve">У Вас долг 333000 сум 74шт   </t>
  </si>
  <si>
    <t xml:space="preserve">                      от "17 июня 2014г.</t>
  </si>
  <si>
    <t xml:space="preserve">       СЧЕТ-ФАКТУРА  № 636 </t>
  </si>
  <si>
    <t>У Вас долг 288000 сум 64шт</t>
  </si>
  <si>
    <t xml:space="preserve">                      от "3" июнь 2014г.</t>
  </si>
  <si>
    <t xml:space="preserve">       СЧЕТ-ФАКТУРА  № 538</t>
  </si>
  <si>
    <t xml:space="preserve">У Вас долг 243000 сум 54шт  </t>
  </si>
  <si>
    <t>162.000 сум</t>
  </si>
  <si>
    <t xml:space="preserve">                      от "26" май 2014г.</t>
  </si>
  <si>
    <t xml:space="preserve">       СЧЕТ-ФАКТУРА  № 483 </t>
  </si>
  <si>
    <r>
      <t>У Вас предоплата</t>
    </r>
    <r>
      <rPr>
        <b/>
        <sz val="8"/>
        <rFont val="Arial Cyr"/>
        <charset val="204"/>
      </rPr>
      <t xml:space="preserve">   </t>
    </r>
  </si>
  <si>
    <t xml:space="preserve">          по договору  Дог №43 от 01.06.2013 г </t>
  </si>
  <si>
    <t xml:space="preserve">                                от "15" май 2014г.</t>
  </si>
  <si>
    <t xml:space="preserve">            СЧЕТ-ФАКТУРА  № 425 </t>
  </si>
  <si>
    <t xml:space="preserve">                          по договору  Дог №43 от 01.06.2013 г </t>
  </si>
  <si>
    <t xml:space="preserve">                                от "7" май 2014г.</t>
  </si>
  <si>
    <t xml:space="preserve">                          СЧЕТ-ФАКТУРА  № 383        </t>
  </si>
  <si>
    <t>без предоплаты</t>
  </si>
  <si>
    <t>227-23-58</t>
  </si>
  <si>
    <t xml:space="preserve">                 по договору  Дог №43 от 01.06.2013 г </t>
  </si>
  <si>
    <t xml:space="preserve">                                от "28" апрель 2014г.</t>
  </si>
  <si>
    <t xml:space="preserve">                   СЧЕТ-ФАКТУРА  № 333       </t>
  </si>
  <si>
    <t xml:space="preserve">                                от "9" апрель 2014г.</t>
  </si>
  <si>
    <t xml:space="preserve">                          СЧЕТ-ФАКТУРА  № 272        </t>
  </si>
  <si>
    <t xml:space="preserve">                                от "24" март 2014г.</t>
  </si>
  <si>
    <t xml:space="preserve">                          СЧЕТ-ФАКТУРА  № 213        </t>
  </si>
  <si>
    <t xml:space="preserve">                                от "06" март 2014г.</t>
  </si>
  <si>
    <t xml:space="preserve">                          СЧЕТ-ФАКТУРА  № 159          </t>
  </si>
  <si>
    <t>Двадцать две тысячи пятьсот сум 00 тийин</t>
  </si>
  <si>
    <t>без  предоплаты</t>
  </si>
  <si>
    <t xml:space="preserve">                                от "25" февраль 2014г.</t>
  </si>
  <si>
    <t xml:space="preserve">                          СЧЕТ-ФАКТУРА  № 124          </t>
  </si>
  <si>
    <t>+998914207007</t>
  </si>
  <si>
    <t xml:space="preserve">                                от "13" февраль 2014г.</t>
  </si>
  <si>
    <t xml:space="preserve">                          СЧЕТ-ФАКТУРА  № 91        </t>
  </si>
  <si>
    <t xml:space="preserve">                                от "03" февраль 2014г.</t>
  </si>
  <si>
    <t xml:space="preserve">                          СЧЕТ-ФАКТУРА  № 70        </t>
  </si>
  <si>
    <r>
      <t>У Вас предоплата</t>
    </r>
    <r>
      <rPr>
        <b/>
        <sz val="8"/>
        <rFont val="Arial Cyr"/>
        <charset val="204"/>
      </rPr>
      <t xml:space="preserve">  0сум 0шт </t>
    </r>
  </si>
  <si>
    <t xml:space="preserve">                                от "09" январь 2014г.</t>
  </si>
  <si>
    <t xml:space="preserve">                          СЧЕТ-ФАКТУРА  № 8</t>
  </si>
  <si>
    <r>
      <t>У Вас предоплата</t>
    </r>
    <r>
      <rPr>
        <b/>
        <sz val="8"/>
        <rFont val="Arial Cyr"/>
        <charset val="204"/>
      </rPr>
      <t xml:space="preserve">  22500 сум 5шт</t>
    </r>
  </si>
  <si>
    <t>Сорок тысяч пятьсот сум 00 тийин</t>
  </si>
  <si>
    <t xml:space="preserve">                                от "25" декабрь 2013г.</t>
  </si>
  <si>
    <t xml:space="preserve">                          СЧЕТ-ФАКТУРА  №  1059</t>
  </si>
  <si>
    <r>
      <t xml:space="preserve">У Вас предоплата  </t>
    </r>
    <r>
      <rPr>
        <b/>
        <sz val="8"/>
        <rFont val="Arial Cyr"/>
        <charset val="204"/>
      </rPr>
      <t xml:space="preserve">63000 сум 14шт   </t>
    </r>
  </si>
  <si>
    <t xml:space="preserve">                                от "10" декабрь 2013г.</t>
  </si>
  <si>
    <t xml:space="preserve">                          СЧЕТ-ФАКТУРА  № 1021</t>
  </si>
  <si>
    <r>
      <t>У Вас предоплата</t>
    </r>
    <r>
      <rPr>
        <b/>
        <sz val="8"/>
        <rFont val="Arial Cyr"/>
        <charset val="204"/>
      </rPr>
      <t xml:space="preserve">  85500 сум 19шт  </t>
    </r>
  </si>
  <si>
    <t xml:space="preserve">                                от "04" декабрь 2013г.</t>
  </si>
  <si>
    <t xml:space="preserve">                          СЧЕТ-ФАКТУРА  №1004</t>
  </si>
  <si>
    <r>
      <t>У Вас предоплата</t>
    </r>
    <r>
      <rPr>
        <b/>
        <sz val="8"/>
        <rFont val="Arial Cyr"/>
        <charset val="204"/>
      </rPr>
      <t xml:space="preserve">  108000 сум 24 шт </t>
    </r>
  </si>
  <si>
    <t xml:space="preserve">                                от "28" ноябрь 2013г.</t>
  </si>
  <si>
    <t xml:space="preserve">                          СЧЕТ-ФАКТУРА  №992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</si>
</sst>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Book Antiqua"/>
      <family val="1"/>
      <charset val="204"/>
    </font>
    <font>
      <sz val="8"/>
      <name val="Arial Cyr"/>
      <charset val="204"/>
    </font>
    <font>
      <b/>
      <sz val="8"/>
      <color rgb="FFFF0000"/>
      <name val="Arial Cyr"/>
      <charset val="204"/>
    </font>
    <font>
      <sz val="8"/>
      <name val="Arial"/>
      <family val="2"/>
      <charset val="204"/>
    </font>
    <font>
      <u/>
      <sz val="8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b/>
      <i/>
      <sz val="8"/>
      <name val="Arial"/>
      <family val="2"/>
      <charset val="204"/>
    </font>
    <font>
      <b/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5" fillId="0" borderId="0" xfId="0" applyFont="1" applyAlignment="1"/>
    <xf numFmtId="1" fontId="7" fillId="0" borderId="3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1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49" fontId="5" fillId="0" borderId="12" xfId="0" applyNumberFormat="1" applyFont="1" applyBorder="1"/>
    <xf numFmtId="49" fontId="5" fillId="0" borderId="10" xfId="0" applyNumberFormat="1" applyFont="1" applyBorder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5" fillId="0" borderId="10" xfId="0" applyFont="1" applyBorder="1" applyAlignment="1">
      <alignment horizontal="left"/>
    </xf>
    <xf numFmtId="49" fontId="5" fillId="0" borderId="12" xfId="0" applyNumberFormat="1" applyFont="1" applyBorder="1" applyAlignment="1">
      <alignment horizontal="left"/>
    </xf>
    <xf numFmtId="0" fontId="5" fillId="0" borderId="12" xfId="0" applyFont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08"/>
  <sheetViews>
    <sheetView tabSelected="1" workbookViewId="0">
      <selection activeCell="I10" sqref="I10:M10"/>
    </sheetView>
  </sheetViews>
  <sheetFormatPr defaultRowHeight="15" x14ac:dyDescent="0.25"/>
  <cols>
    <col min="1" max="1" width="8.5703125" customWidth="1"/>
    <col min="2" max="2" width="9.140625" hidden="1" customWidth="1"/>
    <col min="3" max="3" width="8.42578125" customWidth="1"/>
    <col min="5" max="5" width="3.7109375" customWidth="1"/>
    <col min="6" max="6" width="3.5703125" customWidth="1"/>
    <col min="7" max="7" width="5" customWidth="1"/>
    <col min="8" max="8" width="10" customWidth="1"/>
    <col min="9" max="12" width="6.140625" customWidth="1"/>
    <col min="13" max="13" width="7" customWidth="1"/>
  </cols>
  <sheetData>
    <row r="1" spans="1:13" ht="13.5" customHeight="1" x14ac:dyDescent="0.25">
      <c r="A1" s="56" t="s">
        <v>225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2"/>
    </row>
    <row r="2" spans="1:13" ht="12.75" customHeight="1" x14ac:dyDescent="0.25">
      <c r="A2" s="18"/>
      <c r="B2" s="18"/>
      <c r="C2" s="18"/>
      <c r="D2" s="57" t="s">
        <v>224</v>
      </c>
      <c r="E2" s="57"/>
      <c r="F2" s="57"/>
      <c r="G2" s="57"/>
      <c r="H2" s="57"/>
      <c r="I2" s="18"/>
      <c r="J2" s="18"/>
      <c r="K2" s="18"/>
      <c r="L2" s="18"/>
      <c r="M2" s="2"/>
    </row>
    <row r="3" spans="1:13" ht="12.75" customHeight="1" x14ac:dyDescent="0.25">
      <c r="A3" s="58" t="s">
        <v>187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2"/>
    </row>
    <row r="4" spans="1:13" ht="12.75" customHeight="1" x14ac:dyDescent="0.25">
      <c r="A4" s="59" t="s">
        <v>54</v>
      </c>
      <c r="B4" s="59"/>
      <c r="C4" s="60" t="s">
        <v>53</v>
      </c>
      <c r="D4" s="60"/>
      <c r="E4" s="60"/>
      <c r="F4" s="17"/>
      <c r="G4" s="2"/>
      <c r="H4" s="17" t="s">
        <v>52</v>
      </c>
      <c r="I4" s="60" t="s">
        <v>51</v>
      </c>
      <c r="J4" s="60"/>
      <c r="K4" s="60"/>
      <c r="L4" s="60"/>
      <c r="M4" s="60"/>
    </row>
    <row r="5" spans="1:13" ht="12.75" customHeight="1" x14ac:dyDescent="0.25">
      <c r="A5" s="5" t="s">
        <v>49</v>
      </c>
      <c r="B5" s="5"/>
      <c r="C5" s="54" t="s">
        <v>50</v>
      </c>
      <c r="D5" s="54"/>
      <c r="E5" s="54"/>
      <c r="F5" s="5"/>
      <c r="G5" s="2"/>
      <c r="H5" s="5" t="s">
        <v>49</v>
      </c>
      <c r="I5" s="55" t="s">
        <v>48</v>
      </c>
      <c r="J5" s="55"/>
      <c r="K5" s="55"/>
      <c r="L5" s="55"/>
      <c r="M5" s="55"/>
    </row>
    <row r="6" spans="1:13" ht="12.75" customHeight="1" x14ac:dyDescent="0.25">
      <c r="A6" s="5" t="s">
        <v>47</v>
      </c>
      <c r="B6" s="5"/>
      <c r="C6" s="43" t="s">
        <v>205</v>
      </c>
      <c r="D6" s="43"/>
      <c r="E6" s="43"/>
      <c r="F6" s="5"/>
      <c r="G6" s="2"/>
      <c r="H6" s="5" t="s">
        <v>45</v>
      </c>
      <c r="I6" s="43"/>
      <c r="J6" s="43"/>
      <c r="K6" s="43"/>
      <c r="L6" s="43"/>
      <c r="M6" s="43"/>
    </row>
    <row r="7" spans="1:13" ht="12.75" customHeight="1" x14ac:dyDescent="0.25">
      <c r="A7" s="5" t="s">
        <v>43</v>
      </c>
      <c r="B7" s="5"/>
      <c r="C7" s="42" t="s">
        <v>42</v>
      </c>
      <c r="D7" s="42"/>
      <c r="E7" s="42"/>
      <c r="F7" s="5"/>
      <c r="G7" s="2"/>
      <c r="H7" s="5" t="s">
        <v>41</v>
      </c>
      <c r="I7" s="43" t="s">
        <v>40</v>
      </c>
      <c r="J7" s="43"/>
      <c r="K7" s="43"/>
      <c r="L7" s="43"/>
      <c r="M7" s="43"/>
    </row>
    <row r="8" spans="1:13" ht="12.75" customHeight="1" x14ac:dyDescent="0.25">
      <c r="A8" s="5" t="s">
        <v>38</v>
      </c>
      <c r="B8" s="5"/>
      <c r="C8" s="51" t="s">
        <v>39</v>
      </c>
      <c r="D8" s="51"/>
      <c r="E8" s="51"/>
      <c r="F8" s="51"/>
      <c r="G8" s="2"/>
      <c r="H8" s="5" t="s">
        <v>38</v>
      </c>
      <c r="I8" s="52" t="s">
        <v>37</v>
      </c>
      <c r="J8" s="52"/>
      <c r="K8" s="52"/>
      <c r="L8" s="52"/>
      <c r="M8" s="52"/>
    </row>
    <row r="9" spans="1:13" ht="12.75" customHeight="1" x14ac:dyDescent="0.25">
      <c r="A9" s="5" t="s">
        <v>35</v>
      </c>
      <c r="B9" s="5"/>
      <c r="C9" s="53" t="s">
        <v>36</v>
      </c>
      <c r="D9" s="53"/>
      <c r="E9" s="53"/>
      <c r="F9" s="5"/>
      <c r="G9" s="2"/>
      <c r="H9" s="5" t="s">
        <v>35</v>
      </c>
      <c r="I9" s="43" t="s">
        <v>34</v>
      </c>
      <c r="J9" s="43"/>
      <c r="K9" s="43"/>
      <c r="L9" s="43"/>
      <c r="M9" s="43"/>
    </row>
    <row r="10" spans="1:13" ht="12.75" customHeight="1" x14ac:dyDescent="0.25">
      <c r="A10" s="5" t="s">
        <v>32</v>
      </c>
      <c r="B10" s="5"/>
      <c r="C10" s="42" t="s">
        <v>33</v>
      </c>
      <c r="D10" s="42"/>
      <c r="E10" s="42"/>
      <c r="F10" s="5"/>
      <c r="G10" s="2"/>
      <c r="H10" s="5" t="s">
        <v>32</v>
      </c>
      <c r="I10" s="52">
        <v>204663171</v>
      </c>
      <c r="J10" s="52"/>
      <c r="K10" s="52"/>
      <c r="L10" s="52"/>
      <c r="M10" s="52"/>
    </row>
    <row r="11" spans="1:13" ht="12.75" customHeight="1" x14ac:dyDescent="0.25">
      <c r="A11" s="5" t="s">
        <v>30</v>
      </c>
      <c r="B11" s="5"/>
      <c r="C11" s="42" t="s">
        <v>31</v>
      </c>
      <c r="D11" s="42"/>
      <c r="E11" s="42"/>
      <c r="F11" s="5"/>
      <c r="G11" s="2"/>
      <c r="H11" s="5" t="s">
        <v>30</v>
      </c>
      <c r="I11" s="43" t="s">
        <v>29</v>
      </c>
      <c r="J11" s="43"/>
      <c r="K11" s="43"/>
      <c r="L11" s="43"/>
      <c r="M11" s="43"/>
    </row>
    <row r="12" spans="1:13" ht="45" customHeight="1" x14ac:dyDescent="0.25">
      <c r="A12" s="44" t="s">
        <v>28</v>
      </c>
      <c r="B12" s="40"/>
      <c r="C12" s="40"/>
      <c r="D12" s="45"/>
      <c r="E12" s="49" t="s">
        <v>27</v>
      </c>
      <c r="F12" s="49" t="s">
        <v>26</v>
      </c>
      <c r="G12" s="49" t="s">
        <v>25</v>
      </c>
      <c r="H12" s="49" t="s">
        <v>24</v>
      </c>
      <c r="I12" s="39" t="s">
        <v>23</v>
      </c>
      <c r="J12" s="39"/>
      <c r="K12" s="39" t="s">
        <v>22</v>
      </c>
      <c r="L12" s="39"/>
      <c r="M12" s="9" t="s">
        <v>21</v>
      </c>
    </row>
    <row r="13" spans="1:13" ht="23.25" customHeight="1" x14ac:dyDescent="0.25">
      <c r="A13" s="46"/>
      <c r="B13" s="47"/>
      <c r="C13" s="47"/>
      <c r="D13" s="48"/>
      <c r="E13" s="50"/>
      <c r="F13" s="50"/>
      <c r="G13" s="50"/>
      <c r="H13" s="50"/>
      <c r="I13" s="9" t="s">
        <v>20</v>
      </c>
      <c r="J13" s="16" t="s">
        <v>19</v>
      </c>
      <c r="K13" s="9" t="s">
        <v>20</v>
      </c>
      <c r="L13" s="16" t="s">
        <v>19</v>
      </c>
      <c r="M13" s="9"/>
    </row>
    <row r="14" spans="1:13" ht="12.75" customHeight="1" x14ac:dyDescent="0.25">
      <c r="A14" s="29">
        <v>1</v>
      </c>
      <c r="B14" s="30"/>
      <c r="C14" s="30"/>
      <c r="D14" s="31"/>
      <c r="E14" s="15">
        <v>2</v>
      </c>
      <c r="F14" s="9">
        <v>3</v>
      </c>
      <c r="G14" s="15">
        <v>4</v>
      </c>
      <c r="H14" s="15">
        <v>5</v>
      </c>
      <c r="I14" s="9">
        <v>6</v>
      </c>
      <c r="J14" s="9">
        <v>7</v>
      </c>
      <c r="K14" s="9">
        <v>8</v>
      </c>
      <c r="L14" s="9">
        <v>9</v>
      </c>
      <c r="M14" s="15">
        <v>10</v>
      </c>
    </row>
    <row r="15" spans="1:13" ht="19.5" customHeight="1" x14ac:dyDescent="0.25">
      <c r="A15" s="14" t="s">
        <v>18</v>
      </c>
      <c r="B15" s="32" t="s">
        <v>17</v>
      </c>
      <c r="C15" s="33"/>
      <c r="D15" s="34"/>
      <c r="E15" s="14" t="s">
        <v>16</v>
      </c>
      <c r="F15" s="13">
        <v>5</v>
      </c>
      <c r="G15" s="12">
        <v>4500</v>
      </c>
      <c r="H15" s="11">
        <f>G15*F15</f>
        <v>22500</v>
      </c>
      <c r="I15" s="35" t="s">
        <v>15</v>
      </c>
      <c r="J15" s="36"/>
      <c r="K15" s="35" t="s">
        <v>14</v>
      </c>
      <c r="L15" s="36"/>
      <c r="M15" s="11">
        <f>H15</f>
        <v>22500</v>
      </c>
    </row>
    <row r="16" spans="1:13" ht="12.75" customHeight="1" x14ac:dyDescent="0.25">
      <c r="A16" s="10"/>
      <c r="B16" s="39" t="s">
        <v>13</v>
      </c>
      <c r="C16" s="39"/>
      <c r="D16" s="39"/>
      <c r="E16" s="9"/>
      <c r="F16" s="9"/>
      <c r="G16" s="8"/>
      <c r="H16" s="7">
        <f>SUM(H15:H15)</f>
        <v>22500</v>
      </c>
      <c r="I16" s="37"/>
      <c r="J16" s="38"/>
      <c r="K16" s="37"/>
      <c r="L16" s="38"/>
      <c r="M16" s="7">
        <f>(M15:M15)</f>
        <v>22500</v>
      </c>
    </row>
    <row r="17" spans="1:13" ht="12.75" customHeight="1" x14ac:dyDescent="0.25">
      <c r="A17" s="40" t="s">
        <v>12</v>
      </c>
      <c r="B17" s="40"/>
      <c r="C17" s="40"/>
      <c r="D17" s="40"/>
      <c r="E17" s="41" t="s">
        <v>201</v>
      </c>
      <c r="F17" s="41"/>
      <c r="G17" s="41"/>
      <c r="H17" s="41"/>
      <c r="I17" s="41"/>
      <c r="J17" s="41"/>
      <c r="K17" s="41"/>
      <c r="L17" s="41"/>
      <c r="M17" s="41"/>
    </row>
    <row r="18" spans="1:13" ht="12.75" customHeight="1" x14ac:dyDescent="0.25">
      <c r="A18" s="23" t="s">
        <v>10</v>
      </c>
      <c r="B18" s="24"/>
      <c r="C18" s="24"/>
      <c r="D18" s="24"/>
      <c r="E18" s="24"/>
      <c r="F18" s="24"/>
      <c r="G18" s="2"/>
      <c r="H18" s="5" t="s">
        <v>9</v>
      </c>
      <c r="I18" s="2"/>
      <c r="J18" s="2"/>
      <c r="K18" s="2"/>
      <c r="L18" s="2"/>
      <c r="M18" s="2"/>
    </row>
    <row r="19" spans="1:13" ht="12.75" customHeight="1" x14ac:dyDescent="0.25">
      <c r="A19" s="2"/>
      <c r="B19" s="4"/>
      <c r="C19" s="4"/>
      <c r="D19" s="4"/>
      <c r="E19" s="4"/>
      <c r="F19" s="4"/>
      <c r="G19" s="4"/>
      <c r="H19" s="4"/>
      <c r="I19" s="4"/>
      <c r="J19" s="5" t="s">
        <v>8</v>
      </c>
      <c r="K19" s="5"/>
      <c r="L19" s="5"/>
      <c r="M19" s="2"/>
    </row>
    <row r="20" spans="1:13" ht="12.75" customHeight="1" x14ac:dyDescent="0.25">
      <c r="A20" s="25" t="s">
        <v>7</v>
      </c>
      <c r="B20" s="26"/>
      <c r="C20" s="26"/>
      <c r="D20" s="26"/>
      <c r="E20" s="26"/>
      <c r="F20" s="6"/>
      <c r="G20" s="6"/>
      <c r="H20" s="21"/>
      <c r="I20" s="21"/>
      <c r="J20" s="21"/>
      <c r="K20" s="21"/>
      <c r="L20" s="21"/>
      <c r="M20" s="2"/>
    </row>
    <row r="21" spans="1:13" ht="12.75" customHeight="1" x14ac:dyDescent="0.25">
      <c r="A21" s="2"/>
      <c r="B21" s="4"/>
      <c r="C21" s="4"/>
      <c r="D21" s="4"/>
      <c r="E21" s="4"/>
      <c r="F21" s="4"/>
      <c r="G21" s="4"/>
      <c r="H21" s="27" t="s">
        <v>6</v>
      </c>
      <c r="I21" s="27"/>
      <c r="J21" s="27"/>
      <c r="K21" s="27"/>
      <c r="L21" s="27"/>
      <c r="M21" s="2"/>
    </row>
    <row r="22" spans="1:13" ht="12.75" customHeight="1" x14ac:dyDescent="0.25">
      <c r="A22" s="2"/>
      <c r="B22" s="5" t="s">
        <v>5</v>
      </c>
      <c r="C22" s="4"/>
      <c r="D22" s="4"/>
      <c r="E22" s="4"/>
      <c r="F22" s="4"/>
      <c r="G22" s="4"/>
      <c r="H22" s="28" t="s">
        <v>4</v>
      </c>
      <c r="I22" s="28"/>
      <c r="J22" s="28"/>
      <c r="K22" s="28"/>
      <c r="L22" s="28"/>
      <c r="M22" s="2"/>
    </row>
    <row r="23" spans="1:13" ht="12.75" customHeight="1" x14ac:dyDescent="0.25">
      <c r="A23" s="2"/>
      <c r="B23" s="5"/>
      <c r="C23" s="26" t="s">
        <v>3</v>
      </c>
      <c r="D23" s="26"/>
      <c r="E23" s="26"/>
      <c r="F23" s="26"/>
      <c r="G23" s="4"/>
      <c r="M23" s="2"/>
    </row>
    <row r="24" spans="1:13" ht="12.75" customHeight="1" thickBot="1" x14ac:dyDescent="0.3">
      <c r="A24" s="2"/>
      <c r="B24" s="4"/>
      <c r="C24" s="21"/>
      <c r="D24" s="21"/>
      <c r="E24" s="21"/>
      <c r="F24" s="21"/>
      <c r="G24" s="3"/>
      <c r="H24" s="61" t="s">
        <v>223</v>
      </c>
      <c r="I24" s="61"/>
      <c r="J24" s="61"/>
      <c r="K24" s="61"/>
      <c r="L24" s="61"/>
      <c r="M24" s="2"/>
    </row>
    <row r="27" spans="1:13" ht="13.5" customHeight="1" x14ac:dyDescent="0.25">
      <c r="A27" s="56" t="s">
        <v>222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2"/>
    </row>
    <row r="28" spans="1:13" ht="12.75" customHeight="1" x14ac:dyDescent="0.25">
      <c r="A28" s="18"/>
      <c r="B28" s="18"/>
      <c r="C28" s="18"/>
      <c r="D28" s="57" t="s">
        <v>221</v>
      </c>
      <c r="E28" s="57"/>
      <c r="F28" s="57"/>
      <c r="G28" s="57"/>
      <c r="H28" s="57"/>
      <c r="I28" s="18"/>
      <c r="J28" s="18"/>
      <c r="K28" s="18"/>
      <c r="L28" s="18"/>
      <c r="M28" s="2"/>
    </row>
    <row r="29" spans="1:13" ht="12.75" customHeight="1" x14ac:dyDescent="0.25">
      <c r="A29" s="58" t="s">
        <v>187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2"/>
    </row>
    <row r="30" spans="1:13" ht="12.75" customHeight="1" x14ac:dyDescent="0.25">
      <c r="A30" s="59" t="s">
        <v>54</v>
      </c>
      <c r="B30" s="59"/>
      <c r="C30" s="60" t="s">
        <v>53</v>
      </c>
      <c r="D30" s="60"/>
      <c r="E30" s="60"/>
      <c r="F30" s="17"/>
      <c r="G30" s="2"/>
      <c r="H30" s="17" t="s">
        <v>52</v>
      </c>
      <c r="I30" s="60" t="s">
        <v>51</v>
      </c>
      <c r="J30" s="60"/>
      <c r="K30" s="60"/>
      <c r="L30" s="60"/>
      <c r="M30" s="60"/>
    </row>
    <row r="31" spans="1:13" ht="12.75" customHeight="1" x14ac:dyDescent="0.25">
      <c r="A31" s="5" t="s">
        <v>49</v>
      </c>
      <c r="B31" s="5"/>
      <c r="C31" s="54" t="s">
        <v>50</v>
      </c>
      <c r="D31" s="54"/>
      <c r="E31" s="54"/>
      <c r="F31" s="5"/>
      <c r="G31" s="2"/>
      <c r="H31" s="5" t="s">
        <v>49</v>
      </c>
      <c r="I31" s="55" t="s">
        <v>48</v>
      </c>
      <c r="J31" s="55"/>
      <c r="K31" s="55"/>
      <c r="L31" s="55"/>
      <c r="M31" s="55"/>
    </row>
    <row r="32" spans="1:13" ht="12.75" customHeight="1" x14ac:dyDescent="0.25">
      <c r="A32" s="5" t="s">
        <v>47</v>
      </c>
      <c r="B32" s="5"/>
      <c r="C32" s="43" t="s">
        <v>205</v>
      </c>
      <c r="D32" s="43"/>
      <c r="E32" s="43"/>
      <c r="F32" s="5"/>
      <c r="G32" s="2"/>
      <c r="H32" s="5" t="s">
        <v>45</v>
      </c>
      <c r="I32" s="43"/>
      <c r="J32" s="43"/>
      <c r="K32" s="43"/>
      <c r="L32" s="43"/>
      <c r="M32" s="43"/>
    </row>
    <row r="33" spans="1:13" ht="12.75" customHeight="1" x14ac:dyDescent="0.25">
      <c r="A33" s="5" t="s">
        <v>43</v>
      </c>
      <c r="B33" s="5"/>
      <c r="C33" s="42" t="s">
        <v>42</v>
      </c>
      <c r="D33" s="42"/>
      <c r="E33" s="42"/>
      <c r="F33" s="5"/>
      <c r="G33" s="2"/>
      <c r="H33" s="5" t="s">
        <v>41</v>
      </c>
      <c r="I33" s="43" t="s">
        <v>40</v>
      </c>
      <c r="J33" s="43"/>
      <c r="K33" s="43"/>
      <c r="L33" s="43"/>
      <c r="M33" s="43"/>
    </row>
    <row r="34" spans="1:13" ht="12.75" customHeight="1" x14ac:dyDescent="0.25">
      <c r="A34" s="5" t="s">
        <v>38</v>
      </c>
      <c r="B34" s="5"/>
      <c r="C34" s="51" t="s">
        <v>39</v>
      </c>
      <c r="D34" s="51"/>
      <c r="E34" s="51"/>
      <c r="F34" s="51"/>
      <c r="G34" s="2"/>
      <c r="H34" s="5" t="s">
        <v>38</v>
      </c>
      <c r="I34" s="52" t="s">
        <v>37</v>
      </c>
      <c r="J34" s="52"/>
      <c r="K34" s="52"/>
      <c r="L34" s="52"/>
      <c r="M34" s="52"/>
    </row>
    <row r="35" spans="1:13" ht="12.75" customHeight="1" x14ac:dyDescent="0.25">
      <c r="A35" s="5" t="s">
        <v>35</v>
      </c>
      <c r="B35" s="5"/>
      <c r="C35" s="53" t="s">
        <v>36</v>
      </c>
      <c r="D35" s="53"/>
      <c r="E35" s="53"/>
      <c r="F35" s="5"/>
      <c r="G35" s="2"/>
      <c r="H35" s="5" t="s">
        <v>35</v>
      </c>
      <c r="I35" s="43" t="s">
        <v>34</v>
      </c>
      <c r="J35" s="43"/>
      <c r="K35" s="43"/>
      <c r="L35" s="43"/>
      <c r="M35" s="43"/>
    </row>
    <row r="36" spans="1:13" ht="12.75" customHeight="1" x14ac:dyDescent="0.25">
      <c r="A36" s="5" t="s">
        <v>32</v>
      </c>
      <c r="B36" s="5"/>
      <c r="C36" s="42" t="s">
        <v>33</v>
      </c>
      <c r="D36" s="42"/>
      <c r="E36" s="42"/>
      <c r="F36" s="5"/>
      <c r="G36" s="2"/>
      <c r="H36" s="5" t="s">
        <v>32</v>
      </c>
      <c r="I36" s="52">
        <v>204663171</v>
      </c>
      <c r="J36" s="52"/>
      <c r="K36" s="52"/>
      <c r="L36" s="52"/>
      <c r="M36" s="52"/>
    </row>
    <row r="37" spans="1:13" ht="12.75" customHeight="1" x14ac:dyDescent="0.25">
      <c r="A37" s="5" t="s">
        <v>30</v>
      </c>
      <c r="B37" s="5"/>
      <c r="C37" s="42" t="s">
        <v>31</v>
      </c>
      <c r="D37" s="42"/>
      <c r="E37" s="42"/>
      <c r="F37" s="5"/>
      <c r="G37" s="2"/>
      <c r="H37" s="5" t="s">
        <v>30</v>
      </c>
      <c r="I37" s="43" t="s">
        <v>29</v>
      </c>
      <c r="J37" s="43"/>
      <c r="K37" s="43"/>
      <c r="L37" s="43"/>
      <c r="M37" s="43"/>
    </row>
    <row r="38" spans="1:13" ht="45" x14ac:dyDescent="0.25">
      <c r="A38" s="44" t="s">
        <v>28</v>
      </c>
      <c r="B38" s="40"/>
      <c r="C38" s="40"/>
      <c r="D38" s="45"/>
      <c r="E38" s="49" t="s">
        <v>27</v>
      </c>
      <c r="F38" s="49" t="s">
        <v>26</v>
      </c>
      <c r="G38" s="49" t="s">
        <v>25</v>
      </c>
      <c r="H38" s="49" t="s">
        <v>24</v>
      </c>
      <c r="I38" s="39" t="s">
        <v>23</v>
      </c>
      <c r="J38" s="39"/>
      <c r="K38" s="39" t="s">
        <v>22</v>
      </c>
      <c r="L38" s="39"/>
      <c r="M38" s="9" t="s">
        <v>21</v>
      </c>
    </row>
    <row r="39" spans="1:13" ht="22.5" x14ac:dyDescent="0.25">
      <c r="A39" s="46"/>
      <c r="B39" s="47"/>
      <c r="C39" s="47"/>
      <c r="D39" s="48"/>
      <c r="E39" s="50"/>
      <c r="F39" s="50"/>
      <c r="G39" s="50"/>
      <c r="H39" s="50"/>
      <c r="I39" s="9" t="s">
        <v>20</v>
      </c>
      <c r="J39" s="16" t="s">
        <v>19</v>
      </c>
      <c r="K39" s="9" t="s">
        <v>20</v>
      </c>
      <c r="L39" s="16" t="s">
        <v>19</v>
      </c>
      <c r="M39" s="9"/>
    </row>
    <row r="40" spans="1:13" ht="12.75" customHeight="1" x14ac:dyDescent="0.25">
      <c r="A40" s="29">
        <v>1</v>
      </c>
      <c r="B40" s="30"/>
      <c r="C40" s="30"/>
      <c r="D40" s="31"/>
      <c r="E40" s="15">
        <v>2</v>
      </c>
      <c r="F40" s="9">
        <v>3</v>
      </c>
      <c r="G40" s="15">
        <v>4</v>
      </c>
      <c r="H40" s="15">
        <v>5</v>
      </c>
      <c r="I40" s="9">
        <v>6</v>
      </c>
      <c r="J40" s="9">
        <v>7</v>
      </c>
      <c r="K40" s="9">
        <v>8</v>
      </c>
      <c r="L40" s="9">
        <v>9</v>
      </c>
      <c r="M40" s="15">
        <v>10</v>
      </c>
    </row>
    <row r="41" spans="1:13" ht="19.5" customHeight="1" x14ac:dyDescent="0.25">
      <c r="A41" s="14" t="s">
        <v>18</v>
      </c>
      <c r="B41" s="32" t="s">
        <v>17</v>
      </c>
      <c r="C41" s="33"/>
      <c r="D41" s="34"/>
      <c r="E41" s="14" t="s">
        <v>16</v>
      </c>
      <c r="F41" s="13">
        <v>5</v>
      </c>
      <c r="G41" s="12">
        <v>4500</v>
      </c>
      <c r="H41" s="11">
        <f>G41*F41</f>
        <v>22500</v>
      </c>
      <c r="I41" s="35" t="s">
        <v>15</v>
      </c>
      <c r="J41" s="36"/>
      <c r="K41" s="35" t="s">
        <v>14</v>
      </c>
      <c r="L41" s="36"/>
      <c r="M41" s="11">
        <f>H41</f>
        <v>22500</v>
      </c>
    </row>
    <row r="42" spans="1:13" ht="12.75" customHeight="1" x14ac:dyDescent="0.25">
      <c r="A42" s="10"/>
      <c r="B42" s="39" t="s">
        <v>13</v>
      </c>
      <c r="C42" s="39"/>
      <c r="D42" s="39"/>
      <c r="E42" s="9"/>
      <c r="F42" s="9"/>
      <c r="G42" s="8"/>
      <c r="H42" s="7">
        <f>SUM(H41:H41)</f>
        <v>22500</v>
      </c>
      <c r="I42" s="37"/>
      <c r="J42" s="38"/>
      <c r="K42" s="37"/>
      <c r="L42" s="38"/>
      <c r="M42" s="7">
        <f>(M41:M41)</f>
        <v>22500</v>
      </c>
    </row>
    <row r="43" spans="1:13" ht="12.75" customHeight="1" x14ac:dyDescent="0.25">
      <c r="A43" s="40" t="s">
        <v>12</v>
      </c>
      <c r="B43" s="40"/>
      <c r="C43" s="40"/>
      <c r="D43" s="40"/>
      <c r="E43" s="41" t="s">
        <v>201</v>
      </c>
      <c r="F43" s="41"/>
      <c r="G43" s="41"/>
      <c r="H43" s="41"/>
      <c r="I43" s="41"/>
      <c r="J43" s="41"/>
      <c r="K43" s="41"/>
      <c r="L43" s="41"/>
      <c r="M43" s="41"/>
    </row>
    <row r="44" spans="1:13" ht="12.75" customHeight="1" x14ac:dyDescent="0.25">
      <c r="A44" s="23" t="s">
        <v>10</v>
      </c>
      <c r="B44" s="24"/>
      <c r="C44" s="24"/>
      <c r="D44" s="24"/>
      <c r="E44" s="24"/>
      <c r="F44" s="24"/>
      <c r="G44" s="2"/>
      <c r="H44" s="5" t="s">
        <v>9</v>
      </c>
      <c r="I44" s="2"/>
      <c r="J44" s="2"/>
      <c r="K44" s="2"/>
      <c r="L44" s="2"/>
      <c r="M44" s="2"/>
    </row>
    <row r="45" spans="1:13" ht="12.75" customHeight="1" x14ac:dyDescent="0.25">
      <c r="A45" s="2"/>
      <c r="B45" s="4"/>
      <c r="C45" s="4"/>
      <c r="D45" s="4"/>
      <c r="E45" s="4"/>
      <c r="F45" s="4"/>
      <c r="G45" s="4"/>
      <c r="H45" s="4"/>
      <c r="I45" s="4"/>
      <c r="J45" s="5" t="s">
        <v>8</v>
      </c>
      <c r="K45" s="5"/>
      <c r="L45" s="5"/>
      <c r="M45" s="2"/>
    </row>
    <row r="46" spans="1:13" ht="12.75" customHeight="1" x14ac:dyDescent="0.25">
      <c r="A46" s="25" t="s">
        <v>7</v>
      </c>
      <c r="B46" s="26"/>
      <c r="C46" s="26"/>
      <c r="D46" s="26"/>
      <c r="E46" s="26"/>
      <c r="F46" s="6"/>
      <c r="G46" s="6"/>
      <c r="H46" s="21"/>
      <c r="I46" s="21"/>
      <c r="J46" s="21"/>
      <c r="K46" s="21"/>
      <c r="L46" s="21"/>
      <c r="M46" s="2"/>
    </row>
    <row r="47" spans="1:13" ht="12.75" customHeight="1" x14ac:dyDescent="0.25">
      <c r="A47" s="2"/>
      <c r="B47" s="4"/>
      <c r="C47" s="4"/>
      <c r="D47" s="4"/>
      <c r="E47" s="4"/>
      <c r="F47" s="4"/>
      <c r="G47" s="4"/>
      <c r="H47" s="27" t="s">
        <v>6</v>
      </c>
      <c r="I47" s="27"/>
      <c r="J47" s="27"/>
      <c r="K47" s="27"/>
      <c r="L47" s="27"/>
      <c r="M47" s="2"/>
    </row>
    <row r="48" spans="1:13" ht="12.75" customHeight="1" x14ac:dyDescent="0.25">
      <c r="A48" s="2"/>
      <c r="B48" s="5" t="s">
        <v>5</v>
      </c>
      <c r="C48" s="4"/>
      <c r="D48" s="4"/>
      <c r="E48" s="4"/>
      <c r="F48" s="4"/>
      <c r="G48" s="4"/>
      <c r="H48" s="28" t="s">
        <v>4</v>
      </c>
      <c r="I48" s="28"/>
      <c r="J48" s="28"/>
      <c r="K48" s="28"/>
      <c r="L48" s="28"/>
      <c r="M48" s="2"/>
    </row>
    <row r="49" spans="1:13" ht="12.75" customHeight="1" x14ac:dyDescent="0.25">
      <c r="A49" s="2"/>
      <c r="B49" s="5"/>
      <c r="C49" s="26" t="s">
        <v>3</v>
      </c>
      <c r="D49" s="26"/>
      <c r="E49" s="26"/>
      <c r="F49" s="26"/>
      <c r="G49" s="4"/>
      <c r="M49" s="2"/>
    </row>
    <row r="50" spans="1:13" ht="12.75" customHeight="1" thickBot="1" x14ac:dyDescent="0.3">
      <c r="A50" s="2"/>
      <c r="B50" s="4"/>
      <c r="C50" s="21"/>
      <c r="D50" s="21"/>
      <c r="E50" s="21"/>
      <c r="F50" s="21"/>
      <c r="G50" s="3"/>
      <c r="H50" s="61" t="s">
        <v>220</v>
      </c>
      <c r="I50" s="61"/>
      <c r="J50" s="61"/>
      <c r="K50" s="61"/>
      <c r="L50" s="61"/>
      <c r="M50" s="2"/>
    </row>
    <row r="51" spans="1:13" ht="12.75" customHeight="1" x14ac:dyDescent="0.25"/>
    <row r="53" spans="1:13" ht="13.5" customHeight="1" x14ac:dyDescent="0.25">
      <c r="A53" s="56" t="s">
        <v>219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2"/>
    </row>
    <row r="54" spans="1:13" ht="12.75" customHeight="1" x14ac:dyDescent="0.25">
      <c r="A54" s="18"/>
      <c r="B54" s="18"/>
      <c r="C54" s="18"/>
      <c r="D54" s="57" t="s">
        <v>218</v>
      </c>
      <c r="E54" s="57"/>
      <c r="F54" s="57"/>
      <c r="G54" s="57"/>
      <c r="H54" s="57"/>
      <c r="I54" s="18"/>
      <c r="J54" s="18"/>
      <c r="K54" s="18"/>
      <c r="L54" s="18"/>
      <c r="M54" s="2"/>
    </row>
    <row r="55" spans="1:13" ht="12.75" customHeight="1" x14ac:dyDescent="0.25">
      <c r="A55" s="58" t="s">
        <v>187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2"/>
    </row>
    <row r="56" spans="1:13" ht="12.75" customHeight="1" x14ac:dyDescent="0.25">
      <c r="A56" s="59" t="s">
        <v>54</v>
      </c>
      <c r="B56" s="59"/>
      <c r="C56" s="60" t="s">
        <v>53</v>
      </c>
      <c r="D56" s="60"/>
      <c r="E56" s="60"/>
      <c r="F56" s="17"/>
      <c r="G56" s="2"/>
      <c r="H56" s="17" t="s">
        <v>52</v>
      </c>
      <c r="I56" s="60" t="s">
        <v>51</v>
      </c>
      <c r="J56" s="60"/>
      <c r="K56" s="60"/>
      <c r="L56" s="60"/>
      <c r="M56" s="60"/>
    </row>
    <row r="57" spans="1:13" ht="12.75" customHeight="1" x14ac:dyDescent="0.25">
      <c r="A57" s="5" t="s">
        <v>49</v>
      </c>
      <c r="B57" s="5"/>
      <c r="C57" s="54" t="s">
        <v>50</v>
      </c>
      <c r="D57" s="54"/>
      <c r="E57" s="54"/>
      <c r="F57" s="5"/>
      <c r="G57" s="2"/>
      <c r="H57" s="5" t="s">
        <v>49</v>
      </c>
      <c r="I57" s="55" t="s">
        <v>48</v>
      </c>
      <c r="J57" s="55"/>
      <c r="K57" s="55"/>
      <c r="L57" s="55"/>
      <c r="M57" s="55"/>
    </row>
    <row r="58" spans="1:13" ht="12.75" customHeight="1" x14ac:dyDescent="0.25">
      <c r="A58" s="5" t="s">
        <v>47</v>
      </c>
      <c r="B58" s="5"/>
      <c r="C58" s="43" t="s">
        <v>205</v>
      </c>
      <c r="D58" s="43"/>
      <c r="E58" s="43"/>
      <c r="F58" s="5"/>
      <c r="G58" s="2"/>
      <c r="H58" s="5" t="s">
        <v>45</v>
      </c>
      <c r="I58" s="43"/>
      <c r="J58" s="43"/>
      <c r="K58" s="43"/>
      <c r="L58" s="43"/>
      <c r="M58" s="43"/>
    </row>
    <row r="59" spans="1:13" ht="12.75" customHeight="1" x14ac:dyDescent="0.25">
      <c r="A59" s="5" t="s">
        <v>43</v>
      </c>
      <c r="B59" s="5"/>
      <c r="C59" s="42" t="s">
        <v>42</v>
      </c>
      <c r="D59" s="42"/>
      <c r="E59" s="42"/>
      <c r="F59" s="5"/>
      <c r="G59" s="2"/>
      <c r="H59" s="5" t="s">
        <v>41</v>
      </c>
      <c r="I59" s="43" t="s">
        <v>40</v>
      </c>
      <c r="J59" s="43"/>
      <c r="K59" s="43"/>
      <c r="L59" s="43"/>
      <c r="M59" s="43"/>
    </row>
    <row r="60" spans="1:13" ht="12.75" customHeight="1" x14ac:dyDescent="0.25">
      <c r="A60" s="5" t="s">
        <v>38</v>
      </c>
      <c r="B60" s="5"/>
      <c r="C60" s="51" t="s">
        <v>39</v>
      </c>
      <c r="D60" s="51"/>
      <c r="E60" s="51"/>
      <c r="F60" s="51"/>
      <c r="G60" s="2"/>
      <c r="H60" s="5" t="s">
        <v>38</v>
      </c>
      <c r="I60" s="52" t="s">
        <v>37</v>
      </c>
      <c r="J60" s="52"/>
      <c r="K60" s="52"/>
      <c r="L60" s="52"/>
      <c r="M60" s="52"/>
    </row>
    <row r="61" spans="1:13" ht="12.75" customHeight="1" x14ac:dyDescent="0.25">
      <c r="A61" s="5" t="s">
        <v>35</v>
      </c>
      <c r="B61" s="5"/>
      <c r="C61" s="53" t="s">
        <v>36</v>
      </c>
      <c r="D61" s="53"/>
      <c r="E61" s="53"/>
      <c r="F61" s="5"/>
      <c r="G61" s="2"/>
      <c r="H61" s="5" t="s">
        <v>35</v>
      </c>
      <c r="I61" s="43" t="s">
        <v>34</v>
      </c>
      <c r="J61" s="43"/>
      <c r="K61" s="43"/>
      <c r="L61" s="43"/>
      <c r="M61" s="43"/>
    </row>
    <row r="62" spans="1:13" ht="12.75" customHeight="1" x14ac:dyDescent="0.25">
      <c r="A62" s="5" t="s">
        <v>32</v>
      </c>
      <c r="B62" s="5"/>
      <c r="C62" s="42" t="s">
        <v>33</v>
      </c>
      <c r="D62" s="42"/>
      <c r="E62" s="42"/>
      <c r="F62" s="5"/>
      <c r="G62" s="2"/>
      <c r="H62" s="5" t="s">
        <v>32</v>
      </c>
      <c r="I62" s="52">
        <v>204663171</v>
      </c>
      <c r="J62" s="52"/>
      <c r="K62" s="52"/>
      <c r="L62" s="52"/>
      <c r="M62" s="52"/>
    </row>
    <row r="63" spans="1:13" ht="12.75" customHeight="1" x14ac:dyDescent="0.25">
      <c r="A63" s="5" t="s">
        <v>30</v>
      </c>
      <c r="B63" s="5"/>
      <c r="C63" s="42" t="s">
        <v>31</v>
      </c>
      <c r="D63" s="42"/>
      <c r="E63" s="42"/>
      <c r="F63" s="5"/>
      <c r="G63" s="2"/>
      <c r="H63" s="5" t="s">
        <v>30</v>
      </c>
      <c r="I63" s="43" t="s">
        <v>29</v>
      </c>
      <c r="J63" s="43"/>
      <c r="K63" s="43"/>
      <c r="L63" s="43"/>
      <c r="M63" s="43"/>
    </row>
    <row r="64" spans="1:13" ht="45" x14ac:dyDescent="0.25">
      <c r="A64" s="44" t="s">
        <v>28</v>
      </c>
      <c r="B64" s="40"/>
      <c r="C64" s="40"/>
      <c r="D64" s="45"/>
      <c r="E64" s="49" t="s">
        <v>27</v>
      </c>
      <c r="F64" s="49" t="s">
        <v>26</v>
      </c>
      <c r="G64" s="49" t="s">
        <v>25</v>
      </c>
      <c r="H64" s="49" t="s">
        <v>24</v>
      </c>
      <c r="I64" s="39" t="s">
        <v>23</v>
      </c>
      <c r="J64" s="39"/>
      <c r="K64" s="39" t="s">
        <v>22</v>
      </c>
      <c r="L64" s="39"/>
      <c r="M64" s="9" t="s">
        <v>21</v>
      </c>
    </row>
    <row r="65" spans="1:13" ht="22.5" x14ac:dyDescent="0.25">
      <c r="A65" s="46"/>
      <c r="B65" s="47"/>
      <c r="C65" s="47"/>
      <c r="D65" s="48"/>
      <c r="E65" s="50"/>
      <c r="F65" s="50"/>
      <c r="G65" s="50"/>
      <c r="H65" s="50"/>
      <c r="I65" s="9" t="s">
        <v>20</v>
      </c>
      <c r="J65" s="16" t="s">
        <v>19</v>
      </c>
      <c r="K65" s="9" t="s">
        <v>20</v>
      </c>
      <c r="L65" s="16" t="s">
        <v>19</v>
      </c>
      <c r="M65" s="9"/>
    </row>
    <row r="66" spans="1:13" ht="13.5" customHeight="1" x14ac:dyDescent="0.25">
      <c r="A66" s="29">
        <v>1</v>
      </c>
      <c r="B66" s="30"/>
      <c r="C66" s="30"/>
      <c r="D66" s="31"/>
      <c r="E66" s="15">
        <v>2</v>
      </c>
      <c r="F66" s="9">
        <v>3</v>
      </c>
      <c r="G66" s="15">
        <v>4</v>
      </c>
      <c r="H66" s="15">
        <v>5</v>
      </c>
      <c r="I66" s="9">
        <v>6</v>
      </c>
      <c r="J66" s="9">
        <v>7</v>
      </c>
      <c r="K66" s="9">
        <v>8</v>
      </c>
      <c r="L66" s="9">
        <v>9</v>
      </c>
      <c r="M66" s="15">
        <v>10</v>
      </c>
    </row>
    <row r="67" spans="1:13" ht="19.5" customHeight="1" x14ac:dyDescent="0.25">
      <c r="A67" s="14" t="s">
        <v>18</v>
      </c>
      <c r="B67" s="32" t="s">
        <v>17</v>
      </c>
      <c r="C67" s="33"/>
      <c r="D67" s="34"/>
      <c r="E67" s="14" t="s">
        <v>16</v>
      </c>
      <c r="F67" s="13">
        <v>5</v>
      </c>
      <c r="G67" s="12">
        <v>4500</v>
      </c>
      <c r="H67" s="11">
        <f>G67*F67</f>
        <v>22500</v>
      </c>
      <c r="I67" s="35" t="s">
        <v>15</v>
      </c>
      <c r="J67" s="36"/>
      <c r="K67" s="35" t="s">
        <v>14</v>
      </c>
      <c r="L67" s="36"/>
      <c r="M67" s="11">
        <f>H67</f>
        <v>22500</v>
      </c>
    </row>
    <row r="68" spans="1:13" ht="12.75" customHeight="1" x14ac:dyDescent="0.25">
      <c r="A68" s="10"/>
      <c r="B68" s="39" t="s">
        <v>13</v>
      </c>
      <c r="C68" s="39"/>
      <c r="D68" s="39"/>
      <c r="E68" s="9"/>
      <c r="F68" s="9"/>
      <c r="G68" s="8"/>
      <c r="H68" s="7">
        <f>SUM(H67:H67)</f>
        <v>22500</v>
      </c>
      <c r="I68" s="37"/>
      <c r="J68" s="38"/>
      <c r="K68" s="37"/>
      <c r="L68" s="38"/>
      <c r="M68" s="7">
        <f>(M67:M67)</f>
        <v>22500</v>
      </c>
    </row>
    <row r="69" spans="1:13" ht="12.75" customHeight="1" x14ac:dyDescent="0.25">
      <c r="A69" s="40" t="s">
        <v>12</v>
      </c>
      <c r="B69" s="40"/>
      <c r="C69" s="40"/>
      <c r="D69" s="40"/>
      <c r="E69" s="41" t="s">
        <v>201</v>
      </c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5">
      <c r="A70" s="23" t="s">
        <v>10</v>
      </c>
      <c r="B70" s="24"/>
      <c r="C70" s="24"/>
      <c r="D70" s="24"/>
      <c r="E70" s="24"/>
      <c r="F70" s="24"/>
      <c r="G70" s="2"/>
      <c r="H70" s="5" t="s">
        <v>9</v>
      </c>
      <c r="I70" s="2"/>
      <c r="J70" s="2"/>
      <c r="K70" s="2"/>
      <c r="L70" s="2"/>
      <c r="M70" s="2"/>
    </row>
    <row r="71" spans="1:13" ht="12.75" customHeight="1" x14ac:dyDescent="0.25">
      <c r="A71" s="2"/>
      <c r="B71" s="4"/>
      <c r="C71" s="4"/>
      <c r="D71" s="4"/>
      <c r="E71" s="4"/>
      <c r="F71" s="4"/>
      <c r="G71" s="4"/>
      <c r="H71" s="4"/>
      <c r="I71" s="4"/>
      <c r="J71" s="5" t="s">
        <v>8</v>
      </c>
      <c r="K71" s="5"/>
      <c r="L71" s="5"/>
      <c r="M71" s="2"/>
    </row>
    <row r="72" spans="1:13" ht="12.75" customHeight="1" x14ac:dyDescent="0.25">
      <c r="A72" s="25" t="s">
        <v>7</v>
      </c>
      <c r="B72" s="26"/>
      <c r="C72" s="26"/>
      <c r="D72" s="26"/>
      <c r="E72" s="26"/>
      <c r="F72" s="6"/>
      <c r="G72" s="6"/>
      <c r="H72" s="21"/>
      <c r="I72" s="21"/>
      <c r="J72" s="21"/>
      <c r="K72" s="21"/>
      <c r="L72" s="21"/>
      <c r="M72" s="2"/>
    </row>
    <row r="73" spans="1:13" ht="12.75" customHeight="1" x14ac:dyDescent="0.25">
      <c r="A73" s="2"/>
      <c r="B73" s="4"/>
      <c r="C73" s="4"/>
      <c r="D73" s="4"/>
      <c r="E73" s="4"/>
      <c r="F73" s="4"/>
      <c r="G73" s="4"/>
      <c r="H73" s="27" t="s">
        <v>6</v>
      </c>
      <c r="I73" s="27"/>
      <c r="J73" s="27"/>
      <c r="K73" s="27"/>
      <c r="L73" s="27"/>
      <c r="M73" s="2"/>
    </row>
    <row r="74" spans="1:13" ht="12.75" customHeight="1" x14ac:dyDescent="0.25">
      <c r="A74" s="2"/>
      <c r="B74" s="5" t="s">
        <v>5</v>
      </c>
      <c r="C74" s="4"/>
      <c r="D74" s="4"/>
      <c r="E74" s="4"/>
      <c r="F74" s="4"/>
      <c r="G74" s="4"/>
      <c r="H74" s="28" t="s">
        <v>4</v>
      </c>
      <c r="I74" s="28"/>
      <c r="J74" s="28"/>
      <c r="K74" s="28"/>
      <c r="L74" s="28"/>
      <c r="M74" s="2"/>
    </row>
    <row r="75" spans="1:13" ht="12.75" customHeight="1" x14ac:dyDescent="0.25">
      <c r="A75" s="2"/>
      <c r="B75" s="5"/>
      <c r="C75" s="26" t="s">
        <v>3</v>
      </c>
      <c r="D75" s="26"/>
      <c r="E75" s="26"/>
      <c r="F75" s="26"/>
      <c r="G75" s="4"/>
      <c r="M75" s="2"/>
    </row>
    <row r="76" spans="1:13" ht="12.75" customHeight="1" thickBot="1" x14ac:dyDescent="0.3">
      <c r="A76" s="2"/>
      <c r="B76" s="4"/>
      <c r="C76" s="21"/>
      <c r="D76" s="21"/>
      <c r="E76" s="21"/>
      <c r="F76" s="21"/>
      <c r="G76" s="3"/>
      <c r="H76" s="61" t="s">
        <v>217</v>
      </c>
      <c r="I76" s="61"/>
      <c r="J76" s="61"/>
      <c r="K76" s="61"/>
      <c r="L76" s="61"/>
      <c r="M76" s="2"/>
    </row>
    <row r="79" spans="1:13" ht="13.5" customHeight="1" x14ac:dyDescent="0.25">
      <c r="A79" s="56" t="s">
        <v>216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2"/>
    </row>
    <row r="80" spans="1:13" ht="12.75" customHeight="1" x14ac:dyDescent="0.25">
      <c r="A80" s="18"/>
      <c r="B80" s="18"/>
      <c r="C80" s="18"/>
      <c r="D80" s="57" t="s">
        <v>215</v>
      </c>
      <c r="E80" s="57"/>
      <c r="F80" s="57"/>
      <c r="G80" s="57"/>
      <c r="H80" s="57"/>
      <c r="I80" s="18"/>
      <c r="J80" s="18"/>
      <c r="K80" s="18"/>
      <c r="L80" s="18"/>
      <c r="M80" s="2"/>
    </row>
    <row r="81" spans="1:13" ht="12.75" customHeight="1" x14ac:dyDescent="0.25">
      <c r="A81" s="58" t="s">
        <v>187</v>
      </c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2"/>
    </row>
    <row r="82" spans="1:13" ht="12.75" customHeight="1" x14ac:dyDescent="0.25">
      <c r="A82" s="59" t="s">
        <v>54</v>
      </c>
      <c r="B82" s="59"/>
      <c r="C82" s="60" t="s">
        <v>53</v>
      </c>
      <c r="D82" s="60"/>
      <c r="E82" s="60"/>
      <c r="F82" s="17"/>
      <c r="G82" s="2"/>
      <c r="H82" s="17" t="s">
        <v>52</v>
      </c>
      <c r="I82" s="60" t="s">
        <v>51</v>
      </c>
      <c r="J82" s="60"/>
      <c r="K82" s="60"/>
      <c r="L82" s="60"/>
      <c r="M82" s="60"/>
    </row>
    <row r="83" spans="1:13" ht="12.75" customHeight="1" x14ac:dyDescent="0.25">
      <c r="A83" s="5" t="s">
        <v>49</v>
      </c>
      <c r="B83" s="5"/>
      <c r="C83" s="54" t="s">
        <v>50</v>
      </c>
      <c r="D83" s="54"/>
      <c r="E83" s="54"/>
      <c r="F83" s="5"/>
      <c r="G83" s="2"/>
      <c r="H83" s="5" t="s">
        <v>49</v>
      </c>
      <c r="I83" s="55" t="s">
        <v>48</v>
      </c>
      <c r="J83" s="55"/>
      <c r="K83" s="55"/>
      <c r="L83" s="55"/>
      <c r="M83" s="55"/>
    </row>
    <row r="84" spans="1:13" ht="12.75" customHeight="1" x14ac:dyDescent="0.25">
      <c r="A84" s="5" t="s">
        <v>47</v>
      </c>
      <c r="B84" s="5"/>
      <c r="C84" s="43" t="s">
        <v>205</v>
      </c>
      <c r="D84" s="43"/>
      <c r="E84" s="43"/>
      <c r="F84" s="5"/>
      <c r="G84" s="2"/>
      <c r="H84" s="5" t="s">
        <v>45</v>
      </c>
      <c r="I84" s="43"/>
      <c r="J84" s="43"/>
      <c r="K84" s="43"/>
      <c r="L84" s="43"/>
      <c r="M84" s="43"/>
    </row>
    <row r="85" spans="1:13" ht="12.75" customHeight="1" x14ac:dyDescent="0.25">
      <c r="A85" s="5" t="s">
        <v>43</v>
      </c>
      <c r="B85" s="5"/>
      <c r="C85" s="42" t="s">
        <v>42</v>
      </c>
      <c r="D85" s="42"/>
      <c r="E85" s="42"/>
      <c r="F85" s="5"/>
      <c r="G85" s="2"/>
      <c r="H85" s="5" t="s">
        <v>41</v>
      </c>
      <c r="I85" s="43" t="s">
        <v>40</v>
      </c>
      <c r="J85" s="43"/>
      <c r="K85" s="43"/>
      <c r="L85" s="43"/>
      <c r="M85" s="43"/>
    </row>
    <row r="86" spans="1:13" ht="12.75" customHeight="1" x14ac:dyDescent="0.25">
      <c r="A86" s="5" t="s">
        <v>38</v>
      </c>
      <c r="B86" s="5"/>
      <c r="C86" s="51" t="s">
        <v>39</v>
      </c>
      <c r="D86" s="51"/>
      <c r="E86" s="51"/>
      <c r="F86" s="51"/>
      <c r="G86" s="2"/>
      <c r="H86" s="5" t="s">
        <v>38</v>
      </c>
      <c r="I86" s="52" t="s">
        <v>37</v>
      </c>
      <c r="J86" s="52"/>
      <c r="K86" s="52"/>
      <c r="L86" s="52"/>
      <c r="M86" s="52"/>
    </row>
    <row r="87" spans="1:13" ht="12.75" customHeight="1" x14ac:dyDescent="0.25">
      <c r="A87" s="5" t="s">
        <v>35</v>
      </c>
      <c r="B87" s="5"/>
      <c r="C87" s="53" t="s">
        <v>36</v>
      </c>
      <c r="D87" s="53"/>
      <c r="E87" s="53"/>
      <c r="F87" s="5"/>
      <c r="G87" s="2"/>
      <c r="H87" s="5" t="s">
        <v>35</v>
      </c>
      <c r="I87" s="43" t="s">
        <v>34</v>
      </c>
      <c r="J87" s="43"/>
      <c r="K87" s="43"/>
      <c r="L87" s="43"/>
      <c r="M87" s="43"/>
    </row>
    <row r="88" spans="1:13" ht="12.75" customHeight="1" x14ac:dyDescent="0.25">
      <c r="A88" s="5" t="s">
        <v>32</v>
      </c>
      <c r="B88" s="5"/>
      <c r="C88" s="42" t="s">
        <v>33</v>
      </c>
      <c r="D88" s="42"/>
      <c r="E88" s="42"/>
      <c r="F88" s="5"/>
      <c r="G88" s="2"/>
      <c r="H88" s="5" t="s">
        <v>32</v>
      </c>
      <c r="I88" s="52">
        <v>204663171</v>
      </c>
      <c r="J88" s="52"/>
      <c r="K88" s="52"/>
      <c r="L88" s="52"/>
      <c r="M88" s="52"/>
    </row>
    <row r="89" spans="1:13" ht="12.75" customHeight="1" x14ac:dyDescent="0.25">
      <c r="A89" s="5" t="s">
        <v>30</v>
      </c>
      <c r="B89" s="5"/>
      <c r="C89" s="42" t="s">
        <v>31</v>
      </c>
      <c r="D89" s="42"/>
      <c r="E89" s="42"/>
      <c r="F89" s="5"/>
      <c r="G89" s="2"/>
      <c r="H89" s="5" t="s">
        <v>30</v>
      </c>
      <c r="I89" s="43" t="s">
        <v>29</v>
      </c>
      <c r="J89" s="43"/>
      <c r="K89" s="43"/>
      <c r="L89" s="43"/>
      <c r="M89" s="43"/>
    </row>
    <row r="90" spans="1:13" ht="45" x14ac:dyDescent="0.25">
      <c r="A90" s="44" t="s">
        <v>28</v>
      </c>
      <c r="B90" s="40"/>
      <c r="C90" s="40"/>
      <c r="D90" s="45"/>
      <c r="E90" s="49" t="s">
        <v>27</v>
      </c>
      <c r="F90" s="49" t="s">
        <v>26</v>
      </c>
      <c r="G90" s="49" t="s">
        <v>25</v>
      </c>
      <c r="H90" s="49" t="s">
        <v>24</v>
      </c>
      <c r="I90" s="39" t="s">
        <v>23</v>
      </c>
      <c r="J90" s="39"/>
      <c r="K90" s="39" t="s">
        <v>22</v>
      </c>
      <c r="L90" s="39"/>
      <c r="M90" s="9" t="s">
        <v>21</v>
      </c>
    </row>
    <row r="91" spans="1:13" ht="22.5" x14ac:dyDescent="0.25">
      <c r="A91" s="46"/>
      <c r="B91" s="47"/>
      <c r="C91" s="47"/>
      <c r="D91" s="48"/>
      <c r="E91" s="50"/>
      <c r="F91" s="50"/>
      <c r="G91" s="50"/>
      <c r="H91" s="50"/>
      <c r="I91" s="9" t="s">
        <v>20</v>
      </c>
      <c r="J91" s="16" t="s">
        <v>19</v>
      </c>
      <c r="K91" s="9" t="s">
        <v>20</v>
      </c>
      <c r="L91" s="16" t="s">
        <v>19</v>
      </c>
      <c r="M91" s="9"/>
    </row>
    <row r="92" spans="1:13" ht="12.75" customHeight="1" x14ac:dyDescent="0.25">
      <c r="A92" s="29">
        <v>1</v>
      </c>
      <c r="B92" s="30"/>
      <c r="C92" s="30"/>
      <c r="D92" s="31"/>
      <c r="E92" s="15">
        <v>2</v>
      </c>
      <c r="F92" s="9">
        <v>3</v>
      </c>
      <c r="G92" s="15">
        <v>4</v>
      </c>
      <c r="H92" s="15">
        <v>5</v>
      </c>
      <c r="I92" s="9">
        <v>6</v>
      </c>
      <c r="J92" s="9">
        <v>7</v>
      </c>
      <c r="K92" s="9">
        <v>8</v>
      </c>
      <c r="L92" s="9">
        <v>9</v>
      </c>
      <c r="M92" s="15">
        <v>10</v>
      </c>
    </row>
    <row r="93" spans="1:13" ht="19.5" customHeight="1" x14ac:dyDescent="0.25">
      <c r="A93" s="14" t="s">
        <v>18</v>
      </c>
      <c r="B93" s="32" t="s">
        <v>17</v>
      </c>
      <c r="C93" s="33"/>
      <c r="D93" s="34"/>
      <c r="E93" s="14" t="s">
        <v>16</v>
      </c>
      <c r="F93" s="13">
        <v>9</v>
      </c>
      <c r="G93" s="12">
        <v>4500</v>
      </c>
      <c r="H93" s="11">
        <f>G93*F93</f>
        <v>40500</v>
      </c>
      <c r="I93" s="35" t="s">
        <v>15</v>
      </c>
      <c r="J93" s="36"/>
      <c r="K93" s="35" t="s">
        <v>14</v>
      </c>
      <c r="L93" s="36"/>
      <c r="M93" s="11">
        <f>H93</f>
        <v>40500</v>
      </c>
    </row>
    <row r="94" spans="1:13" ht="12.75" customHeight="1" x14ac:dyDescent="0.25">
      <c r="A94" s="10"/>
      <c r="B94" s="39" t="s">
        <v>13</v>
      </c>
      <c r="C94" s="39"/>
      <c r="D94" s="39"/>
      <c r="E94" s="9"/>
      <c r="F94" s="9"/>
      <c r="G94" s="8"/>
      <c r="H94" s="7">
        <f>SUM(H93:H93)</f>
        <v>40500</v>
      </c>
      <c r="I94" s="37"/>
      <c r="J94" s="38"/>
      <c r="K94" s="37"/>
      <c r="L94" s="38"/>
      <c r="M94" s="7">
        <f>(M93:M93)</f>
        <v>40500</v>
      </c>
    </row>
    <row r="95" spans="1:13" ht="12.75" customHeight="1" x14ac:dyDescent="0.25">
      <c r="A95" s="40" t="s">
        <v>12</v>
      </c>
      <c r="B95" s="40"/>
      <c r="C95" s="40"/>
      <c r="D95" s="40"/>
      <c r="E95" s="41" t="s">
        <v>214</v>
      </c>
      <c r="F95" s="41"/>
      <c r="G95" s="41"/>
      <c r="H95" s="41"/>
      <c r="I95" s="41"/>
      <c r="J95" s="41"/>
      <c r="K95" s="41"/>
      <c r="L95" s="41"/>
      <c r="M95" s="41"/>
    </row>
    <row r="96" spans="1:13" ht="12.75" customHeight="1" x14ac:dyDescent="0.25">
      <c r="A96" s="23" t="s">
        <v>10</v>
      </c>
      <c r="B96" s="24"/>
      <c r="C96" s="24"/>
      <c r="D96" s="24"/>
      <c r="E96" s="24"/>
      <c r="F96" s="24"/>
      <c r="G96" s="2"/>
      <c r="H96" s="5" t="s">
        <v>9</v>
      </c>
      <c r="I96" s="2"/>
      <c r="J96" s="2"/>
      <c r="K96" s="2"/>
      <c r="L96" s="2"/>
      <c r="M96" s="2"/>
    </row>
    <row r="97" spans="1:13" ht="12.75" customHeight="1" x14ac:dyDescent="0.25">
      <c r="A97" s="2"/>
      <c r="B97" s="4"/>
      <c r="C97" s="4"/>
      <c r="D97" s="4"/>
      <c r="E97" s="4"/>
      <c r="F97" s="4"/>
      <c r="G97" s="4"/>
      <c r="H97" s="4"/>
      <c r="I97" s="4"/>
      <c r="J97" s="5" t="s">
        <v>8</v>
      </c>
      <c r="K97" s="5"/>
      <c r="L97" s="5"/>
      <c r="M97" s="2"/>
    </row>
    <row r="98" spans="1:13" ht="12.75" customHeight="1" x14ac:dyDescent="0.25">
      <c r="A98" s="25" t="s">
        <v>7</v>
      </c>
      <c r="B98" s="26"/>
      <c r="C98" s="26"/>
      <c r="D98" s="26"/>
      <c r="E98" s="26"/>
      <c r="F98" s="6"/>
      <c r="G98" s="6"/>
      <c r="H98" s="21"/>
      <c r="I98" s="21"/>
      <c r="J98" s="21"/>
      <c r="K98" s="21"/>
      <c r="L98" s="21"/>
      <c r="M98" s="2"/>
    </row>
    <row r="99" spans="1:13" ht="12.75" customHeight="1" x14ac:dyDescent="0.25">
      <c r="A99" s="2"/>
      <c r="B99" s="4"/>
      <c r="C99" s="4"/>
      <c r="D99" s="4"/>
      <c r="E99" s="4"/>
      <c r="F99" s="4"/>
      <c r="G99" s="4"/>
      <c r="H99" s="27" t="s">
        <v>6</v>
      </c>
      <c r="I99" s="27"/>
      <c r="J99" s="27"/>
      <c r="K99" s="27"/>
      <c r="L99" s="27"/>
      <c r="M99" s="2"/>
    </row>
    <row r="100" spans="1:13" ht="12.75" customHeight="1" x14ac:dyDescent="0.25">
      <c r="A100" s="2"/>
      <c r="B100" s="5" t="s">
        <v>5</v>
      </c>
      <c r="C100" s="4"/>
      <c r="D100" s="4"/>
      <c r="E100" s="4"/>
      <c r="F100" s="4"/>
      <c r="G100" s="4"/>
      <c r="H100" s="28" t="s">
        <v>4</v>
      </c>
      <c r="I100" s="28"/>
      <c r="J100" s="28"/>
      <c r="K100" s="28"/>
      <c r="L100" s="28"/>
      <c r="M100" s="2"/>
    </row>
    <row r="101" spans="1:13" ht="12.75" customHeight="1" x14ac:dyDescent="0.25">
      <c r="A101" s="2"/>
      <c r="B101" s="5"/>
      <c r="C101" s="26" t="s">
        <v>3</v>
      </c>
      <c r="D101" s="26"/>
      <c r="E101" s="26"/>
      <c r="F101" s="26"/>
      <c r="G101" s="4"/>
      <c r="M101" s="2"/>
    </row>
    <row r="102" spans="1:13" ht="12.75" customHeight="1" thickBot="1" x14ac:dyDescent="0.3">
      <c r="A102" s="2"/>
      <c r="B102" s="4"/>
      <c r="C102" s="21"/>
      <c r="D102" s="21"/>
      <c r="E102" s="21"/>
      <c r="F102" s="21"/>
      <c r="G102" s="3"/>
      <c r="H102" s="61" t="s">
        <v>213</v>
      </c>
      <c r="I102" s="61"/>
      <c r="J102" s="61"/>
      <c r="K102" s="61"/>
      <c r="L102" s="61"/>
      <c r="M102" s="2"/>
    </row>
    <row r="105" spans="1:13" ht="13.5" customHeight="1" x14ac:dyDescent="0.25">
      <c r="A105" s="56" t="s">
        <v>212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2"/>
    </row>
    <row r="106" spans="1:13" ht="12.75" customHeight="1" x14ac:dyDescent="0.25">
      <c r="A106" s="18"/>
      <c r="B106" s="18"/>
      <c r="C106" s="18"/>
      <c r="D106" s="57" t="s">
        <v>211</v>
      </c>
      <c r="E106" s="57"/>
      <c r="F106" s="57"/>
      <c r="G106" s="57"/>
      <c r="H106" s="57"/>
      <c r="I106" s="18"/>
      <c r="J106" s="18"/>
      <c r="K106" s="18"/>
      <c r="L106" s="18"/>
      <c r="M106" s="2"/>
    </row>
    <row r="107" spans="1:13" ht="12.75" customHeight="1" x14ac:dyDescent="0.25">
      <c r="A107" s="58" t="s">
        <v>187</v>
      </c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2"/>
    </row>
    <row r="108" spans="1:13" ht="12.75" customHeight="1" x14ac:dyDescent="0.25">
      <c r="A108" s="59" t="s">
        <v>54</v>
      </c>
      <c r="B108" s="59"/>
      <c r="C108" s="60" t="s">
        <v>53</v>
      </c>
      <c r="D108" s="60"/>
      <c r="E108" s="60"/>
      <c r="F108" s="17"/>
      <c r="G108" s="2"/>
      <c r="H108" s="17" t="s">
        <v>52</v>
      </c>
      <c r="I108" s="60" t="s">
        <v>51</v>
      </c>
      <c r="J108" s="60"/>
      <c r="K108" s="60"/>
      <c r="L108" s="60"/>
      <c r="M108" s="60"/>
    </row>
    <row r="109" spans="1:13" ht="12.75" customHeight="1" x14ac:dyDescent="0.25">
      <c r="A109" s="5" t="s">
        <v>49</v>
      </c>
      <c r="B109" s="5"/>
      <c r="C109" s="54" t="s">
        <v>50</v>
      </c>
      <c r="D109" s="54"/>
      <c r="E109" s="54"/>
      <c r="F109" s="5"/>
      <c r="G109" s="2"/>
      <c r="H109" s="5" t="s">
        <v>49</v>
      </c>
      <c r="I109" s="55" t="s">
        <v>48</v>
      </c>
      <c r="J109" s="55"/>
      <c r="K109" s="55"/>
      <c r="L109" s="55"/>
      <c r="M109" s="55"/>
    </row>
    <row r="110" spans="1:13" ht="12.75" customHeight="1" x14ac:dyDescent="0.25">
      <c r="A110" s="5" t="s">
        <v>47</v>
      </c>
      <c r="B110" s="5"/>
      <c r="C110" s="43" t="s">
        <v>205</v>
      </c>
      <c r="D110" s="43"/>
      <c r="E110" s="43"/>
      <c r="F110" s="5"/>
      <c r="G110" s="2"/>
      <c r="H110" s="5" t="s">
        <v>45</v>
      </c>
      <c r="I110" s="43" t="s">
        <v>44</v>
      </c>
      <c r="J110" s="43"/>
      <c r="K110" s="43"/>
      <c r="L110" s="43"/>
      <c r="M110" s="43"/>
    </row>
    <row r="111" spans="1:13" ht="12.75" customHeight="1" x14ac:dyDescent="0.25">
      <c r="A111" s="5" t="s">
        <v>43</v>
      </c>
      <c r="B111" s="5"/>
      <c r="C111" s="42" t="s">
        <v>42</v>
      </c>
      <c r="D111" s="42"/>
      <c r="E111" s="42"/>
      <c r="F111" s="5"/>
      <c r="G111" s="2"/>
      <c r="H111" s="5" t="s">
        <v>41</v>
      </c>
      <c r="I111" s="43" t="s">
        <v>40</v>
      </c>
      <c r="J111" s="43"/>
      <c r="K111" s="43"/>
      <c r="L111" s="43"/>
      <c r="M111" s="43"/>
    </row>
    <row r="112" spans="1:13" ht="12.75" customHeight="1" x14ac:dyDescent="0.25">
      <c r="A112" s="5" t="s">
        <v>38</v>
      </c>
      <c r="B112" s="5"/>
      <c r="C112" s="51" t="s">
        <v>39</v>
      </c>
      <c r="D112" s="51"/>
      <c r="E112" s="51"/>
      <c r="F112" s="51"/>
      <c r="G112" s="2"/>
      <c r="H112" s="5" t="s">
        <v>38</v>
      </c>
      <c r="I112" s="52" t="s">
        <v>37</v>
      </c>
      <c r="J112" s="52"/>
      <c r="K112" s="52"/>
      <c r="L112" s="52"/>
      <c r="M112" s="52"/>
    </row>
    <row r="113" spans="1:13" ht="12.75" customHeight="1" x14ac:dyDescent="0.25">
      <c r="A113" s="5" t="s">
        <v>35</v>
      </c>
      <c r="B113" s="5"/>
      <c r="C113" s="53" t="s">
        <v>36</v>
      </c>
      <c r="D113" s="53"/>
      <c r="E113" s="53"/>
      <c r="F113" s="5"/>
      <c r="G113" s="2"/>
      <c r="H113" s="5" t="s">
        <v>35</v>
      </c>
      <c r="I113" s="43" t="s">
        <v>34</v>
      </c>
      <c r="J113" s="43"/>
      <c r="K113" s="43"/>
      <c r="L113" s="43"/>
      <c r="M113" s="43"/>
    </row>
    <row r="114" spans="1:13" ht="12.75" customHeight="1" x14ac:dyDescent="0.25">
      <c r="A114" s="5" t="s">
        <v>32</v>
      </c>
      <c r="B114" s="5"/>
      <c r="C114" s="42" t="s">
        <v>33</v>
      </c>
      <c r="D114" s="42"/>
      <c r="E114" s="42"/>
      <c r="F114" s="5"/>
      <c r="G114" s="2"/>
      <c r="H114" s="5" t="s">
        <v>32</v>
      </c>
      <c r="I114" s="52">
        <v>204663171</v>
      </c>
      <c r="J114" s="52"/>
      <c r="K114" s="52"/>
      <c r="L114" s="52"/>
      <c r="M114" s="52"/>
    </row>
    <row r="115" spans="1:13" ht="12.75" customHeight="1" x14ac:dyDescent="0.25">
      <c r="A115" s="5" t="s">
        <v>30</v>
      </c>
      <c r="B115" s="5"/>
      <c r="C115" s="42" t="s">
        <v>31</v>
      </c>
      <c r="D115" s="42"/>
      <c r="E115" s="42"/>
      <c r="F115" s="5"/>
      <c r="G115" s="2"/>
      <c r="H115" s="5" t="s">
        <v>30</v>
      </c>
      <c r="I115" s="43" t="s">
        <v>29</v>
      </c>
      <c r="J115" s="43"/>
      <c r="K115" s="43"/>
      <c r="L115" s="43"/>
      <c r="M115" s="43"/>
    </row>
    <row r="116" spans="1:13" ht="45" x14ac:dyDescent="0.25">
      <c r="A116" s="44" t="s">
        <v>28</v>
      </c>
      <c r="B116" s="40"/>
      <c r="C116" s="40"/>
      <c r="D116" s="45"/>
      <c r="E116" s="49" t="s">
        <v>27</v>
      </c>
      <c r="F116" s="49" t="s">
        <v>26</v>
      </c>
      <c r="G116" s="49" t="s">
        <v>25</v>
      </c>
      <c r="H116" s="49" t="s">
        <v>24</v>
      </c>
      <c r="I116" s="39" t="s">
        <v>23</v>
      </c>
      <c r="J116" s="39"/>
      <c r="K116" s="39" t="s">
        <v>22</v>
      </c>
      <c r="L116" s="39"/>
      <c r="M116" s="9" t="s">
        <v>21</v>
      </c>
    </row>
    <row r="117" spans="1:13" ht="22.5" x14ac:dyDescent="0.25">
      <c r="A117" s="46"/>
      <c r="B117" s="47"/>
      <c r="C117" s="47"/>
      <c r="D117" s="48"/>
      <c r="E117" s="50"/>
      <c r="F117" s="50"/>
      <c r="G117" s="50"/>
      <c r="H117" s="50"/>
      <c r="I117" s="9" t="s">
        <v>20</v>
      </c>
      <c r="J117" s="16" t="s">
        <v>19</v>
      </c>
      <c r="K117" s="9" t="s">
        <v>20</v>
      </c>
      <c r="L117" s="16" t="s">
        <v>19</v>
      </c>
      <c r="M117" s="9"/>
    </row>
    <row r="118" spans="1:13" ht="12.75" customHeight="1" x14ac:dyDescent="0.25">
      <c r="A118" s="29">
        <v>1</v>
      </c>
      <c r="B118" s="30"/>
      <c r="C118" s="30"/>
      <c r="D118" s="31"/>
      <c r="E118" s="15">
        <v>2</v>
      </c>
      <c r="F118" s="9">
        <v>3</v>
      </c>
      <c r="G118" s="15">
        <v>4</v>
      </c>
      <c r="H118" s="15">
        <v>5</v>
      </c>
      <c r="I118" s="9">
        <v>6</v>
      </c>
      <c r="J118" s="9">
        <v>7</v>
      </c>
      <c r="K118" s="9">
        <v>8</v>
      </c>
      <c r="L118" s="9">
        <v>9</v>
      </c>
      <c r="M118" s="15">
        <v>10</v>
      </c>
    </row>
    <row r="119" spans="1:13" ht="19.5" customHeight="1" x14ac:dyDescent="0.25">
      <c r="A119" s="14" t="s">
        <v>18</v>
      </c>
      <c r="B119" s="32" t="s">
        <v>17</v>
      </c>
      <c r="C119" s="33"/>
      <c r="D119" s="34"/>
      <c r="E119" s="14" t="s">
        <v>16</v>
      </c>
      <c r="F119" s="13">
        <v>5</v>
      </c>
      <c r="G119" s="12">
        <v>4500</v>
      </c>
      <c r="H119" s="11">
        <f>G119*F119</f>
        <v>22500</v>
      </c>
      <c r="I119" s="35" t="s">
        <v>15</v>
      </c>
      <c r="J119" s="36"/>
      <c r="K119" s="35" t="s">
        <v>14</v>
      </c>
      <c r="L119" s="36"/>
      <c r="M119" s="11">
        <f>H119</f>
        <v>22500</v>
      </c>
    </row>
    <row r="120" spans="1:13" ht="12.75" customHeight="1" x14ac:dyDescent="0.25">
      <c r="A120" s="10"/>
      <c r="B120" s="39" t="s">
        <v>13</v>
      </c>
      <c r="C120" s="39"/>
      <c r="D120" s="39"/>
      <c r="E120" s="9"/>
      <c r="F120" s="9"/>
      <c r="G120" s="8"/>
      <c r="H120" s="7">
        <f>SUM(H119:H119)</f>
        <v>22500</v>
      </c>
      <c r="I120" s="37"/>
      <c r="J120" s="38"/>
      <c r="K120" s="37"/>
      <c r="L120" s="38"/>
      <c r="M120" s="7">
        <f>(M119:M119)</f>
        <v>22500</v>
      </c>
    </row>
    <row r="121" spans="1:13" ht="12.75" customHeight="1" x14ac:dyDescent="0.25">
      <c r="A121" s="40" t="s">
        <v>12</v>
      </c>
      <c r="B121" s="40"/>
      <c r="C121" s="40"/>
      <c r="D121" s="40"/>
      <c r="E121" s="41" t="s">
        <v>201</v>
      </c>
      <c r="F121" s="41"/>
      <c r="G121" s="41"/>
      <c r="H121" s="41"/>
      <c r="I121" s="41"/>
      <c r="J121" s="41"/>
      <c r="K121" s="41"/>
      <c r="L121" s="41"/>
      <c r="M121" s="41"/>
    </row>
    <row r="122" spans="1:13" ht="12.75" customHeight="1" x14ac:dyDescent="0.25">
      <c r="A122" s="23" t="s">
        <v>10</v>
      </c>
      <c r="B122" s="24"/>
      <c r="C122" s="24"/>
      <c r="D122" s="24"/>
      <c r="E122" s="24"/>
      <c r="F122" s="24"/>
      <c r="G122" s="2"/>
      <c r="H122" s="5" t="s">
        <v>9</v>
      </c>
      <c r="I122" s="2"/>
      <c r="J122" s="2"/>
      <c r="K122" s="2"/>
      <c r="L122" s="2"/>
      <c r="M122" s="2"/>
    </row>
    <row r="123" spans="1:13" ht="12.75" customHeight="1" x14ac:dyDescent="0.25">
      <c r="A123" s="2"/>
      <c r="B123" s="4"/>
      <c r="C123" s="4"/>
      <c r="D123" s="4"/>
      <c r="E123" s="4"/>
      <c r="F123" s="4"/>
      <c r="G123" s="4"/>
      <c r="H123" s="4"/>
      <c r="I123" s="4"/>
      <c r="J123" s="5" t="s">
        <v>8</v>
      </c>
      <c r="K123" s="5"/>
      <c r="L123" s="5"/>
      <c r="M123" s="2"/>
    </row>
    <row r="124" spans="1:13" ht="12.75" customHeight="1" x14ac:dyDescent="0.25">
      <c r="A124" s="25" t="s">
        <v>7</v>
      </c>
      <c r="B124" s="26"/>
      <c r="C124" s="26"/>
      <c r="D124" s="26"/>
      <c r="E124" s="26"/>
      <c r="F124" s="6"/>
      <c r="G124" s="6"/>
      <c r="H124" s="21"/>
      <c r="I124" s="21"/>
      <c r="J124" s="21"/>
      <c r="K124" s="21"/>
      <c r="L124" s="21"/>
      <c r="M124" s="2"/>
    </row>
    <row r="125" spans="1:13" ht="12.75" customHeight="1" x14ac:dyDescent="0.25">
      <c r="A125" s="2"/>
      <c r="B125" s="4"/>
      <c r="C125" s="4"/>
      <c r="D125" s="4"/>
      <c r="E125" s="4"/>
      <c r="F125" s="4"/>
      <c r="G125" s="4"/>
      <c r="H125" s="27" t="s">
        <v>6</v>
      </c>
      <c r="I125" s="27"/>
      <c r="J125" s="27"/>
      <c r="K125" s="27"/>
      <c r="L125" s="27"/>
      <c r="M125" s="2"/>
    </row>
    <row r="126" spans="1:13" ht="12.75" customHeight="1" x14ac:dyDescent="0.25">
      <c r="A126" s="2"/>
      <c r="B126" s="5" t="s">
        <v>5</v>
      </c>
      <c r="C126" s="4"/>
      <c r="D126" s="4"/>
      <c r="E126" s="4"/>
      <c r="F126" s="4"/>
      <c r="G126" s="4"/>
      <c r="H126" s="28" t="s">
        <v>4</v>
      </c>
      <c r="I126" s="28"/>
      <c r="J126" s="28"/>
      <c r="K126" s="28"/>
      <c r="L126" s="28"/>
      <c r="M126" s="2"/>
    </row>
    <row r="127" spans="1:13" ht="12.75" customHeight="1" x14ac:dyDescent="0.25">
      <c r="A127" s="2"/>
      <c r="B127" s="5"/>
      <c r="C127" s="26" t="s">
        <v>3</v>
      </c>
      <c r="D127" s="26"/>
      <c r="E127" s="26"/>
      <c r="F127" s="26"/>
      <c r="G127" s="4"/>
      <c r="M127" s="2"/>
    </row>
    <row r="128" spans="1:13" ht="12.75" customHeight="1" thickBot="1" x14ac:dyDescent="0.3">
      <c r="A128" s="2"/>
      <c r="B128" s="4"/>
      <c r="C128" s="21"/>
      <c r="D128" s="21"/>
      <c r="E128" s="21"/>
      <c r="F128" s="21"/>
      <c r="G128" s="3"/>
      <c r="H128" s="61" t="s">
        <v>210</v>
      </c>
      <c r="I128" s="61"/>
      <c r="J128" s="61"/>
      <c r="K128" s="61"/>
      <c r="L128" s="61"/>
      <c r="M128" s="2"/>
    </row>
    <row r="131" spans="1:17" ht="13.5" customHeight="1" x14ac:dyDescent="0.25">
      <c r="A131" s="56" t="s">
        <v>209</v>
      </c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2"/>
    </row>
    <row r="132" spans="1:17" ht="12.75" customHeight="1" x14ac:dyDescent="0.25">
      <c r="A132" s="18"/>
      <c r="B132" s="18"/>
      <c r="C132" s="18"/>
      <c r="D132" s="57" t="s">
        <v>208</v>
      </c>
      <c r="E132" s="57"/>
      <c r="F132" s="57"/>
      <c r="G132" s="57"/>
      <c r="H132" s="57"/>
      <c r="I132" s="18"/>
      <c r="J132" s="18"/>
      <c r="K132" s="18"/>
      <c r="L132" s="18"/>
      <c r="M132" s="2"/>
    </row>
    <row r="133" spans="1:17" ht="12.75" customHeight="1" x14ac:dyDescent="0.25">
      <c r="A133" s="58" t="s">
        <v>187</v>
      </c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2"/>
    </row>
    <row r="134" spans="1:17" ht="12.75" customHeight="1" x14ac:dyDescent="0.25">
      <c r="A134" s="59" t="s">
        <v>54</v>
      </c>
      <c r="B134" s="59"/>
      <c r="C134" s="60" t="s">
        <v>53</v>
      </c>
      <c r="D134" s="60"/>
      <c r="E134" s="60"/>
      <c r="F134" s="17"/>
      <c r="G134" s="2"/>
      <c r="H134" s="17" t="s">
        <v>52</v>
      </c>
      <c r="I134" s="60" t="s">
        <v>51</v>
      </c>
      <c r="J134" s="60"/>
      <c r="K134" s="60"/>
      <c r="L134" s="60"/>
      <c r="M134" s="60"/>
    </row>
    <row r="135" spans="1:17" ht="12.75" customHeight="1" x14ac:dyDescent="0.25">
      <c r="A135" s="5" t="s">
        <v>49</v>
      </c>
      <c r="B135" s="5"/>
      <c r="C135" s="54" t="s">
        <v>50</v>
      </c>
      <c r="D135" s="54"/>
      <c r="E135" s="54"/>
      <c r="F135" s="5"/>
      <c r="G135" s="2"/>
      <c r="H135" s="5" t="s">
        <v>49</v>
      </c>
      <c r="I135" s="55" t="s">
        <v>48</v>
      </c>
      <c r="J135" s="55"/>
      <c r="K135" s="55"/>
      <c r="L135" s="55"/>
      <c r="M135" s="55"/>
    </row>
    <row r="136" spans="1:17" ht="12.75" customHeight="1" x14ac:dyDescent="0.25">
      <c r="A136" s="5" t="s">
        <v>47</v>
      </c>
      <c r="B136" s="5"/>
      <c r="C136" s="43" t="s">
        <v>205</v>
      </c>
      <c r="D136" s="43"/>
      <c r="E136" s="43"/>
      <c r="F136" s="5"/>
      <c r="G136" s="2"/>
      <c r="H136" s="5" t="s">
        <v>45</v>
      </c>
      <c r="I136" s="43" t="s">
        <v>44</v>
      </c>
      <c r="J136" s="43"/>
      <c r="K136" s="43"/>
      <c r="L136" s="43"/>
      <c r="M136" s="43"/>
    </row>
    <row r="137" spans="1:17" ht="12.75" customHeight="1" x14ac:dyDescent="0.25">
      <c r="A137" s="5" t="s">
        <v>43</v>
      </c>
      <c r="B137" s="5"/>
      <c r="C137" s="42" t="s">
        <v>42</v>
      </c>
      <c r="D137" s="42"/>
      <c r="E137" s="42"/>
      <c r="F137" s="5"/>
      <c r="G137" s="2"/>
      <c r="H137" s="5" t="s">
        <v>41</v>
      </c>
      <c r="I137" s="43" t="s">
        <v>40</v>
      </c>
      <c r="J137" s="43"/>
      <c r="K137" s="43"/>
      <c r="L137" s="43"/>
      <c r="M137" s="43"/>
    </row>
    <row r="138" spans="1:17" ht="12.75" customHeight="1" x14ac:dyDescent="0.25">
      <c r="A138" s="5" t="s">
        <v>38</v>
      </c>
      <c r="B138" s="5"/>
      <c r="C138" s="51" t="s">
        <v>39</v>
      </c>
      <c r="D138" s="51"/>
      <c r="E138" s="51"/>
      <c r="F138" s="51"/>
      <c r="G138" s="2"/>
      <c r="H138" s="5" t="s">
        <v>38</v>
      </c>
      <c r="I138" s="52" t="s">
        <v>37</v>
      </c>
      <c r="J138" s="52"/>
      <c r="K138" s="52"/>
      <c r="L138" s="52"/>
      <c r="M138" s="52"/>
    </row>
    <row r="139" spans="1:17" ht="12.75" customHeight="1" x14ac:dyDescent="0.25">
      <c r="A139" s="5" t="s">
        <v>35</v>
      </c>
      <c r="B139" s="5"/>
      <c r="C139" s="53" t="s">
        <v>36</v>
      </c>
      <c r="D139" s="53"/>
      <c r="E139" s="53"/>
      <c r="F139" s="5"/>
      <c r="G139" s="2"/>
      <c r="H139" s="5" t="s">
        <v>35</v>
      </c>
      <c r="I139" s="43" t="s">
        <v>34</v>
      </c>
      <c r="J139" s="43"/>
      <c r="K139" s="43"/>
      <c r="L139" s="43"/>
      <c r="M139" s="43"/>
    </row>
    <row r="140" spans="1:17" ht="12.75" customHeight="1" x14ac:dyDescent="0.25">
      <c r="A140" s="5" t="s">
        <v>32</v>
      </c>
      <c r="B140" s="5"/>
      <c r="C140" s="42" t="s">
        <v>33</v>
      </c>
      <c r="D140" s="42"/>
      <c r="E140" s="42"/>
      <c r="F140" s="5"/>
      <c r="G140" s="2"/>
      <c r="H140" s="5" t="s">
        <v>32</v>
      </c>
      <c r="I140" s="52">
        <v>204663171</v>
      </c>
      <c r="J140" s="52"/>
      <c r="K140" s="52"/>
      <c r="L140" s="52"/>
      <c r="M140" s="52"/>
      <c r="P140" s="1"/>
      <c r="Q140" s="1"/>
    </row>
    <row r="141" spans="1:17" ht="12.75" customHeight="1" x14ac:dyDescent="0.25">
      <c r="A141" s="5" t="s">
        <v>30</v>
      </c>
      <c r="B141" s="5"/>
      <c r="C141" s="42" t="s">
        <v>31</v>
      </c>
      <c r="D141" s="42"/>
      <c r="E141" s="42"/>
      <c r="F141" s="5"/>
      <c r="G141" s="2"/>
      <c r="H141" s="5" t="s">
        <v>30</v>
      </c>
      <c r="I141" s="43" t="s">
        <v>29</v>
      </c>
      <c r="J141" s="43"/>
      <c r="K141" s="43"/>
      <c r="L141" s="43"/>
      <c r="M141" s="43"/>
    </row>
    <row r="142" spans="1:17" ht="45" x14ac:dyDescent="0.25">
      <c r="A142" s="44" t="s">
        <v>28</v>
      </c>
      <c r="B142" s="40"/>
      <c r="C142" s="40"/>
      <c r="D142" s="45"/>
      <c r="E142" s="49" t="s">
        <v>27</v>
      </c>
      <c r="F142" s="49" t="s">
        <v>26</v>
      </c>
      <c r="G142" s="49" t="s">
        <v>25</v>
      </c>
      <c r="H142" s="49" t="s">
        <v>24</v>
      </c>
      <c r="I142" s="39" t="s">
        <v>23</v>
      </c>
      <c r="J142" s="39"/>
      <c r="K142" s="39" t="s">
        <v>22</v>
      </c>
      <c r="L142" s="39"/>
      <c r="M142" s="9" t="s">
        <v>21</v>
      </c>
    </row>
    <row r="143" spans="1:17" ht="22.5" x14ac:dyDescent="0.25">
      <c r="A143" s="46"/>
      <c r="B143" s="47"/>
      <c r="C143" s="47"/>
      <c r="D143" s="48"/>
      <c r="E143" s="50"/>
      <c r="F143" s="50"/>
      <c r="G143" s="50"/>
      <c r="H143" s="50"/>
      <c r="I143" s="9" t="s">
        <v>20</v>
      </c>
      <c r="J143" s="16" t="s">
        <v>19</v>
      </c>
      <c r="K143" s="9" t="s">
        <v>20</v>
      </c>
      <c r="L143" s="16" t="s">
        <v>19</v>
      </c>
      <c r="M143" s="9"/>
    </row>
    <row r="144" spans="1:17" ht="12.75" customHeight="1" x14ac:dyDescent="0.25">
      <c r="A144" s="29">
        <v>1</v>
      </c>
      <c r="B144" s="30"/>
      <c r="C144" s="30"/>
      <c r="D144" s="31"/>
      <c r="E144" s="15">
        <v>2</v>
      </c>
      <c r="F144" s="9">
        <v>3</v>
      </c>
      <c r="G144" s="15">
        <v>4</v>
      </c>
      <c r="H144" s="15">
        <v>5</v>
      </c>
      <c r="I144" s="9">
        <v>6</v>
      </c>
      <c r="J144" s="9">
        <v>7</v>
      </c>
      <c r="K144" s="9">
        <v>8</v>
      </c>
      <c r="L144" s="9">
        <v>9</v>
      </c>
      <c r="M144" s="15">
        <v>10</v>
      </c>
      <c r="P144" s="1" t="s">
        <v>190</v>
      </c>
      <c r="Q144" s="1"/>
    </row>
    <row r="145" spans="1:13" ht="19.5" customHeight="1" x14ac:dyDescent="0.25">
      <c r="A145" s="14" t="s">
        <v>18</v>
      </c>
      <c r="B145" s="32" t="s">
        <v>17</v>
      </c>
      <c r="C145" s="33"/>
      <c r="D145" s="34"/>
      <c r="E145" s="14" t="s">
        <v>16</v>
      </c>
      <c r="F145" s="13">
        <v>10</v>
      </c>
      <c r="G145" s="12">
        <v>4500</v>
      </c>
      <c r="H145" s="11">
        <f>G145*F145</f>
        <v>45000</v>
      </c>
      <c r="I145" s="35" t="s">
        <v>15</v>
      </c>
      <c r="J145" s="36"/>
      <c r="K145" s="35" t="s">
        <v>14</v>
      </c>
      <c r="L145" s="36"/>
      <c r="M145" s="11">
        <f>H145</f>
        <v>45000</v>
      </c>
    </row>
    <row r="146" spans="1:13" ht="12.75" customHeight="1" x14ac:dyDescent="0.25">
      <c r="A146" s="10"/>
      <c r="B146" s="39" t="s">
        <v>13</v>
      </c>
      <c r="C146" s="39"/>
      <c r="D146" s="39"/>
      <c r="E146" s="9"/>
      <c r="F146" s="9"/>
      <c r="G146" s="8"/>
      <c r="H146" s="7">
        <f>SUM(H145:H145)</f>
        <v>45000</v>
      </c>
      <c r="I146" s="37"/>
      <c r="J146" s="38"/>
      <c r="K146" s="37"/>
      <c r="L146" s="38"/>
      <c r="M146" s="7">
        <f>(M145:M145)</f>
        <v>45000</v>
      </c>
    </row>
    <row r="147" spans="1:13" ht="12.75" customHeight="1" x14ac:dyDescent="0.25">
      <c r="A147" s="40" t="s">
        <v>12</v>
      </c>
      <c r="B147" s="40"/>
      <c r="C147" s="40"/>
      <c r="D147" s="40"/>
      <c r="E147" s="41" t="s">
        <v>128</v>
      </c>
      <c r="F147" s="41"/>
      <c r="G147" s="41"/>
      <c r="H147" s="41"/>
      <c r="I147" s="41"/>
      <c r="J147" s="41"/>
      <c r="K147" s="41"/>
      <c r="L147" s="41"/>
      <c r="M147" s="41"/>
    </row>
    <row r="148" spans="1:13" ht="12.75" customHeight="1" x14ac:dyDescent="0.25">
      <c r="A148" s="23" t="s">
        <v>10</v>
      </c>
      <c r="B148" s="24"/>
      <c r="C148" s="24"/>
      <c r="D148" s="24"/>
      <c r="E148" s="24"/>
      <c r="F148" s="24"/>
      <c r="G148" s="2"/>
      <c r="H148" s="5" t="s">
        <v>9</v>
      </c>
      <c r="I148" s="2"/>
      <c r="J148" s="2"/>
      <c r="K148" s="2"/>
      <c r="L148" s="2"/>
      <c r="M148" s="2"/>
    </row>
    <row r="149" spans="1:13" ht="12.75" customHeight="1" x14ac:dyDescent="0.25">
      <c r="A149" s="2"/>
      <c r="B149" s="4"/>
      <c r="C149" s="4"/>
      <c r="D149" s="4"/>
      <c r="E149" s="4"/>
      <c r="F149" s="4"/>
      <c r="G149" s="4"/>
      <c r="H149" s="4"/>
      <c r="I149" s="4"/>
      <c r="J149" s="5" t="s">
        <v>8</v>
      </c>
      <c r="K149" s="5"/>
      <c r="L149" s="5"/>
      <c r="M149" s="2"/>
    </row>
    <row r="150" spans="1:13" ht="12.75" customHeight="1" x14ac:dyDescent="0.25">
      <c r="A150" s="25" t="s">
        <v>7</v>
      </c>
      <c r="B150" s="26"/>
      <c r="C150" s="26"/>
      <c r="D150" s="26"/>
      <c r="E150" s="26"/>
      <c r="F150" s="6"/>
      <c r="G150" s="6"/>
      <c r="H150" s="21"/>
      <c r="I150" s="21"/>
      <c r="J150" s="21"/>
      <c r="K150" s="21"/>
      <c r="L150" s="21"/>
      <c r="M150" s="2"/>
    </row>
    <row r="151" spans="1:13" ht="12.75" customHeight="1" x14ac:dyDescent="0.25">
      <c r="A151" s="2"/>
      <c r="B151" s="4"/>
      <c r="C151" s="4"/>
      <c r="D151" s="4"/>
      <c r="E151" s="4"/>
      <c r="F151" s="4"/>
      <c r="G151" s="4"/>
      <c r="H151" s="27" t="s">
        <v>6</v>
      </c>
      <c r="I151" s="27"/>
      <c r="J151" s="27"/>
      <c r="K151" s="27"/>
      <c r="L151" s="27"/>
      <c r="M151" s="2"/>
    </row>
    <row r="152" spans="1:13" ht="12.75" customHeight="1" x14ac:dyDescent="0.25">
      <c r="A152" s="2"/>
      <c r="B152" s="5" t="s">
        <v>5</v>
      </c>
      <c r="C152" s="4"/>
      <c r="D152" s="4"/>
      <c r="E152" s="4"/>
      <c r="F152" s="4"/>
      <c r="G152" s="4"/>
      <c r="H152" s="28" t="s">
        <v>4</v>
      </c>
      <c r="I152" s="28"/>
      <c r="J152" s="28"/>
      <c r="K152" s="28"/>
      <c r="L152" s="28"/>
      <c r="M152" s="2"/>
    </row>
    <row r="153" spans="1:13" ht="12.75" customHeight="1" x14ac:dyDescent="0.25">
      <c r="A153" s="2"/>
      <c r="B153" s="5"/>
      <c r="C153" s="26" t="s">
        <v>3</v>
      </c>
      <c r="D153" s="26"/>
      <c r="E153" s="26"/>
      <c r="F153" s="26"/>
      <c r="G153" s="4"/>
      <c r="M153" s="2"/>
    </row>
    <row r="154" spans="1:13" ht="12.75" customHeight="1" thickBot="1" x14ac:dyDescent="0.3">
      <c r="A154" s="2"/>
      <c r="B154" s="4"/>
      <c r="C154" s="21"/>
      <c r="D154" s="21"/>
      <c r="E154" s="21"/>
      <c r="F154" s="21"/>
      <c r="G154" s="3"/>
      <c r="H154" s="61" t="s">
        <v>183</v>
      </c>
      <c r="I154" s="61"/>
      <c r="J154" s="61"/>
      <c r="K154" s="61"/>
      <c r="L154" s="61"/>
      <c r="M154" s="2"/>
    </row>
    <row r="157" spans="1:13" ht="13.5" customHeight="1" x14ac:dyDescent="0.25">
      <c r="A157" s="56" t="s">
        <v>207</v>
      </c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2"/>
    </row>
    <row r="158" spans="1:13" ht="12.75" customHeight="1" x14ac:dyDescent="0.25">
      <c r="A158" s="18"/>
      <c r="B158" s="18"/>
      <c r="C158" s="18"/>
      <c r="D158" s="57" t="s">
        <v>206</v>
      </c>
      <c r="E158" s="57"/>
      <c r="F158" s="57"/>
      <c r="G158" s="57"/>
      <c r="H158" s="57"/>
      <c r="I158" s="18"/>
      <c r="J158" s="18"/>
      <c r="K158" s="18"/>
      <c r="L158" s="18"/>
      <c r="M158" s="2"/>
    </row>
    <row r="159" spans="1:13" ht="12.75" customHeight="1" x14ac:dyDescent="0.25">
      <c r="A159" s="58" t="s">
        <v>187</v>
      </c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2"/>
    </row>
    <row r="160" spans="1:13" ht="12.75" customHeight="1" x14ac:dyDescent="0.25">
      <c r="A160" s="59" t="s">
        <v>54</v>
      </c>
      <c r="B160" s="59"/>
      <c r="C160" s="60" t="s">
        <v>53</v>
      </c>
      <c r="D160" s="60"/>
      <c r="E160" s="60"/>
      <c r="F160" s="17"/>
      <c r="G160" s="2"/>
      <c r="H160" s="17" t="s">
        <v>52</v>
      </c>
      <c r="I160" s="60" t="s">
        <v>51</v>
      </c>
      <c r="J160" s="60"/>
      <c r="K160" s="60"/>
      <c r="L160" s="60"/>
      <c r="M160" s="60"/>
    </row>
    <row r="161" spans="1:16" ht="12.75" customHeight="1" x14ac:dyDescent="0.25">
      <c r="A161" s="5" t="s">
        <v>49</v>
      </c>
      <c r="B161" s="5"/>
      <c r="C161" s="54" t="s">
        <v>50</v>
      </c>
      <c r="D161" s="54"/>
      <c r="E161" s="54"/>
      <c r="F161" s="5"/>
      <c r="G161" s="2"/>
      <c r="H161" s="5" t="s">
        <v>49</v>
      </c>
      <c r="I161" s="55" t="s">
        <v>48</v>
      </c>
      <c r="J161" s="55"/>
      <c r="K161" s="55"/>
      <c r="L161" s="55"/>
      <c r="M161" s="55"/>
    </row>
    <row r="162" spans="1:16" ht="12.75" customHeight="1" x14ac:dyDescent="0.25">
      <c r="A162" s="5" t="s">
        <v>47</v>
      </c>
      <c r="B162" s="5"/>
      <c r="C162" s="43" t="s">
        <v>205</v>
      </c>
      <c r="D162" s="43"/>
      <c r="E162" s="43"/>
      <c r="F162" s="5"/>
      <c r="G162" s="2"/>
      <c r="H162" s="5" t="s">
        <v>45</v>
      </c>
      <c r="I162" s="43" t="s">
        <v>44</v>
      </c>
      <c r="J162" s="43"/>
      <c r="K162" s="43"/>
      <c r="L162" s="43"/>
      <c r="M162" s="43"/>
    </row>
    <row r="163" spans="1:16" ht="12.75" customHeight="1" x14ac:dyDescent="0.25">
      <c r="A163" s="5" t="s">
        <v>43</v>
      </c>
      <c r="B163" s="5"/>
      <c r="C163" s="42" t="s">
        <v>42</v>
      </c>
      <c r="D163" s="42"/>
      <c r="E163" s="42"/>
      <c r="F163" s="5"/>
      <c r="G163" s="2"/>
      <c r="H163" s="5" t="s">
        <v>41</v>
      </c>
      <c r="I163" s="43" t="s">
        <v>40</v>
      </c>
      <c r="J163" s="43"/>
      <c r="K163" s="43"/>
      <c r="L163" s="43"/>
      <c r="M163" s="43"/>
    </row>
    <row r="164" spans="1:16" ht="12.75" customHeight="1" x14ac:dyDescent="0.25">
      <c r="A164" s="5" t="s">
        <v>38</v>
      </c>
      <c r="B164" s="5"/>
      <c r="C164" s="51" t="s">
        <v>39</v>
      </c>
      <c r="D164" s="51"/>
      <c r="E164" s="51"/>
      <c r="F164" s="51"/>
      <c r="G164" s="2"/>
      <c r="H164" s="5" t="s">
        <v>38</v>
      </c>
      <c r="I164" s="52" t="s">
        <v>37</v>
      </c>
      <c r="J164" s="52"/>
      <c r="K164" s="52"/>
      <c r="L164" s="52"/>
      <c r="M164" s="52"/>
    </row>
    <row r="165" spans="1:16" ht="12.75" customHeight="1" x14ac:dyDescent="0.25">
      <c r="A165" s="5" t="s">
        <v>35</v>
      </c>
      <c r="B165" s="5"/>
      <c r="C165" s="53" t="s">
        <v>36</v>
      </c>
      <c r="D165" s="53"/>
      <c r="E165" s="53"/>
      <c r="F165" s="5"/>
      <c r="G165" s="2"/>
      <c r="H165" s="5" t="s">
        <v>35</v>
      </c>
      <c r="I165" s="43" t="s">
        <v>34</v>
      </c>
      <c r="J165" s="43"/>
      <c r="K165" s="43"/>
      <c r="L165" s="43"/>
      <c r="M165" s="43"/>
    </row>
    <row r="166" spans="1:16" ht="12.75" customHeight="1" x14ac:dyDescent="0.25">
      <c r="A166" s="5" t="s">
        <v>32</v>
      </c>
      <c r="B166" s="5"/>
      <c r="C166" s="42" t="s">
        <v>33</v>
      </c>
      <c r="D166" s="42"/>
      <c r="E166" s="42"/>
      <c r="F166" s="5"/>
      <c r="G166" s="2"/>
      <c r="H166" s="5" t="s">
        <v>32</v>
      </c>
      <c r="I166" s="52">
        <v>204663171</v>
      </c>
      <c r="J166" s="52"/>
      <c r="K166" s="52"/>
      <c r="L166" s="52"/>
      <c r="M166" s="52"/>
    </row>
    <row r="167" spans="1:16" ht="12.75" customHeight="1" x14ac:dyDescent="0.25">
      <c r="A167" s="5" t="s">
        <v>30</v>
      </c>
      <c r="B167" s="5"/>
      <c r="C167" s="42" t="s">
        <v>31</v>
      </c>
      <c r="D167" s="42"/>
      <c r="E167" s="42"/>
      <c r="F167" s="5"/>
      <c r="G167" s="2"/>
      <c r="H167" s="5" t="s">
        <v>30</v>
      </c>
      <c r="I167" s="43" t="s">
        <v>29</v>
      </c>
      <c r="J167" s="43"/>
      <c r="K167" s="43"/>
      <c r="L167" s="43"/>
      <c r="M167" s="43"/>
    </row>
    <row r="168" spans="1:16" ht="45" x14ac:dyDescent="0.25">
      <c r="A168" s="44" t="s">
        <v>28</v>
      </c>
      <c r="B168" s="40"/>
      <c r="C168" s="40"/>
      <c r="D168" s="45"/>
      <c r="E168" s="49" t="s">
        <v>27</v>
      </c>
      <c r="F168" s="49" t="s">
        <v>26</v>
      </c>
      <c r="G168" s="49" t="s">
        <v>25</v>
      </c>
      <c r="H168" s="49" t="s">
        <v>24</v>
      </c>
      <c r="I168" s="39" t="s">
        <v>23</v>
      </c>
      <c r="J168" s="39"/>
      <c r="K168" s="39" t="s">
        <v>22</v>
      </c>
      <c r="L168" s="39"/>
      <c r="M168" s="9" t="s">
        <v>21</v>
      </c>
    </row>
    <row r="169" spans="1:16" ht="22.5" x14ac:dyDescent="0.25">
      <c r="A169" s="46"/>
      <c r="B169" s="47"/>
      <c r="C169" s="47"/>
      <c r="D169" s="48"/>
      <c r="E169" s="50"/>
      <c r="F169" s="50"/>
      <c r="G169" s="50"/>
      <c r="H169" s="50"/>
      <c r="I169" s="9" t="s">
        <v>20</v>
      </c>
      <c r="J169" s="16" t="s">
        <v>19</v>
      </c>
      <c r="K169" s="9" t="s">
        <v>20</v>
      </c>
      <c r="L169" s="16" t="s">
        <v>19</v>
      </c>
      <c r="M169" s="9"/>
    </row>
    <row r="170" spans="1:16" ht="13.5" customHeight="1" x14ac:dyDescent="0.25">
      <c r="A170" s="29">
        <v>1</v>
      </c>
      <c r="B170" s="30"/>
      <c r="C170" s="30"/>
      <c r="D170" s="31"/>
      <c r="E170" s="15">
        <v>2</v>
      </c>
      <c r="F170" s="9">
        <v>3</v>
      </c>
      <c r="G170" s="15">
        <v>4</v>
      </c>
      <c r="H170" s="15">
        <v>5</v>
      </c>
      <c r="I170" s="9">
        <v>6</v>
      </c>
      <c r="J170" s="9">
        <v>7</v>
      </c>
      <c r="K170" s="9">
        <v>8</v>
      </c>
      <c r="L170" s="9">
        <v>9</v>
      </c>
      <c r="M170" s="15">
        <v>10</v>
      </c>
    </row>
    <row r="171" spans="1:16" ht="19.5" customHeight="1" x14ac:dyDescent="0.25">
      <c r="A171" s="14" t="s">
        <v>18</v>
      </c>
      <c r="B171" s="32" t="s">
        <v>17</v>
      </c>
      <c r="C171" s="33"/>
      <c r="D171" s="34"/>
      <c r="E171" s="14" t="s">
        <v>16</v>
      </c>
      <c r="F171" s="13">
        <v>5</v>
      </c>
      <c r="G171" s="12">
        <v>4500</v>
      </c>
      <c r="H171" s="11">
        <f>G171*F171</f>
        <v>22500</v>
      </c>
      <c r="I171" s="35" t="s">
        <v>15</v>
      </c>
      <c r="J171" s="36"/>
      <c r="K171" s="35" t="s">
        <v>14</v>
      </c>
      <c r="L171" s="36"/>
      <c r="M171" s="11">
        <f>H171</f>
        <v>22500</v>
      </c>
    </row>
    <row r="172" spans="1:16" ht="12.75" customHeight="1" x14ac:dyDescent="0.25">
      <c r="A172" s="10"/>
      <c r="B172" s="39" t="s">
        <v>13</v>
      </c>
      <c r="C172" s="39"/>
      <c r="D172" s="39"/>
      <c r="E172" s="9"/>
      <c r="F172" s="9"/>
      <c r="G172" s="8"/>
      <c r="H172" s="7">
        <f>SUM(H171:H171)</f>
        <v>22500</v>
      </c>
      <c r="I172" s="37"/>
      <c r="J172" s="38"/>
      <c r="K172" s="37"/>
      <c r="L172" s="38"/>
      <c r="M172" s="7">
        <f>(M171:M171)</f>
        <v>22500</v>
      </c>
      <c r="O172" s="1" t="s">
        <v>190</v>
      </c>
      <c r="P172" s="1"/>
    </row>
    <row r="173" spans="1:16" ht="12.75" customHeight="1" x14ac:dyDescent="0.25">
      <c r="A173" s="40" t="s">
        <v>12</v>
      </c>
      <c r="B173" s="40"/>
      <c r="C173" s="40"/>
      <c r="D173" s="40"/>
      <c r="E173" s="41"/>
      <c r="F173" s="41"/>
      <c r="G173" s="41"/>
      <c r="H173" s="41"/>
      <c r="I173" s="41"/>
      <c r="J173" s="41"/>
      <c r="K173" s="41"/>
      <c r="L173" s="41"/>
      <c r="M173" s="41"/>
    </row>
    <row r="174" spans="1:16" ht="12.75" customHeight="1" x14ac:dyDescent="0.25">
      <c r="A174" s="23" t="s">
        <v>10</v>
      </c>
      <c r="B174" s="24"/>
      <c r="C174" s="24"/>
      <c r="D174" s="24"/>
      <c r="E174" s="24"/>
      <c r="F174" s="24"/>
      <c r="G174" s="2"/>
      <c r="H174" s="5" t="s">
        <v>9</v>
      </c>
      <c r="I174" s="2"/>
      <c r="J174" s="2"/>
      <c r="K174" s="2"/>
      <c r="L174" s="2"/>
      <c r="M174" s="2"/>
    </row>
    <row r="175" spans="1:16" ht="12.75" customHeight="1" x14ac:dyDescent="0.25">
      <c r="A175" s="2"/>
      <c r="B175" s="4"/>
      <c r="C175" s="4"/>
      <c r="D175" s="4"/>
      <c r="E175" s="4"/>
      <c r="F175" s="4"/>
      <c r="G175" s="4"/>
      <c r="H175" s="4"/>
      <c r="I175" s="4"/>
      <c r="J175" s="5" t="s">
        <v>8</v>
      </c>
      <c r="K175" s="5"/>
      <c r="L175" s="5"/>
      <c r="M175" s="2"/>
    </row>
    <row r="176" spans="1:16" ht="12.75" customHeight="1" x14ac:dyDescent="0.25">
      <c r="A176" s="25" t="s">
        <v>7</v>
      </c>
      <c r="B176" s="26"/>
      <c r="C176" s="26"/>
      <c r="D176" s="26"/>
      <c r="E176" s="26"/>
      <c r="F176" s="6"/>
      <c r="G176" s="6"/>
      <c r="H176" s="21"/>
      <c r="I176" s="21"/>
      <c r="J176" s="21"/>
      <c r="K176" s="21"/>
      <c r="L176" s="21"/>
      <c r="M176" s="2"/>
    </row>
    <row r="177" spans="1:13" ht="12.75" customHeight="1" x14ac:dyDescent="0.25">
      <c r="A177" s="2"/>
      <c r="B177" s="4"/>
      <c r="C177" s="4"/>
      <c r="D177" s="4"/>
      <c r="E177" s="4"/>
      <c r="F177" s="4"/>
      <c r="G177" s="4"/>
      <c r="H177" s="27" t="s">
        <v>6</v>
      </c>
      <c r="I177" s="27"/>
      <c r="J177" s="27"/>
      <c r="K177" s="27"/>
      <c r="L177" s="27"/>
      <c r="M177" s="2"/>
    </row>
    <row r="178" spans="1:13" ht="12.75" customHeight="1" x14ac:dyDescent="0.25">
      <c r="A178" s="2"/>
      <c r="B178" s="5" t="s">
        <v>5</v>
      </c>
      <c r="C178" s="4"/>
      <c r="D178" s="4"/>
      <c r="E178" s="4"/>
      <c r="F178" s="4"/>
      <c r="G178" s="4"/>
      <c r="H178" s="28" t="s">
        <v>4</v>
      </c>
      <c r="I178" s="28"/>
      <c r="J178" s="28"/>
      <c r="K178" s="28"/>
      <c r="L178" s="28"/>
      <c r="M178" s="2"/>
    </row>
    <row r="179" spans="1:13" ht="12.75" customHeight="1" x14ac:dyDescent="0.25">
      <c r="A179" s="2"/>
      <c r="B179" s="5"/>
      <c r="C179" s="26" t="s">
        <v>3</v>
      </c>
      <c r="D179" s="26"/>
      <c r="E179" s="26"/>
      <c r="F179" s="26"/>
      <c r="G179" s="4"/>
      <c r="M179" s="2"/>
    </row>
    <row r="180" spans="1:13" ht="12.75" customHeight="1" thickBot="1" x14ac:dyDescent="0.3">
      <c r="A180" s="2"/>
      <c r="B180" s="4"/>
      <c r="C180" s="21"/>
      <c r="D180" s="21"/>
      <c r="E180" s="21"/>
      <c r="F180" s="21"/>
      <c r="G180" s="3"/>
      <c r="H180" s="61" t="s">
        <v>183</v>
      </c>
      <c r="I180" s="61"/>
      <c r="J180" s="61"/>
      <c r="K180" s="61"/>
      <c r="L180" s="61"/>
      <c r="M180" s="2"/>
    </row>
    <row r="183" spans="1:13" ht="13.5" customHeight="1" x14ac:dyDescent="0.25">
      <c r="A183" s="56" t="s">
        <v>204</v>
      </c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2"/>
    </row>
    <row r="184" spans="1:13" ht="12.75" customHeight="1" x14ac:dyDescent="0.25">
      <c r="A184" s="18"/>
      <c r="B184" s="18"/>
      <c r="C184" s="18"/>
      <c r="D184" s="57" t="s">
        <v>203</v>
      </c>
      <c r="E184" s="57"/>
      <c r="F184" s="57"/>
      <c r="G184" s="57"/>
      <c r="H184" s="57"/>
      <c r="I184" s="18"/>
      <c r="J184" s="18"/>
      <c r="K184" s="18"/>
      <c r="L184" s="18"/>
      <c r="M184" s="2"/>
    </row>
    <row r="185" spans="1:13" ht="12.75" customHeight="1" x14ac:dyDescent="0.25">
      <c r="A185" s="58" t="s">
        <v>187</v>
      </c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2"/>
    </row>
    <row r="186" spans="1:13" ht="12.75" customHeight="1" x14ac:dyDescent="0.25">
      <c r="A186" s="59" t="s">
        <v>54</v>
      </c>
      <c r="B186" s="59"/>
      <c r="C186" s="60" t="s">
        <v>53</v>
      </c>
      <c r="D186" s="60"/>
      <c r="E186" s="60"/>
      <c r="F186" s="17"/>
      <c r="G186" s="2"/>
      <c r="H186" s="17" t="s">
        <v>52</v>
      </c>
      <c r="I186" s="60" t="s">
        <v>51</v>
      </c>
      <c r="J186" s="60"/>
      <c r="K186" s="60"/>
      <c r="L186" s="60"/>
      <c r="M186" s="60"/>
    </row>
    <row r="187" spans="1:13" ht="12.75" customHeight="1" x14ac:dyDescent="0.25">
      <c r="A187" s="5" t="s">
        <v>49</v>
      </c>
      <c r="B187" s="5"/>
      <c r="C187" s="54" t="s">
        <v>50</v>
      </c>
      <c r="D187" s="54"/>
      <c r="E187" s="54"/>
      <c r="F187" s="5"/>
      <c r="G187" s="2"/>
      <c r="H187" s="5" t="s">
        <v>49</v>
      </c>
      <c r="I187" s="55" t="s">
        <v>48</v>
      </c>
      <c r="J187" s="55"/>
      <c r="K187" s="55"/>
      <c r="L187" s="55"/>
      <c r="M187" s="55"/>
    </row>
    <row r="188" spans="1:13" ht="12.75" customHeight="1" x14ac:dyDescent="0.25">
      <c r="A188" s="5" t="s">
        <v>47</v>
      </c>
      <c r="B188" s="5"/>
      <c r="C188" s="43" t="s">
        <v>71</v>
      </c>
      <c r="D188" s="43"/>
      <c r="E188" s="43"/>
      <c r="F188" s="5"/>
      <c r="G188" s="2"/>
      <c r="H188" s="5" t="s">
        <v>45</v>
      </c>
      <c r="I188" s="43" t="s">
        <v>44</v>
      </c>
      <c r="J188" s="43"/>
      <c r="K188" s="43"/>
      <c r="L188" s="43"/>
      <c r="M188" s="43"/>
    </row>
    <row r="189" spans="1:13" ht="12.75" customHeight="1" x14ac:dyDescent="0.25">
      <c r="A189" s="5" t="s">
        <v>43</v>
      </c>
      <c r="B189" s="5"/>
      <c r="C189" s="42" t="s">
        <v>42</v>
      </c>
      <c r="D189" s="42"/>
      <c r="E189" s="42"/>
      <c r="F189" s="5"/>
      <c r="G189" s="2"/>
      <c r="H189" s="5" t="s">
        <v>41</v>
      </c>
      <c r="I189" s="43" t="s">
        <v>40</v>
      </c>
      <c r="J189" s="43"/>
      <c r="K189" s="43"/>
      <c r="L189" s="43"/>
      <c r="M189" s="43"/>
    </row>
    <row r="190" spans="1:13" ht="12.75" customHeight="1" x14ac:dyDescent="0.25">
      <c r="A190" s="5" t="s">
        <v>38</v>
      </c>
      <c r="B190" s="5"/>
      <c r="C190" s="51" t="s">
        <v>39</v>
      </c>
      <c r="D190" s="51"/>
      <c r="E190" s="51"/>
      <c r="F190" s="51"/>
      <c r="G190" s="2"/>
      <c r="H190" s="5" t="s">
        <v>38</v>
      </c>
      <c r="I190" s="52" t="s">
        <v>37</v>
      </c>
      <c r="J190" s="52"/>
      <c r="K190" s="52"/>
      <c r="L190" s="52"/>
      <c r="M190" s="52"/>
    </row>
    <row r="191" spans="1:13" ht="12.75" customHeight="1" x14ac:dyDescent="0.25">
      <c r="A191" s="5" t="s">
        <v>35</v>
      </c>
      <c r="B191" s="5"/>
      <c r="C191" s="53" t="s">
        <v>36</v>
      </c>
      <c r="D191" s="53"/>
      <c r="E191" s="53"/>
      <c r="F191" s="5"/>
      <c r="G191" s="2"/>
      <c r="H191" s="5" t="s">
        <v>35</v>
      </c>
      <c r="I191" s="43" t="s">
        <v>34</v>
      </c>
      <c r="J191" s="43"/>
      <c r="K191" s="43"/>
      <c r="L191" s="43"/>
      <c r="M191" s="43"/>
    </row>
    <row r="192" spans="1:13" ht="12.75" customHeight="1" x14ac:dyDescent="0.25">
      <c r="A192" s="5" t="s">
        <v>32</v>
      </c>
      <c r="B192" s="5"/>
      <c r="C192" s="42" t="s">
        <v>33</v>
      </c>
      <c r="D192" s="42"/>
      <c r="E192" s="42"/>
      <c r="F192" s="5"/>
      <c r="G192" s="2"/>
      <c r="H192" s="5" t="s">
        <v>32</v>
      </c>
      <c r="I192" s="52">
        <v>204663171</v>
      </c>
      <c r="J192" s="52"/>
      <c r="K192" s="52"/>
      <c r="L192" s="52"/>
      <c r="M192" s="52"/>
    </row>
    <row r="193" spans="1:16" ht="12.75" customHeight="1" x14ac:dyDescent="0.25">
      <c r="A193" s="5" t="s">
        <v>30</v>
      </c>
      <c r="B193" s="5"/>
      <c r="C193" s="42" t="s">
        <v>31</v>
      </c>
      <c r="D193" s="42"/>
      <c r="E193" s="42"/>
      <c r="F193" s="5"/>
      <c r="G193" s="2"/>
      <c r="H193" s="5" t="s">
        <v>30</v>
      </c>
      <c r="I193" s="43" t="s">
        <v>29</v>
      </c>
      <c r="J193" s="43"/>
      <c r="K193" s="43"/>
      <c r="L193" s="43"/>
      <c r="M193" s="43"/>
    </row>
    <row r="194" spans="1:16" ht="45" x14ac:dyDescent="0.25">
      <c r="A194" s="44" t="s">
        <v>28</v>
      </c>
      <c r="B194" s="40"/>
      <c r="C194" s="40"/>
      <c r="D194" s="45"/>
      <c r="E194" s="49" t="s">
        <v>27</v>
      </c>
      <c r="F194" s="49" t="s">
        <v>26</v>
      </c>
      <c r="G194" s="49" t="s">
        <v>25</v>
      </c>
      <c r="H194" s="49" t="s">
        <v>24</v>
      </c>
      <c r="I194" s="39" t="s">
        <v>23</v>
      </c>
      <c r="J194" s="39"/>
      <c r="K194" s="39" t="s">
        <v>22</v>
      </c>
      <c r="L194" s="39"/>
      <c r="M194" s="9" t="s">
        <v>21</v>
      </c>
    </row>
    <row r="195" spans="1:16" ht="22.5" x14ac:dyDescent="0.25">
      <c r="A195" s="46"/>
      <c r="B195" s="47"/>
      <c r="C195" s="47"/>
      <c r="D195" s="48"/>
      <c r="E195" s="50"/>
      <c r="F195" s="50"/>
      <c r="G195" s="50"/>
      <c r="H195" s="50"/>
      <c r="I195" s="9" t="s">
        <v>20</v>
      </c>
      <c r="J195" s="16" t="s">
        <v>19</v>
      </c>
      <c r="K195" s="9" t="s">
        <v>20</v>
      </c>
      <c r="L195" s="16" t="s">
        <v>19</v>
      </c>
      <c r="M195" s="9"/>
    </row>
    <row r="196" spans="1:16" ht="12.75" customHeight="1" x14ac:dyDescent="0.25">
      <c r="A196" s="29">
        <v>1</v>
      </c>
      <c r="B196" s="30"/>
      <c r="C196" s="30"/>
      <c r="D196" s="31"/>
      <c r="E196" s="15">
        <v>2</v>
      </c>
      <c r="F196" s="9">
        <v>3</v>
      </c>
      <c r="G196" s="15">
        <v>4</v>
      </c>
      <c r="H196" s="15">
        <v>5</v>
      </c>
      <c r="I196" s="9">
        <v>6</v>
      </c>
      <c r="J196" s="9">
        <v>7</v>
      </c>
      <c r="K196" s="9">
        <v>8</v>
      </c>
      <c r="L196" s="9">
        <v>9</v>
      </c>
      <c r="M196" s="15">
        <v>10</v>
      </c>
    </row>
    <row r="197" spans="1:16" ht="19.5" customHeight="1" x14ac:dyDescent="0.25">
      <c r="A197" s="14" t="s">
        <v>18</v>
      </c>
      <c r="B197" s="32" t="s">
        <v>17</v>
      </c>
      <c r="C197" s="33"/>
      <c r="D197" s="34"/>
      <c r="E197" s="14" t="s">
        <v>16</v>
      </c>
      <c r="F197" s="13">
        <v>5</v>
      </c>
      <c r="G197" s="12">
        <v>4500</v>
      </c>
      <c r="H197" s="11">
        <f>G197*F197</f>
        <v>22500</v>
      </c>
      <c r="I197" s="35" t="s">
        <v>15</v>
      </c>
      <c r="J197" s="36"/>
      <c r="K197" s="35" t="s">
        <v>14</v>
      </c>
      <c r="L197" s="36"/>
      <c r="M197" s="11">
        <f>H197</f>
        <v>22500</v>
      </c>
      <c r="O197" s="1" t="s">
        <v>202</v>
      </c>
      <c r="P197" s="1"/>
    </row>
    <row r="198" spans="1:16" ht="12.75" customHeight="1" x14ac:dyDescent="0.25">
      <c r="A198" s="10"/>
      <c r="B198" s="39" t="s">
        <v>13</v>
      </c>
      <c r="C198" s="39"/>
      <c r="D198" s="39"/>
      <c r="E198" s="9"/>
      <c r="F198" s="9"/>
      <c r="G198" s="8"/>
      <c r="H198" s="7">
        <f>SUM(H197:H197)</f>
        <v>22500</v>
      </c>
      <c r="I198" s="37"/>
      <c r="J198" s="38"/>
      <c r="K198" s="37"/>
      <c r="L198" s="38"/>
      <c r="M198" s="7">
        <f>(M197:M197)</f>
        <v>22500</v>
      </c>
    </row>
    <row r="199" spans="1:16" ht="12.75" customHeight="1" x14ac:dyDescent="0.25">
      <c r="A199" s="40" t="s">
        <v>12</v>
      </c>
      <c r="B199" s="40"/>
      <c r="C199" s="40"/>
      <c r="D199" s="40"/>
      <c r="E199" s="41" t="s">
        <v>201</v>
      </c>
      <c r="F199" s="41"/>
      <c r="G199" s="41"/>
      <c r="H199" s="41"/>
      <c r="I199" s="41"/>
      <c r="J199" s="41"/>
      <c r="K199" s="41"/>
      <c r="L199" s="41"/>
      <c r="M199" s="41"/>
    </row>
    <row r="200" spans="1:16" ht="12.75" customHeight="1" x14ac:dyDescent="0.25">
      <c r="A200" s="23" t="s">
        <v>10</v>
      </c>
      <c r="B200" s="24"/>
      <c r="C200" s="24"/>
      <c r="D200" s="24"/>
      <c r="E200" s="24"/>
      <c r="F200" s="24"/>
      <c r="G200" s="2"/>
      <c r="H200" s="5" t="s">
        <v>9</v>
      </c>
      <c r="I200" s="2"/>
      <c r="J200" s="2"/>
      <c r="K200" s="2"/>
      <c r="L200" s="2"/>
      <c r="M200" s="2"/>
    </row>
    <row r="201" spans="1:16" ht="12.75" customHeight="1" x14ac:dyDescent="0.25">
      <c r="A201" s="2"/>
      <c r="B201" s="4"/>
      <c r="C201" s="4"/>
      <c r="D201" s="4"/>
      <c r="E201" s="4"/>
      <c r="F201" s="4"/>
      <c r="G201" s="4"/>
      <c r="H201" s="4"/>
      <c r="I201" s="4"/>
      <c r="J201" s="5" t="s">
        <v>8</v>
      </c>
      <c r="K201" s="5"/>
      <c r="L201" s="5"/>
      <c r="M201" s="2"/>
    </row>
    <row r="202" spans="1:16" ht="12.75" customHeight="1" x14ac:dyDescent="0.25">
      <c r="A202" s="25" t="s">
        <v>7</v>
      </c>
      <c r="B202" s="26"/>
      <c r="C202" s="26"/>
      <c r="D202" s="26"/>
      <c r="E202" s="26"/>
      <c r="F202" s="6"/>
      <c r="G202" s="6"/>
      <c r="H202" s="21"/>
      <c r="I202" s="21"/>
      <c r="J202" s="21"/>
      <c r="K202" s="21"/>
      <c r="L202" s="21"/>
      <c r="M202" s="2"/>
    </row>
    <row r="203" spans="1:16" ht="12.75" customHeight="1" x14ac:dyDescent="0.25">
      <c r="A203" s="2"/>
      <c r="B203" s="4"/>
      <c r="C203" s="4"/>
      <c r="D203" s="4"/>
      <c r="E203" s="4"/>
      <c r="F203" s="4"/>
      <c r="G203" s="4"/>
      <c r="H203" s="27" t="s">
        <v>6</v>
      </c>
      <c r="I203" s="27"/>
      <c r="J203" s="27"/>
      <c r="K203" s="27"/>
      <c r="L203" s="27"/>
      <c r="M203" s="2"/>
    </row>
    <row r="204" spans="1:16" ht="12.75" customHeight="1" x14ac:dyDescent="0.25">
      <c r="A204" s="2"/>
      <c r="B204" s="5" t="s">
        <v>5</v>
      </c>
      <c r="C204" s="4"/>
      <c r="D204" s="4"/>
      <c r="E204" s="4"/>
      <c r="F204" s="4"/>
      <c r="G204" s="4"/>
      <c r="H204" s="28" t="s">
        <v>4</v>
      </c>
      <c r="I204" s="28"/>
      <c r="J204" s="28"/>
      <c r="K204" s="28"/>
      <c r="L204" s="28"/>
      <c r="M204" s="2"/>
    </row>
    <row r="205" spans="1:16" ht="12.75" customHeight="1" x14ac:dyDescent="0.25">
      <c r="A205" s="2"/>
      <c r="B205" s="5"/>
      <c r="C205" s="26" t="s">
        <v>3</v>
      </c>
      <c r="D205" s="26"/>
      <c r="E205" s="26"/>
      <c r="F205" s="26"/>
      <c r="G205" s="4"/>
      <c r="M205" s="2"/>
    </row>
    <row r="206" spans="1:16" ht="12.75" customHeight="1" thickBot="1" x14ac:dyDescent="0.3">
      <c r="A206" s="2"/>
      <c r="B206" s="4"/>
      <c r="C206" s="21"/>
      <c r="D206" s="21"/>
      <c r="E206" s="21"/>
      <c r="F206" s="21"/>
      <c r="G206" s="3"/>
      <c r="H206" s="61" t="s">
        <v>183</v>
      </c>
      <c r="I206" s="61"/>
      <c r="J206" s="61"/>
      <c r="K206" s="61"/>
      <c r="L206" s="61"/>
      <c r="M206" s="2"/>
    </row>
    <row r="209" spans="1:16" ht="13.5" customHeight="1" x14ac:dyDescent="0.25">
      <c r="A209" s="56" t="s">
        <v>200</v>
      </c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2"/>
    </row>
    <row r="210" spans="1:16" ht="12.75" customHeight="1" x14ac:dyDescent="0.25">
      <c r="A210" s="18"/>
      <c r="B210" s="18"/>
      <c r="C210" s="18"/>
      <c r="D210" s="57" t="s">
        <v>199</v>
      </c>
      <c r="E210" s="57"/>
      <c r="F210" s="57"/>
      <c r="G210" s="57"/>
      <c r="H210" s="57"/>
      <c r="I210" s="18"/>
      <c r="J210" s="18"/>
      <c r="K210" s="18"/>
      <c r="L210" s="18"/>
      <c r="M210" s="2"/>
    </row>
    <row r="211" spans="1:16" ht="12.75" customHeight="1" x14ac:dyDescent="0.25">
      <c r="A211" s="58" t="s">
        <v>187</v>
      </c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2"/>
    </row>
    <row r="212" spans="1:16" ht="12.75" customHeight="1" x14ac:dyDescent="0.25">
      <c r="A212" s="59" t="s">
        <v>54</v>
      </c>
      <c r="B212" s="59"/>
      <c r="C212" s="60" t="s">
        <v>53</v>
      </c>
      <c r="D212" s="60"/>
      <c r="E212" s="60"/>
      <c r="F212" s="17"/>
      <c r="G212" s="2"/>
      <c r="H212" s="17" t="s">
        <v>52</v>
      </c>
      <c r="I212" s="60" t="s">
        <v>51</v>
      </c>
      <c r="J212" s="60"/>
      <c r="K212" s="60"/>
      <c r="L212" s="60"/>
      <c r="M212" s="60"/>
    </row>
    <row r="213" spans="1:16" ht="12.75" customHeight="1" x14ac:dyDescent="0.25">
      <c r="A213" s="5" t="s">
        <v>49</v>
      </c>
      <c r="B213" s="5"/>
      <c r="C213" s="54" t="s">
        <v>50</v>
      </c>
      <c r="D213" s="54"/>
      <c r="E213" s="54"/>
      <c r="F213" s="5"/>
      <c r="G213" s="2"/>
      <c r="H213" s="5" t="s">
        <v>49</v>
      </c>
      <c r="I213" s="55" t="s">
        <v>48</v>
      </c>
      <c r="J213" s="55"/>
      <c r="K213" s="55"/>
      <c r="L213" s="55"/>
      <c r="M213" s="55"/>
    </row>
    <row r="214" spans="1:16" ht="12.75" customHeight="1" x14ac:dyDescent="0.25">
      <c r="A214" s="5" t="s">
        <v>47</v>
      </c>
      <c r="B214" s="5"/>
      <c r="C214" s="43" t="s">
        <v>71</v>
      </c>
      <c r="D214" s="43"/>
      <c r="E214" s="43"/>
      <c r="F214" s="5"/>
      <c r="G214" s="2"/>
      <c r="H214" s="5" t="s">
        <v>45</v>
      </c>
      <c r="I214" s="43" t="s">
        <v>44</v>
      </c>
      <c r="J214" s="43"/>
      <c r="K214" s="43"/>
      <c r="L214" s="43"/>
      <c r="M214" s="43"/>
    </row>
    <row r="215" spans="1:16" ht="12.75" customHeight="1" x14ac:dyDescent="0.25">
      <c r="A215" s="5" t="s">
        <v>43</v>
      </c>
      <c r="B215" s="5"/>
      <c r="C215" s="42" t="s">
        <v>42</v>
      </c>
      <c r="D215" s="42"/>
      <c r="E215" s="42"/>
      <c r="F215" s="5"/>
      <c r="G215" s="2"/>
      <c r="H215" s="5" t="s">
        <v>41</v>
      </c>
      <c r="I215" s="43" t="s">
        <v>40</v>
      </c>
      <c r="J215" s="43"/>
      <c r="K215" s="43"/>
      <c r="L215" s="43"/>
      <c r="M215" s="43"/>
    </row>
    <row r="216" spans="1:16" ht="12.75" customHeight="1" x14ac:dyDescent="0.25">
      <c r="A216" s="5" t="s">
        <v>38</v>
      </c>
      <c r="B216" s="5"/>
      <c r="C216" s="51" t="s">
        <v>39</v>
      </c>
      <c r="D216" s="51"/>
      <c r="E216" s="51"/>
      <c r="F216" s="51"/>
      <c r="G216" s="2"/>
      <c r="H216" s="5" t="s">
        <v>38</v>
      </c>
      <c r="I216" s="52" t="s">
        <v>37</v>
      </c>
      <c r="J216" s="52"/>
      <c r="K216" s="52"/>
      <c r="L216" s="52"/>
      <c r="M216" s="52"/>
    </row>
    <row r="217" spans="1:16" ht="12.75" customHeight="1" x14ac:dyDescent="0.25">
      <c r="A217" s="5" t="s">
        <v>35</v>
      </c>
      <c r="B217" s="5"/>
      <c r="C217" s="53" t="s">
        <v>36</v>
      </c>
      <c r="D217" s="53"/>
      <c r="E217" s="53"/>
      <c r="F217" s="5"/>
      <c r="G217" s="2"/>
      <c r="H217" s="5" t="s">
        <v>35</v>
      </c>
      <c r="I217" s="43" t="s">
        <v>34</v>
      </c>
      <c r="J217" s="43"/>
      <c r="K217" s="43"/>
      <c r="L217" s="43"/>
      <c r="M217" s="43"/>
    </row>
    <row r="218" spans="1:16" ht="12.75" customHeight="1" x14ac:dyDescent="0.25">
      <c r="A218" s="5" t="s">
        <v>32</v>
      </c>
      <c r="B218" s="5"/>
      <c r="C218" s="42" t="s">
        <v>33</v>
      </c>
      <c r="D218" s="42"/>
      <c r="E218" s="42"/>
      <c r="F218" s="5"/>
      <c r="G218" s="2"/>
      <c r="H218" s="5" t="s">
        <v>32</v>
      </c>
      <c r="I218" s="52">
        <v>204663171</v>
      </c>
      <c r="J218" s="52"/>
      <c r="K218" s="52"/>
      <c r="L218" s="52"/>
      <c r="M218" s="52"/>
    </row>
    <row r="219" spans="1:16" ht="12.75" customHeight="1" x14ac:dyDescent="0.25">
      <c r="A219" s="5" t="s">
        <v>30</v>
      </c>
      <c r="B219" s="5"/>
      <c r="C219" s="42" t="s">
        <v>31</v>
      </c>
      <c r="D219" s="42"/>
      <c r="E219" s="42"/>
      <c r="F219" s="5"/>
      <c r="G219" s="2"/>
      <c r="H219" s="5" t="s">
        <v>30</v>
      </c>
      <c r="I219" s="43" t="s">
        <v>29</v>
      </c>
      <c r="J219" s="43"/>
      <c r="K219" s="43"/>
      <c r="L219" s="43"/>
      <c r="M219" s="43"/>
    </row>
    <row r="220" spans="1:16" ht="45" x14ac:dyDescent="0.25">
      <c r="A220" s="44" t="s">
        <v>28</v>
      </c>
      <c r="B220" s="40"/>
      <c r="C220" s="40"/>
      <c r="D220" s="45"/>
      <c r="E220" s="49" t="s">
        <v>27</v>
      </c>
      <c r="F220" s="49" t="s">
        <v>26</v>
      </c>
      <c r="G220" s="49" t="s">
        <v>25</v>
      </c>
      <c r="H220" s="49" t="s">
        <v>24</v>
      </c>
      <c r="I220" s="39" t="s">
        <v>23</v>
      </c>
      <c r="J220" s="39"/>
      <c r="K220" s="39" t="s">
        <v>22</v>
      </c>
      <c r="L220" s="39"/>
      <c r="M220" s="9" t="s">
        <v>21</v>
      </c>
    </row>
    <row r="221" spans="1:16" ht="22.5" x14ac:dyDescent="0.25">
      <c r="A221" s="46"/>
      <c r="B221" s="47"/>
      <c r="C221" s="47"/>
      <c r="D221" s="48"/>
      <c r="E221" s="50"/>
      <c r="F221" s="50"/>
      <c r="G221" s="50"/>
      <c r="H221" s="50"/>
      <c r="I221" s="9" t="s">
        <v>20</v>
      </c>
      <c r="J221" s="16" t="s">
        <v>19</v>
      </c>
      <c r="K221" s="9" t="s">
        <v>20</v>
      </c>
      <c r="L221" s="16" t="s">
        <v>19</v>
      </c>
      <c r="M221" s="9"/>
    </row>
    <row r="222" spans="1:16" ht="12.75" customHeight="1" x14ac:dyDescent="0.25">
      <c r="A222" s="29">
        <v>1</v>
      </c>
      <c r="B222" s="30"/>
      <c r="C222" s="30"/>
      <c r="D222" s="31"/>
      <c r="E222" s="15">
        <v>2</v>
      </c>
      <c r="F222" s="9">
        <v>3</v>
      </c>
      <c r="G222" s="15">
        <v>4</v>
      </c>
      <c r="H222" s="15">
        <v>5</v>
      </c>
      <c r="I222" s="9">
        <v>6</v>
      </c>
      <c r="J222" s="9">
        <v>7</v>
      </c>
      <c r="K222" s="9">
        <v>8</v>
      </c>
      <c r="L222" s="9">
        <v>9</v>
      </c>
      <c r="M222" s="15">
        <v>10</v>
      </c>
    </row>
    <row r="223" spans="1:16" ht="19.5" customHeight="1" x14ac:dyDescent="0.25">
      <c r="A223" s="14" t="s">
        <v>18</v>
      </c>
      <c r="B223" s="32" t="s">
        <v>17</v>
      </c>
      <c r="C223" s="33"/>
      <c r="D223" s="34"/>
      <c r="E223" s="14" t="s">
        <v>16</v>
      </c>
      <c r="F223" s="13">
        <v>10</v>
      </c>
      <c r="G223" s="12">
        <v>4500</v>
      </c>
      <c r="H223" s="11">
        <f>G223*F223</f>
        <v>45000</v>
      </c>
      <c r="I223" s="35" t="s">
        <v>15</v>
      </c>
      <c r="J223" s="36"/>
      <c r="K223" s="35" t="s">
        <v>14</v>
      </c>
      <c r="L223" s="36"/>
      <c r="M223" s="11">
        <f>H223</f>
        <v>45000</v>
      </c>
    </row>
    <row r="224" spans="1:16" ht="12.75" customHeight="1" x14ac:dyDescent="0.25">
      <c r="A224" s="10"/>
      <c r="B224" s="39" t="s">
        <v>13</v>
      </c>
      <c r="C224" s="39"/>
      <c r="D224" s="39"/>
      <c r="E224" s="9"/>
      <c r="F224" s="9"/>
      <c r="G224" s="8"/>
      <c r="H224" s="7">
        <f>SUM(H223:H223)</f>
        <v>45000</v>
      </c>
      <c r="I224" s="37"/>
      <c r="J224" s="38"/>
      <c r="K224" s="37"/>
      <c r="L224" s="38"/>
      <c r="M224" s="7">
        <f>(M223:M223)</f>
        <v>45000</v>
      </c>
      <c r="O224" s="1" t="s">
        <v>190</v>
      </c>
      <c r="P224" s="1"/>
    </row>
    <row r="225" spans="1:13" ht="12.75" customHeight="1" x14ac:dyDescent="0.25">
      <c r="A225" s="40" t="s">
        <v>12</v>
      </c>
      <c r="B225" s="40"/>
      <c r="C225" s="40"/>
      <c r="D225" s="40"/>
      <c r="E225" s="41" t="s">
        <v>128</v>
      </c>
      <c r="F225" s="41"/>
      <c r="G225" s="41"/>
      <c r="H225" s="41"/>
      <c r="I225" s="41"/>
      <c r="J225" s="41"/>
      <c r="K225" s="41"/>
      <c r="L225" s="41"/>
      <c r="M225" s="41"/>
    </row>
    <row r="226" spans="1:13" ht="12.75" customHeight="1" x14ac:dyDescent="0.25">
      <c r="A226" s="23" t="s">
        <v>10</v>
      </c>
      <c r="B226" s="24"/>
      <c r="C226" s="24"/>
      <c r="D226" s="24"/>
      <c r="E226" s="24"/>
      <c r="F226" s="24"/>
      <c r="G226" s="2"/>
      <c r="H226" s="5" t="s">
        <v>9</v>
      </c>
      <c r="I226" s="2"/>
      <c r="J226" s="2"/>
      <c r="K226" s="2"/>
      <c r="L226" s="2"/>
      <c r="M226" s="2"/>
    </row>
    <row r="227" spans="1:13" ht="12.75" customHeight="1" x14ac:dyDescent="0.25">
      <c r="A227" s="2"/>
      <c r="B227" s="4"/>
      <c r="C227" s="4"/>
      <c r="D227" s="4"/>
      <c r="E227" s="4"/>
      <c r="F227" s="4"/>
      <c r="G227" s="4"/>
      <c r="H227" s="4"/>
      <c r="I227" s="4"/>
      <c r="J227" s="5" t="s">
        <v>8</v>
      </c>
      <c r="K227" s="5"/>
      <c r="L227" s="5"/>
      <c r="M227" s="2"/>
    </row>
    <row r="228" spans="1:13" ht="12.75" customHeight="1" x14ac:dyDescent="0.25">
      <c r="A228" s="25" t="s">
        <v>7</v>
      </c>
      <c r="B228" s="26"/>
      <c r="C228" s="26"/>
      <c r="D228" s="26"/>
      <c r="E228" s="26"/>
      <c r="F228" s="6"/>
      <c r="G228" s="6"/>
      <c r="H228" s="21"/>
      <c r="I228" s="21"/>
      <c r="J228" s="21"/>
      <c r="K228" s="21"/>
      <c r="L228" s="21"/>
      <c r="M228" s="2"/>
    </row>
    <row r="229" spans="1:13" ht="12.75" customHeight="1" x14ac:dyDescent="0.25">
      <c r="A229" s="2"/>
      <c r="B229" s="4"/>
      <c r="C229" s="4"/>
      <c r="D229" s="4"/>
      <c r="E229" s="4"/>
      <c r="F229" s="4"/>
      <c r="G229" s="4"/>
      <c r="H229" s="27" t="s">
        <v>6</v>
      </c>
      <c r="I229" s="27"/>
      <c r="J229" s="27"/>
      <c r="K229" s="27"/>
      <c r="L229" s="27"/>
      <c r="M229" s="2"/>
    </row>
    <row r="230" spans="1:13" ht="12.75" customHeight="1" x14ac:dyDescent="0.25">
      <c r="A230" s="2"/>
      <c r="B230" s="5" t="s">
        <v>5</v>
      </c>
      <c r="C230" s="4"/>
      <c r="D230" s="4"/>
      <c r="E230" s="4"/>
      <c r="F230" s="4"/>
      <c r="G230" s="4"/>
      <c r="H230" s="28" t="s">
        <v>4</v>
      </c>
      <c r="I230" s="28"/>
      <c r="J230" s="28"/>
      <c r="K230" s="28"/>
      <c r="L230" s="28"/>
      <c r="M230" s="2"/>
    </row>
    <row r="231" spans="1:13" ht="12.75" customHeight="1" x14ac:dyDescent="0.25">
      <c r="A231" s="2"/>
      <c r="B231" s="5"/>
      <c r="C231" s="26" t="s">
        <v>3</v>
      </c>
      <c r="D231" s="26"/>
      <c r="E231" s="26"/>
      <c r="F231" s="26"/>
      <c r="G231" s="4"/>
      <c r="M231" s="2"/>
    </row>
    <row r="232" spans="1:13" ht="12.75" customHeight="1" thickBot="1" x14ac:dyDescent="0.3">
      <c r="A232" s="2"/>
      <c r="B232" s="4"/>
      <c r="C232" s="21"/>
      <c r="D232" s="21"/>
      <c r="E232" s="21"/>
      <c r="F232" s="21"/>
      <c r="G232" s="3"/>
      <c r="H232" s="61" t="s">
        <v>183</v>
      </c>
      <c r="I232" s="61"/>
      <c r="J232" s="61"/>
      <c r="K232" s="61"/>
      <c r="L232" s="61"/>
      <c r="M232" s="2"/>
    </row>
    <row r="235" spans="1:13" ht="13.5" customHeight="1" x14ac:dyDescent="0.25">
      <c r="A235" s="56" t="s">
        <v>198</v>
      </c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2"/>
    </row>
    <row r="236" spans="1:13" ht="12.75" customHeight="1" x14ac:dyDescent="0.25">
      <c r="A236" s="18"/>
      <c r="B236" s="18"/>
      <c r="C236" s="18"/>
      <c r="D236" s="57" t="s">
        <v>197</v>
      </c>
      <c r="E236" s="57"/>
      <c r="F236" s="57"/>
      <c r="G236" s="57"/>
      <c r="H236" s="57"/>
      <c r="I236" s="18"/>
      <c r="J236" s="18"/>
      <c r="K236" s="18"/>
      <c r="L236" s="18"/>
      <c r="M236" s="2"/>
    </row>
    <row r="237" spans="1:13" ht="12.75" customHeight="1" x14ac:dyDescent="0.25">
      <c r="A237" s="58" t="s">
        <v>187</v>
      </c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2"/>
    </row>
    <row r="238" spans="1:13" ht="12.75" customHeight="1" x14ac:dyDescent="0.25">
      <c r="A238" s="59" t="s">
        <v>54</v>
      </c>
      <c r="B238" s="59"/>
      <c r="C238" s="60" t="s">
        <v>53</v>
      </c>
      <c r="D238" s="60"/>
      <c r="E238" s="60"/>
      <c r="F238" s="17"/>
      <c r="G238" s="2"/>
      <c r="H238" s="17" t="s">
        <v>52</v>
      </c>
      <c r="I238" s="60" t="s">
        <v>51</v>
      </c>
      <c r="J238" s="60"/>
      <c r="K238" s="60"/>
      <c r="L238" s="60"/>
      <c r="M238" s="60"/>
    </row>
    <row r="239" spans="1:13" ht="12.75" customHeight="1" x14ac:dyDescent="0.25">
      <c r="A239" s="5" t="s">
        <v>49</v>
      </c>
      <c r="B239" s="5"/>
      <c r="C239" s="54" t="s">
        <v>50</v>
      </c>
      <c r="D239" s="54"/>
      <c r="E239" s="54"/>
      <c r="F239" s="5"/>
      <c r="G239" s="2"/>
      <c r="H239" s="5" t="s">
        <v>49</v>
      </c>
      <c r="I239" s="55" t="s">
        <v>48</v>
      </c>
      <c r="J239" s="55"/>
      <c r="K239" s="55"/>
      <c r="L239" s="55"/>
      <c r="M239" s="55"/>
    </row>
    <row r="240" spans="1:13" ht="12.75" customHeight="1" x14ac:dyDescent="0.25">
      <c r="A240" s="5" t="s">
        <v>47</v>
      </c>
      <c r="B240" s="5"/>
      <c r="C240" s="43" t="s">
        <v>71</v>
      </c>
      <c r="D240" s="43"/>
      <c r="E240" s="43"/>
      <c r="F240" s="5"/>
      <c r="G240" s="2"/>
      <c r="H240" s="5" t="s">
        <v>45</v>
      </c>
      <c r="I240" s="43" t="s">
        <v>44</v>
      </c>
      <c r="J240" s="43"/>
      <c r="K240" s="43"/>
      <c r="L240" s="43"/>
      <c r="M240" s="43"/>
    </row>
    <row r="241" spans="1:16" ht="12.75" customHeight="1" x14ac:dyDescent="0.25">
      <c r="A241" s="5" t="s">
        <v>43</v>
      </c>
      <c r="B241" s="5"/>
      <c r="C241" s="42" t="s">
        <v>42</v>
      </c>
      <c r="D241" s="42"/>
      <c r="E241" s="42"/>
      <c r="F241" s="5"/>
      <c r="G241" s="2"/>
      <c r="H241" s="5" t="s">
        <v>41</v>
      </c>
      <c r="I241" s="43" t="s">
        <v>40</v>
      </c>
      <c r="J241" s="43"/>
      <c r="K241" s="43"/>
      <c r="L241" s="43"/>
      <c r="M241" s="43"/>
    </row>
    <row r="242" spans="1:16" ht="12.75" customHeight="1" x14ac:dyDescent="0.25">
      <c r="A242" s="5" t="s">
        <v>38</v>
      </c>
      <c r="B242" s="5"/>
      <c r="C242" s="51" t="s">
        <v>39</v>
      </c>
      <c r="D242" s="51"/>
      <c r="E242" s="51"/>
      <c r="F242" s="51"/>
      <c r="G242" s="2"/>
      <c r="H242" s="5" t="s">
        <v>38</v>
      </c>
      <c r="I242" s="52" t="s">
        <v>37</v>
      </c>
      <c r="J242" s="52"/>
      <c r="K242" s="52"/>
      <c r="L242" s="52"/>
      <c r="M242" s="52"/>
    </row>
    <row r="243" spans="1:16" ht="12.75" customHeight="1" x14ac:dyDescent="0.25">
      <c r="A243" s="5" t="s">
        <v>35</v>
      </c>
      <c r="B243" s="5"/>
      <c r="C243" s="53" t="s">
        <v>36</v>
      </c>
      <c r="D243" s="53"/>
      <c r="E243" s="53"/>
      <c r="F243" s="5"/>
      <c r="G243" s="2"/>
      <c r="H243" s="5" t="s">
        <v>35</v>
      </c>
      <c r="I243" s="43" t="s">
        <v>34</v>
      </c>
      <c r="J243" s="43"/>
      <c r="K243" s="43"/>
      <c r="L243" s="43"/>
      <c r="M243" s="43"/>
    </row>
    <row r="244" spans="1:16" ht="12.75" customHeight="1" x14ac:dyDescent="0.25">
      <c r="A244" s="5" t="s">
        <v>32</v>
      </c>
      <c r="B244" s="5"/>
      <c r="C244" s="42" t="s">
        <v>33</v>
      </c>
      <c r="D244" s="42"/>
      <c r="E244" s="42"/>
      <c r="F244" s="5"/>
      <c r="G244" s="2"/>
      <c r="H244" s="5" t="s">
        <v>32</v>
      </c>
      <c r="I244" s="52">
        <v>204663171</v>
      </c>
      <c r="J244" s="52"/>
      <c r="K244" s="52"/>
      <c r="L244" s="52"/>
      <c r="M244" s="52"/>
    </row>
    <row r="245" spans="1:16" ht="12.75" customHeight="1" x14ac:dyDescent="0.25">
      <c r="A245" s="5" t="s">
        <v>30</v>
      </c>
      <c r="B245" s="5"/>
      <c r="C245" s="42" t="s">
        <v>31</v>
      </c>
      <c r="D245" s="42"/>
      <c r="E245" s="42"/>
      <c r="F245" s="5"/>
      <c r="G245" s="2"/>
      <c r="H245" s="5" t="s">
        <v>30</v>
      </c>
      <c r="I245" s="43" t="s">
        <v>29</v>
      </c>
      <c r="J245" s="43"/>
      <c r="K245" s="43"/>
      <c r="L245" s="43"/>
      <c r="M245" s="43"/>
    </row>
    <row r="246" spans="1:16" ht="45" x14ac:dyDescent="0.25">
      <c r="A246" s="44" t="s">
        <v>28</v>
      </c>
      <c r="B246" s="40"/>
      <c r="C246" s="40"/>
      <c r="D246" s="45"/>
      <c r="E246" s="49" t="s">
        <v>27</v>
      </c>
      <c r="F246" s="49" t="s">
        <v>26</v>
      </c>
      <c r="G246" s="49" t="s">
        <v>25</v>
      </c>
      <c r="H246" s="49" t="s">
        <v>24</v>
      </c>
      <c r="I246" s="39" t="s">
        <v>23</v>
      </c>
      <c r="J246" s="39"/>
      <c r="K246" s="39" t="s">
        <v>22</v>
      </c>
      <c r="L246" s="39"/>
      <c r="M246" s="9" t="s">
        <v>21</v>
      </c>
    </row>
    <row r="247" spans="1:16" ht="22.5" x14ac:dyDescent="0.25">
      <c r="A247" s="46"/>
      <c r="B247" s="47"/>
      <c r="C247" s="47"/>
      <c r="D247" s="48"/>
      <c r="E247" s="50"/>
      <c r="F247" s="50"/>
      <c r="G247" s="50"/>
      <c r="H247" s="50"/>
      <c r="I247" s="9" t="s">
        <v>20</v>
      </c>
      <c r="J247" s="16" t="s">
        <v>19</v>
      </c>
      <c r="K247" s="9" t="s">
        <v>20</v>
      </c>
      <c r="L247" s="16" t="s">
        <v>19</v>
      </c>
      <c r="M247" s="9"/>
    </row>
    <row r="248" spans="1:16" ht="12.75" customHeight="1" x14ac:dyDescent="0.25">
      <c r="A248" s="29">
        <v>1</v>
      </c>
      <c r="B248" s="30"/>
      <c r="C248" s="30"/>
      <c r="D248" s="31"/>
      <c r="E248" s="15">
        <v>2</v>
      </c>
      <c r="F248" s="9">
        <v>3</v>
      </c>
      <c r="G248" s="15">
        <v>4</v>
      </c>
      <c r="H248" s="15">
        <v>5</v>
      </c>
      <c r="I248" s="9">
        <v>6</v>
      </c>
      <c r="J248" s="9">
        <v>7</v>
      </c>
      <c r="K248" s="9">
        <v>8</v>
      </c>
      <c r="L248" s="9">
        <v>9</v>
      </c>
      <c r="M248" s="15">
        <v>10</v>
      </c>
    </row>
    <row r="249" spans="1:16" ht="19.5" customHeight="1" x14ac:dyDescent="0.25">
      <c r="A249" s="14" t="s">
        <v>18</v>
      </c>
      <c r="B249" s="32" t="s">
        <v>17</v>
      </c>
      <c r="C249" s="33"/>
      <c r="D249" s="34"/>
      <c r="E249" s="14" t="s">
        <v>16</v>
      </c>
      <c r="F249" s="13">
        <v>10</v>
      </c>
      <c r="G249" s="12">
        <v>4500</v>
      </c>
      <c r="H249" s="11">
        <f>G249*F249</f>
        <v>45000</v>
      </c>
      <c r="I249" s="35" t="s">
        <v>15</v>
      </c>
      <c r="J249" s="36"/>
      <c r="K249" s="35" t="s">
        <v>14</v>
      </c>
      <c r="L249" s="36"/>
      <c r="M249" s="11">
        <f>H249</f>
        <v>45000</v>
      </c>
    </row>
    <row r="250" spans="1:16" ht="12.75" customHeight="1" x14ac:dyDescent="0.25">
      <c r="A250" s="10"/>
      <c r="B250" s="39" t="s">
        <v>13</v>
      </c>
      <c r="C250" s="39"/>
      <c r="D250" s="39"/>
      <c r="E250" s="9"/>
      <c r="F250" s="9"/>
      <c r="G250" s="8"/>
      <c r="H250" s="7">
        <f>SUM(H249:H249)</f>
        <v>45000</v>
      </c>
      <c r="I250" s="37"/>
      <c r="J250" s="38"/>
      <c r="K250" s="37"/>
      <c r="L250" s="38"/>
      <c r="M250" s="7">
        <f>(M249:M249)</f>
        <v>45000</v>
      </c>
      <c r="O250" s="1" t="s">
        <v>190</v>
      </c>
      <c r="P250" s="1"/>
    </row>
    <row r="251" spans="1:16" ht="12.75" customHeight="1" x14ac:dyDescent="0.25">
      <c r="A251" s="40" t="s">
        <v>12</v>
      </c>
      <c r="B251" s="40"/>
      <c r="C251" s="40"/>
      <c r="D251" s="40"/>
      <c r="E251" s="41" t="s">
        <v>128</v>
      </c>
      <c r="F251" s="41"/>
      <c r="G251" s="41"/>
      <c r="H251" s="41"/>
      <c r="I251" s="41"/>
      <c r="J251" s="41"/>
      <c r="K251" s="41"/>
      <c r="L251" s="41"/>
      <c r="M251" s="41"/>
    </row>
    <row r="252" spans="1:16" ht="12.75" customHeight="1" x14ac:dyDescent="0.25">
      <c r="A252" s="23" t="s">
        <v>10</v>
      </c>
      <c r="B252" s="24"/>
      <c r="C252" s="24"/>
      <c r="D252" s="24"/>
      <c r="E252" s="24"/>
      <c r="F252" s="24"/>
      <c r="G252" s="2"/>
      <c r="H252" s="5" t="s">
        <v>9</v>
      </c>
      <c r="I252" s="2"/>
      <c r="J252" s="2"/>
      <c r="K252" s="2"/>
      <c r="L252" s="2"/>
      <c r="M252" s="2"/>
    </row>
    <row r="253" spans="1:16" ht="12.75" customHeight="1" x14ac:dyDescent="0.25">
      <c r="A253" s="2"/>
      <c r="B253" s="4"/>
      <c r="C253" s="4"/>
      <c r="D253" s="4"/>
      <c r="E253" s="4"/>
      <c r="F253" s="4"/>
      <c r="G253" s="4"/>
      <c r="H253" s="4"/>
      <c r="I253" s="4"/>
      <c r="J253" s="5" t="s">
        <v>8</v>
      </c>
      <c r="K253" s="5"/>
      <c r="L253" s="5"/>
      <c r="M253" s="2"/>
    </row>
    <row r="254" spans="1:16" ht="12.75" customHeight="1" x14ac:dyDescent="0.25">
      <c r="A254" s="25" t="s">
        <v>7</v>
      </c>
      <c r="B254" s="26"/>
      <c r="C254" s="26"/>
      <c r="D254" s="26"/>
      <c r="E254" s="26"/>
      <c r="F254" s="6"/>
      <c r="G254" s="6"/>
      <c r="H254" s="21"/>
      <c r="I254" s="21"/>
      <c r="J254" s="21"/>
      <c r="K254" s="21"/>
      <c r="L254" s="21"/>
      <c r="M254" s="2"/>
    </row>
    <row r="255" spans="1:16" ht="12.75" customHeight="1" x14ac:dyDescent="0.25">
      <c r="A255" s="2"/>
      <c r="B255" s="4"/>
      <c r="C255" s="4"/>
      <c r="D255" s="4"/>
      <c r="E255" s="4"/>
      <c r="F255" s="4"/>
      <c r="G255" s="4"/>
      <c r="H255" s="27" t="s">
        <v>6</v>
      </c>
      <c r="I255" s="27"/>
      <c r="J255" s="27"/>
      <c r="K255" s="27"/>
      <c r="L255" s="27"/>
      <c r="M255" s="2"/>
    </row>
    <row r="256" spans="1:16" ht="12.75" customHeight="1" x14ac:dyDescent="0.25">
      <c r="A256" s="2"/>
      <c r="B256" s="5" t="s">
        <v>5</v>
      </c>
      <c r="C256" s="4"/>
      <c r="D256" s="4"/>
      <c r="E256" s="4"/>
      <c r="F256" s="4"/>
      <c r="G256" s="4"/>
      <c r="H256" s="28" t="s">
        <v>4</v>
      </c>
      <c r="I256" s="28"/>
      <c r="J256" s="28"/>
      <c r="K256" s="28"/>
      <c r="L256" s="28"/>
      <c r="M256" s="2"/>
    </row>
    <row r="257" spans="1:13" ht="12.75" customHeight="1" x14ac:dyDescent="0.25">
      <c r="A257" s="2"/>
      <c r="B257" s="5"/>
      <c r="C257" s="26" t="s">
        <v>3</v>
      </c>
      <c r="D257" s="26"/>
      <c r="E257" s="26"/>
      <c r="F257" s="26"/>
      <c r="G257" s="4"/>
      <c r="M257" s="2"/>
    </row>
    <row r="258" spans="1:13" ht="12.75" customHeight="1" thickBot="1" x14ac:dyDescent="0.3">
      <c r="A258" s="2"/>
      <c r="B258" s="4"/>
      <c r="C258" s="21"/>
      <c r="D258" s="21"/>
      <c r="E258" s="21"/>
      <c r="F258" s="21"/>
      <c r="G258" s="3"/>
      <c r="H258" s="61" t="s">
        <v>183</v>
      </c>
      <c r="I258" s="61"/>
      <c r="J258" s="61"/>
      <c r="K258" s="61"/>
      <c r="L258" s="61"/>
      <c r="M258" s="2"/>
    </row>
    <row r="261" spans="1:13" ht="13.5" customHeight="1" x14ac:dyDescent="0.25">
      <c r="A261" s="56" t="s">
        <v>196</v>
      </c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2"/>
    </row>
    <row r="262" spans="1:13" ht="12.75" customHeight="1" x14ac:dyDescent="0.25">
      <c r="A262" s="18"/>
      <c r="B262" s="18"/>
      <c r="C262" s="18"/>
      <c r="D262" s="57" t="s">
        <v>195</v>
      </c>
      <c r="E262" s="57"/>
      <c r="F262" s="57"/>
      <c r="G262" s="57"/>
      <c r="H262" s="57"/>
      <c r="I262" s="18"/>
      <c r="J262" s="18"/>
      <c r="K262" s="18"/>
      <c r="L262" s="18"/>
      <c r="M262" s="2"/>
    </row>
    <row r="263" spans="1:13" ht="12.75" customHeight="1" x14ac:dyDescent="0.25">
      <c r="A263" s="58" t="s">
        <v>187</v>
      </c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2"/>
    </row>
    <row r="264" spans="1:13" ht="12.75" customHeight="1" x14ac:dyDescent="0.25">
      <c r="A264" s="59" t="s">
        <v>54</v>
      </c>
      <c r="B264" s="59"/>
      <c r="C264" s="60" t="s">
        <v>53</v>
      </c>
      <c r="D264" s="60"/>
      <c r="E264" s="60"/>
      <c r="F264" s="17"/>
      <c r="G264" s="2"/>
      <c r="H264" s="17" t="s">
        <v>52</v>
      </c>
      <c r="I264" s="60" t="s">
        <v>51</v>
      </c>
      <c r="J264" s="60"/>
      <c r="K264" s="60"/>
      <c r="L264" s="60"/>
      <c r="M264" s="60"/>
    </row>
    <row r="265" spans="1:13" ht="12.75" customHeight="1" x14ac:dyDescent="0.25">
      <c r="A265" s="5" t="s">
        <v>49</v>
      </c>
      <c r="B265" s="5"/>
      <c r="C265" s="54" t="s">
        <v>50</v>
      </c>
      <c r="D265" s="54"/>
      <c r="E265" s="54"/>
      <c r="F265" s="5"/>
      <c r="G265" s="2"/>
      <c r="H265" s="5" t="s">
        <v>49</v>
      </c>
      <c r="I265" s="55" t="s">
        <v>48</v>
      </c>
      <c r="J265" s="55"/>
      <c r="K265" s="55"/>
      <c r="L265" s="55"/>
      <c r="M265" s="55"/>
    </row>
    <row r="266" spans="1:13" ht="12.75" customHeight="1" x14ac:dyDescent="0.25">
      <c r="A266" s="5" t="s">
        <v>47</v>
      </c>
      <c r="B266" s="5"/>
      <c r="C266" s="43" t="s">
        <v>71</v>
      </c>
      <c r="D266" s="43"/>
      <c r="E266" s="43"/>
      <c r="F266" s="5"/>
      <c r="G266" s="2"/>
      <c r="H266" s="5" t="s">
        <v>45</v>
      </c>
      <c r="I266" s="43" t="s">
        <v>44</v>
      </c>
      <c r="J266" s="43"/>
      <c r="K266" s="43"/>
      <c r="L266" s="43"/>
      <c r="M266" s="43"/>
    </row>
    <row r="267" spans="1:13" ht="12.75" customHeight="1" x14ac:dyDescent="0.25">
      <c r="A267" s="5" t="s">
        <v>43</v>
      </c>
      <c r="B267" s="5"/>
      <c r="C267" s="42" t="s">
        <v>42</v>
      </c>
      <c r="D267" s="42"/>
      <c r="E267" s="42"/>
      <c r="F267" s="5"/>
      <c r="G267" s="2"/>
      <c r="H267" s="5" t="s">
        <v>41</v>
      </c>
      <c r="I267" s="43" t="s">
        <v>40</v>
      </c>
      <c r="J267" s="43"/>
      <c r="K267" s="43"/>
      <c r="L267" s="43"/>
      <c r="M267" s="43"/>
    </row>
    <row r="268" spans="1:13" ht="12.75" customHeight="1" x14ac:dyDescent="0.25">
      <c r="A268" s="5" t="s">
        <v>38</v>
      </c>
      <c r="B268" s="5"/>
      <c r="C268" s="51" t="s">
        <v>39</v>
      </c>
      <c r="D268" s="51"/>
      <c r="E268" s="51"/>
      <c r="F268" s="51"/>
      <c r="G268" s="2"/>
      <c r="H268" s="5" t="s">
        <v>38</v>
      </c>
      <c r="I268" s="52" t="s">
        <v>37</v>
      </c>
      <c r="J268" s="52"/>
      <c r="K268" s="52"/>
      <c r="L268" s="52"/>
      <c r="M268" s="52"/>
    </row>
    <row r="269" spans="1:13" ht="12.75" customHeight="1" x14ac:dyDescent="0.25">
      <c r="A269" s="5" t="s">
        <v>35</v>
      </c>
      <c r="B269" s="5"/>
      <c r="C269" s="53" t="s">
        <v>36</v>
      </c>
      <c r="D269" s="53"/>
      <c r="E269" s="53"/>
      <c r="F269" s="5"/>
      <c r="G269" s="2"/>
      <c r="H269" s="5" t="s">
        <v>35</v>
      </c>
      <c r="I269" s="43" t="s">
        <v>34</v>
      </c>
      <c r="J269" s="43"/>
      <c r="K269" s="43"/>
      <c r="L269" s="43"/>
      <c r="M269" s="43"/>
    </row>
    <row r="270" spans="1:13" ht="12.75" customHeight="1" x14ac:dyDescent="0.25">
      <c r="A270" s="5" t="s">
        <v>32</v>
      </c>
      <c r="B270" s="5"/>
      <c r="C270" s="42" t="s">
        <v>33</v>
      </c>
      <c r="D270" s="42"/>
      <c r="E270" s="42"/>
      <c r="F270" s="5"/>
      <c r="G270" s="2"/>
      <c r="H270" s="5" t="s">
        <v>32</v>
      </c>
      <c r="I270" s="52">
        <v>204663171</v>
      </c>
      <c r="J270" s="52"/>
      <c r="K270" s="52"/>
      <c r="L270" s="52"/>
      <c r="M270" s="52"/>
    </row>
    <row r="271" spans="1:13" ht="12.75" customHeight="1" x14ac:dyDescent="0.25">
      <c r="A271" s="5" t="s">
        <v>30</v>
      </c>
      <c r="B271" s="5"/>
      <c r="C271" s="42" t="s">
        <v>31</v>
      </c>
      <c r="D271" s="42"/>
      <c r="E271" s="42"/>
      <c r="F271" s="5"/>
      <c r="G271" s="2"/>
      <c r="H271" s="5" t="s">
        <v>30</v>
      </c>
      <c r="I271" s="43" t="s">
        <v>29</v>
      </c>
      <c r="J271" s="43"/>
      <c r="K271" s="43"/>
      <c r="L271" s="43"/>
      <c r="M271" s="43"/>
    </row>
    <row r="272" spans="1:13" ht="45" x14ac:dyDescent="0.25">
      <c r="A272" s="44" t="s">
        <v>28</v>
      </c>
      <c r="B272" s="40"/>
      <c r="C272" s="40"/>
      <c r="D272" s="45"/>
      <c r="E272" s="49" t="s">
        <v>27</v>
      </c>
      <c r="F272" s="49" t="s">
        <v>26</v>
      </c>
      <c r="G272" s="49" t="s">
        <v>25</v>
      </c>
      <c r="H272" s="49" t="s">
        <v>24</v>
      </c>
      <c r="I272" s="39" t="s">
        <v>23</v>
      </c>
      <c r="J272" s="39"/>
      <c r="K272" s="39" t="s">
        <v>22</v>
      </c>
      <c r="L272" s="39"/>
      <c r="M272" s="9" t="s">
        <v>21</v>
      </c>
    </row>
    <row r="273" spans="1:16" ht="22.5" x14ac:dyDescent="0.25">
      <c r="A273" s="46"/>
      <c r="B273" s="47"/>
      <c r="C273" s="47"/>
      <c r="D273" s="48"/>
      <c r="E273" s="50"/>
      <c r="F273" s="50"/>
      <c r="G273" s="50"/>
      <c r="H273" s="50"/>
      <c r="I273" s="9" t="s">
        <v>20</v>
      </c>
      <c r="J273" s="16" t="s">
        <v>19</v>
      </c>
      <c r="K273" s="9" t="s">
        <v>20</v>
      </c>
      <c r="L273" s="16" t="s">
        <v>19</v>
      </c>
      <c r="M273" s="9"/>
    </row>
    <row r="274" spans="1:16" ht="12.75" customHeight="1" x14ac:dyDescent="0.25">
      <c r="A274" s="29">
        <v>1</v>
      </c>
      <c r="B274" s="30"/>
      <c r="C274" s="30"/>
      <c r="D274" s="31"/>
      <c r="E274" s="15">
        <v>2</v>
      </c>
      <c r="F274" s="9">
        <v>3</v>
      </c>
      <c r="G274" s="15">
        <v>4</v>
      </c>
      <c r="H274" s="15">
        <v>5</v>
      </c>
      <c r="I274" s="9">
        <v>6</v>
      </c>
      <c r="J274" s="9">
        <v>7</v>
      </c>
      <c r="K274" s="9">
        <v>8</v>
      </c>
      <c r="L274" s="9">
        <v>9</v>
      </c>
      <c r="M274" s="15">
        <v>10</v>
      </c>
    </row>
    <row r="275" spans="1:16" ht="19.5" customHeight="1" x14ac:dyDescent="0.25">
      <c r="A275" s="14" t="s">
        <v>18</v>
      </c>
      <c r="B275" s="32" t="s">
        <v>17</v>
      </c>
      <c r="C275" s="33"/>
      <c r="D275" s="34"/>
      <c r="E275" s="14" t="s">
        <v>16</v>
      </c>
      <c r="F275" s="13">
        <v>10</v>
      </c>
      <c r="G275" s="12">
        <v>4500</v>
      </c>
      <c r="H275" s="11">
        <f>G275*F275</f>
        <v>45000</v>
      </c>
      <c r="I275" s="35" t="s">
        <v>15</v>
      </c>
      <c r="J275" s="36"/>
      <c r="K275" s="35" t="s">
        <v>14</v>
      </c>
      <c r="L275" s="36"/>
      <c r="M275" s="11">
        <f>H275</f>
        <v>45000</v>
      </c>
      <c r="O275" s="1" t="s">
        <v>190</v>
      </c>
      <c r="P275" s="1"/>
    </row>
    <row r="276" spans="1:16" ht="12.75" customHeight="1" x14ac:dyDescent="0.25">
      <c r="A276" s="10"/>
      <c r="B276" s="39" t="s">
        <v>13</v>
      </c>
      <c r="C276" s="39"/>
      <c r="D276" s="39"/>
      <c r="E276" s="9"/>
      <c r="F276" s="9"/>
      <c r="G276" s="8"/>
      <c r="H276" s="7">
        <f>SUM(H275:H275)</f>
        <v>45000</v>
      </c>
      <c r="I276" s="37"/>
      <c r="J276" s="38"/>
      <c r="K276" s="37"/>
      <c r="L276" s="38"/>
      <c r="M276" s="7">
        <f>(M275:M275)</f>
        <v>45000</v>
      </c>
    </row>
    <row r="277" spans="1:16" ht="12.75" customHeight="1" x14ac:dyDescent="0.25">
      <c r="A277" s="40" t="s">
        <v>12</v>
      </c>
      <c r="B277" s="40"/>
      <c r="C277" s="40"/>
      <c r="D277" s="40"/>
      <c r="E277" s="41" t="s">
        <v>128</v>
      </c>
      <c r="F277" s="41"/>
      <c r="G277" s="41"/>
      <c r="H277" s="41"/>
      <c r="I277" s="41"/>
      <c r="J277" s="41"/>
      <c r="K277" s="41"/>
      <c r="L277" s="41"/>
      <c r="M277" s="41"/>
    </row>
    <row r="278" spans="1:16" ht="12.75" customHeight="1" x14ac:dyDescent="0.25">
      <c r="A278" s="23" t="s">
        <v>10</v>
      </c>
      <c r="B278" s="24"/>
      <c r="C278" s="24"/>
      <c r="D278" s="24"/>
      <c r="E278" s="24"/>
      <c r="F278" s="24"/>
      <c r="G278" s="2"/>
      <c r="H278" s="5" t="s">
        <v>9</v>
      </c>
      <c r="I278" s="2"/>
      <c r="J278" s="2"/>
      <c r="K278" s="2"/>
      <c r="L278" s="2"/>
      <c r="M278" s="2"/>
    </row>
    <row r="279" spans="1:16" ht="12.75" customHeight="1" x14ac:dyDescent="0.25">
      <c r="A279" s="2"/>
      <c r="B279" s="4"/>
      <c r="C279" s="4"/>
      <c r="D279" s="4"/>
      <c r="E279" s="4"/>
      <c r="F279" s="4"/>
      <c r="G279" s="4"/>
      <c r="H279" s="4"/>
      <c r="I279" s="4"/>
      <c r="J279" s="5" t="s">
        <v>8</v>
      </c>
      <c r="K279" s="5"/>
      <c r="L279" s="5"/>
      <c r="M279" s="2"/>
    </row>
    <row r="280" spans="1:16" ht="12.75" customHeight="1" x14ac:dyDescent="0.25">
      <c r="A280" s="25" t="s">
        <v>7</v>
      </c>
      <c r="B280" s="26"/>
      <c r="C280" s="26"/>
      <c r="D280" s="26"/>
      <c r="E280" s="26"/>
      <c r="F280" s="6"/>
      <c r="G280" s="6"/>
      <c r="H280" s="21"/>
      <c r="I280" s="21"/>
      <c r="J280" s="21"/>
      <c r="K280" s="21"/>
      <c r="L280" s="21"/>
      <c r="M280" s="2"/>
    </row>
    <row r="281" spans="1:16" ht="12.75" customHeight="1" x14ac:dyDescent="0.25">
      <c r="A281" s="2"/>
      <c r="B281" s="4"/>
      <c r="C281" s="4"/>
      <c r="D281" s="4"/>
      <c r="E281" s="4"/>
      <c r="F281" s="4"/>
      <c r="G281" s="4"/>
      <c r="H281" s="27" t="s">
        <v>6</v>
      </c>
      <c r="I281" s="27"/>
      <c r="J281" s="27"/>
      <c r="K281" s="27"/>
      <c r="L281" s="27"/>
      <c r="M281" s="2"/>
    </row>
    <row r="282" spans="1:16" ht="12.75" customHeight="1" x14ac:dyDescent="0.25">
      <c r="A282" s="2"/>
      <c r="B282" s="5" t="s">
        <v>5</v>
      </c>
      <c r="C282" s="4"/>
      <c r="D282" s="4"/>
      <c r="E282" s="4"/>
      <c r="F282" s="4"/>
      <c r="G282" s="4"/>
      <c r="H282" s="28" t="s">
        <v>4</v>
      </c>
      <c r="I282" s="28"/>
      <c r="J282" s="28"/>
      <c r="K282" s="28"/>
      <c r="L282" s="28"/>
      <c r="M282" s="2"/>
    </row>
    <row r="283" spans="1:16" ht="12.75" customHeight="1" x14ac:dyDescent="0.25">
      <c r="A283" s="2"/>
      <c r="B283" s="5"/>
      <c r="C283" s="26" t="s">
        <v>3</v>
      </c>
      <c r="D283" s="26"/>
      <c r="E283" s="26"/>
      <c r="F283" s="26"/>
      <c r="G283" s="4"/>
      <c r="M283" s="2"/>
    </row>
    <row r="284" spans="1:16" ht="12.75" customHeight="1" thickBot="1" x14ac:dyDescent="0.3">
      <c r="A284" s="2"/>
      <c r="B284" s="4"/>
      <c r="C284" s="21"/>
      <c r="D284" s="21"/>
      <c r="E284" s="21"/>
      <c r="F284" s="21"/>
      <c r="G284" s="3"/>
      <c r="H284" s="61" t="s">
        <v>183</v>
      </c>
      <c r="I284" s="61"/>
      <c r="J284" s="61"/>
      <c r="K284" s="61"/>
      <c r="L284" s="61"/>
      <c r="M284" s="2"/>
    </row>
    <row r="287" spans="1:16" ht="13.5" customHeight="1" x14ac:dyDescent="0.25">
      <c r="A287" s="56" t="s">
        <v>194</v>
      </c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2"/>
    </row>
    <row r="288" spans="1:16" ht="12.75" customHeight="1" x14ac:dyDescent="0.25">
      <c r="A288" s="18"/>
      <c r="B288" s="18"/>
      <c r="C288" s="18"/>
      <c r="D288" s="57" t="s">
        <v>193</v>
      </c>
      <c r="E288" s="57"/>
      <c r="F288" s="57"/>
      <c r="G288" s="57"/>
      <c r="H288" s="57"/>
      <c r="I288" s="18"/>
      <c r="J288" s="18"/>
      <c r="K288" s="18"/>
      <c r="L288" s="18"/>
      <c r="M288" s="2"/>
    </row>
    <row r="289" spans="1:16" ht="12.75" customHeight="1" x14ac:dyDescent="0.25">
      <c r="A289" s="58" t="s">
        <v>192</v>
      </c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2"/>
    </row>
    <row r="290" spans="1:16" ht="12.75" customHeight="1" x14ac:dyDescent="0.25">
      <c r="A290" s="59" t="s">
        <v>54</v>
      </c>
      <c r="B290" s="59"/>
      <c r="C290" s="60" t="s">
        <v>53</v>
      </c>
      <c r="D290" s="60"/>
      <c r="E290" s="60"/>
      <c r="F290" s="17"/>
      <c r="G290" s="2"/>
      <c r="H290" s="17" t="s">
        <v>52</v>
      </c>
      <c r="I290" s="60" t="s">
        <v>51</v>
      </c>
      <c r="J290" s="60"/>
      <c r="K290" s="60"/>
      <c r="L290" s="60"/>
      <c r="M290" s="60"/>
    </row>
    <row r="291" spans="1:16" ht="12.75" customHeight="1" x14ac:dyDescent="0.25">
      <c r="A291" s="5" t="s">
        <v>49</v>
      </c>
      <c r="B291" s="5"/>
      <c r="C291" s="54" t="s">
        <v>50</v>
      </c>
      <c r="D291" s="54"/>
      <c r="E291" s="54"/>
      <c r="F291" s="5"/>
      <c r="G291" s="2"/>
      <c r="H291" s="5" t="s">
        <v>49</v>
      </c>
      <c r="I291" s="55" t="s">
        <v>48</v>
      </c>
      <c r="J291" s="55"/>
      <c r="K291" s="55"/>
      <c r="L291" s="55"/>
      <c r="M291" s="55"/>
    </row>
    <row r="292" spans="1:16" ht="12.75" customHeight="1" x14ac:dyDescent="0.25">
      <c r="A292" s="5" t="s">
        <v>47</v>
      </c>
      <c r="B292" s="5"/>
      <c r="C292" s="43" t="s">
        <v>71</v>
      </c>
      <c r="D292" s="43"/>
      <c r="E292" s="43"/>
      <c r="F292" s="5"/>
      <c r="G292" s="2"/>
      <c r="H292" s="5" t="s">
        <v>45</v>
      </c>
      <c r="I292" s="43" t="s">
        <v>191</v>
      </c>
      <c r="J292" s="43"/>
      <c r="K292" s="43"/>
      <c r="L292" s="43"/>
      <c r="M292" s="43"/>
    </row>
    <row r="293" spans="1:16" ht="12.75" customHeight="1" x14ac:dyDescent="0.25">
      <c r="A293" s="5" t="s">
        <v>43</v>
      </c>
      <c r="B293" s="5"/>
      <c r="C293" s="42" t="s">
        <v>42</v>
      </c>
      <c r="D293" s="42"/>
      <c r="E293" s="42"/>
      <c r="F293" s="5"/>
      <c r="G293" s="2"/>
      <c r="H293" s="5" t="s">
        <v>41</v>
      </c>
      <c r="I293" s="43" t="s">
        <v>40</v>
      </c>
      <c r="J293" s="43"/>
      <c r="K293" s="43"/>
      <c r="L293" s="43"/>
      <c r="M293" s="43"/>
    </row>
    <row r="294" spans="1:16" ht="12.75" customHeight="1" x14ac:dyDescent="0.25">
      <c r="A294" s="5" t="s">
        <v>38</v>
      </c>
      <c r="B294" s="5"/>
      <c r="C294" s="51" t="s">
        <v>39</v>
      </c>
      <c r="D294" s="51"/>
      <c r="E294" s="51"/>
      <c r="F294" s="51"/>
      <c r="G294" s="2"/>
      <c r="H294" s="5" t="s">
        <v>38</v>
      </c>
      <c r="I294" s="52" t="s">
        <v>37</v>
      </c>
      <c r="J294" s="52"/>
      <c r="K294" s="52"/>
      <c r="L294" s="52"/>
      <c r="M294" s="52"/>
    </row>
    <row r="295" spans="1:16" ht="12.75" customHeight="1" x14ac:dyDescent="0.25">
      <c r="A295" s="5" t="s">
        <v>35</v>
      </c>
      <c r="B295" s="5"/>
      <c r="C295" s="53" t="s">
        <v>36</v>
      </c>
      <c r="D295" s="53"/>
      <c r="E295" s="53"/>
      <c r="F295" s="5"/>
      <c r="G295" s="2"/>
      <c r="H295" s="5" t="s">
        <v>35</v>
      </c>
      <c r="I295" s="43" t="s">
        <v>34</v>
      </c>
      <c r="J295" s="43"/>
      <c r="K295" s="43"/>
      <c r="L295" s="43"/>
      <c r="M295" s="43"/>
    </row>
    <row r="296" spans="1:16" ht="12.75" customHeight="1" x14ac:dyDescent="0.25">
      <c r="A296" s="5" t="s">
        <v>32</v>
      </c>
      <c r="B296" s="5"/>
      <c r="C296" s="42" t="s">
        <v>33</v>
      </c>
      <c r="D296" s="42"/>
      <c r="E296" s="42"/>
      <c r="F296" s="5"/>
      <c r="G296" s="2"/>
      <c r="H296" s="5" t="s">
        <v>32</v>
      </c>
      <c r="I296" s="52">
        <v>204663171</v>
      </c>
      <c r="J296" s="52"/>
      <c r="K296" s="52"/>
      <c r="L296" s="52"/>
      <c r="M296" s="52"/>
    </row>
    <row r="297" spans="1:16" ht="12.75" customHeight="1" x14ac:dyDescent="0.25">
      <c r="A297" s="5" t="s">
        <v>30</v>
      </c>
      <c r="B297" s="5"/>
      <c r="C297" s="42" t="s">
        <v>31</v>
      </c>
      <c r="D297" s="42"/>
      <c r="E297" s="42"/>
      <c r="F297" s="5"/>
      <c r="G297" s="2"/>
      <c r="H297" s="5" t="s">
        <v>30</v>
      </c>
      <c r="I297" s="43" t="s">
        <v>29</v>
      </c>
      <c r="J297" s="43"/>
      <c r="K297" s="43"/>
      <c r="L297" s="43"/>
      <c r="M297" s="43"/>
    </row>
    <row r="298" spans="1:16" ht="45" x14ac:dyDescent="0.25">
      <c r="A298" s="44" t="s">
        <v>28</v>
      </c>
      <c r="B298" s="40"/>
      <c r="C298" s="40"/>
      <c r="D298" s="45"/>
      <c r="E298" s="49" t="s">
        <v>27</v>
      </c>
      <c r="F298" s="49" t="s">
        <v>26</v>
      </c>
      <c r="G298" s="49" t="s">
        <v>25</v>
      </c>
      <c r="H298" s="49" t="s">
        <v>24</v>
      </c>
      <c r="I298" s="39" t="s">
        <v>23</v>
      </c>
      <c r="J298" s="39"/>
      <c r="K298" s="39" t="s">
        <v>22</v>
      </c>
      <c r="L298" s="39"/>
      <c r="M298" s="9" t="s">
        <v>21</v>
      </c>
    </row>
    <row r="299" spans="1:16" ht="22.5" x14ac:dyDescent="0.25">
      <c r="A299" s="46"/>
      <c r="B299" s="47"/>
      <c r="C299" s="47"/>
      <c r="D299" s="48"/>
      <c r="E299" s="50"/>
      <c r="F299" s="50"/>
      <c r="G299" s="50"/>
      <c r="H299" s="50"/>
      <c r="I299" s="9" t="s">
        <v>20</v>
      </c>
      <c r="J299" s="16" t="s">
        <v>19</v>
      </c>
      <c r="K299" s="9" t="s">
        <v>20</v>
      </c>
      <c r="L299" s="16" t="s">
        <v>19</v>
      </c>
      <c r="M299" s="9"/>
    </row>
    <row r="300" spans="1:16" ht="12.75" customHeight="1" x14ac:dyDescent="0.25">
      <c r="A300" s="29">
        <v>1</v>
      </c>
      <c r="B300" s="30"/>
      <c r="C300" s="30"/>
      <c r="D300" s="31"/>
      <c r="E300" s="15">
        <v>2</v>
      </c>
      <c r="F300" s="9">
        <v>3</v>
      </c>
      <c r="G300" s="15">
        <v>4</v>
      </c>
      <c r="H300" s="15">
        <v>5</v>
      </c>
      <c r="I300" s="9">
        <v>6</v>
      </c>
      <c r="J300" s="9">
        <v>7</v>
      </c>
      <c r="K300" s="9">
        <v>8</v>
      </c>
      <c r="L300" s="9">
        <v>9</v>
      </c>
      <c r="M300" s="15">
        <v>10</v>
      </c>
    </row>
    <row r="301" spans="1:16" ht="19.5" customHeight="1" x14ac:dyDescent="0.25">
      <c r="A301" s="14" t="s">
        <v>18</v>
      </c>
      <c r="B301" s="32" t="s">
        <v>17</v>
      </c>
      <c r="C301" s="33"/>
      <c r="D301" s="34"/>
      <c r="E301" s="14" t="s">
        <v>16</v>
      </c>
      <c r="F301" s="13">
        <v>10</v>
      </c>
      <c r="G301" s="12">
        <v>4500</v>
      </c>
      <c r="H301" s="11">
        <f>G301*F301</f>
        <v>45000</v>
      </c>
      <c r="I301" s="35" t="s">
        <v>15</v>
      </c>
      <c r="J301" s="36"/>
      <c r="K301" s="35" t="s">
        <v>14</v>
      </c>
      <c r="L301" s="36"/>
      <c r="M301" s="11">
        <f>H301</f>
        <v>45000</v>
      </c>
      <c r="O301" s="1" t="s">
        <v>190</v>
      </c>
      <c r="P301" s="1"/>
    </row>
    <row r="302" spans="1:16" ht="12.75" customHeight="1" x14ac:dyDescent="0.25">
      <c r="A302" s="10"/>
      <c r="B302" s="39" t="s">
        <v>13</v>
      </c>
      <c r="C302" s="39"/>
      <c r="D302" s="39"/>
      <c r="E302" s="9"/>
      <c r="F302" s="9"/>
      <c r="G302" s="8"/>
      <c r="H302" s="7">
        <f>SUM(H301:H301)</f>
        <v>45000</v>
      </c>
      <c r="I302" s="37"/>
      <c r="J302" s="38"/>
      <c r="K302" s="37"/>
      <c r="L302" s="38"/>
      <c r="M302" s="7">
        <f>(M301:M301)</f>
        <v>45000</v>
      </c>
    </row>
    <row r="303" spans="1:16" ht="12.75" customHeight="1" x14ac:dyDescent="0.25">
      <c r="A303" s="40" t="s">
        <v>12</v>
      </c>
      <c r="B303" s="40"/>
      <c r="C303" s="40"/>
      <c r="D303" s="40"/>
      <c r="E303" s="41" t="s">
        <v>128</v>
      </c>
      <c r="F303" s="41"/>
      <c r="G303" s="41"/>
      <c r="H303" s="41"/>
      <c r="I303" s="41"/>
      <c r="J303" s="41"/>
      <c r="K303" s="41"/>
      <c r="L303" s="41"/>
      <c r="M303" s="41"/>
    </row>
    <row r="304" spans="1:16" ht="12.75" customHeight="1" x14ac:dyDescent="0.25">
      <c r="A304" s="23" t="s">
        <v>10</v>
      </c>
      <c r="B304" s="24"/>
      <c r="C304" s="24"/>
      <c r="D304" s="24"/>
      <c r="E304" s="24"/>
      <c r="F304" s="24"/>
      <c r="G304" s="2"/>
      <c r="H304" s="5" t="s">
        <v>9</v>
      </c>
      <c r="I304" s="2"/>
      <c r="J304" s="2"/>
      <c r="K304" s="2"/>
      <c r="L304" s="2"/>
      <c r="M304" s="2"/>
    </row>
    <row r="305" spans="1:13" ht="12.75" customHeight="1" x14ac:dyDescent="0.25">
      <c r="A305" s="2"/>
      <c r="B305" s="4"/>
      <c r="C305" s="4"/>
      <c r="D305" s="4"/>
      <c r="E305" s="4"/>
      <c r="F305" s="4"/>
      <c r="G305" s="4"/>
      <c r="H305" s="4"/>
      <c r="I305" s="4"/>
      <c r="J305" s="5" t="s">
        <v>8</v>
      </c>
      <c r="K305" s="5"/>
      <c r="L305" s="5"/>
      <c r="M305" s="2"/>
    </row>
    <row r="306" spans="1:13" ht="12.75" customHeight="1" x14ac:dyDescent="0.25">
      <c r="A306" s="25" t="s">
        <v>7</v>
      </c>
      <c r="B306" s="26"/>
      <c r="C306" s="26"/>
      <c r="D306" s="26"/>
      <c r="E306" s="26"/>
      <c r="F306" s="6"/>
      <c r="G306" s="6"/>
      <c r="H306" s="21"/>
      <c r="I306" s="21"/>
      <c r="J306" s="21"/>
      <c r="K306" s="21"/>
      <c r="L306" s="21"/>
      <c r="M306" s="2"/>
    </row>
    <row r="307" spans="1:13" ht="12.75" customHeight="1" x14ac:dyDescent="0.25">
      <c r="A307" s="2"/>
      <c r="B307" s="4"/>
      <c r="C307" s="4"/>
      <c r="D307" s="4"/>
      <c r="E307" s="4"/>
      <c r="F307" s="4"/>
      <c r="G307" s="4"/>
      <c r="H307" s="27" t="s">
        <v>6</v>
      </c>
      <c r="I307" s="27"/>
      <c r="J307" s="27"/>
      <c r="K307" s="27"/>
      <c r="L307" s="27"/>
      <c r="M307" s="2"/>
    </row>
    <row r="308" spans="1:13" ht="12.75" customHeight="1" x14ac:dyDescent="0.25">
      <c r="A308" s="2"/>
      <c r="B308" s="5" t="s">
        <v>5</v>
      </c>
      <c r="C308" s="4"/>
      <c r="D308" s="4"/>
      <c r="E308" s="4"/>
      <c r="F308" s="4"/>
      <c r="G308" s="4"/>
      <c r="H308" s="28" t="s">
        <v>4</v>
      </c>
      <c r="I308" s="28"/>
      <c r="J308" s="28"/>
      <c r="K308" s="28"/>
      <c r="L308" s="28"/>
      <c r="M308" s="2"/>
    </row>
    <row r="309" spans="1:13" ht="12.75" customHeight="1" x14ac:dyDescent="0.25">
      <c r="A309" s="2"/>
      <c r="B309" s="5"/>
      <c r="C309" s="26" t="s">
        <v>3</v>
      </c>
      <c r="D309" s="26"/>
      <c r="E309" s="26"/>
      <c r="F309" s="26"/>
      <c r="G309" s="4"/>
      <c r="M309" s="2"/>
    </row>
    <row r="310" spans="1:13" ht="12.75" customHeight="1" thickBot="1" x14ac:dyDescent="0.3">
      <c r="A310" s="2"/>
      <c r="B310" s="4"/>
      <c r="C310" s="21"/>
      <c r="D310" s="21"/>
      <c r="E310" s="21"/>
      <c r="F310" s="21"/>
      <c r="G310" s="3"/>
      <c r="H310" s="61" t="s">
        <v>183</v>
      </c>
      <c r="I310" s="61"/>
      <c r="J310" s="61"/>
      <c r="K310" s="61"/>
      <c r="L310" s="61"/>
      <c r="M310" s="2"/>
    </row>
    <row r="313" spans="1:13" ht="13.5" customHeight="1" x14ac:dyDescent="0.25">
      <c r="A313" s="56" t="s">
        <v>189</v>
      </c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2"/>
    </row>
    <row r="314" spans="1:13" ht="12.75" customHeight="1" x14ac:dyDescent="0.25">
      <c r="A314" s="18"/>
      <c r="B314" s="18"/>
      <c r="C314" s="18"/>
      <c r="D314" s="57" t="s">
        <v>188</v>
      </c>
      <c r="E314" s="57"/>
      <c r="F314" s="57"/>
      <c r="G314" s="57"/>
      <c r="H314" s="57"/>
      <c r="I314" s="18"/>
      <c r="J314" s="18"/>
      <c r="K314" s="18"/>
      <c r="L314" s="18"/>
      <c r="M314" s="2"/>
    </row>
    <row r="315" spans="1:13" ht="12.75" customHeight="1" x14ac:dyDescent="0.25">
      <c r="A315" s="58" t="s">
        <v>187</v>
      </c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2"/>
    </row>
    <row r="316" spans="1:13" ht="12.75" customHeight="1" x14ac:dyDescent="0.25">
      <c r="A316" s="59" t="s">
        <v>54</v>
      </c>
      <c r="B316" s="59"/>
      <c r="C316" s="60" t="s">
        <v>53</v>
      </c>
      <c r="D316" s="60"/>
      <c r="E316" s="60"/>
      <c r="F316" s="17"/>
      <c r="G316" s="2"/>
      <c r="H316" s="17" t="s">
        <v>52</v>
      </c>
      <c r="I316" s="60" t="s">
        <v>51</v>
      </c>
      <c r="J316" s="60"/>
      <c r="K316" s="60"/>
      <c r="L316" s="60"/>
      <c r="M316" s="60"/>
    </row>
    <row r="317" spans="1:13" ht="12.75" customHeight="1" x14ac:dyDescent="0.25">
      <c r="A317" s="5" t="s">
        <v>49</v>
      </c>
      <c r="B317" s="5"/>
      <c r="C317" s="54" t="s">
        <v>50</v>
      </c>
      <c r="D317" s="54"/>
      <c r="E317" s="54"/>
      <c r="F317" s="5"/>
      <c r="G317" s="2"/>
      <c r="H317" s="5" t="s">
        <v>49</v>
      </c>
      <c r="I317" s="55" t="s">
        <v>48</v>
      </c>
      <c r="J317" s="55"/>
      <c r="K317" s="55"/>
      <c r="L317" s="55"/>
      <c r="M317" s="55"/>
    </row>
    <row r="318" spans="1:13" ht="12.75" customHeight="1" x14ac:dyDescent="0.25">
      <c r="A318" s="5" t="s">
        <v>47</v>
      </c>
      <c r="B318" s="5"/>
      <c r="C318" s="43" t="s">
        <v>71</v>
      </c>
      <c r="D318" s="43"/>
      <c r="E318" s="43"/>
      <c r="F318" s="5"/>
      <c r="G318" s="2"/>
      <c r="H318" s="5" t="s">
        <v>45</v>
      </c>
      <c r="I318" s="43" t="s">
        <v>44</v>
      </c>
      <c r="J318" s="43"/>
      <c r="K318" s="43"/>
      <c r="L318" s="43"/>
      <c r="M318" s="43"/>
    </row>
    <row r="319" spans="1:13" ht="12.75" customHeight="1" x14ac:dyDescent="0.25">
      <c r="A319" s="5" t="s">
        <v>43</v>
      </c>
      <c r="B319" s="5"/>
      <c r="C319" s="42" t="s">
        <v>42</v>
      </c>
      <c r="D319" s="42"/>
      <c r="E319" s="42"/>
      <c r="F319" s="5"/>
      <c r="G319" s="2"/>
      <c r="H319" s="5" t="s">
        <v>41</v>
      </c>
      <c r="I319" s="43" t="s">
        <v>40</v>
      </c>
      <c r="J319" s="43"/>
      <c r="K319" s="43"/>
      <c r="L319" s="43"/>
      <c r="M319" s="43"/>
    </row>
    <row r="320" spans="1:13" ht="12.75" customHeight="1" x14ac:dyDescent="0.25">
      <c r="A320" s="5" t="s">
        <v>38</v>
      </c>
      <c r="B320" s="5"/>
      <c r="C320" s="51" t="s">
        <v>39</v>
      </c>
      <c r="D320" s="51"/>
      <c r="E320" s="51"/>
      <c r="F320" s="51"/>
      <c r="G320" s="2"/>
      <c r="H320" s="5" t="s">
        <v>38</v>
      </c>
      <c r="I320" s="52" t="s">
        <v>37</v>
      </c>
      <c r="J320" s="52"/>
      <c r="K320" s="52"/>
      <c r="L320" s="52"/>
      <c r="M320" s="52"/>
    </row>
    <row r="321" spans="1:15" ht="12.75" customHeight="1" x14ac:dyDescent="0.25">
      <c r="A321" s="5" t="s">
        <v>35</v>
      </c>
      <c r="B321" s="5"/>
      <c r="C321" s="53" t="s">
        <v>36</v>
      </c>
      <c r="D321" s="53"/>
      <c r="E321" s="53"/>
      <c r="F321" s="5"/>
      <c r="G321" s="2"/>
      <c r="H321" s="5" t="s">
        <v>35</v>
      </c>
      <c r="I321" s="43" t="s">
        <v>34</v>
      </c>
      <c r="J321" s="43"/>
      <c r="K321" s="43"/>
      <c r="L321" s="43"/>
      <c r="M321" s="43"/>
    </row>
    <row r="322" spans="1:15" ht="12.75" customHeight="1" x14ac:dyDescent="0.25">
      <c r="A322" s="5" t="s">
        <v>32</v>
      </c>
      <c r="B322" s="5"/>
      <c r="C322" s="42" t="s">
        <v>33</v>
      </c>
      <c r="D322" s="42"/>
      <c r="E322" s="42"/>
      <c r="F322" s="5"/>
      <c r="G322" s="2"/>
      <c r="H322" s="5" t="s">
        <v>32</v>
      </c>
      <c r="I322" s="52">
        <v>204663171</v>
      </c>
      <c r="J322" s="52"/>
      <c r="K322" s="52"/>
      <c r="L322" s="52"/>
      <c r="M322" s="52"/>
    </row>
    <row r="323" spans="1:15" ht="12.75" customHeight="1" x14ac:dyDescent="0.25">
      <c r="A323" s="5" t="s">
        <v>30</v>
      </c>
      <c r="B323" s="5"/>
      <c r="C323" s="42" t="s">
        <v>31</v>
      </c>
      <c r="D323" s="42"/>
      <c r="E323" s="42"/>
      <c r="F323" s="5"/>
      <c r="G323" s="2"/>
      <c r="H323" s="5" t="s">
        <v>30</v>
      </c>
      <c r="I323" s="43" t="s">
        <v>29</v>
      </c>
      <c r="J323" s="43"/>
      <c r="K323" s="43"/>
      <c r="L323" s="43"/>
      <c r="M323" s="43"/>
    </row>
    <row r="324" spans="1:15" ht="45" x14ac:dyDescent="0.25">
      <c r="A324" s="44" t="s">
        <v>28</v>
      </c>
      <c r="B324" s="40"/>
      <c r="C324" s="40"/>
      <c r="D324" s="45"/>
      <c r="E324" s="49" t="s">
        <v>27</v>
      </c>
      <c r="F324" s="49" t="s">
        <v>26</v>
      </c>
      <c r="G324" s="49" t="s">
        <v>25</v>
      </c>
      <c r="H324" s="49" t="s">
        <v>24</v>
      </c>
      <c r="I324" s="39" t="s">
        <v>23</v>
      </c>
      <c r="J324" s="39"/>
      <c r="K324" s="39" t="s">
        <v>22</v>
      </c>
      <c r="L324" s="39"/>
      <c r="M324" s="9" t="s">
        <v>21</v>
      </c>
    </row>
    <row r="325" spans="1:15" ht="22.5" x14ac:dyDescent="0.25">
      <c r="A325" s="46"/>
      <c r="B325" s="47"/>
      <c r="C325" s="47"/>
      <c r="D325" s="48"/>
      <c r="E325" s="50"/>
      <c r="F325" s="50"/>
      <c r="G325" s="50"/>
      <c r="H325" s="50"/>
      <c r="I325" s="9" t="s">
        <v>20</v>
      </c>
      <c r="J325" s="16" t="s">
        <v>19</v>
      </c>
      <c r="K325" s="9" t="s">
        <v>20</v>
      </c>
      <c r="L325" s="16" t="s">
        <v>19</v>
      </c>
      <c r="M325" s="9"/>
    </row>
    <row r="326" spans="1:15" ht="12.75" customHeight="1" x14ac:dyDescent="0.25">
      <c r="A326" s="29">
        <v>1</v>
      </c>
      <c r="B326" s="30"/>
      <c r="C326" s="30"/>
      <c r="D326" s="31"/>
      <c r="E326" s="15">
        <v>2</v>
      </c>
      <c r="F326" s="9">
        <v>3</v>
      </c>
      <c r="G326" s="15">
        <v>4</v>
      </c>
      <c r="H326" s="15">
        <v>5</v>
      </c>
      <c r="I326" s="9">
        <v>6</v>
      </c>
      <c r="J326" s="9">
        <v>7</v>
      </c>
      <c r="K326" s="9">
        <v>8</v>
      </c>
      <c r="L326" s="9">
        <v>9</v>
      </c>
      <c r="M326" s="15">
        <v>10</v>
      </c>
    </row>
    <row r="327" spans="1:15" ht="19.5" customHeight="1" x14ac:dyDescent="0.25">
      <c r="A327" s="14" t="s">
        <v>18</v>
      </c>
      <c r="B327" s="32" t="s">
        <v>17</v>
      </c>
      <c r="C327" s="33"/>
      <c r="D327" s="34"/>
      <c r="E327" s="14" t="s">
        <v>16</v>
      </c>
      <c r="F327" s="13">
        <v>10</v>
      </c>
      <c r="G327" s="12">
        <v>4500</v>
      </c>
      <c r="H327" s="11">
        <f>G327*F327</f>
        <v>45000</v>
      </c>
      <c r="I327" s="35" t="s">
        <v>15</v>
      </c>
      <c r="J327" s="36"/>
      <c r="K327" s="35" t="s">
        <v>14</v>
      </c>
      <c r="L327" s="36"/>
      <c r="M327" s="11">
        <f>H327</f>
        <v>45000</v>
      </c>
      <c r="O327">
        <f>270000+45000</f>
        <v>315000</v>
      </c>
    </row>
    <row r="328" spans="1:15" ht="12.75" customHeight="1" x14ac:dyDescent="0.25">
      <c r="A328" s="10"/>
      <c r="B328" s="39" t="s">
        <v>13</v>
      </c>
      <c r="C328" s="39"/>
      <c r="D328" s="39"/>
      <c r="E328" s="9"/>
      <c r="F328" s="9"/>
      <c r="G328" s="8"/>
      <c r="H328" s="7">
        <f>SUM(H327:H327)</f>
        <v>45000</v>
      </c>
      <c r="I328" s="37"/>
      <c r="J328" s="38"/>
      <c r="K328" s="37"/>
      <c r="L328" s="38"/>
      <c r="M328" s="7">
        <f>(M327:M327)</f>
        <v>45000</v>
      </c>
      <c r="O328">
        <f>O327/4500</f>
        <v>70</v>
      </c>
    </row>
    <row r="329" spans="1:15" ht="12.75" customHeight="1" x14ac:dyDescent="0.25">
      <c r="A329" s="40" t="s">
        <v>12</v>
      </c>
      <c r="B329" s="40"/>
      <c r="C329" s="40"/>
      <c r="D329" s="40"/>
      <c r="E329" s="41" t="s">
        <v>128</v>
      </c>
      <c r="F329" s="41"/>
      <c r="G329" s="41"/>
      <c r="H329" s="41"/>
      <c r="I329" s="41"/>
      <c r="J329" s="41"/>
      <c r="K329" s="41"/>
      <c r="L329" s="41"/>
      <c r="M329" s="41"/>
    </row>
    <row r="330" spans="1:15" ht="12.75" customHeight="1" x14ac:dyDescent="0.25">
      <c r="A330" s="23" t="s">
        <v>10</v>
      </c>
      <c r="B330" s="24"/>
      <c r="C330" s="24"/>
      <c r="D330" s="24"/>
      <c r="E330" s="24"/>
      <c r="F330" s="24"/>
      <c r="G330" s="2"/>
      <c r="H330" s="5" t="s">
        <v>9</v>
      </c>
      <c r="I330" s="2"/>
      <c r="J330" s="2"/>
      <c r="K330" s="2"/>
      <c r="L330" s="2"/>
      <c r="M330" s="2"/>
    </row>
    <row r="331" spans="1:15" ht="12.75" customHeight="1" x14ac:dyDescent="0.25">
      <c r="A331" s="2"/>
      <c r="B331" s="4"/>
      <c r="C331" s="4"/>
      <c r="D331" s="4"/>
      <c r="E331" s="4"/>
      <c r="F331" s="4"/>
      <c r="G331" s="4"/>
      <c r="H331" s="4"/>
      <c r="I331" s="4"/>
      <c r="J331" s="5" t="s">
        <v>8</v>
      </c>
      <c r="K331" s="5"/>
      <c r="L331" s="5"/>
      <c r="M331" s="2"/>
    </row>
    <row r="332" spans="1:15" ht="12.75" customHeight="1" x14ac:dyDescent="0.25">
      <c r="A332" s="25" t="s">
        <v>7</v>
      </c>
      <c r="B332" s="26"/>
      <c r="C332" s="26"/>
      <c r="D332" s="26"/>
      <c r="E332" s="26"/>
      <c r="F332" s="6"/>
      <c r="G332" s="6"/>
      <c r="H332" s="21"/>
      <c r="I332" s="21"/>
      <c r="J332" s="21"/>
      <c r="K332" s="21"/>
      <c r="L332" s="21"/>
      <c r="M332" s="2"/>
    </row>
    <row r="333" spans="1:15" ht="12.75" customHeight="1" x14ac:dyDescent="0.25">
      <c r="A333" s="2"/>
      <c r="B333" s="4"/>
      <c r="C333" s="4"/>
      <c r="D333" s="4"/>
      <c r="E333" s="4"/>
      <c r="F333" s="4"/>
      <c r="G333" s="4"/>
      <c r="H333" s="27" t="s">
        <v>6</v>
      </c>
      <c r="I333" s="27"/>
      <c r="J333" s="27"/>
      <c r="K333" s="27"/>
      <c r="L333" s="27"/>
      <c r="M333" s="2"/>
    </row>
    <row r="334" spans="1:15" ht="12.75" customHeight="1" x14ac:dyDescent="0.25">
      <c r="A334" s="2"/>
      <c r="B334" s="5" t="s">
        <v>5</v>
      </c>
      <c r="C334" s="4"/>
      <c r="D334" s="4"/>
      <c r="E334" s="4"/>
      <c r="F334" s="4"/>
      <c r="G334" s="4"/>
      <c r="H334" s="28" t="s">
        <v>4</v>
      </c>
      <c r="I334" s="28"/>
      <c r="J334" s="28"/>
      <c r="K334" s="28"/>
      <c r="L334" s="28"/>
      <c r="M334" s="2"/>
    </row>
    <row r="335" spans="1:15" ht="12.75" customHeight="1" x14ac:dyDescent="0.25">
      <c r="A335" s="2"/>
      <c r="B335" s="5"/>
      <c r="C335" s="26" t="s">
        <v>3</v>
      </c>
      <c r="D335" s="26"/>
      <c r="E335" s="26"/>
      <c r="F335" s="26"/>
      <c r="G335" s="4"/>
      <c r="M335" s="2"/>
    </row>
    <row r="336" spans="1:15" ht="12.75" customHeight="1" thickBot="1" x14ac:dyDescent="0.3">
      <c r="A336" s="2"/>
      <c r="B336" s="4"/>
      <c r="C336" s="21"/>
      <c r="D336" s="21"/>
      <c r="E336" s="21"/>
      <c r="F336" s="21"/>
      <c r="G336" s="3"/>
      <c r="H336" s="61" t="s">
        <v>183</v>
      </c>
      <c r="I336" s="61"/>
      <c r="J336" s="61"/>
      <c r="K336" s="61"/>
      <c r="L336" s="61"/>
      <c r="M336" s="2"/>
    </row>
    <row r="339" spans="1:13" ht="13.5" customHeight="1" x14ac:dyDescent="0.25">
      <c r="A339" s="56" t="s">
        <v>186</v>
      </c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2"/>
    </row>
    <row r="340" spans="1:13" ht="12.75" customHeight="1" x14ac:dyDescent="0.25">
      <c r="A340" s="18"/>
      <c r="B340" s="18"/>
      <c r="C340" s="18"/>
      <c r="D340" s="57" t="s">
        <v>185</v>
      </c>
      <c r="E340" s="57"/>
      <c r="F340" s="57"/>
      <c r="G340" s="57"/>
      <c r="H340" s="57"/>
      <c r="I340" s="18"/>
      <c r="J340" s="18"/>
      <c r="K340" s="18"/>
      <c r="L340" s="18"/>
      <c r="M340" s="2"/>
    </row>
    <row r="341" spans="1:13" ht="12.75" customHeight="1" x14ac:dyDescent="0.25">
      <c r="A341" s="58" t="s">
        <v>184</v>
      </c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2"/>
    </row>
    <row r="342" spans="1:13" ht="12.75" customHeight="1" x14ac:dyDescent="0.25">
      <c r="A342" s="59" t="s">
        <v>54</v>
      </c>
      <c r="B342" s="59"/>
      <c r="C342" s="60" t="s">
        <v>53</v>
      </c>
      <c r="D342" s="60"/>
      <c r="E342" s="60"/>
      <c r="F342" s="17"/>
      <c r="G342" s="2"/>
      <c r="H342" s="17" t="s">
        <v>52</v>
      </c>
      <c r="I342" s="60" t="s">
        <v>51</v>
      </c>
      <c r="J342" s="60"/>
      <c r="K342" s="60"/>
      <c r="L342" s="60"/>
      <c r="M342" s="60"/>
    </row>
    <row r="343" spans="1:13" ht="12.75" customHeight="1" x14ac:dyDescent="0.25">
      <c r="A343" s="5" t="s">
        <v>49</v>
      </c>
      <c r="B343" s="5"/>
      <c r="C343" s="54" t="s">
        <v>50</v>
      </c>
      <c r="D343" s="54"/>
      <c r="E343" s="54"/>
      <c r="F343" s="5"/>
      <c r="G343" s="2"/>
      <c r="H343" s="5" t="s">
        <v>49</v>
      </c>
      <c r="I343" s="55" t="s">
        <v>48</v>
      </c>
      <c r="J343" s="55"/>
      <c r="K343" s="55"/>
      <c r="L343" s="55"/>
      <c r="M343" s="55"/>
    </row>
    <row r="344" spans="1:13" ht="12.75" customHeight="1" x14ac:dyDescent="0.25">
      <c r="A344" s="5" t="s">
        <v>47</v>
      </c>
      <c r="B344" s="5"/>
      <c r="C344" s="43" t="s">
        <v>71</v>
      </c>
      <c r="D344" s="43"/>
      <c r="E344" s="43"/>
      <c r="F344" s="5"/>
      <c r="G344" s="2"/>
      <c r="H344" s="5" t="s">
        <v>45</v>
      </c>
      <c r="I344" s="43" t="s">
        <v>44</v>
      </c>
      <c r="J344" s="43"/>
      <c r="K344" s="43"/>
      <c r="L344" s="43"/>
      <c r="M344" s="43"/>
    </row>
    <row r="345" spans="1:13" ht="12.75" customHeight="1" x14ac:dyDescent="0.25">
      <c r="A345" s="5" t="s">
        <v>43</v>
      </c>
      <c r="B345" s="5"/>
      <c r="C345" s="42" t="s">
        <v>42</v>
      </c>
      <c r="D345" s="42"/>
      <c r="E345" s="42"/>
      <c r="F345" s="5"/>
      <c r="G345" s="2"/>
      <c r="H345" s="5" t="s">
        <v>41</v>
      </c>
      <c r="I345" s="43" t="s">
        <v>40</v>
      </c>
      <c r="J345" s="43"/>
      <c r="K345" s="43"/>
      <c r="L345" s="43"/>
      <c r="M345" s="43"/>
    </row>
    <row r="346" spans="1:13" ht="12.75" customHeight="1" x14ac:dyDescent="0.25">
      <c r="A346" s="5" t="s">
        <v>38</v>
      </c>
      <c r="B346" s="5"/>
      <c r="C346" s="51" t="s">
        <v>39</v>
      </c>
      <c r="D346" s="51"/>
      <c r="E346" s="51"/>
      <c r="F346" s="51"/>
      <c r="G346" s="2"/>
      <c r="H346" s="5" t="s">
        <v>38</v>
      </c>
      <c r="I346" s="52" t="s">
        <v>37</v>
      </c>
      <c r="J346" s="52"/>
      <c r="K346" s="52"/>
      <c r="L346" s="52"/>
      <c r="M346" s="52"/>
    </row>
    <row r="347" spans="1:13" ht="12.75" customHeight="1" x14ac:dyDescent="0.25">
      <c r="A347" s="5" t="s">
        <v>35</v>
      </c>
      <c r="B347" s="5"/>
      <c r="C347" s="53" t="s">
        <v>36</v>
      </c>
      <c r="D347" s="53"/>
      <c r="E347" s="53"/>
      <c r="F347" s="5"/>
      <c r="G347" s="2"/>
      <c r="H347" s="5" t="s">
        <v>35</v>
      </c>
      <c r="I347" s="43" t="s">
        <v>34</v>
      </c>
      <c r="J347" s="43"/>
      <c r="K347" s="43"/>
      <c r="L347" s="43"/>
      <c r="M347" s="43"/>
    </row>
    <row r="348" spans="1:13" ht="12.75" customHeight="1" x14ac:dyDescent="0.25">
      <c r="A348" s="5" t="s">
        <v>32</v>
      </c>
      <c r="B348" s="5"/>
      <c r="C348" s="42" t="s">
        <v>33</v>
      </c>
      <c r="D348" s="42"/>
      <c r="E348" s="42"/>
      <c r="F348" s="5"/>
      <c r="G348" s="2"/>
      <c r="H348" s="5" t="s">
        <v>32</v>
      </c>
      <c r="I348" s="52">
        <v>204663171</v>
      </c>
      <c r="J348" s="52"/>
      <c r="K348" s="52"/>
      <c r="L348" s="52"/>
      <c r="M348" s="52"/>
    </row>
    <row r="349" spans="1:13" ht="12.75" customHeight="1" x14ac:dyDescent="0.25">
      <c r="A349" s="5" t="s">
        <v>30</v>
      </c>
      <c r="B349" s="5"/>
      <c r="C349" s="42" t="s">
        <v>31</v>
      </c>
      <c r="D349" s="42"/>
      <c r="E349" s="42"/>
      <c r="F349" s="5"/>
      <c r="G349" s="2"/>
      <c r="H349" s="5" t="s">
        <v>30</v>
      </c>
      <c r="I349" s="43" t="s">
        <v>29</v>
      </c>
      <c r="J349" s="43"/>
      <c r="K349" s="43"/>
      <c r="L349" s="43"/>
      <c r="M349" s="43"/>
    </row>
    <row r="350" spans="1:13" ht="45" x14ac:dyDescent="0.25">
      <c r="A350" s="44" t="s">
        <v>28</v>
      </c>
      <c r="B350" s="40"/>
      <c r="C350" s="40"/>
      <c r="D350" s="45"/>
      <c r="E350" s="49" t="s">
        <v>27</v>
      </c>
      <c r="F350" s="49" t="s">
        <v>26</v>
      </c>
      <c r="G350" s="49" t="s">
        <v>25</v>
      </c>
      <c r="H350" s="49" t="s">
        <v>24</v>
      </c>
      <c r="I350" s="39" t="s">
        <v>23</v>
      </c>
      <c r="J350" s="39"/>
      <c r="K350" s="39" t="s">
        <v>22</v>
      </c>
      <c r="L350" s="39"/>
      <c r="M350" s="9" t="s">
        <v>21</v>
      </c>
    </row>
    <row r="351" spans="1:13" ht="22.5" x14ac:dyDescent="0.25">
      <c r="A351" s="46"/>
      <c r="B351" s="47"/>
      <c r="C351" s="47"/>
      <c r="D351" s="48"/>
      <c r="E351" s="50"/>
      <c r="F351" s="50"/>
      <c r="G351" s="50"/>
      <c r="H351" s="50"/>
      <c r="I351" s="9" t="s">
        <v>20</v>
      </c>
      <c r="J351" s="16" t="s">
        <v>19</v>
      </c>
      <c r="K351" s="9" t="s">
        <v>20</v>
      </c>
      <c r="L351" s="16" t="s">
        <v>19</v>
      </c>
      <c r="M351" s="9"/>
    </row>
    <row r="352" spans="1:13" ht="12.75" customHeight="1" x14ac:dyDescent="0.25">
      <c r="A352" s="29">
        <v>1</v>
      </c>
      <c r="B352" s="30"/>
      <c r="C352" s="30"/>
      <c r="D352" s="31"/>
      <c r="E352" s="15">
        <v>2</v>
      </c>
      <c r="F352" s="9">
        <v>3</v>
      </c>
      <c r="G352" s="15">
        <v>4</v>
      </c>
      <c r="H352" s="15">
        <v>5</v>
      </c>
      <c r="I352" s="9">
        <v>6</v>
      </c>
      <c r="J352" s="9">
        <v>7</v>
      </c>
      <c r="K352" s="9">
        <v>8</v>
      </c>
      <c r="L352" s="9">
        <v>9</v>
      </c>
      <c r="M352" s="15">
        <v>10</v>
      </c>
    </row>
    <row r="353" spans="1:13" ht="19.5" customHeight="1" x14ac:dyDescent="0.25">
      <c r="A353" s="14" t="s">
        <v>18</v>
      </c>
      <c r="B353" s="32" t="s">
        <v>17</v>
      </c>
      <c r="C353" s="33"/>
      <c r="D353" s="34"/>
      <c r="E353" s="14" t="s">
        <v>16</v>
      </c>
      <c r="F353" s="13">
        <v>10</v>
      </c>
      <c r="G353" s="12">
        <v>4500</v>
      </c>
      <c r="H353" s="11">
        <f>G353*F353</f>
        <v>45000</v>
      </c>
      <c r="I353" s="35" t="s">
        <v>15</v>
      </c>
      <c r="J353" s="36"/>
      <c r="K353" s="35" t="s">
        <v>14</v>
      </c>
      <c r="L353" s="36"/>
      <c r="M353" s="11">
        <f>H353</f>
        <v>45000</v>
      </c>
    </row>
    <row r="354" spans="1:13" ht="12.75" customHeight="1" x14ac:dyDescent="0.25">
      <c r="A354" s="10"/>
      <c r="B354" s="39" t="s">
        <v>13</v>
      </c>
      <c r="C354" s="39"/>
      <c r="D354" s="39"/>
      <c r="E354" s="9"/>
      <c r="F354" s="9"/>
      <c r="G354" s="8"/>
      <c r="H354" s="7">
        <f>SUM(H353:H353)</f>
        <v>45000</v>
      </c>
      <c r="I354" s="37"/>
      <c r="J354" s="38"/>
      <c r="K354" s="37"/>
      <c r="L354" s="38"/>
      <c r="M354" s="7">
        <f>(M353:M353)</f>
        <v>45000</v>
      </c>
    </row>
    <row r="355" spans="1:13" ht="12.75" customHeight="1" x14ac:dyDescent="0.25">
      <c r="A355" s="40" t="s">
        <v>12</v>
      </c>
      <c r="B355" s="40"/>
      <c r="C355" s="40"/>
      <c r="D355" s="40"/>
      <c r="E355" s="41" t="s">
        <v>128</v>
      </c>
      <c r="F355" s="41"/>
      <c r="G355" s="41"/>
      <c r="H355" s="41"/>
      <c r="I355" s="41"/>
      <c r="J355" s="41"/>
      <c r="K355" s="41"/>
      <c r="L355" s="41"/>
      <c r="M355" s="41"/>
    </row>
    <row r="356" spans="1:13" ht="12.75" customHeight="1" x14ac:dyDescent="0.25">
      <c r="A356" s="23" t="s">
        <v>10</v>
      </c>
      <c r="B356" s="24"/>
      <c r="C356" s="24"/>
      <c r="D356" s="24"/>
      <c r="E356" s="24"/>
      <c r="F356" s="24"/>
      <c r="G356" s="2"/>
      <c r="H356" s="5" t="s">
        <v>9</v>
      </c>
      <c r="I356" s="2"/>
      <c r="J356" s="2"/>
      <c r="K356" s="2"/>
      <c r="L356" s="2"/>
      <c r="M356" s="2"/>
    </row>
    <row r="357" spans="1:13" ht="12.75" customHeight="1" x14ac:dyDescent="0.25">
      <c r="A357" s="2"/>
      <c r="B357" s="4"/>
      <c r="C357" s="4"/>
      <c r="D357" s="4"/>
      <c r="E357" s="4"/>
      <c r="F357" s="4"/>
      <c r="G357" s="4"/>
      <c r="H357" s="4"/>
      <c r="I357" s="4"/>
      <c r="J357" s="5" t="s">
        <v>8</v>
      </c>
      <c r="K357" s="5"/>
      <c r="L357" s="5"/>
      <c r="M357" s="2"/>
    </row>
    <row r="358" spans="1:13" ht="12.75" customHeight="1" x14ac:dyDescent="0.25">
      <c r="A358" s="25" t="s">
        <v>7</v>
      </c>
      <c r="B358" s="26"/>
      <c r="C358" s="26"/>
      <c r="D358" s="26"/>
      <c r="E358" s="26"/>
      <c r="F358" s="6"/>
      <c r="G358" s="6"/>
      <c r="H358" s="21"/>
      <c r="I358" s="21"/>
      <c r="J358" s="21"/>
      <c r="K358" s="21"/>
      <c r="L358" s="21"/>
      <c r="M358" s="2"/>
    </row>
    <row r="359" spans="1:13" ht="12.75" customHeight="1" x14ac:dyDescent="0.25">
      <c r="A359" s="2"/>
      <c r="B359" s="4"/>
      <c r="C359" s="4"/>
      <c r="D359" s="4"/>
      <c r="E359" s="4"/>
      <c r="F359" s="4"/>
      <c r="G359" s="4"/>
      <c r="H359" s="27" t="s">
        <v>6</v>
      </c>
      <c r="I359" s="27"/>
      <c r="J359" s="27"/>
      <c r="K359" s="27"/>
      <c r="L359" s="27"/>
      <c r="M359" s="2"/>
    </row>
    <row r="360" spans="1:13" ht="12.75" customHeight="1" x14ac:dyDescent="0.25">
      <c r="A360" s="2"/>
      <c r="B360" s="5" t="s">
        <v>5</v>
      </c>
      <c r="C360" s="4"/>
      <c r="D360" s="4"/>
      <c r="E360" s="4"/>
      <c r="F360" s="4"/>
      <c r="G360" s="4"/>
      <c r="H360" s="28" t="s">
        <v>4</v>
      </c>
      <c r="I360" s="28"/>
      <c r="J360" s="28"/>
      <c r="K360" s="28"/>
      <c r="L360" s="28"/>
      <c r="M360" s="2"/>
    </row>
    <row r="361" spans="1:13" ht="12.75" customHeight="1" x14ac:dyDescent="0.25">
      <c r="A361" s="2"/>
      <c r="B361" s="5"/>
      <c r="C361" s="26" t="s">
        <v>3</v>
      </c>
      <c r="D361" s="26"/>
      <c r="E361" s="26"/>
      <c r="F361" s="26"/>
      <c r="G361" s="4"/>
      <c r="M361" s="2"/>
    </row>
    <row r="362" spans="1:13" ht="12.75" customHeight="1" thickBot="1" x14ac:dyDescent="0.3">
      <c r="A362" s="2"/>
      <c r="B362" s="4"/>
      <c r="C362" s="21"/>
      <c r="D362" s="21"/>
      <c r="E362" s="21"/>
      <c r="F362" s="21"/>
      <c r="G362" s="3"/>
      <c r="H362" s="61" t="s">
        <v>183</v>
      </c>
      <c r="I362" s="61"/>
      <c r="J362" s="61"/>
      <c r="K362" s="61"/>
      <c r="L362" s="61"/>
      <c r="M362" s="2"/>
    </row>
    <row r="365" spans="1:13" ht="13.5" customHeight="1" x14ac:dyDescent="0.25">
      <c r="A365" s="56" t="s">
        <v>182</v>
      </c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2"/>
    </row>
    <row r="366" spans="1:13" ht="12.75" customHeight="1" x14ac:dyDescent="0.25">
      <c r="A366" s="18"/>
      <c r="B366" s="18"/>
      <c r="C366" s="18"/>
      <c r="D366" s="57" t="s">
        <v>181</v>
      </c>
      <c r="E366" s="57"/>
      <c r="F366" s="57"/>
      <c r="G366" s="57"/>
      <c r="H366" s="57"/>
      <c r="I366" s="18"/>
      <c r="J366" s="18"/>
      <c r="K366" s="18"/>
      <c r="L366" s="18"/>
      <c r="M366" s="2"/>
    </row>
    <row r="367" spans="1:13" ht="12.75" customHeight="1" x14ac:dyDescent="0.25">
      <c r="A367" s="58" t="s">
        <v>107</v>
      </c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2"/>
    </row>
    <row r="368" spans="1:13" ht="12.75" customHeight="1" x14ac:dyDescent="0.25">
      <c r="A368" s="59" t="s">
        <v>54</v>
      </c>
      <c r="B368" s="59"/>
      <c r="C368" s="60" t="s">
        <v>53</v>
      </c>
      <c r="D368" s="60"/>
      <c r="E368" s="60"/>
      <c r="F368" s="17"/>
      <c r="G368" s="2"/>
      <c r="H368" s="17" t="s">
        <v>52</v>
      </c>
      <c r="I368" s="60" t="s">
        <v>51</v>
      </c>
      <c r="J368" s="60"/>
      <c r="K368" s="60"/>
      <c r="L368" s="60"/>
      <c r="M368" s="60"/>
    </row>
    <row r="369" spans="1:17" ht="12.75" customHeight="1" x14ac:dyDescent="0.25">
      <c r="A369" s="5" t="s">
        <v>49</v>
      </c>
      <c r="B369" s="5"/>
      <c r="C369" s="54" t="s">
        <v>50</v>
      </c>
      <c r="D369" s="54"/>
      <c r="E369" s="54"/>
      <c r="F369" s="5"/>
      <c r="G369" s="2"/>
      <c r="H369" s="5" t="s">
        <v>49</v>
      </c>
      <c r="I369" s="55" t="s">
        <v>48</v>
      </c>
      <c r="J369" s="55"/>
      <c r="K369" s="55"/>
      <c r="L369" s="55"/>
      <c r="M369" s="55"/>
    </row>
    <row r="370" spans="1:17" ht="12.75" customHeight="1" x14ac:dyDescent="0.25">
      <c r="A370" s="5" t="s">
        <v>47</v>
      </c>
      <c r="B370" s="5"/>
      <c r="C370" s="43" t="s">
        <v>71</v>
      </c>
      <c r="D370" s="43"/>
      <c r="E370" s="43"/>
      <c r="F370" s="5"/>
      <c r="G370" s="2"/>
      <c r="H370" s="5" t="s">
        <v>45</v>
      </c>
      <c r="I370" s="43" t="s">
        <v>44</v>
      </c>
      <c r="J370" s="43"/>
      <c r="K370" s="43"/>
      <c r="L370" s="43"/>
      <c r="M370" s="43"/>
    </row>
    <row r="371" spans="1:17" ht="12.75" customHeight="1" x14ac:dyDescent="0.25">
      <c r="A371" s="5" t="s">
        <v>43</v>
      </c>
      <c r="B371" s="5"/>
      <c r="C371" s="42" t="s">
        <v>42</v>
      </c>
      <c r="D371" s="42"/>
      <c r="E371" s="42"/>
      <c r="F371" s="5"/>
      <c r="G371" s="2"/>
      <c r="H371" s="5" t="s">
        <v>41</v>
      </c>
      <c r="I371" s="43" t="s">
        <v>40</v>
      </c>
      <c r="J371" s="43"/>
      <c r="K371" s="43"/>
      <c r="L371" s="43"/>
      <c r="M371" s="43"/>
    </row>
    <row r="372" spans="1:17" ht="12.75" customHeight="1" x14ac:dyDescent="0.25">
      <c r="A372" s="5" t="s">
        <v>38</v>
      </c>
      <c r="B372" s="5"/>
      <c r="C372" s="51" t="s">
        <v>39</v>
      </c>
      <c r="D372" s="51"/>
      <c r="E372" s="51"/>
      <c r="F372" s="51"/>
      <c r="G372" s="2"/>
      <c r="H372" s="5" t="s">
        <v>38</v>
      </c>
      <c r="I372" s="52" t="s">
        <v>37</v>
      </c>
      <c r="J372" s="52"/>
      <c r="K372" s="52"/>
      <c r="L372" s="52"/>
      <c r="M372" s="52"/>
    </row>
    <row r="373" spans="1:17" ht="12.75" customHeight="1" x14ac:dyDescent="0.25">
      <c r="A373" s="5" t="s">
        <v>35</v>
      </c>
      <c r="B373" s="5"/>
      <c r="C373" s="53" t="s">
        <v>36</v>
      </c>
      <c r="D373" s="53"/>
      <c r="E373" s="53"/>
      <c r="F373" s="5"/>
      <c r="G373" s="2"/>
      <c r="H373" s="5" t="s">
        <v>35</v>
      </c>
      <c r="I373" s="43" t="s">
        <v>34</v>
      </c>
      <c r="J373" s="43"/>
      <c r="K373" s="43"/>
      <c r="L373" s="43"/>
      <c r="M373" s="43"/>
    </row>
    <row r="374" spans="1:17" ht="12.75" customHeight="1" x14ac:dyDescent="0.25">
      <c r="A374" s="5" t="s">
        <v>32</v>
      </c>
      <c r="B374" s="5"/>
      <c r="C374" s="42" t="s">
        <v>33</v>
      </c>
      <c r="D374" s="42"/>
      <c r="E374" s="42"/>
      <c r="F374" s="5"/>
      <c r="G374" s="2"/>
      <c r="H374" s="5" t="s">
        <v>32</v>
      </c>
      <c r="I374" s="52">
        <v>204663171</v>
      </c>
      <c r="J374" s="52"/>
      <c r="K374" s="52"/>
      <c r="L374" s="52"/>
      <c r="M374" s="52"/>
    </row>
    <row r="375" spans="1:17" ht="12.75" customHeight="1" x14ac:dyDescent="0.25">
      <c r="A375" s="5" t="s">
        <v>30</v>
      </c>
      <c r="B375" s="5"/>
      <c r="C375" s="42" t="s">
        <v>31</v>
      </c>
      <c r="D375" s="42"/>
      <c r="E375" s="42"/>
      <c r="F375" s="5"/>
      <c r="G375" s="2"/>
      <c r="H375" s="5" t="s">
        <v>30</v>
      </c>
      <c r="I375" s="43" t="s">
        <v>29</v>
      </c>
      <c r="J375" s="43"/>
      <c r="K375" s="43"/>
      <c r="L375" s="43"/>
      <c r="M375" s="43"/>
      <c r="Q375" s="1" t="s">
        <v>180</v>
      </c>
    </row>
    <row r="376" spans="1:17" ht="45" x14ac:dyDescent="0.25">
      <c r="A376" s="44" t="s">
        <v>28</v>
      </c>
      <c r="B376" s="40"/>
      <c r="C376" s="40"/>
      <c r="D376" s="45"/>
      <c r="E376" s="49" t="s">
        <v>27</v>
      </c>
      <c r="F376" s="49" t="s">
        <v>26</v>
      </c>
      <c r="G376" s="49" t="s">
        <v>25</v>
      </c>
      <c r="H376" s="49" t="s">
        <v>24</v>
      </c>
      <c r="I376" s="39" t="s">
        <v>23</v>
      </c>
      <c r="J376" s="39"/>
      <c r="K376" s="39" t="s">
        <v>22</v>
      </c>
      <c r="L376" s="39"/>
      <c r="M376" s="9" t="s">
        <v>21</v>
      </c>
    </row>
    <row r="377" spans="1:17" ht="22.5" x14ac:dyDescent="0.25">
      <c r="A377" s="46"/>
      <c r="B377" s="47"/>
      <c r="C377" s="47"/>
      <c r="D377" s="48"/>
      <c r="E377" s="50"/>
      <c r="F377" s="50"/>
      <c r="G377" s="50"/>
      <c r="H377" s="50"/>
      <c r="I377" s="9" t="s">
        <v>20</v>
      </c>
      <c r="J377" s="16" t="s">
        <v>19</v>
      </c>
      <c r="K377" s="9" t="s">
        <v>20</v>
      </c>
      <c r="L377" s="16" t="s">
        <v>19</v>
      </c>
      <c r="M377" s="9"/>
      <c r="O377">
        <f>4500*90</f>
        <v>405000</v>
      </c>
    </row>
    <row r="378" spans="1:17" ht="12.75" customHeight="1" x14ac:dyDescent="0.25">
      <c r="A378" s="29">
        <v>1</v>
      </c>
      <c r="B378" s="30"/>
      <c r="C378" s="30"/>
      <c r="D378" s="31"/>
      <c r="E378" s="15">
        <v>2</v>
      </c>
      <c r="F378" s="9">
        <v>3</v>
      </c>
      <c r="G378" s="15">
        <v>4</v>
      </c>
      <c r="H378" s="15">
        <v>5</v>
      </c>
      <c r="I378" s="9">
        <v>6</v>
      </c>
      <c r="J378" s="9">
        <v>7</v>
      </c>
      <c r="K378" s="9">
        <v>8</v>
      </c>
      <c r="L378" s="9">
        <v>9</v>
      </c>
      <c r="M378" s="15">
        <v>10</v>
      </c>
      <c r="O378">
        <f>O377-162000</f>
        <v>243000</v>
      </c>
    </row>
    <row r="379" spans="1:17" ht="19.5" customHeight="1" x14ac:dyDescent="0.25">
      <c r="A379" s="14" t="s">
        <v>18</v>
      </c>
      <c r="B379" s="32" t="s">
        <v>17</v>
      </c>
      <c r="C379" s="33"/>
      <c r="D379" s="34"/>
      <c r="E379" s="14" t="s">
        <v>16</v>
      </c>
      <c r="F379" s="13">
        <v>10</v>
      </c>
      <c r="G379" s="12">
        <v>4500</v>
      </c>
      <c r="H379" s="11">
        <f>G379*F379</f>
        <v>45000</v>
      </c>
      <c r="I379" s="35" t="s">
        <v>15</v>
      </c>
      <c r="J379" s="36"/>
      <c r="K379" s="35" t="s">
        <v>14</v>
      </c>
      <c r="L379" s="36"/>
      <c r="M379" s="11">
        <f>H379</f>
        <v>45000</v>
      </c>
      <c r="O379">
        <f>O378/4500</f>
        <v>54</v>
      </c>
    </row>
    <row r="380" spans="1:17" ht="12.75" customHeight="1" x14ac:dyDescent="0.25">
      <c r="A380" s="10"/>
      <c r="B380" s="39" t="s">
        <v>13</v>
      </c>
      <c r="C380" s="39"/>
      <c r="D380" s="39"/>
      <c r="E380" s="9"/>
      <c r="F380" s="9"/>
      <c r="G380" s="8"/>
      <c r="H380" s="7">
        <f>SUM(H379:H379)</f>
        <v>45000</v>
      </c>
      <c r="I380" s="37"/>
      <c r="J380" s="38"/>
      <c r="K380" s="37"/>
      <c r="L380" s="38"/>
      <c r="M380" s="7">
        <f>(M379:M379)</f>
        <v>45000</v>
      </c>
    </row>
    <row r="381" spans="1:17" ht="12.75" customHeight="1" x14ac:dyDescent="0.25">
      <c r="A381" s="40" t="s">
        <v>12</v>
      </c>
      <c r="B381" s="40"/>
      <c r="C381" s="40"/>
      <c r="D381" s="40"/>
      <c r="E381" s="41" t="s">
        <v>128</v>
      </c>
      <c r="F381" s="41"/>
      <c r="G381" s="41"/>
      <c r="H381" s="41"/>
      <c r="I381" s="41"/>
      <c r="J381" s="41"/>
      <c r="K381" s="41"/>
      <c r="L381" s="41"/>
      <c r="M381" s="41"/>
    </row>
    <row r="382" spans="1:17" ht="12.75" customHeight="1" x14ac:dyDescent="0.25">
      <c r="A382" s="23" t="s">
        <v>10</v>
      </c>
      <c r="B382" s="24"/>
      <c r="C382" s="24"/>
      <c r="D382" s="24"/>
      <c r="E382" s="24"/>
      <c r="F382" s="24"/>
      <c r="G382" s="2"/>
      <c r="H382" s="5" t="s">
        <v>9</v>
      </c>
      <c r="I382" s="2"/>
      <c r="J382" s="2"/>
      <c r="K382" s="2"/>
      <c r="L382" s="2"/>
      <c r="M382" s="2"/>
    </row>
    <row r="383" spans="1:17" ht="12.75" customHeight="1" x14ac:dyDescent="0.25">
      <c r="A383" s="2"/>
      <c r="B383" s="4"/>
      <c r="C383" s="4"/>
      <c r="D383" s="4"/>
      <c r="E383" s="4"/>
      <c r="F383" s="4"/>
      <c r="G383" s="4"/>
      <c r="H383" s="4"/>
      <c r="I383" s="4"/>
      <c r="J383" s="5" t="s">
        <v>8</v>
      </c>
      <c r="K383" s="5"/>
      <c r="L383" s="5"/>
      <c r="M383" s="2"/>
    </row>
    <row r="384" spans="1:17" ht="12.75" customHeight="1" x14ac:dyDescent="0.25">
      <c r="A384" s="25" t="s">
        <v>7</v>
      </c>
      <c r="B384" s="26"/>
      <c r="C384" s="26"/>
      <c r="D384" s="26"/>
      <c r="E384" s="26"/>
      <c r="F384" s="6"/>
      <c r="G384" s="6"/>
      <c r="H384" s="21"/>
      <c r="I384" s="21"/>
      <c r="J384" s="21"/>
      <c r="K384" s="21"/>
      <c r="L384" s="21"/>
      <c r="M384" s="2"/>
    </row>
    <row r="385" spans="1:13" ht="12.75" customHeight="1" x14ac:dyDescent="0.25">
      <c r="A385" s="2"/>
      <c r="B385" s="4"/>
      <c r="C385" s="4"/>
      <c r="D385" s="4"/>
      <c r="E385" s="4"/>
      <c r="F385" s="4"/>
      <c r="G385" s="4"/>
      <c r="H385" s="27" t="s">
        <v>6</v>
      </c>
      <c r="I385" s="27"/>
      <c r="J385" s="27"/>
      <c r="K385" s="27"/>
      <c r="L385" s="27"/>
      <c r="M385" s="2"/>
    </row>
    <row r="386" spans="1:13" ht="12.75" customHeight="1" x14ac:dyDescent="0.25">
      <c r="A386" s="2"/>
      <c r="B386" s="5" t="s">
        <v>5</v>
      </c>
      <c r="C386" s="4"/>
      <c r="D386" s="4"/>
      <c r="E386" s="4"/>
      <c r="F386" s="4"/>
      <c r="G386" s="4"/>
      <c r="H386" s="28" t="s">
        <v>4</v>
      </c>
      <c r="I386" s="28"/>
      <c r="J386" s="28"/>
      <c r="K386" s="28"/>
      <c r="L386" s="28"/>
      <c r="M386" s="2"/>
    </row>
    <row r="387" spans="1:13" ht="12.75" customHeight="1" x14ac:dyDescent="0.25">
      <c r="A387" s="2"/>
      <c r="B387" s="5"/>
      <c r="C387" s="26" t="s">
        <v>3</v>
      </c>
      <c r="D387" s="26"/>
      <c r="E387" s="26"/>
      <c r="F387" s="26"/>
      <c r="G387" s="4"/>
      <c r="M387" s="2"/>
    </row>
    <row r="388" spans="1:13" ht="12.75" customHeight="1" thickBot="1" x14ac:dyDescent="0.3">
      <c r="A388" s="2"/>
      <c r="B388" s="4"/>
      <c r="C388" s="21"/>
      <c r="D388" s="21"/>
      <c r="E388" s="21"/>
      <c r="F388" s="21"/>
      <c r="G388" s="3"/>
      <c r="H388" s="22" t="s">
        <v>179</v>
      </c>
      <c r="I388" s="22"/>
      <c r="J388" s="22"/>
      <c r="K388" s="22"/>
      <c r="L388" s="22"/>
      <c r="M388" s="2"/>
    </row>
    <row r="391" spans="1:13" ht="13.5" customHeight="1" x14ac:dyDescent="0.25">
      <c r="A391" s="56" t="s">
        <v>178</v>
      </c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2"/>
    </row>
    <row r="392" spans="1:13" ht="12.75" customHeight="1" x14ac:dyDescent="0.25">
      <c r="A392" s="18"/>
      <c r="B392" s="18"/>
      <c r="C392" s="18"/>
      <c r="D392" s="57" t="s">
        <v>177</v>
      </c>
      <c r="E392" s="57"/>
      <c r="F392" s="57"/>
      <c r="G392" s="57"/>
      <c r="H392" s="57"/>
      <c r="I392" s="18"/>
      <c r="J392" s="18"/>
      <c r="K392" s="18"/>
      <c r="L392" s="18"/>
      <c r="M392" s="2"/>
    </row>
    <row r="393" spans="1:13" ht="12.75" customHeight="1" x14ac:dyDescent="0.25">
      <c r="A393" s="58" t="s">
        <v>107</v>
      </c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2"/>
    </row>
    <row r="394" spans="1:13" ht="12.75" customHeight="1" x14ac:dyDescent="0.25">
      <c r="A394" s="59" t="s">
        <v>54</v>
      </c>
      <c r="B394" s="59"/>
      <c r="C394" s="60" t="s">
        <v>53</v>
      </c>
      <c r="D394" s="60"/>
      <c r="E394" s="60"/>
      <c r="F394" s="17"/>
      <c r="G394" s="2"/>
      <c r="H394" s="17" t="s">
        <v>52</v>
      </c>
      <c r="I394" s="60" t="s">
        <v>51</v>
      </c>
      <c r="J394" s="60"/>
      <c r="K394" s="60"/>
      <c r="L394" s="60"/>
      <c r="M394" s="60"/>
    </row>
    <row r="395" spans="1:13" ht="12.75" customHeight="1" x14ac:dyDescent="0.25">
      <c r="A395" s="5" t="s">
        <v>49</v>
      </c>
      <c r="B395" s="5"/>
      <c r="C395" s="54" t="s">
        <v>50</v>
      </c>
      <c r="D395" s="54"/>
      <c r="E395" s="54"/>
      <c r="F395" s="5"/>
      <c r="G395" s="2"/>
      <c r="H395" s="5" t="s">
        <v>49</v>
      </c>
      <c r="I395" s="55" t="s">
        <v>48</v>
      </c>
      <c r="J395" s="55"/>
      <c r="K395" s="55"/>
      <c r="L395" s="55"/>
      <c r="M395" s="55"/>
    </row>
    <row r="396" spans="1:13" ht="12.75" customHeight="1" x14ac:dyDescent="0.25">
      <c r="A396" s="5" t="s">
        <v>47</v>
      </c>
      <c r="B396" s="5"/>
      <c r="C396" s="43" t="s">
        <v>71</v>
      </c>
      <c r="D396" s="43"/>
      <c r="E396" s="43"/>
      <c r="F396" s="5"/>
      <c r="G396" s="2"/>
      <c r="H396" s="5" t="s">
        <v>45</v>
      </c>
      <c r="I396" s="43" t="s">
        <v>44</v>
      </c>
      <c r="J396" s="43"/>
      <c r="K396" s="43"/>
      <c r="L396" s="43"/>
      <c r="M396" s="43"/>
    </row>
    <row r="397" spans="1:13" ht="12.75" customHeight="1" x14ac:dyDescent="0.25">
      <c r="A397" s="5" t="s">
        <v>43</v>
      </c>
      <c r="B397" s="5"/>
      <c r="C397" s="42" t="s">
        <v>42</v>
      </c>
      <c r="D397" s="42"/>
      <c r="E397" s="42"/>
      <c r="F397" s="5"/>
      <c r="G397" s="2"/>
      <c r="H397" s="5" t="s">
        <v>41</v>
      </c>
      <c r="I397" s="43" t="s">
        <v>40</v>
      </c>
      <c r="J397" s="43"/>
      <c r="K397" s="43"/>
      <c r="L397" s="43"/>
      <c r="M397" s="43"/>
    </row>
    <row r="398" spans="1:13" ht="12.75" customHeight="1" x14ac:dyDescent="0.25">
      <c r="A398" s="5" t="s">
        <v>38</v>
      </c>
      <c r="B398" s="5"/>
      <c r="C398" s="51" t="s">
        <v>39</v>
      </c>
      <c r="D398" s="51"/>
      <c r="E398" s="51"/>
      <c r="F398" s="51"/>
      <c r="G398" s="2"/>
      <c r="H398" s="5" t="s">
        <v>38</v>
      </c>
      <c r="I398" s="52" t="s">
        <v>37</v>
      </c>
      <c r="J398" s="52"/>
      <c r="K398" s="52"/>
      <c r="L398" s="52"/>
      <c r="M398" s="52"/>
    </row>
    <row r="399" spans="1:13" ht="12.75" customHeight="1" x14ac:dyDescent="0.25">
      <c r="A399" s="5" t="s">
        <v>35</v>
      </c>
      <c r="B399" s="5"/>
      <c r="C399" s="53" t="s">
        <v>36</v>
      </c>
      <c r="D399" s="53"/>
      <c r="E399" s="53"/>
      <c r="F399" s="5"/>
      <c r="G399" s="2"/>
      <c r="H399" s="5" t="s">
        <v>35</v>
      </c>
      <c r="I399" s="43" t="s">
        <v>34</v>
      </c>
      <c r="J399" s="43"/>
      <c r="K399" s="43"/>
      <c r="L399" s="43"/>
      <c r="M399" s="43"/>
    </row>
    <row r="400" spans="1:13" ht="12.75" customHeight="1" x14ac:dyDescent="0.25">
      <c r="A400" s="5" t="s">
        <v>32</v>
      </c>
      <c r="B400" s="5"/>
      <c r="C400" s="42" t="s">
        <v>33</v>
      </c>
      <c r="D400" s="42"/>
      <c r="E400" s="42"/>
      <c r="F400" s="5"/>
      <c r="G400" s="2"/>
      <c r="H400" s="5" t="s">
        <v>32</v>
      </c>
      <c r="I400" s="52">
        <v>204663171</v>
      </c>
      <c r="J400" s="52"/>
      <c r="K400" s="52"/>
      <c r="L400" s="52"/>
      <c r="M400" s="52"/>
    </row>
    <row r="401" spans="1:15" ht="12.75" customHeight="1" x14ac:dyDescent="0.25">
      <c r="A401" s="5" t="s">
        <v>30</v>
      </c>
      <c r="B401" s="5"/>
      <c r="C401" s="42" t="s">
        <v>31</v>
      </c>
      <c r="D401" s="42"/>
      <c r="E401" s="42"/>
      <c r="F401" s="5"/>
      <c r="G401" s="2"/>
      <c r="H401" s="5" t="s">
        <v>30</v>
      </c>
      <c r="I401" s="43" t="s">
        <v>29</v>
      </c>
      <c r="J401" s="43"/>
      <c r="K401" s="43"/>
      <c r="L401" s="43"/>
      <c r="M401" s="43"/>
    </row>
    <row r="402" spans="1:15" ht="45" x14ac:dyDescent="0.25">
      <c r="A402" s="44" t="s">
        <v>28</v>
      </c>
      <c r="B402" s="40"/>
      <c r="C402" s="40"/>
      <c r="D402" s="45"/>
      <c r="E402" s="49" t="s">
        <v>27</v>
      </c>
      <c r="F402" s="49" t="s">
        <v>26</v>
      </c>
      <c r="G402" s="49" t="s">
        <v>25</v>
      </c>
      <c r="H402" s="49" t="s">
        <v>24</v>
      </c>
      <c r="I402" s="39" t="s">
        <v>23</v>
      </c>
      <c r="J402" s="39"/>
      <c r="K402" s="39" t="s">
        <v>22</v>
      </c>
      <c r="L402" s="39"/>
      <c r="M402" s="9" t="s">
        <v>21</v>
      </c>
    </row>
    <row r="403" spans="1:15" ht="22.5" x14ac:dyDescent="0.25">
      <c r="A403" s="46"/>
      <c r="B403" s="47"/>
      <c r="C403" s="47"/>
      <c r="D403" s="48"/>
      <c r="E403" s="50"/>
      <c r="F403" s="50"/>
      <c r="G403" s="50"/>
      <c r="H403" s="50"/>
      <c r="I403" s="9" t="s">
        <v>20</v>
      </c>
      <c r="J403" s="16" t="s">
        <v>19</v>
      </c>
      <c r="K403" s="9" t="s">
        <v>20</v>
      </c>
      <c r="L403" s="16" t="s">
        <v>19</v>
      </c>
      <c r="M403" s="9"/>
    </row>
    <row r="404" spans="1:15" ht="12.75" customHeight="1" x14ac:dyDescent="0.25">
      <c r="A404" s="29">
        <v>1</v>
      </c>
      <c r="B404" s="30"/>
      <c r="C404" s="30"/>
      <c r="D404" s="31"/>
      <c r="E404" s="15">
        <v>2</v>
      </c>
      <c r="F404" s="9">
        <v>3</v>
      </c>
      <c r="G404" s="15">
        <v>4</v>
      </c>
      <c r="H404" s="15">
        <v>5</v>
      </c>
      <c r="I404" s="9">
        <v>6</v>
      </c>
      <c r="J404" s="9">
        <v>7</v>
      </c>
      <c r="K404" s="9">
        <v>8</v>
      </c>
      <c r="L404" s="9">
        <v>9</v>
      </c>
      <c r="M404" s="15">
        <v>10</v>
      </c>
    </row>
    <row r="405" spans="1:15" ht="19.5" customHeight="1" x14ac:dyDescent="0.25">
      <c r="A405" s="14" t="s">
        <v>18</v>
      </c>
      <c r="B405" s="32" t="s">
        <v>17</v>
      </c>
      <c r="C405" s="33"/>
      <c r="D405" s="34"/>
      <c r="E405" s="14" t="s">
        <v>16</v>
      </c>
      <c r="F405" s="13">
        <v>10</v>
      </c>
      <c r="G405" s="12">
        <v>4500</v>
      </c>
      <c r="H405" s="11">
        <f>G405*F405</f>
        <v>45000</v>
      </c>
      <c r="I405" s="35" t="s">
        <v>15</v>
      </c>
      <c r="J405" s="36"/>
      <c r="K405" s="35" t="s">
        <v>14</v>
      </c>
      <c r="L405" s="36"/>
      <c r="M405" s="11">
        <f>H405</f>
        <v>45000</v>
      </c>
      <c r="O405">
        <f>243000+45000</f>
        <v>288000</v>
      </c>
    </row>
    <row r="406" spans="1:15" ht="12.75" customHeight="1" x14ac:dyDescent="0.25">
      <c r="A406" s="10"/>
      <c r="B406" s="39" t="s">
        <v>13</v>
      </c>
      <c r="C406" s="39"/>
      <c r="D406" s="39"/>
      <c r="E406" s="9"/>
      <c r="F406" s="9"/>
      <c r="G406" s="8"/>
      <c r="H406" s="7">
        <f>SUM(H405:H405)</f>
        <v>45000</v>
      </c>
      <c r="I406" s="37"/>
      <c r="J406" s="38"/>
      <c r="K406" s="37"/>
      <c r="L406" s="38"/>
      <c r="M406" s="7">
        <f>(M405:M405)</f>
        <v>45000</v>
      </c>
      <c r="O406">
        <f>O405/4500</f>
        <v>64</v>
      </c>
    </row>
    <row r="407" spans="1:15" ht="12.75" customHeight="1" x14ac:dyDescent="0.25">
      <c r="A407" s="40" t="s">
        <v>12</v>
      </c>
      <c r="B407" s="40"/>
      <c r="C407" s="40"/>
      <c r="D407" s="40"/>
      <c r="E407" s="41" t="s">
        <v>128</v>
      </c>
      <c r="F407" s="41"/>
      <c r="G407" s="41"/>
      <c r="H407" s="41"/>
      <c r="I407" s="41"/>
      <c r="J407" s="41"/>
      <c r="K407" s="41"/>
      <c r="L407" s="41"/>
      <c r="M407" s="41"/>
    </row>
    <row r="408" spans="1:15" ht="12.75" customHeight="1" x14ac:dyDescent="0.25">
      <c r="A408" s="23" t="s">
        <v>10</v>
      </c>
      <c r="B408" s="24"/>
      <c r="C408" s="24"/>
      <c r="D408" s="24"/>
      <c r="E408" s="24"/>
      <c r="F408" s="24"/>
      <c r="G408" s="2"/>
      <c r="H408" s="5" t="s">
        <v>9</v>
      </c>
      <c r="I408" s="2"/>
      <c r="J408" s="2"/>
      <c r="K408" s="2"/>
      <c r="L408" s="2"/>
      <c r="M408" s="2"/>
    </row>
    <row r="409" spans="1:15" ht="12.75" customHeight="1" x14ac:dyDescent="0.25">
      <c r="A409" s="2"/>
      <c r="B409" s="4"/>
      <c r="C409" s="4"/>
      <c r="D409" s="4"/>
      <c r="E409" s="4"/>
      <c r="F409" s="4"/>
      <c r="G409" s="4"/>
      <c r="H409" s="4"/>
      <c r="I409" s="4"/>
      <c r="J409" s="5" t="s">
        <v>8</v>
      </c>
      <c r="K409" s="5"/>
      <c r="L409" s="5"/>
      <c r="M409" s="2"/>
    </row>
    <row r="410" spans="1:15" ht="12.75" customHeight="1" x14ac:dyDescent="0.25">
      <c r="A410" s="25" t="s">
        <v>7</v>
      </c>
      <c r="B410" s="26"/>
      <c r="C410" s="26"/>
      <c r="D410" s="26"/>
      <c r="E410" s="26"/>
      <c r="F410" s="6"/>
      <c r="G410" s="6"/>
      <c r="H410" s="21"/>
      <c r="I410" s="21"/>
      <c r="J410" s="21"/>
      <c r="K410" s="21"/>
      <c r="L410" s="21"/>
      <c r="M410" s="2"/>
    </row>
    <row r="411" spans="1:15" ht="12.75" customHeight="1" x14ac:dyDescent="0.25">
      <c r="A411" s="2"/>
      <c r="B411" s="4"/>
      <c r="C411" s="4"/>
      <c r="D411" s="4"/>
      <c r="E411" s="4"/>
      <c r="F411" s="4"/>
      <c r="G411" s="4"/>
      <c r="H411" s="27" t="s">
        <v>6</v>
      </c>
      <c r="I411" s="27"/>
      <c r="J411" s="27"/>
      <c r="K411" s="27"/>
      <c r="L411" s="27"/>
      <c r="M411" s="2"/>
    </row>
    <row r="412" spans="1:15" ht="12.75" customHeight="1" x14ac:dyDescent="0.25">
      <c r="A412" s="2"/>
      <c r="B412" s="5" t="s">
        <v>5</v>
      </c>
      <c r="C412" s="4"/>
      <c r="D412" s="4"/>
      <c r="E412" s="4"/>
      <c r="F412" s="4"/>
      <c r="G412" s="4"/>
      <c r="H412" s="28" t="s">
        <v>4</v>
      </c>
      <c r="I412" s="28"/>
      <c r="J412" s="28"/>
      <c r="K412" s="28"/>
      <c r="L412" s="28"/>
      <c r="M412" s="2"/>
    </row>
    <row r="413" spans="1:15" ht="12.75" customHeight="1" x14ac:dyDescent="0.25">
      <c r="A413" s="2"/>
      <c r="B413" s="5"/>
      <c r="C413" s="26" t="s">
        <v>3</v>
      </c>
      <c r="D413" s="26"/>
      <c r="E413" s="26"/>
      <c r="F413" s="26"/>
      <c r="G413" s="4"/>
      <c r="M413" s="2"/>
    </row>
    <row r="414" spans="1:15" ht="12.75" customHeight="1" thickBot="1" x14ac:dyDescent="0.3">
      <c r="A414" s="2"/>
      <c r="B414" s="4"/>
      <c r="C414" s="21"/>
      <c r="D414" s="21"/>
      <c r="E414" s="21"/>
      <c r="F414" s="21"/>
      <c r="G414" s="3"/>
      <c r="H414" s="22" t="s">
        <v>176</v>
      </c>
      <c r="I414" s="22"/>
      <c r="J414" s="22"/>
      <c r="K414" s="22"/>
      <c r="L414" s="22"/>
      <c r="M414" s="2"/>
    </row>
    <row r="417" spans="1:15" ht="13.5" customHeight="1" x14ac:dyDescent="0.25">
      <c r="A417" s="56" t="s">
        <v>175</v>
      </c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2"/>
    </row>
    <row r="418" spans="1:15" ht="12.75" customHeight="1" x14ac:dyDescent="0.25">
      <c r="A418" s="18"/>
      <c r="B418" s="18"/>
      <c r="C418" s="18"/>
      <c r="D418" s="57" t="s">
        <v>174</v>
      </c>
      <c r="E418" s="57"/>
      <c r="F418" s="57"/>
      <c r="G418" s="57"/>
      <c r="H418" s="57"/>
      <c r="I418" s="18"/>
      <c r="J418" s="18"/>
      <c r="K418" s="18"/>
      <c r="L418" s="18"/>
      <c r="M418" s="2"/>
    </row>
    <row r="419" spans="1:15" ht="12.75" customHeight="1" x14ac:dyDescent="0.25">
      <c r="A419" s="58" t="s">
        <v>107</v>
      </c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2"/>
    </row>
    <row r="420" spans="1:15" ht="12.75" customHeight="1" x14ac:dyDescent="0.25">
      <c r="A420" s="59" t="s">
        <v>54</v>
      </c>
      <c r="B420" s="59"/>
      <c r="C420" s="60" t="s">
        <v>53</v>
      </c>
      <c r="D420" s="60"/>
      <c r="E420" s="60"/>
      <c r="F420" s="17"/>
      <c r="G420" s="2"/>
      <c r="H420" s="17" t="s">
        <v>52</v>
      </c>
      <c r="I420" s="60" t="s">
        <v>51</v>
      </c>
      <c r="J420" s="60"/>
      <c r="K420" s="60"/>
      <c r="L420" s="60"/>
      <c r="M420" s="60"/>
    </row>
    <row r="421" spans="1:15" ht="12.75" customHeight="1" x14ac:dyDescent="0.25">
      <c r="A421" s="5" t="s">
        <v>49</v>
      </c>
      <c r="B421" s="5"/>
      <c r="C421" s="54" t="s">
        <v>50</v>
      </c>
      <c r="D421" s="54"/>
      <c r="E421" s="54"/>
      <c r="F421" s="5"/>
      <c r="G421" s="2"/>
      <c r="H421" s="5" t="s">
        <v>49</v>
      </c>
      <c r="I421" s="55" t="s">
        <v>48</v>
      </c>
      <c r="J421" s="55"/>
      <c r="K421" s="55"/>
      <c r="L421" s="55"/>
      <c r="M421" s="55"/>
    </row>
    <row r="422" spans="1:15" ht="12.75" customHeight="1" x14ac:dyDescent="0.25">
      <c r="A422" s="5" t="s">
        <v>47</v>
      </c>
      <c r="B422" s="5"/>
      <c r="C422" s="43" t="s">
        <v>71</v>
      </c>
      <c r="D422" s="43"/>
      <c r="E422" s="43"/>
      <c r="F422" s="5"/>
      <c r="G422" s="2"/>
      <c r="H422" s="5" t="s">
        <v>45</v>
      </c>
      <c r="I422" s="43" t="s">
        <v>44</v>
      </c>
      <c r="J422" s="43"/>
      <c r="K422" s="43"/>
      <c r="L422" s="43"/>
      <c r="M422" s="43"/>
    </row>
    <row r="423" spans="1:15" ht="12.75" customHeight="1" x14ac:dyDescent="0.25">
      <c r="A423" s="5" t="s">
        <v>43</v>
      </c>
      <c r="B423" s="5"/>
      <c r="C423" s="42" t="s">
        <v>42</v>
      </c>
      <c r="D423" s="42"/>
      <c r="E423" s="42"/>
      <c r="F423" s="5"/>
      <c r="G423" s="2"/>
      <c r="H423" s="5" t="s">
        <v>41</v>
      </c>
      <c r="I423" s="43" t="s">
        <v>40</v>
      </c>
      <c r="J423" s="43"/>
      <c r="K423" s="43"/>
      <c r="L423" s="43"/>
      <c r="M423" s="43"/>
    </row>
    <row r="424" spans="1:15" ht="12.75" customHeight="1" x14ac:dyDescent="0.25">
      <c r="A424" s="5" t="s">
        <v>38</v>
      </c>
      <c r="B424" s="5"/>
      <c r="C424" s="51" t="s">
        <v>39</v>
      </c>
      <c r="D424" s="51"/>
      <c r="E424" s="51"/>
      <c r="F424" s="51"/>
      <c r="G424" s="2"/>
      <c r="H424" s="5" t="s">
        <v>38</v>
      </c>
      <c r="I424" s="52" t="s">
        <v>37</v>
      </c>
      <c r="J424" s="52"/>
      <c r="K424" s="52"/>
      <c r="L424" s="52"/>
      <c r="M424" s="52"/>
    </row>
    <row r="425" spans="1:15" ht="12.75" customHeight="1" x14ac:dyDescent="0.25">
      <c r="A425" s="5" t="s">
        <v>35</v>
      </c>
      <c r="B425" s="5"/>
      <c r="C425" s="53" t="s">
        <v>36</v>
      </c>
      <c r="D425" s="53"/>
      <c r="E425" s="53"/>
      <c r="F425" s="5"/>
      <c r="G425" s="2"/>
      <c r="H425" s="5" t="s">
        <v>35</v>
      </c>
      <c r="I425" s="43" t="s">
        <v>34</v>
      </c>
      <c r="J425" s="43"/>
      <c r="K425" s="43"/>
      <c r="L425" s="43"/>
      <c r="M425" s="43"/>
    </row>
    <row r="426" spans="1:15" ht="12.75" customHeight="1" x14ac:dyDescent="0.25">
      <c r="A426" s="5" t="s">
        <v>32</v>
      </c>
      <c r="B426" s="5"/>
      <c r="C426" s="42" t="s">
        <v>33</v>
      </c>
      <c r="D426" s="42"/>
      <c r="E426" s="42"/>
      <c r="F426" s="5"/>
      <c r="G426" s="2"/>
      <c r="H426" s="5" t="s">
        <v>32</v>
      </c>
      <c r="I426" s="52">
        <v>204663171</v>
      </c>
      <c r="J426" s="52"/>
      <c r="K426" s="52"/>
      <c r="L426" s="52"/>
      <c r="M426" s="52"/>
    </row>
    <row r="427" spans="1:15" ht="12.75" customHeight="1" x14ac:dyDescent="0.25">
      <c r="A427" s="5" t="s">
        <v>30</v>
      </c>
      <c r="B427" s="5"/>
      <c r="C427" s="42" t="s">
        <v>31</v>
      </c>
      <c r="D427" s="42"/>
      <c r="E427" s="42"/>
      <c r="F427" s="5"/>
      <c r="G427" s="2"/>
      <c r="H427" s="5" t="s">
        <v>30</v>
      </c>
      <c r="I427" s="43" t="s">
        <v>29</v>
      </c>
      <c r="J427" s="43"/>
      <c r="K427" s="43"/>
      <c r="L427" s="43"/>
      <c r="M427" s="43"/>
    </row>
    <row r="428" spans="1:15" ht="45" x14ac:dyDescent="0.25">
      <c r="A428" s="44" t="s">
        <v>28</v>
      </c>
      <c r="B428" s="40"/>
      <c r="C428" s="40"/>
      <c r="D428" s="45"/>
      <c r="E428" s="49" t="s">
        <v>27</v>
      </c>
      <c r="F428" s="49" t="s">
        <v>26</v>
      </c>
      <c r="G428" s="49" t="s">
        <v>25</v>
      </c>
      <c r="H428" s="49" t="s">
        <v>24</v>
      </c>
      <c r="I428" s="39" t="s">
        <v>23</v>
      </c>
      <c r="J428" s="39"/>
      <c r="K428" s="39" t="s">
        <v>22</v>
      </c>
      <c r="L428" s="39"/>
      <c r="M428" s="9" t="s">
        <v>21</v>
      </c>
    </row>
    <row r="429" spans="1:15" ht="22.5" x14ac:dyDescent="0.25">
      <c r="A429" s="46"/>
      <c r="B429" s="47"/>
      <c r="C429" s="47"/>
      <c r="D429" s="48"/>
      <c r="E429" s="50"/>
      <c r="F429" s="50"/>
      <c r="G429" s="50"/>
      <c r="H429" s="50"/>
      <c r="I429" s="9" t="s">
        <v>20</v>
      </c>
      <c r="J429" s="16" t="s">
        <v>19</v>
      </c>
      <c r="K429" s="9" t="s">
        <v>20</v>
      </c>
      <c r="L429" s="16" t="s">
        <v>19</v>
      </c>
      <c r="M429" s="9"/>
    </row>
    <row r="430" spans="1:15" ht="12.75" customHeight="1" x14ac:dyDescent="0.25">
      <c r="A430" s="29">
        <v>1</v>
      </c>
      <c r="B430" s="30"/>
      <c r="C430" s="30"/>
      <c r="D430" s="31"/>
      <c r="E430" s="15">
        <v>2</v>
      </c>
      <c r="F430" s="9">
        <v>3</v>
      </c>
      <c r="G430" s="15">
        <v>4</v>
      </c>
      <c r="H430" s="15">
        <v>5</v>
      </c>
      <c r="I430" s="9">
        <v>6</v>
      </c>
      <c r="J430" s="9">
        <v>7</v>
      </c>
      <c r="K430" s="9">
        <v>8</v>
      </c>
      <c r="L430" s="9">
        <v>9</v>
      </c>
      <c r="M430" s="15">
        <v>10</v>
      </c>
    </row>
    <row r="431" spans="1:15" ht="19.5" customHeight="1" x14ac:dyDescent="0.25">
      <c r="A431" s="14" t="s">
        <v>18</v>
      </c>
      <c r="B431" s="32" t="s">
        <v>17</v>
      </c>
      <c r="C431" s="33"/>
      <c r="D431" s="34"/>
      <c r="E431" s="14" t="s">
        <v>16</v>
      </c>
      <c r="F431" s="13">
        <v>10</v>
      </c>
      <c r="G431" s="12">
        <v>4500</v>
      </c>
      <c r="H431" s="11">
        <f>G431*F431</f>
        <v>45000</v>
      </c>
      <c r="I431" s="35" t="s">
        <v>15</v>
      </c>
      <c r="J431" s="36"/>
      <c r="K431" s="35" t="s">
        <v>14</v>
      </c>
      <c r="L431" s="36"/>
      <c r="M431" s="11">
        <f>H431</f>
        <v>45000</v>
      </c>
      <c r="O431">
        <f>288000+45000</f>
        <v>333000</v>
      </c>
    </row>
    <row r="432" spans="1:15" ht="12.75" customHeight="1" x14ac:dyDescent="0.25">
      <c r="A432" s="10"/>
      <c r="B432" s="39" t="s">
        <v>13</v>
      </c>
      <c r="C432" s="39"/>
      <c r="D432" s="39"/>
      <c r="E432" s="9"/>
      <c r="F432" s="9"/>
      <c r="G432" s="8"/>
      <c r="H432" s="7">
        <f>SUM(H431:H431)</f>
        <v>45000</v>
      </c>
      <c r="I432" s="37"/>
      <c r="J432" s="38"/>
      <c r="K432" s="37"/>
      <c r="L432" s="38"/>
      <c r="M432" s="7">
        <f>(M431:M431)</f>
        <v>45000</v>
      </c>
      <c r="O432">
        <f>O431/4500</f>
        <v>74</v>
      </c>
    </row>
    <row r="433" spans="1:13" ht="12.75" customHeight="1" x14ac:dyDescent="0.25">
      <c r="A433" s="40" t="s">
        <v>12</v>
      </c>
      <c r="B433" s="40"/>
      <c r="C433" s="40"/>
      <c r="D433" s="40"/>
      <c r="E433" s="41" t="s">
        <v>128</v>
      </c>
      <c r="F433" s="41"/>
      <c r="G433" s="41"/>
      <c r="H433" s="41"/>
      <c r="I433" s="41"/>
      <c r="J433" s="41"/>
      <c r="K433" s="41"/>
      <c r="L433" s="41"/>
      <c r="M433" s="41"/>
    </row>
    <row r="434" spans="1:13" ht="12.75" customHeight="1" x14ac:dyDescent="0.25">
      <c r="A434" s="23" t="s">
        <v>10</v>
      </c>
      <c r="B434" s="24"/>
      <c r="C434" s="24"/>
      <c r="D434" s="24"/>
      <c r="E434" s="24"/>
      <c r="F434" s="24"/>
      <c r="G434" s="2"/>
      <c r="H434" s="5" t="s">
        <v>9</v>
      </c>
      <c r="I434" s="2"/>
      <c r="J434" s="2"/>
      <c r="K434" s="2"/>
      <c r="L434" s="2"/>
      <c r="M434" s="2"/>
    </row>
    <row r="435" spans="1:13" ht="12.75" customHeight="1" x14ac:dyDescent="0.25">
      <c r="A435" s="2"/>
      <c r="B435" s="4"/>
      <c r="C435" s="4"/>
      <c r="D435" s="4"/>
      <c r="E435" s="4"/>
      <c r="F435" s="4"/>
      <c r="G435" s="4"/>
      <c r="H435" s="4"/>
      <c r="I435" s="4"/>
      <c r="J435" s="5" t="s">
        <v>8</v>
      </c>
      <c r="K435" s="5"/>
      <c r="L435" s="5"/>
      <c r="M435" s="2"/>
    </row>
    <row r="436" spans="1:13" ht="12.75" customHeight="1" x14ac:dyDescent="0.25">
      <c r="A436" s="25" t="s">
        <v>7</v>
      </c>
      <c r="B436" s="26"/>
      <c r="C436" s="26"/>
      <c r="D436" s="26"/>
      <c r="E436" s="26"/>
      <c r="F436" s="6"/>
      <c r="G436" s="6"/>
      <c r="H436" s="21"/>
      <c r="I436" s="21"/>
      <c r="J436" s="21"/>
      <c r="K436" s="21"/>
      <c r="L436" s="21"/>
      <c r="M436" s="2"/>
    </row>
    <row r="437" spans="1:13" ht="12.75" customHeight="1" x14ac:dyDescent="0.25">
      <c r="A437" s="2"/>
      <c r="B437" s="4"/>
      <c r="C437" s="4"/>
      <c r="D437" s="4"/>
      <c r="E437" s="4"/>
      <c r="F437" s="4"/>
      <c r="G437" s="4"/>
      <c r="H437" s="27" t="s">
        <v>6</v>
      </c>
      <c r="I437" s="27"/>
      <c r="J437" s="27"/>
      <c r="K437" s="27"/>
      <c r="L437" s="27"/>
      <c r="M437" s="2"/>
    </row>
    <row r="438" spans="1:13" ht="12.75" customHeight="1" x14ac:dyDescent="0.25">
      <c r="A438" s="2"/>
      <c r="B438" s="5" t="s">
        <v>5</v>
      </c>
      <c r="C438" s="4"/>
      <c r="D438" s="4"/>
      <c r="E438" s="4"/>
      <c r="F438" s="4"/>
      <c r="G438" s="4"/>
      <c r="H438" s="28" t="s">
        <v>4</v>
      </c>
      <c r="I438" s="28"/>
      <c r="J438" s="28"/>
      <c r="K438" s="28"/>
      <c r="L438" s="28"/>
      <c r="M438" s="2"/>
    </row>
    <row r="439" spans="1:13" ht="12.75" customHeight="1" x14ac:dyDescent="0.25">
      <c r="A439" s="2"/>
      <c r="B439" s="5"/>
      <c r="C439" s="26" t="s">
        <v>3</v>
      </c>
      <c r="D439" s="26"/>
      <c r="E439" s="26"/>
      <c r="F439" s="26"/>
      <c r="G439" s="4"/>
      <c r="M439" s="2"/>
    </row>
    <row r="440" spans="1:13" ht="12.75" customHeight="1" thickBot="1" x14ac:dyDescent="0.3">
      <c r="A440" s="2"/>
      <c r="B440" s="4"/>
      <c r="C440" s="21"/>
      <c r="D440" s="21"/>
      <c r="E440" s="21"/>
      <c r="F440" s="21"/>
      <c r="G440" s="3"/>
      <c r="H440" s="22" t="s">
        <v>173</v>
      </c>
      <c r="I440" s="22"/>
      <c r="J440" s="22"/>
      <c r="K440" s="22"/>
      <c r="L440" s="22"/>
      <c r="M440" s="2"/>
    </row>
    <row r="443" spans="1:13" ht="13.5" customHeight="1" x14ac:dyDescent="0.25">
      <c r="A443" s="56" t="s">
        <v>172</v>
      </c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2"/>
    </row>
    <row r="444" spans="1:13" ht="12.75" customHeight="1" x14ac:dyDescent="0.25">
      <c r="A444" s="18"/>
      <c r="B444" s="18"/>
      <c r="C444" s="18"/>
      <c r="D444" s="57" t="s">
        <v>171</v>
      </c>
      <c r="E444" s="57"/>
      <c r="F444" s="57"/>
      <c r="G444" s="57"/>
      <c r="H444" s="57"/>
      <c r="I444" s="18"/>
      <c r="J444" s="18"/>
      <c r="K444" s="18"/>
      <c r="L444" s="18"/>
      <c r="M444" s="2"/>
    </row>
    <row r="445" spans="1:13" ht="12.75" customHeight="1" x14ac:dyDescent="0.25">
      <c r="A445" s="58" t="s">
        <v>107</v>
      </c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2"/>
    </row>
    <row r="446" spans="1:13" ht="12.75" customHeight="1" x14ac:dyDescent="0.25">
      <c r="A446" s="59" t="s">
        <v>54</v>
      </c>
      <c r="B446" s="59"/>
      <c r="C446" s="60" t="s">
        <v>53</v>
      </c>
      <c r="D446" s="60"/>
      <c r="E446" s="60"/>
      <c r="F446" s="17"/>
      <c r="G446" s="2"/>
      <c r="H446" s="17" t="s">
        <v>52</v>
      </c>
      <c r="I446" s="60" t="s">
        <v>51</v>
      </c>
      <c r="J446" s="60"/>
      <c r="K446" s="60"/>
      <c r="L446" s="60"/>
      <c r="M446" s="60"/>
    </row>
    <row r="447" spans="1:13" ht="12.75" customHeight="1" x14ac:dyDescent="0.25">
      <c r="A447" s="5" t="s">
        <v>49</v>
      </c>
      <c r="B447" s="5"/>
      <c r="C447" s="54" t="s">
        <v>50</v>
      </c>
      <c r="D447" s="54"/>
      <c r="E447" s="54"/>
      <c r="F447" s="5"/>
      <c r="G447" s="2"/>
      <c r="H447" s="5" t="s">
        <v>49</v>
      </c>
      <c r="I447" s="55" t="s">
        <v>48</v>
      </c>
      <c r="J447" s="55"/>
      <c r="K447" s="55"/>
      <c r="L447" s="55"/>
      <c r="M447" s="55"/>
    </row>
    <row r="448" spans="1:13" ht="12.75" customHeight="1" x14ac:dyDescent="0.25">
      <c r="A448" s="5" t="s">
        <v>47</v>
      </c>
      <c r="B448" s="5"/>
      <c r="C448" s="43" t="s">
        <v>71</v>
      </c>
      <c r="D448" s="43"/>
      <c r="E448" s="43"/>
      <c r="F448" s="5"/>
      <c r="G448" s="2"/>
      <c r="H448" s="5" t="s">
        <v>45</v>
      </c>
      <c r="I448" s="43" t="s">
        <v>44</v>
      </c>
      <c r="J448" s="43"/>
      <c r="K448" s="43"/>
      <c r="L448" s="43"/>
      <c r="M448" s="43"/>
    </row>
    <row r="449" spans="1:16" ht="12.75" customHeight="1" x14ac:dyDescent="0.25">
      <c r="A449" s="5" t="s">
        <v>43</v>
      </c>
      <c r="B449" s="5"/>
      <c r="C449" s="42" t="s">
        <v>42</v>
      </c>
      <c r="D449" s="42"/>
      <c r="E449" s="42"/>
      <c r="F449" s="5"/>
      <c r="G449" s="2"/>
      <c r="H449" s="5" t="s">
        <v>41</v>
      </c>
      <c r="I449" s="43" t="s">
        <v>40</v>
      </c>
      <c r="J449" s="43"/>
      <c r="K449" s="43"/>
      <c r="L449" s="43"/>
      <c r="M449" s="43"/>
    </row>
    <row r="450" spans="1:16" ht="12.75" customHeight="1" x14ac:dyDescent="0.25">
      <c r="A450" s="5" t="s">
        <v>38</v>
      </c>
      <c r="B450" s="5"/>
      <c r="C450" s="51" t="s">
        <v>39</v>
      </c>
      <c r="D450" s="51"/>
      <c r="E450" s="51"/>
      <c r="F450" s="51"/>
      <c r="G450" s="2"/>
      <c r="H450" s="5" t="s">
        <v>38</v>
      </c>
      <c r="I450" s="52" t="s">
        <v>37</v>
      </c>
      <c r="J450" s="52"/>
      <c r="K450" s="52"/>
      <c r="L450" s="52"/>
      <c r="M450" s="52"/>
    </row>
    <row r="451" spans="1:16" ht="12.75" customHeight="1" x14ac:dyDescent="0.25">
      <c r="A451" s="5" t="s">
        <v>35</v>
      </c>
      <c r="B451" s="5"/>
      <c r="C451" s="53" t="s">
        <v>36</v>
      </c>
      <c r="D451" s="53"/>
      <c r="E451" s="53"/>
      <c r="F451" s="5"/>
      <c r="G451" s="2"/>
      <c r="H451" s="5" t="s">
        <v>35</v>
      </c>
      <c r="I451" s="43" t="s">
        <v>34</v>
      </c>
      <c r="J451" s="43"/>
      <c r="K451" s="43"/>
      <c r="L451" s="43"/>
      <c r="M451" s="43"/>
    </row>
    <row r="452" spans="1:16" ht="12.75" customHeight="1" x14ac:dyDescent="0.25">
      <c r="A452" s="5" t="s">
        <v>32</v>
      </c>
      <c r="B452" s="5"/>
      <c r="C452" s="42" t="s">
        <v>33</v>
      </c>
      <c r="D452" s="42"/>
      <c r="E452" s="42"/>
      <c r="F452" s="5"/>
      <c r="G452" s="2"/>
      <c r="H452" s="5" t="s">
        <v>32</v>
      </c>
      <c r="I452" s="52">
        <v>204663171</v>
      </c>
      <c r="J452" s="52"/>
      <c r="K452" s="52"/>
      <c r="L452" s="52"/>
      <c r="M452" s="52"/>
    </row>
    <row r="453" spans="1:16" ht="12.75" customHeight="1" x14ac:dyDescent="0.25">
      <c r="A453" s="5" t="s">
        <v>30</v>
      </c>
      <c r="B453" s="5"/>
      <c r="C453" s="42" t="s">
        <v>31</v>
      </c>
      <c r="D453" s="42"/>
      <c r="E453" s="42"/>
      <c r="F453" s="5"/>
      <c r="G453" s="2"/>
      <c r="H453" s="5" t="s">
        <v>30</v>
      </c>
      <c r="I453" s="43" t="s">
        <v>29</v>
      </c>
      <c r="J453" s="43"/>
      <c r="K453" s="43"/>
      <c r="L453" s="43"/>
      <c r="M453" s="43"/>
    </row>
    <row r="454" spans="1:16" ht="45" x14ac:dyDescent="0.25">
      <c r="A454" s="44" t="s">
        <v>28</v>
      </c>
      <c r="B454" s="40"/>
      <c r="C454" s="40"/>
      <c r="D454" s="45"/>
      <c r="E454" s="49" t="s">
        <v>27</v>
      </c>
      <c r="F454" s="49" t="s">
        <v>26</v>
      </c>
      <c r="G454" s="49" t="s">
        <v>25</v>
      </c>
      <c r="H454" s="49" t="s">
        <v>24</v>
      </c>
      <c r="I454" s="39" t="s">
        <v>23</v>
      </c>
      <c r="J454" s="39"/>
      <c r="K454" s="39" t="s">
        <v>22</v>
      </c>
      <c r="L454" s="39"/>
      <c r="M454" s="9" t="s">
        <v>21</v>
      </c>
    </row>
    <row r="455" spans="1:16" ht="22.5" x14ac:dyDescent="0.25">
      <c r="A455" s="46"/>
      <c r="B455" s="47"/>
      <c r="C455" s="47"/>
      <c r="D455" s="48"/>
      <c r="E455" s="50"/>
      <c r="F455" s="50"/>
      <c r="G455" s="50"/>
      <c r="H455" s="50"/>
      <c r="I455" s="9" t="s">
        <v>20</v>
      </c>
      <c r="J455" s="16" t="s">
        <v>19</v>
      </c>
      <c r="K455" s="9" t="s">
        <v>20</v>
      </c>
      <c r="L455" s="16" t="s">
        <v>19</v>
      </c>
      <c r="M455" s="9"/>
      <c r="P455">
        <f>333000+45000</f>
        <v>378000</v>
      </c>
    </row>
    <row r="456" spans="1:16" ht="12.75" customHeight="1" x14ac:dyDescent="0.25">
      <c r="A456" s="29">
        <v>1</v>
      </c>
      <c r="B456" s="30"/>
      <c r="C456" s="30"/>
      <c r="D456" s="31"/>
      <c r="E456" s="15">
        <v>2</v>
      </c>
      <c r="F456" s="9">
        <v>3</v>
      </c>
      <c r="G456" s="15">
        <v>4</v>
      </c>
      <c r="H456" s="15">
        <v>5</v>
      </c>
      <c r="I456" s="9">
        <v>6</v>
      </c>
      <c r="J456" s="9">
        <v>7</v>
      </c>
      <c r="K456" s="9">
        <v>8</v>
      </c>
      <c r="L456" s="9">
        <v>9</v>
      </c>
      <c r="M456" s="15">
        <v>10</v>
      </c>
      <c r="P456">
        <f>P455/4500</f>
        <v>84</v>
      </c>
    </row>
    <row r="457" spans="1:16" ht="19.5" customHeight="1" x14ac:dyDescent="0.25">
      <c r="A457" s="14" t="s">
        <v>18</v>
      </c>
      <c r="B457" s="32" t="s">
        <v>17</v>
      </c>
      <c r="C457" s="33"/>
      <c r="D457" s="34"/>
      <c r="E457" s="14" t="s">
        <v>16</v>
      </c>
      <c r="F457" s="13">
        <v>10</v>
      </c>
      <c r="G457" s="12">
        <v>4500</v>
      </c>
      <c r="H457" s="11">
        <f>G457*F457</f>
        <v>45000</v>
      </c>
      <c r="I457" s="35" t="s">
        <v>15</v>
      </c>
      <c r="J457" s="36"/>
      <c r="K457" s="35" t="s">
        <v>14</v>
      </c>
      <c r="L457" s="36"/>
      <c r="M457" s="11">
        <f>H457</f>
        <v>45000</v>
      </c>
    </row>
    <row r="458" spans="1:16" ht="12.75" customHeight="1" x14ac:dyDescent="0.25">
      <c r="A458" s="10"/>
      <c r="B458" s="39" t="s">
        <v>13</v>
      </c>
      <c r="C458" s="39"/>
      <c r="D458" s="39"/>
      <c r="E458" s="9"/>
      <c r="F458" s="9"/>
      <c r="G458" s="8"/>
      <c r="H458" s="7">
        <f>SUM(H457:H457)</f>
        <v>45000</v>
      </c>
      <c r="I458" s="37"/>
      <c r="J458" s="38"/>
      <c r="K458" s="37"/>
      <c r="L458" s="38"/>
      <c r="M458" s="7">
        <f>(M457:M457)</f>
        <v>45000</v>
      </c>
    </row>
    <row r="459" spans="1:16" ht="12.75" customHeight="1" x14ac:dyDescent="0.25">
      <c r="A459" s="40" t="s">
        <v>12</v>
      </c>
      <c r="B459" s="40"/>
      <c r="C459" s="40"/>
      <c r="D459" s="40"/>
      <c r="E459" s="41" t="s">
        <v>128</v>
      </c>
      <c r="F459" s="41"/>
      <c r="G459" s="41"/>
      <c r="H459" s="41"/>
      <c r="I459" s="41"/>
      <c r="J459" s="41"/>
      <c r="K459" s="41"/>
      <c r="L459" s="41"/>
      <c r="M459" s="41"/>
    </row>
    <row r="460" spans="1:16" ht="12.75" customHeight="1" x14ac:dyDescent="0.25">
      <c r="A460" s="23" t="s">
        <v>10</v>
      </c>
      <c r="B460" s="24"/>
      <c r="C460" s="24"/>
      <c r="D460" s="24"/>
      <c r="E460" s="24"/>
      <c r="F460" s="24"/>
      <c r="G460" s="2"/>
      <c r="H460" s="5" t="s">
        <v>9</v>
      </c>
      <c r="I460" s="2"/>
      <c r="J460" s="2"/>
      <c r="K460" s="2"/>
      <c r="L460" s="2"/>
      <c r="M460" s="2"/>
    </row>
    <row r="461" spans="1:16" ht="12.75" customHeight="1" x14ac:dyDescent="0.25">
      <c r="A461" s="2"/>
      <c r="B461" s="4"/>
      <c r="C461" s="4"/>
      <c r="D461" s="4"/>
      <c r="E461" s="4"/>
      <c r="F461" s="4"/>
      <c r="G461" s="4"/>
      <c r="H461" s="4"/>
      <c r="I461" s="4"/>
      <c r="J461" s="5" t="s">
        <v>8</v>
      </c>
      <c r="K461" s="5"/>
      <c r="L461" s="5"/>
      <c r="M461" s="2"/>
    </row>
    <row r="462" spans="1:16" ht="12.75" customHeight="1" x14ac:dyDescent="0.25">
      <c r="A462" s="25" t="s">
        <v>7</v>
      </c>
      <c r="B462" s="26"/>
      <c r="C462" s="26"/>
      <c r="D462" s="26"/>
      <c r="E462" s="26"/>
      <c r="F462" s="6"/>
      <c r="G462" s="6"/>
      <c r="H462" s="21"/>
      <c r="I462" s="21"/>
      <c r="J462" s="21"/>
      <c r="K462" s="21"/>
      <c r="L462" s="21"/>
      <c r="M462" s="2"/>
    </row>
    <row r="463" spans="1:16" ht="12.75" customHeight="1" x14ac:dyDescent="0.25">
      <c r="A463" s="2"/>
      <c r="B463" s="4"/>
      <c r="C463" s="4"/>
      <c r="D463" s="4"/>
      <c r="E463" s="4"/>
      <c r="F463" s="4"/>
      <c r="G463" s="4"/>
      <c r="H463" s="27" t="s">
        <v>6</v>
      </c>
      <c r="I463" s="27"/>
      <c r="J463" s="27"/>
      <c r="K463" s="27"/>
      <c r="L463" s="27"/>
      <c r="M463" s="2"/>
    </row>
    <row r="464" spans="1:16" ht="12.75" customHeight="1" x14ac:dyDescent="0.25">
      <c r="A464" s="2"/>
      <c r="B464" s="5" t="s">
        <v>5</v>
      </c>
      <c r="C464" s="4"/>
      <c r="D464" s="4"/>
      <c r="E464" s="4"/>
      <c r="F464" s="4"/>
      <c r="G464" s="4"/>
      <c r="H464" s="28" t="s">
        <v>4</v>
      </c>
      <c r="I464" s="28"/>
      <c r="J464" s="28"/>
      <c r="K464" s="28"/>
      <c r="L464" s="28"/>
      <c r="M464" s="2"/>
      <c r="P464">
        <f>378000-342000</f>
        <v>36000</v>
      </c>
    </row>
    <row r="465" spans="1:18" ht="12.75" customHeight="1" x14ac:dyDescent="0.25">
      <c r="A465" s="2"/>
      <c r="B465" s="5"/>
      <c r="C465" s="26" t="s">
        <v>3</v>
      </c>
      <c r="D465" s="26"/>
      <c r="E465" s="26"/>
      <c r="F465" s="26"/>
      <c r="G465" s="4"/>
      <c r="M465" s="2"/>
      <c r="P465">
        <f>P464/4500</f>
        <v>8</v>
      </c>
      <c r="Q465" t="s">
        <v>170</v>
      </c>
    </row>
    <row r="466" spans="1:18" ht="12.75" customHeight="1" thickBot="1" x14ac:dyDescent="0.3">
      <c r="A466" s="2"/>
      <c r="B466" s="4"/>
      <c r="C466" s="21"/>
      <c r="D466" s="21"/>
      <c r="E466" s="21"/>
      <c r="F466" s="21"/>
      <c r="G466" s="3"/>
      <c r="H466" s="22" t="s">
        <v>169</v>
      </c>
      <c r="I466" s="22"/>
      <c r="J466" s="22"/>
      <c r="K466" s="22"/>
      <c r="L466" s="22"/>
      <c r="M466" s="2"/>
    </row>
    <row r="469" spans="1:18" ht="13.5" customHeight="1" x14ac:dyDescent="0.25">
      <c r="A469" s="56" t="s">
        <v>168</v>
      </c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2"/>
    </row>
    <row r="470" spans="1:18" ht="12.75" customHeight="1" x14ac:dyDescent="0.25">
      <c r="A470" s="18"/>
      <c r="B470" s="18"/>
      <c r="C470" s="18"/>
      <c r="D470" s="57" t="s">
        <v>167</v>
      </c>
      <c r="E470" s="57"/>
      <c r="F470" s="57"/>
      <c r="G470" s="57"/>
      <c r="H470" s="57"/>
      <c r="I470" s="18"/>
      <c r="J470" s="18"/>
      <c r="K470" s="18"/>
      <c r="L470" s="18"/>
      <c r="M470" s="2"/>
    </row>
    <row r="471" spans="1:18" ht="12.75" customHeight="1" x14ac:dyDescent="0.25">
      <c r="A471" s="58" t="s">
        <v>107</v>
      </c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2"/>
    </row>
    <row r="472" spans="1:18" ht="12.75" customHeight="1" x14ac:dyDescent="0.25">
      <c r="A472" s="59" t="s">
        <v>54</v>
      </c>
      <c r="B472" s="59"/>
      <c r="C472" s="60" t="s">
        <v>53</v>
      </c>
      <c r="D472" s="60"/>
      <c r="E472" s="60"/>
      <c r="F472" s="17"/>
      <c r="G472" s="2"/>
      <c r="H472" s="17" t="s">
        <v>52</v>
      </c>
      <c r="I472" s="60" t="s">
        <v>51</v>
      </c>
      <c r="J472" s="60"/>
      <c r="K472" s="60"/>
      <c r="L472" s="60"/>
      <c r="M472" s="60"/>
    </row>
    <row r="473" spans="1:18" ht="12.75" customHeight="1" x14ac:dyDescent="0.25">
      <c r="A473" s="5" t="s">
        <v>49</v>
      </c>
      <c r="B473" s="5"/>
      <c r="C473" s="54" t="s">
        <v>50</v>
      </c>
      <c r="D473" s="54"/>
      <c r="E473" s="54"/>
      <c r="F473" s="5"/>
      <c r="G473" s="2"/>
      <c r="H473" s="5" t="s">
        <v>49</v>
      </c>
      <c r="I473" s="55" t="s">
        <v>48</v>
      </c>
      <c r="J473" s="55"/>
      <c r="K473" s="55"/>
      <c r="L473" s="55"/>
      <c r="M473" s="55"/>
    </row>
    <row r="474" spans="1:18" ht="12.75" customHeight="1" x14ac:dyDescent="0.25">
      <c r="A474" s="5" t="s">
        <v>47</v>
      </c>
      <c r="B474" s="5"/>
      <c r="C474" s="43" t="s">
        <v>71</v>
      </c>
      <c r="D474" s="43"/>
      <c r="E474" s="43"/>
      <c r="F474" s="5"/>
      <c r="G474" s="2"/>
      <c r="H474" s="5" t="s">
        <v>45</v>
      </c>
      <c r="I474" s="43" t="s">
        <v>44</v>
      </c>
      <c r="J474" s="43"/>
      <c r="K474" s="43"/>
      <c r="L474" s="43"/>
      <c r="M474" s="43"/>
    </row>
    <row r="475" spans="1:18" ht="12.75" customHeight="1" x14ac:dyDescent="0.25">
      <c r="A475" s="5" t="s">
        <v>43</v>
      </c>
      <c r="B475" s="5"/>
      <c r="C475" s="42" t="s">
        <v>42</v>
      </c>
      <c r="D475" s="42"/>
      <c r="E475" s="42"/>
      <c r="F475" s="5"/>
      <c r="G475" s="2"/>
      <c r="H475" s="5" t="s">
        <v>41</v>
      </c>
      <c r="I475" s="43" t="s">
        <v>40</v>
      </c>
      <c r="J475" s="43"/>
      <c r="K475" s="43"/>
      <c r="L475" s="43"/>
      <c r="M475" s="43"/>
    </row>
    <row r="476" spans="1:18" ht="12.75" customHeight="1" x14ac:dyDescent="0.25">
      <c r="A476" s="5" t="s">
        <v>38</v>
      </c>
      <c r="B476" s="5"/>
      <c r="C476" s="51" t="s">
        <v>39</v>
      </c>
      <c r="D476" s="51"/>
      <c r="E476" s="51"/>
      <c r="F476" s="51"/>
      <c r="G476" s="2"/>
      <c r="H476" s="5" t="s">
        <v>38</v>
      </c>
      <c r="I476" s="52" t="s">
        <v>37</v>
      </c>
      <c r="J476" s="52"/>
      <c r="K476" s="52"/>
      <c r="L476" s="52"/>
      <c r="M476" s="52"/>
    </row>
    <row r="477" spans="1:18" ht="12.75" customHeight="1" x14ac:dyDescent="0.25">
      <c r="A477" s="5" t="s">
        <v>35</v>
      </c>
      <c r="B477" s="5"/>
      <c r="C477" s="53" t="s">
        <v>36</v>
      </c>
      <c r="D477" s="53"/>
      <c r="E477" s="53"/>
      <c r="F477" s="5"/>
      <c r="G477" s="2"/>
      <c r="H477" s="5" t="s">
        <v>35</v>
      </c>
      <c r="I477" s="43" t="s">
        <v>34</v>
      </c>
      <c r="J477" s="43"/>
      <c r="K477" s="43"/>
      <c r="L477" s="43"/>
      <c r="M477" s="43"/>
    </row>
    <row r="478" spans="1:18" ht="12.75" customHeight="1" x14ac:dyDescent="0.25">
      <c r="A478" s="5" t="s">
        <v>32</v>
      </c>
      <c r="B478" s="5"/>
      <c r="C478" s="42" t="s">
        <v>33</v>
      </c>
      <c r="D478" s="42"/>
      <c r="E478" s="42"/>
      <c r="F478" s="5"/>
      <c r="G478" s="2"/>
      <c r="H478" s="5" t="s">
        <v>32</v>
      </c>
      <c r="I478" s="52">
        <v>204663171</v>
      </c>
      <c r="J478" s="52"/>
      <c r="K478" s="52"/>
      <c r="L478" s="52"/>
      <c r="M478" s="52"/>
    </row>
    <row r="479" spans="1:18" ht="12.75" customHeight="1" x14ac:dyDescent="0.25">
      <c r="A479" s="5" t="s">
        <v>30</v>
      </c>
      <c r="B479" s="5"/>
      <c r="C479" s="42" t="s">
        <v>31</v>
      </c>
      <c r="D479" s="42"/>
      <c r="E479" s="42"/>
      <c r="F479" s="5"/>
      <c r="G479" s="2"/>
      <c r="H479" s="5" t="s">
        <v>30</v>
      </c>
      <c r="I479" s="43" t="s">
        <v>29</v>
      </c>
      <c r="J479" s="43"/>
      <c r="K479" s="43"/>
      <c r="L479" s="43"/>
      <c r="M479" s="43"/>
      <c r="Q479" s="1" t="s">
        <v>166</v>
      </c>
    </row>
    <row r="480" spans="1:18" ht="45" x14ac:dyDescent="0.25">
      <c r="A480" s="44" t="s">
        <v>28</v>
      </c>
      <c r="B480" s="40"/>
      <c r="C480" s="40"/>
      <c r="D480" s="45"/>
      <c r="E480" s="49" t="s">
        <v>27</v>
      </c>
      <c r="F480" s="49" t="s">
        <v>26</v>
      </c>
      <c r="G480" s="49" t="s">
        <v>25</v>
      </c>
      <c r="H480" s="49" t="s">
        <v>24</v>
      </c>
      <c r="I480" s="39" t="s">
        <v>23</v>
      </c>
      <c r="J480" s="39"/>
      <c r="K480" s="39" t="s">
        <v>22</v>
      </c>
      <c r="L480" s="39"/>
      <c r="M480" s="9" t="s">
        <v>21</v>
      </c>
      <c r="R480">
        <f>4500*15</f>
        <v>67500</v>
      </c>
    </row>
    <row r="481" spans="1:18" ht="22.5" x14ac:dyDescent="0.25">
      <c r="A481" s="46"/>
      <c r="B481" s="47"/>
      <c r="C481" s="47"/>
      <c r="D481" s="48"/>
      <c r="E481" s="50"/>
      <c r="F481" s="50"/>
      <c r="G481" s="50"/>
      <c r="H481" s="50"/>
      <c r="I481" s="9" t="s">
        <v>20</v>
      </c>
      <c r="J481" s="16" t="s">
        <v>19</v>
      </c>
      <c r="K481" s="9" t="s">
        <v>20</v>
      </c>
      <c r="L481" s="16" t="s">
        <v>19</v>
      </c>
      <c r="M481" s="9"/>
      <c r="R481">
        <f>378000+R480</f>
        <v>445500</v>
      </c>
    </row>
    <row r="482" spans="1:18" ht="12.75" customHeight="1" x14ac:dyDescent="0.25">
      <c r="A482" s="29">
        <v>1</v>
      </c>
      <c r="B482" s="30"/>
      <c r="C482" s="30"/>
      <c r="D482" s="31"/>
      <c r="E482" s="15">
        <v>2</v>
      </c>
      <c r="F482" s="9">
        <v>3</v>
      </c>
      <c r="G482" s="15">
        <v>4</v>
      </c>
      <c r="H482" s="15">
        <v>5</v>
      </c>
      <c r="I482" s="9">
        <v>6</v>
      </c>
      <c r="J482" s="9">
        <v>7</v>
      </c>
      <c r="K482" s="9">
        <v>8</v>
      </c>
      <c r="L482" s="9">
        <v>9</v>
      </c>
      <c r="M482" s="15">
        <v>10</v>
      </c>
      <c r="R482">
        <f>R481-180000</f>
        <v>265500</v>
      </c>
    </row>
    <row r="483" spans="1:18" ht="19.5" customHeight="1" x14ac:dyDescent="0.25">
      <c r="A483" s="14" t="s">
        <v>18</v>
      </c>
      <c r="B483" s="32" t="s">
        <v>17</v>
      </c>
      <c r="C483" s="33"/>
      <c r="D483" s="34"/>
      <c r="E483" s="14" t="s">
        <v>16</v>
      </c>
      <c r="F483" s="13">
        <v>15</v>
      </c>
      <c r="G483" s="12">
        <v>4500</v>
      </c>
      <c r="H483" s="11">
        <f>G483*F483</f>
        <v>67500</v>
      </c>
      <c r="I483" s="35" t="s">
        <v>15</v>
      </c>
      <c r="J483" s="36"/>
      <c r="K483" s="35" t="s">
        <v>14</v>
      </c>
      <c r="L483" s="36"/>
      <c r="M483" s="11">
        <f>H483</f>
        <v>67500</v>
      </c>
      <c r="R483">
        <f>R482/4500</f>
        <v>59</v>
      </c>
    </row>
    <row r="484" spans="1:18" ht="12.75" customHeight="1" x14ac:dyDescent="0.25">
      <c r="A484" s="10"/>
      <c r="B484" s="39" t="s">
        <v>13</v>
      </c>
      <c r="C484" s="39"/>
      <c r="D484" s="39"/>
      <c r="E484" s="9"/>
      <c r="F484" s="9"/>
      <c r="G484" s="8"/>
      <c r="H484" s="7">
        <f>SUM(H483:H483)</f>
        <v>67500</v>
      </c>
      <c r="I484" s="37"/>
      <c r="J484" s="38"/>
      <c r="K484" s="37"/>
      <c r="L484" s="38"/>
      <c r="M484" s="7">
        <f>(M483:M483)</f>
        <v>67500</v>
      </c>
    </row>
    <row r="485" spans="1:18" ht="12.75" customHeight="1" x14ac:dyDescent="0.25">
      <c r="A485" s="40" t="s">
        <v>12</v>
      </c>
      <c r="B485" s="40"/>
      <c r="C485" s="40"/>
      <c r="D485" s="40"/>
      <c r="E485" s="41" t="s">
        <v>120</v>
      </c>
      <c r="F485" s="41"/>
      <c r="G485" s="41"/>
      <c r="H485" s="41"/>
      <c r="I485" s="41"/>
      <c r="J485" s="41"/>
      <c r="K485" s="41"/>
      <c r="L485" s="41"/>
      <c r="M485" s="41"/>
    </row>
    <row r="486" spans="1:18" ht="12.75" customHeight="1" x14ac:dyDescent="0.25">
      <c r="A486" s="23" t="s">
        <v>10</v>
      </c>
      <c r="B486" s="24"/>
      <c r="C486" s="24"/>
      <c r="D486" s="24"/>
      <c r="E486" s="24"/>
      <c r="F486" s="24"/>
      <c r="G486" s="2"/>
      <c r="H486" s="5" t="s">
        <v>9</v>
      </c>
      <c r="I486" s="2"/>
      <c r="J486" s="2"/>
      <c r="K486" s="2"/>
      <c r="L486" s="2"/>
      <c r="M486" s="2"/>
    </row>
    <row r="487" spans="1:18" ht="12.75" customHeight="1" x14ac:dyDescent="0.25">
      <c r="A487" s="2"/>
      <c r="B487" s="4"/>
      <c r="C487" s="4"/>
      <c r="D487" s="4"/>
      <c r="E487" s="4"/>
      <c r="F487" s="4"/>
      <c r="G487" s="4"/>
      <c r="H487" s="4"/>
      <c r="I487" s="4"/>
      <c r="J487" s="5" t="s">
        <v>8</v>
      </c>
      <c r="K487" s="5"/>
      <c r="L487" s="5"/>
      <c r="M487" s="2"/>
    </row>
    <row r="488" spans="1:18" ht="12.75" customHeight="1" x14ac:dyDescent="0.25">
      <c r="A488" s="25" t="s">
        <v>7</v>
      </c>
      <c r="B488" s="26"/>
      <c r="C488" s="26"/>
      <c r="D488" s="26"/>
      <c r="E488" s="26"/>
      <c r="F488" s="6"/>
      <c r="G488" s="6"/>
      <c r="H488" s="21"/>
      <c r="I488" s="21"/>
      <c r="J488" s="21"/>
      <c r="K488" s="21"/>
      <c r="L488" s="21"/>
      <c r="M488" s="2"/>
    </row>
    <row r="489" spans="1:18" ht="12.75" customHeight="1" x14ac:dyDescent="0.25">
      <c r="A489" s="2"/>
      <c r="B489" s="4"/>
      <c r="C489" s="4"/>
      <c r="D489" s="4"/>
      <c r="E489" s="4"/>
      <c r="F489" s="4"/>
      <c r="G489" s="4"/>
      <c r="H489" s="27" t="s">
        <v>6</v>
      </c>
      <c r="I489" s="27"/>
      <c r="J489" s="27"/>
      <c r="K489" s="27"/>
      <c r="L489" s="27"/>
      <c r="M489" s="2"/>
    </row>
    <row r="490" spans="1:18" ht="12.75" customHeight="1" x14ac:dyDescent="0.25">
      <c r="A490" s="2"/>
      <c r="B490" s="5" t="s">
        <v>5</v>
      </c>
      <c r="C490" s="4"/>
      <c r="D490" s="4"/>
      <c r="E490" s="4"/>
      <c r="F490" s="4"/>
      <c r="G490" s="4"/>
      <c r="H490" s="28" t="s">
        <v>4</v>
      </c>
      <c r="I490" s="28"/>
      <c r="J490" s="28"/>
      <c r="K490" s="28"/>
      <c r="L490" s="28"/>
      <c r="M490" s="2"/>
    </row>
    <row r="491" spans="1:18" ht="12.75" customHeight="1" x14ac:dyDescent="0.25">
      <c r="A491" s="2"/>
      <c r="B491" s="5"/>
      <c r="C491" s="26" t="s">
        <v>3</v>
      </c>
      <c r="D491" s="26"/>
      <c r="E491" s="26"/>
      <c r="F491" s="26"/>
      <c r="G491" s="4"/>
      <c r="M491" s="2"/>
    </row>
    <row r="492" spans="1:18" ht="12.75" customHeight="1" thickBot="1" x14ac:dyDescent="0.3">
      <c r="A492" s="2"/>
      <c r="B492" s="4"/>
      <c r="C492" s="21"/>
      <c r="D492" s="21"/>
      <c r="E492" s="21"/>
      <c r="F492" s="21"/>
      <c r="G492" s="3"/>
      <c r="H492" s="22" t="s">
        <v>165</v>
      </c>
      <c r="I492" s="22"/>
      <c r="J492" s="22"/>
      <c r="K492" s="22"/>
      <c r="L492" s="22"/>
      <c r="M492" s="2"/>
    </row>
    <row r="495" spans="1:18" ht="13.5" customHeight="1" x14ac:dyDescent="0.25">
      <c r="A495" s="56" t="s">
        <v>164</v>
      </c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2"/>
    </row>
    <row r="496" spans="1:18" ht="12.75" customHeight="1" x14ac:dyDescent="0.25">
      <c r="A496" s="18"/>
      <c r="B496" s="18"/>
      <c r="C496" s="18"/>
      <c r="D496" s="57" t="s">
        <v>163</v>
      </c>
      <c r="E496" s="57"/>
      <c r="F496" s="57"/>
      <c r="G496" s="57"/>
      <c r="H496" s="57"/>
      <c r="I496" s="18"/>
      <c r="J496" s="18"/>
      <c r="K496" s="18"/>
      <c r="L496" s="18"/>
      <c r="M496" s="2"/>
    </row>
    <row r="497" spans="1:15" ht="12.75" customHeight="1" x14ac:dyDescent="0.25">
      <c r="A497" s="58" t="s">
        <v>107</v>
      </c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2"/>
    </row>
    <row r="498" spans="1:15" ht="12.75" customHeight="1" x14ac:dyDescent="0.25">
      <c r="A498" s="59" t="s">
        <v>54</v>
      </c>
      <c r="B498" s="59"/>
      <c r="C498" s="60" t="s">
        <v>53</v>
      </c>
      <c r="D498" s="60"/>
      <c r="E498" s="60"/>
      <c r="F498" s="17"/>
      <c r="G498" s="2"/>
      <c r="H498" s="17" t="s">
        <v>52</v>
      </c>
      <c r="I498" s="60" t="s">
        <v>51</v>
      </c>
      <c r="J498" s="60"/>
      <c r="K498" s="60"/>
      <c r="L498" s="60"/>
      <c r="M498" s="60"/>
    </row>
    <row r="499" spans="1:15" ht="12.75" customHeight="1" x14ac:dyDescent="0.25">
      <c r="A499" s="5" t="s">
        <v>49</v>
      </c>
      <c r="B499" s="5"/>
      <c r="C499" s="54" t="s">
        <v>50</v>
      </c>
      <c r="D499" s="54"/>
      <c r="E499" s="54"/>
      <c r="F499" s="5"/>
      <c r="G499" s="2"/>
      <c r="H499" s="5" t="s">
        <v>49</v>
      </c>
      <c r="I499" s="55" t="s">
        <v>48</v>
      </c>
      <c r="J499" s="55"/>
      <c r="K499" s="55"/>
      <c r="L499" s="55"/>
      <c r="M499" s="55"/>
    </row>
    <row r="500" spans="1:15" ht="12.75" customHeight="1" x14ac:dyDescent="0.25">
      <c r="A500" s="5" t="s">
        <v>47</v>
      </c>
      <c r="B500" s="5"/>
      <c r="C500" s="43" t="s">
        <v>71</v>
      </c>
      <c r="D500" s="43"/>
      <c r="E500" s="43"/>
      <c r="F500" s="5"/>
      <c r="G500" s="2"/>
      <c r="H500" s="5" t="s">
        <v>45</v>
      </c>
      <c r="I500" s="43" t="s">
        <v>44</v>
      </c>
      <c r="J500" s="43"/>
      <c r="K500" s="43"/>
      <c r="L500" s="43"/>
      <c r="M500" s="43"/>
    </row>
    <row r="501" spans="1:15" ht="12.75" customHeight="1" x14ac:dyDescent="0.25">
      <c r="A501" s="5" t="s">
        <v>43</v>
      </c>
      <c r="B501" s="5"/>
      <c r="C501" s="42" t="s">
        <v>42</v>
      </c>
      <c r="D501" s="42"/>
      <c r="E501" s="42"/>
      <c r="F501" s="5"/>
      <c r="G501" s="2"/>
      <c r="H501" s="5" t="s">
        <v>41</v>
      </c>
      <c r="I501" s="43" t="s">
        <v>40</v>
      </c>
      <c r="J501" s="43"/>
      <c r="K501" s="43"/>
      <c r="L501" s="43"/>
      <c r="M501" s="43"/>
    </row>
    <row r="502" spans="1:15" ht="12.75" customHeight="1" x14ac:dyDescent="0.25">
      <c r="A502" s="5" t="s">
        <v>38</v>
      </c>
      <c r="B502" s="5"/>
      <c r="C502" s="51" t="s">
        <v>39</v>
      </c>
      <c r="D502" s="51"/>
      <c r="E502" s="51"/>
      <c r="F502" s="51"/>
      <c r="G502" s="2"/>
      <c r="H502" s="5" t="s">
        <v>38</v>
      </c>
      <c r="I502" s="52" t="s">
        <v>37</v>
      </c>
      <c r="J502" s="52"/>
      <c r="K502" s="52"/>
      <c r="L502" s="52"/>
      <c r="M502" s="52"/>
    </row>
    <row r="503" spans="1:15" ht="12.75" customHeight="1" x14ac:dyDescent="0.25">
      <c r="A503" s="5" t="s">
        <v>35</v>
      </c>
      <c r="B503" s="5"/>
      <c r="C503" s="53" t="s">
        <v>36</v>
      </c>
      <c r="D503" s="53"/>
      <c r="E503" s="53"/>
      <c r="F503" s="5"/>
      <c r="G503" s="2"/>
      <c r="H503" s="5" t="s">
        <v>35</v>
      </c>
      <c r="I503" s="43" t="s">
        <v>34</v>
      </c>
      <c r="J503" s="43"/>
      <c r="K503" s="43"/>
      <c r="L503" s="43"/>
      <c r="M503" s="43"/>
    </row>
    <row r="504" spans="1:15" ht="12.75" customHeight="1" x14ac:dyDescent="0.25">
      <c r="A504" s="5" t="s">
        <v>32</v>
      </c>
      <c r="B504" s="5"/>
      <c r="C504" s="42" t="s">
        <v>33</v>
      </c>
      <c r="D504" s="42"/>
      <c r="E504" s="42"/>
      <c r="F504" s="5"/>
      <c r="G504" s="2"/>
      <c r="H504" s="5" t="s">
        <v>32</v>
      </c>
      <c r="I504" s="52">
        <v>204663171</v>
      </c>
      <c r="J504" s="52"/>
      <c r="K504" s="52"/>
      <c r="L504" s="52"/>
      <c r="M504" s="52"/>
    </row>
    <row r="505" spans="1:15" ht="12.75" customHeight="1" x14ac:dyDescent="0.25">
      <c r="A505" s="5" t="s">
        <v>30</v>
      </c>
      <c r="B505" s="5"/>
      <c r="C505" s="42" t="s">
        <v>31</v>
      </c>
      <c r="D505" s="42"/>
      <c r="E505" s="42"/>
      <c r="F505" s="5"/>
      <c r="G505" s="2"/>
      <c r="H505" s="5" t="s">
        <v>30</v>
      </c>
      <c r="I505" s="43" t="s">
        <v>29</v>
      </c>
      <c r="J505" s="43"/>
      <c r="K505" s="43"/>
      <c r="L505" s="43"/>
      <c r="M505" s="43"/>
    </row>
    <row r="506" spans="1:15" ht="45" x14ac:dyDescent="0.25">
      <c r="A506" s="44" t="s">
        <v>28</v>
      </c>
      <c r="B506" s="40"/>
      <c r="C506" s="40"/>
      <c r="D506" s="45"/>
      <c r="E506" s="49" t="s">
        <v>27</v>
      </c>
      <c r="F506" s="49" t="s">
        <v>26</v>
      </c>
      <c r="G506" s="49" t="s">
        <v>25</v>
      </c>
      <c r="H506" s="49" t="s">
        <v>24</v>
      </c>
      <c r="I506" s="39" t="s">
        <v>23</v>
      </c>
      <c r="J506" s="39"/>
      <c r="K506" s="39" t="s">
        <v>22</v>
      </c>
      <c r="L506" s="39"/>
      <c r="M506" s="9" t="s">
        <v>21</v>
      </c>
    </row>
    <row r="507" spans="1:15" ht="22.5" x14ac:dyDescent="0.25">
      <c r="A507" s="46"/>
      <c r="B507" s="47"/>
      <c r="C507" s="47"/>
      <c r="D507" s="48"/>
      <c r="E507" s="50"/>
      <c r="F507" s="50"/>
      <c r="G507" s="50"/>
      <c r="H507" s="50"/>
      <c r="I507" s="9" t="s">
        <v>20</v>
      </c>
      <c r="J507" s="16" t="s">
        <v>19</v>
      </c>
      <c r="K507" s="9" t="s">
        <v>20</v>
      </c>
      <c r="L507" s="16" t="s">
        <v>19</v>
      </c>
      <c r="M507" s="9"/>
      <c r="O507">
        <f>265500+67500</f>
        <v>333000</v>
      </c>
    </row>
    <row r="508" spans="1:15" ht="12.75" customHeight="1" x14ac:dyDescent="0.25">
      <c r="A508" s="29">
        <v>1</v>
      </c>
      <c r="B508" s="30"/>
      <c r="C508" s="30"/>
      <c r="D508" s="31"/>
      <c r="E508" s="15">
        <v>2</v>
      </c>
      <c r="F508" s="9">
        <v>3</v>
      </c>
      <c r="G508" s="15">
        <v>4</v>
      </c>
      <c r="H508" s="15">
        <v>5</v>
      </c>
      <c r="I508" s="9">
        <v>6</v>
      </c>
      <c r="J508" s="9">
        <v>7</v>
      </c>
      <c r="K508" s="9">
        <v>8</v>
      </c>
      <c r="L508" s="9">
        <v>9</v>
      </c>
      <c r="M508" s="15">
        <v>10</v>
      </c>
      <c r="O508">
        <f>O507/4500</f>
        <v>74</v>
      </c>
    </row>
    <row r="509" spans="1:15" ht="19.5" customHeight="1" x14ac:dyDescent="0.25">
      <c r="A509" s="14" t="s">
        <v>18</v>
      </c>
      <c r="B509" s="32" t="s">
        <v>17</v>
      </c>
      <c r="C509" s="33"/>
      <c r="D509" s="34"/>
      <c r="E509" s="14" t="s">
        <v>16</v>
      </c>
      <c r="F509" s="13">
        <v>15</v>
      </c>
      <c r="G509" s="12">
        <v>4500</v>
      </c>
      <c r="H509" s="11">
        <f>G509*F509</f>
        <v>67500</v>
      </c>
      <c r="I509" s="35" t="s">
        <v>15</v>
      </c>
      <c r="J509" s="36"/>
      <c r="K509" s="35" t="s">
        <v>14</v>
      </c>
      <c r="L509" s="36"/>
      <c r="M509" s="11">
        <f>H509</f>
        <v>67500</v>
      </c>
    </row>
    <row r="510" spans="1:15" ht="12.75" customHeight="1" x14ac:dyDescent="0.25">
      <c r="A510" s="10"/>
      <c r="B510" s="39" t="s">
        <v>13</v>
      </c>
      <c r="C510" s="39"/>
      <c r="D510" s="39"/>
      <c r="E510" s="9"/>
      <c r="F510" s="9"/>
      <c r="G510" s="8"/>
      <c r="H510" s="7">
        <f>SUM(H509:H509)</f>
        <v>67500</v>
      </c>
      <c r="I510" s="37"/>
      <c r="J510" s="38"/>
      <c r="K510" s="37"/>
      <c r="L510" s="38"/>
      <c r="M510" s="7">
        <f>(M509:M509)</f>
        <v>67500</v>
      </c>
    </row>
    <row r="511" spans="1:15" ht="12.75" customHeight="1" x14ac:dyDescent="0.25">
      <c r="A511" s="40" t="s">
        <v>12</v>
      </c>
      <c r="B511" s="40"/>
      <c r="C511" s="40"/>
      <c r="D511" s="40"/>
      <c r="E511" s="41" t="s">
        <v>120</v>
      </c>
      <c r="F511" s="41"/>
      <c r="G511" s="41"/>
      <c r="H511" s="41"/>
      <c r="I511" s="41"/>
      <c r="J511" s="41"/>
      <c r="K511" s="41"/>
      <c r="L511" s="41"/>
      <c r="M511" s="41"/>
    </row>
    <row r="512" spans="1:15" ht="12.75" customHeight="1" x14ac:dyDescent="0.25">
      <c r="A512" s="23" t="s">
        <v>10</v>
      </c>
      <c r="B512" s="24"/>
      <c r="C512" s="24"/>
      <c r="D512" s="24"/>
      <c r="E512" s="24"/>
      <c r="F512" s="24"/>
      <c r="G512" s="2"/>
      <c r="H512" s="5" t="s">
        <v>9</v>
      </c>
      <c r="I512" s="2"/>
      <c r="J512" s="2"/>
      <c r="K512" s="2"/>
      <c r="L512" s="2"/>
      <c r="M512" s="2"/>
    </row>
    <row r="513" spans="1:13" ht="12.75" customHeight="1" x14ac:dyDescent="0.25">
      <c r="A513" s="2"/>
      <c r="B513" s="4"/>
      <c r="C513" s="4"/>
      <c r="D513" s="4"/>
      <c r="E513" s="4"/>
      <c r="F513" s="4"/>
      <c r="G513" s="4"/>
      <c r="H513" s="4"/>
      <c r="I513" s="4"/>
      <c r="J513" s="5" t="s">
        <v>8</v>
      </c>
      <c r="K513" s="5"/>
      <c r="L513" s="5"/>
      <c r="M513" s="2"/>
    </row>
    <row r="514" spans="1:13" ht="12.75" customHeight="1" x14ac:dyDescent="0.25">
      <c r="A514" s="25" t="s">
        <v>7</v>
      </c>
      <c r="B514" s="26"/>
      <c r="C514" s="26"/>
      <c r="D514" s="26"/>
      <c r="E514" s="26"/>
      <c r="F514" s="6"/>
      <c r="G514" s="6"/>
      <c r="H514" s="21"/>
      <c r="I514" s="21"/>
      <c r="J514" s="21"/>
      <c r="K514" s="21"/>
      <c r="L514" s="21"/>
      <c r="M514" s="2"/>
    </row>
    <row r="515" spans="1:13" ht="12.75" customHeight="1" x14ac:dyDescent="0.25">
      <c r="A515" s="2"/>
      <c r="B515" s="4"/>
      <c r="C515" s="4"/>
      <c r="D515" s="4"/>
      <c r="E515" s="4"/>
      <c r="F515" s="4"/>
      <c r="G515" s="4"/>
      <c r="H515" s="27" t="s">
        <v>6</v>
      </c>
      <c r="I515" s="27"/>
      <c r="J515" s="27"/>
      <c r="K515" s="27"/>
      <c r="L515" s="27"/>
      <c r="M515" s="2"/>
    </row>
    <row r="516" spans="1:13" ht="12.75" customHeight="1" x14ac:dyDescent="0.25">
      <c r="A516" s="2"/>
      <c r="B516" s="5" t="s">
        <v>5</v>
      </c>
      <c r="C516" s="4"/>
      <c r="D516" s="4"/>
      <c r="E516" s="4"/>
      <c r="F516" s="4"/>
      <c r="G516" s="4"/>
      <c r="H516" s="28" t="s">
        <v>4</v>
      </c>
      <c r="I516" s="28"/>
      <c r="J516" s="28"/>
      <c r="K516" s="28"/>
      <c r="L516" s="28"/>
      <c r="M516" s="2"/>
    </row>
    <row r="517" spans="1:13" ht="12.75" customHeight="1" x14ac:dyDescent="0.25">
      <c r="A517" s="2"/>
      <c r="B517" s="5"/>
      <c r="C517" s="26" t="s">
        <v>3</v>
      </c>
      <c r="D517" s="26"/>
      <c r="E517" s="26"/>
      <c r="F517" s="26"/>
      <c r="G517" s="4"/>
      <c r="M517" s="2"/>
    </row>
    <row r="518" spans="1:13" ht="12.75" customHeight="1" thickBot="1" x14ac:dyDescent="0.3">
      <c r="A518" s="2"/>
      <c r="B518" s="4"/>
      <c r="C518" s="21"/>
      <c r="D518" s="21"/>
      <c r="E518" s="21"/>
      <c r="F518" s="21"/>
      <c r="G518" s="3"/>
      <c r="H518" s="22" t="s">
        <v>162</v>
      </c>
      <c r="I518" s="22"/>
      <c r="J518" s="22"/>
      <c r="K518" s="22"/>
      <c r="L518" s="22"/>
      <c r="M518" s="2"/>
    </row>
    <row r="521" spans="1:13" ht="13.5" customHeight="1" x14ac:dyDescent="0.25">
      <c r="A521" s="56" t="s">
        <v>161</v>
      </c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2"/>
    </row>
    <row r="522" spans="1:13" ht="12.75" customHeight="1" x14ac:dyDescent="0.25">
      <c r="A522" s="18"/>
      <c r="B522" s="18"/>
      <c r="C522" s="18"/>
      <c r="D522" s="57" t="s">
        <v>160</v>
      </c>
      <c r="E522" s="57"/>
      <c r="F522" s="57"/>
      <c r="G522" s="57"/>
      <c r="H522" s="57"/>
      <c r="I522" s="18"/>
      <c r="J522" s="18"/>
      <c r="K522" s="18"/>
      <c r="L522" s="18"/>
      <c r="M522" s="2"/>
    </row>
    <row r="523" spans="1:13" ht="12.75" customHeight="1" x14ac:dyDescent="0.25">
      <c r="A523" s="58" t="s">
        <v>107</v>
      </c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2"/>
    </row>
    <row r="524" spans="1:13" ht="12.75" customHeight="1" x14ac:dyDescent="0.25">
      <c r="A524" s="59" t="s">
        <v>54</v>
      </c>
      <c r="B524" s="59"/>
      <c r="C524" s="60" t="s">
        <v>53</v>
      </c>
      <c r="D524" s="60"/>
      <c r="E524" s="60"/>
      <c r="F524" s="17"/>
      <c r="G524" s="2"/>
      <c r="H524" s="17" t="s">
        <v>52</v>
      </c>
      <c r="I524" s="60" t="s">
        <v>51</v>
      </c>
      <c r="J524" s="60"/>
      <c r="K524" s="60"/>
      <c r="L524" s="60"/>
      <c r="M524" s="60"/>
    </row>
    <row r="525" spans="1:13" ht="12.75" customHeight="1" x14ac:dyDescent="0.25">
      <c r="A525" s="5" t="s">
        <v>49</v>
      </c>
      <c r="B525" s="5"/>
      <c r="C525" s="54" t="s">
        <v>50</v>
      </c>
      <c r="D525" s="54"/>
      <c r="E525" s="54"/>
      <c r="F525" s="5"/>
      <c r="G525" s="2"/>
      <c r="H525" s="5" t="s">
        <v>49</v>
      </c>
      <c r="I525" s="55" t="s">
        <v>48</v>
      </c>
      <c r="J525" s="55"/>
      <c r="K525" s="55"/>
      <c r="L525" s="55"/>
      <c r="M525" s="55"/>
    </row>
    <row r="526" spans="1:13" ht="12.75" customHeight="1" x14ac:dyDescent="0.25">
      <c r="A526" s="5" t="s">
        <v>47</v>
      </c>
      <c r="B526" s="5"/>
      <c r="C526" s="43" t="s">
        <v>71</v>
      </c>
      <c r="D526" s="43"/>
      <c r="E526" s="43"/>
      <c r="F526" s="5"/>
      <c r="G526" s="2"/>
      <c r="H526" s="5" t="s">
        <v>45</v>
      </c>
      <c r="I526" s="43" t="s">
        <v>44</v>
      </c>
      <c r="J526" s="43"/>
      <c r="K526" s="43"/>
      <c r="L526" s="43"/>
      <c r="M526" s="43"/>
    </row>
    <row r="527" spans="1:13" ht="12.75" customHeight="1" x14ac:dyDescent="0.25">
      <c r="A527" s="5" t="s">
        <v>43</v>
      </c>
      <c r="B527" s="5"/>
      <c r="C527" s="42" t="s">
        <v>42</v>
      </c>
      <c r="D527" s="42"/>
      <c r="E527" s="42"/>
      <c r="F527" s="5"/>
      <c r="G527" s="2"/>
      <c r="H527" s="5" t="s">
        <v>41</v>
      </c>
      <c r="I527" s="43" t="s">
        <v>40</v>
      </c>
      <c r="J527" s="43"/>
      <c r="K527" s="43"/>
      <c r="L527" s="43"/>
      <c r="M527" s="43"/>
    </row>
    <row r="528" spans="1:13" ht="12.75" customHeight="1" x14ac:dyDescent="0.25">
      <c r="A528" s="5" t="s">
        <v>38</v>
      </c>
      <c r="B528" s="5"/>
      <c r="C528" s="51" t="s">
        <v>39</v>
      </c>
      <c r="D528" s="51"/>
      <c r="E528" s="51"/>
      <c r="F528" s="51"/>
      <c r="G528" s="2"/>
      <c r="H528" s="5" t="s">
        <v>38</v>
      </c>
      <c r="I528" s="52" t="s">
        <v>37</v>
      </c>
      <c r="J528" s="52"/>
      <c r="K528" s="52"/>
      <c r="L528" s="52"/>
      <c r="M528" s="52"/>
    </row>
    <row r="529" spans="1:15" ht="12.75" customHeight="1" x14ac:dyDescent="0.25">
      <c r="A529" s="5" t="s">
        <v>35</v>
      </c>
      <c r="B529" s="5"/>
      <c r="C529" s="53" t="s">
        <v>36</v>
      </c>
      <c r="D529" s="53"/>
      <c r="E529" s="53"/>
      <c r="F529" s="5"/>
      <c r="G529" s="2"/>
      <c r="H529" s="5" t="s">
        <v>35</v>
      </c>
      <c r="I529" s="43" t="s">
        <v>34</v>
      </c>
      <c r="J529" s="43"/>
      <c r="K529" s="43"/>
      <c r="L529" s="43"/>
      <c r="M529" s="43"/>
    </row>
    <row r="530" spans="1:15" ht="12.75" customHeight="1" x14ac:dyDescent="0.25">
      <c r="A530" s="5" t="s">
        <v>32</v>
      </c>
      <c r="B530" s="5"/>
      <c r="C530" s="42" t="s">
        <v>33</v>
      </c>
      <c r="D530" s="42"/>
      <c r="E530" s="42"/>
      <c r="F530" s="5"/>
      <c r="G530" s="2"/>
      <c r="H530" s="5" t="s">
        <v>32</v>
      </c>
      <c r="I530" s="52">
        <v>204663171</v>
      </c>
      <c r="J530" s="52"/>
      <c r="K530" s="52"/>
      <c r="L530" s="52"/>
      <c r="M530" s="52"/>
    </row>
    <row r="531" spans="1:15" ht="12.75" customHeight="1" x14ac:dyDescent="0.25">
      <c r="A531" s="5" t="s">
        <v>30</v>
      </c>
      <c r="B531" s="5"/>
      <c r="C531" s="42" t="s">
        <v>31</v>
      </c>
      <c r="D531" s="42"/>
      <c r="E531" s="42"/>
      <c r="F531" s="5"/>
      <c r="G531" s="2"/>
      <c r="H531" s="5" t="s">
        <v>30</v>
      </c>
      <c r="I531" s="43" t="s">
        <v>29</v>
      </c>
      <c r="J531" s="43"/>
      <c r="K531" s="43"/>
      <c r="L531" s="43"/>
      <c r="M531" s="43"/>
    </row>
    <row r="532" spans="1:15" ht="45" x14ac:dyDescent="0.25">
      <c r="A532" s="44" t="s">
        <v>28</v>
      </c>
      <c r="B532" s="40"/>
      <c r="C532" s="40"/>
      <c r="D532" s="45"/>
      <c r="E532" s="49" t="s">
        <v>27</v>
      </c>
      <c r="F532" s="49" t="s">
        <v>26</v>
      </c>
      <c r="G532" s="49" t="s">
        <v>25</v>
      </c>
      <c r="H532" s="49" t="s">
        <v>24</v>
      </c>
      <c r="I532" s="39" t="s">
        <v>23</v>
      </c>
      <c r="J532" s="39"/>
      <c r="K532" s="39" t="s">
        <v>22</v>
      </c>
      <c r="L532" s="39"/>
      <c r="M532" s="9" t="s">
        <v>21</v>
      </c>
    </row>
    <row r="533" spans="1:15" ht="22.5" x14ac:dyDescent="0.25">
      <c r="A533" s="46"/>
      <c r="B533" s="47"/>
      <c r="C533" s="47"/>
      <c r="D533" s="48"/>
      <c r="E533" s="50"/>
      <c r="F533" s="50"/>
      <c r="G533" s="50"/>
      <c r="H533" s="50"/>
      <c r="I533" s="9" t="s">
        <v>20</v>
      </c>
      <c r="J533" s="16" t="s">
        <v>19</v>
      </c>
      <c r="K533" s="9" t="s">
        <v>20</v>
      </c>
      <c r="L533" s="16" t="s">
        <v>19</v>
      </c>
      <c r="M533" s="9"/>
      <c r="O533">
        <f>333000+67500</f>
        <v>400500</v>
      </c>
    </row>
    <row r="534" spans="1:15" ht="12.75" customHeight="1" x14ac:dyDescent="0.25">
      <c r="A534" s="29">
        <v>1</v>
      </c>
      <c r="B534" s="30"/>
      <c r="C534" s="30"/>
      <c r="D534" s="31"/>
      <c r="E534" s="15">
        <v>2</v>
      </c>
      <c r="F534" s="9">
        <v>3</v>
      </c>
      <c r="G534" s="15">
        <v>4</v>
      </c>
      <c r="H534" s="15">
        <v>5</v>
      </c>
      <c r="I534" s="9">
        <v>6</v>
      </c>
      <c r="J534" s="9">
        <v>7</v>
      </c>
      <c r="K534" s="9">
        <v>8</v>
      </c>
      <c r="L534" s="9">
        <v>9</v>
      </c>
      <c r="M534" s="15">
        <v>10</v>
      </c>
      <c r="O534">
        <f>O533/4500</f>
        <v>89</v>
      </c>
    </row>
    <row r="535" spans="1:15" ht="19.5" customHeight="1" x14ac:dyDescent="0.25">
      <c r="A535" s="14" t="s">
        <v>18</v>
      </c>
      <c r="B535" s="32" t="s">
        <v>17</v>
      </c>
      <c r="C535" s="33"/>
      <c r="D535" s="34"/>
      <c r="E535" s="14" t="s">
        <v>16</v>
      </c>
      <c r="F535" s="13">
        <v>15</v>
      </c>
      <c r="G535" s="12">
        <v>4500</v>
      </c>
      <c r="H535" s="11">
        <f>G535*F535</f>
        <v>67500</v>
      </c>
      <c r="I535" s="35" t="s">
        <v>15</v>
      </c>
      <c r="J535" s="36"/>
      <c r="K535" s="35" t="s">
        <v>14</v>
      </c>
      <c r="L535" s="36"/>
      <c r="M535" s="11">
        <f>H535</f>
        <v>67500</v>
      </c>
    </row>
    <row r="536" spans="1:15" ht="12.75" customHeight="1" x14ac:dyDescent="0.25">
      <c r="A536" s="10"/>
      <c r="B536" s="39" t="s">
        <v>13</v>
      </c>
      <c r="C536" s="39"/>
      <c r="D536" s="39"/>
      <c r="E536" s="9"/>
      <c r="F536" s="9"/>
      <c r="G536" s="8"/>
      <c r="H536" s="7">
        <f>SUM(H535:H535)</f>
        <v>67500</v>
      </c>
      <c r="I536" s="37"/>
      <c r="J536" s="38"/>
      <c r="K536" s="37"/>
      <c r="L536" s="38"/>
      <c r="M536" s="7">
        <f>(M535:M535)</f>
        <v>67500</v>
      </c>
    </row>
    <row r="537" spans="1:15" ht="12.75" customHeight="1" x14ac:dyDescent="0.25">
      <c r="A537" s="40" t="s">
        <v>12</v>
      </c>
      <c r="B537" s="40"/>
      <c r="C537" s="40"/>
      <c r="D537" s="40"/>
      <c r="E537" s="41" t="s">
        <v>120</v>
      </c>
      <c r="F537" s="41"/>
      <c r="G537" s="41"/>
      <c r="H537" s="41"/>
      <c r="I537" s="41"/>
      <c r="J537" s="41"/>
      <c r="K537" s="41"/>
      <c r="L537" s="41"/>
      <c r="M537" s="41"/>
    </row>
    <row r="538" spans="1:15" ht="12.75" customHeight="1" x14ac:dyDescent="0.25">
      <c r="A538" s="23" t="s">
        <v>10</v>
      </c>
      <c r="B538" s="24"/>
      <c r="C538" s="24"/>
      <c r="D538" s="24"/>
      <c r="E538" s="24"/>
      <c r="F538" s="24"/>
      <c r="G538" s="2"/>
      <c r="H538" s="5" t="s">
        <v>9</v>
      </c>
      <c r="I538" s="2"/>
      <c r="J538" s="2"/>
      <c r="K538" s="2"/>
      <c r="L538" s="2"/>
      <c r="M538" s="2"/>
    </row>
    <row r="539" spans="1:15" ht="12.75" customHeight="1" x14ac:dyDescent="0.25">
      <c r="A539" s="2"/>
      <c r="B539" s="4"/>
      <c r="C539" s="4"/>
      <c r="D539" s="4"/>
      <c r="E539" s="4"/>
      <c r="F539" s="4"/>
      <c r="G539" s="4"/>
      <c r="H539" s="4"/>
      <c r="I539" s="4"/>
      <c r="J539" s="5" t="s">
        <v>8</v>
      </c>
      <c r="K539" s="5"/>
      <c r="L539" s="5"/>
      <c r="M539" s="2"/>
    </row>
    <row r="540" spans="1:15" ht="12.75" customHeight="1" x14ac:dyDescent="0.25">
      <c r="A540" s="25" t="s">
        <v>7</v>
      </c>
      <c r="B540" s="26"/>
      <c r="C540" s="26"/>
      <c r="D540" s="26"/>
      <c r="E540" s="26"/>
      <c r="F540" s="6"/>
      <c r="G540" s="6"/>
      <c r="H540" s="21"/>
      <c r="I540" s="21"/>
      <c r="J540" s="21"/>
      <c r="K540" s="21"/>
      <c r="L540" s="21"/>
      <c r="M540" s="2"/>
    </row>
    <row r="541" spans="1:15" ht="12.75" customHeight="1" x14ac:dyDescent="0.25">
      <c r="A541" s="2"/>
      <c r="B541" s="4"/>
      <c r="C541" s="4"/>
      <c r="D541" s="4"/>
      <c r="E541" s="4"/>
      <c r="F541" s="4"/>
      <c r="G541" s="4"/>
      <c r="H541" s="27" t="s">
        <v>6</v>
      </c>
      <c r="I541" s="27"/>
      <c r="J541" s="27"/>
      <c r="K541" s="27"/>
      <c r="L541" s="27"/>
      <c r="M541" s="2"/>
    </row>
    <row r="542" spans="1:15" ht="12.75" customHeight="1" x14ac:dyDescent="0.25">
      <c r="A542" s="2"/>
      <c r="B542" s="5" t="s">
        <v>5</v>
      </c>
      <c r="C542" s="4"/>
      <c r="D542" s="4"/>
      <c r="E542" s="4"/>
      <c r="F542" s="4"/>
      <c r="G542" s="4"/>
      <c r="H542" s="28" t="s">
        <v>4</v>
      </c>
      <c r="I542" s="28"/>
      <c r="J542" s="28"/>
      <c r="K542" s="28"/>
      <c r="L542" s="28"/>
      <c r="M542" s="2"/>
    </row>
    <row r="543" spans="1:15" ht="12.75" customHeight="1" x14ac:dyDescent="0.25">
      <c r="A543" s="2"/>
      <c r="B543" s="5"/>
      <c r="C543" s="26" t="s">
        <v>3</v>
      </c>
      <c r="D543" s="26"/>
      <c r="E543" s="26"/>
      <c r="F543" s="26"/>
      <c r="G543" s="4"/>
      <c r="M543" s="2"/>
    </row>
    <row r="544" spans="1:15" ht="12.75" customHeight="1" thickBot="1" x14ac:dyDescent="0.3">
      <c r="A544" s="2"/>
      <c r="B544" s="4"/>
      <c r="C544" s="21"/>
      <c r="D544" s="21"/>
      <c r="E544" s="21"/>
      <c r="F544" s="21"/>
      <c r="G544" s="3"/>
      <c r="H544" s="22" t="s">
        <v>159</v>
      </c>
      <c r="I544" s="22"/>
      <c r="J544" s="22"/>
      <c r="K544" s="22"/>
      <c r="L544" s="22"/>
      <c r="M544" s="2"/>
    </row>
    <row r="545" spans="1:13" ht="12.75" customHeight="1" x14ac:dyDescent="0.25"/>
    <row r="546" spans="1:13" ht="12.75" customHeight="1" x14ac:dyDescent="0.25">
      <c r="A546" s="19" t="s">
        <v>1</v>
      </c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</row>
    <row r="547" spans="1:13" ht="12.75" hidden="1" customHeight="1" x14ac:dyDescent="0.25">
      <c r="A547" s="20" t="s">
        <v>0</v>
      </c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</row>
    <row r="548" spans="1:13" ht="12.75" hidden="1" customHeight="1" x14ac:dyDescent="0.25">
      <c r="A548" s="19" t="s">
        <v>1</v>
      </c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</row>
    <row r="549" spans="1:13" ht="12.75" hidden="1" customHeight="1" x14ac:dyDescent="0.25">
      <c r="A549" s="20" t="s">
        <v>0</v>
      </c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</row>
    <row r="550" spans="1:13" ht="12.75" hidden="1" customHeight="1" x14ac:dyDescent="0.25">
      <c r="A550" s="19" t="s">
        <v>1</v>
      </c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</row>
    <row r="551" spans="1:13" ht="12.75" hidden="1" customHeight="1" x14ac:dyDescent="0.25">
      <c r="A551" s="20" t="s">
        <v>0</v>
      </c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</row>
    <row r="552" spans="1:13" ht="12.75" hidden="1" customHeight="1" x14ac:dyDescent="0.25">
      <c r="A552" s="19" t="s">
        <v>1</v>
      </c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</row>
    <row r="553" spans="1:13" ht="12.75" hidden="1" customHeight="1" x14ac:dyDescent="0.25">
      <c r="A553" s="20" t="s">
        <v>0</v>
      </c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</row>
    <row r="554" spans="1:13" ht="12.75" hidden="1" customHeight="1" x14ac:dyDescent="0.25">
      <c r="A554" s="19" t="s">
        <v>1</v>
      </c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</row>
    <row r="555" spans="1:13" ht="12.75" hidden="1" customHeight="1" x14ac:dyDescent="0.25">
      <c r="A555" s="20" t="s">
        <v>0</v>
      </c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</row>
    <row r="556" spans="1:13" ht="12.75" hidden="1" customHeight="1" x14ac:dyDescent="0.25">
      <c r="A556" s="19" t="s">
        <v>1</v>
      </c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</row>
    <row r="557" spans="1:13" ht="12.75" hidden="1" customHeight="1" x14ac:dyDescent="0.25">
      <c r="A557" s="20" t="s">
        <v>0</v>
      </c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</row>
    <row r="558" spans="1:13" ht="12.75" hidden="1" customHeight="1" x14ac:dyDescent="0.25">
      <c r="A558" s="19" t="s">
        <v>1</v>
      </c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</row>
    <row r="559" spans="1:13" ht="12.75" hidden="1" customHeight="1" x14ac:dyDescent="0.25">
      <c r="A559" s="20" t="s">
        <v>0</v>
      </c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</row>
    <row r="560" spans="1:13" ht="12.75" hidden="1" customHeight="1" x14ac:dyDescent="0.25">
      <c r="A560" s="19" t="s">
        <v>1</v>
      </c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</row>
    <row r="561" spans="1:13" ht="12.75" hidden="1" customHeight="1" x14ac:dyDescent="0.25">
      <c r="A561" s="20" t="s">
        <v>0</v>
      </c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</row>
    <row r="562" spans="1:13" ht="12.75" hidden="1" customHeight="1" x14ac:dyDescent="0.25">
      <c r="A562" s="19" t="s">
        <v>1</v>
      </c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</row>
    <row r="563" spans="1:13" ht="12.75" hidden="1" customHeight="1" x14ac:dyDescent="0.25">
      <c r="A563" s="20" t="s">
        <v>0</v>
      </c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</row>
    <row r="564" spans="1:13" ht="12.75" hidden="1" customHeight="1" x14ac:dyDescent="0.25">
      <c r="A564" s="19" t="s">
        <v>1</v>
      </c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</row>
    <row r="565" spans="1:13" ht="12.75" hidden="1" customHeight="1" x14ac:dyDescent="0.25">
      <c r="A565" s="20" t="s">
        <v>0</v>
      </c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</row>
    <row r="566" spans="1:13" ht="12.75" hidden="1" customHeight="1" x14ac:dyDescent="0.25">
      <c r="A566" s="19" t="s">
        <v>1</v>
      </c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</row>
    <row r="567" spans="1:13" ht="12.75" hidden="1" customHeight="1" x14ac:dyDescent="0.25">
      <c r="A567" s="20" t="s">
        <v>0</v>
      </c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</row>
    <row r="568" spans="1:13" ht="12.75" hidden="1" customHeight="1" x14ac:dyDescent="0.25">
      <c r="A568" s="19" t="s">
        <v>1</v>
      </c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</row>
    <row r="569" spans="1:13" ht="12.75" hidden="1" customHeight="1" x14ac:dyDescent="0.25">
      <c r="A569" s="20" t="s">
        <v>0</v>
      </c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</row>
    <row r="570" spans="1:13" ht="12.75" hidden="1" customHeight="1" x14ac:dyDescent="0.25">
      <c r="A570" s="19" t="s">
        <v>1</v>
      </c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</row>
    <row r="571" spans="1:13" ht="12.75" customHeight="1" x14ac:dyDescent="0.25">
      <c r="A571" s="20" t="s">
        <v>0</v>
      </c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</row>
    <row r="574" spans="1:13" ht="13.5" customHeight="1" x14ac:dyDescent="0.25">
      <c r="A574" s="56" t="s">
        <v>158</v>
      </c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2"/>
    </row>
    <row r="575" spans="1:13" ht="12.75" customHeight="1" x14ac:dyDescent="0.25">
      <c r="A575" s="18"/>
      <c r="B575" s="18"/>
      <c r="C575" s="18"/>
      <c r="D575" s="57" t="s">
        <v>157</v>
      </c>
      <c r="E575" s="57"/>
      <c r="F575" s="57"/>
      <c r="G575" s="57"/>
      <c r="H575" s="57"/>
      <c r="I575" s="18"/>
      <c r="J575" s="18"/>
      <c r="K575" s="18"/>
      <c r="L575" s="18"/>
      <c r="M575" s="2"/>
    </row>
    <row r="576" spans="1:13" ht="12.75" customHeight="1" x14ac:dyDescent="0.25">
      <c r="A576" s="58" t="s">
        <v>107</v>
      </c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2"/>
    </row>
    <row r="577" spans="1:15" ht="12.75" customHeight="1" x14ac:dyDescent="0.25">
      <c r="A577" s="59" t="s">
        <v>54</v>
      </c>
      <c r="B577" s="59"/>
      <c r="C577" s="60" t="s">
        <v>53</v>
      </c>
      <c r="D577" s="60"/>
      <c r="E577" s="60"/>
      <c r="F577" s="17"/>
      <c r="G577" s="2"/>
      <c r="H577" s="17" t="s">
        <v>52</v>
      </c>
      <c r="I577" s="60" t="s">
        <v>51</v>
      </c>
      <c r="J577" s="60"/>
      <c r="K577" s="60"/>
      <c r="L577" s="60"/>
      <c r="M577" s="60"/>
    </row>
    <row r="578" spans="1:15" ht="12.75" customHeight="1" x14ac:dyDescent="0.25">
      <c r="A578" s="5" t="s">
        <v>49</v>
      </c>
      <c r="B578" s="5"/>
      <c r="C578" s="54" t="s">
        <v>50</v>
      </c>
      <c r="D578" s="54"/>
      <c r="E578" s="54"/>
      <c r="F578" s="5"/>
      <c r="G578" s="2"/>
      <c r="H578" s="5" t="s">
        <v>49</v>
      </c>
      <c r="I578" s="55" t="s">
        <v>48</v>
      </c>
      <c r="J578" s="55"/>
      <c r="K578" s="55"/>
      <c r="L578" s="55"/>
      <c r="M578" s="55"/>
    </row>
    <row r="579" spans="1:15" ht="12.75" customHeight="1" x14ac:dyDescent="0.25">
      <c r="A579" s="5" t="s">
        <v>47</v>
      </c>
      <c r="B579" s="5"/>
      <c r="C579" s="43" t="s">
        <v>71</v>
      </c>
      <c r="D579" s="43"/>
      <c r="E579" s="43"/>
      <c r="F579" s="5"/>
      <c r="G579" s="2"/>
      <c r="H579" s="5" t="s">
        <v>45</v>
      </c>
      <c r="I579" s="43" t="s">
        <v>44</v>
      </c>
      <c r="J579" s="43"/>
      <c r="K579" s="43"/>
      <c r="L579" s="43"/>
      <c r="M579" s="43"/>
    </row>
    <row r="580" spans="1:15" ht="12.75" customHeight="1" x14ac:dyDescent="0.25">
      <c r="A580" s="5" t="s">
        <v>43</v>
      </c>
      <c r="B580" s="5"/>
      <c r="C580" s="42" t="s">
        <v>42</v>
      </c>
      <c r="D580" s="42"/>
      <c r="E580" s="42"/>
      <c r="F580" s="5"/>
      <c r="G580" s="2"/>
      <c r="H580" s="5" t="s">
        <v>41</v>
      </c>
      <c r="I580" s="43" t="s">
        <v>40</v>
      </c>
      <c r="J580" s="43"/>
      <c r="K580" s="43"/>
      <c r="L580" s="43"/>
      <c r="M580" s="43"/>
    </row>
    <row r="581" spans="1:15" ht="12.75" customHeight="1" x14ac:dyDescent="0.25">
      <c r="A581" s="5" t="s">
        <v>38</v>
      </c>
      <c r="B581" s="5"/>
      <c r="C581" s="51" t="s">
        <v>39</v>
      </c>
      <c r="D581" s="51"/>
      <c r="E581" s="51"/>
      <c r="F581" s="51"/>
      <c r="G581" s="2"/>
      <c r="H581" s="5" t="s">
        <v>38</v>
      </c>
      <c r="I581" s="52" t="s">
        <v>37</v>
      </c>
      <c r="J581" s="52"/>
      <c r="K581" s="52"/>
      <c r="L581" s="52"/>
      <c r="M581" s="52"/>
    </row>
    <row r="582" spans="1:15" ht="12.75" customHeight="1" x14ac:dyDescent="0.25">
      <c r="A582" s="5" t="s">
        <v>35</v>
      </c>
      <c r="B582" s="5"/>
      <c r="C582" s="53" t="s">
        <v>36</v>
      </c>
      <c r="D582" s="53"/>
      <c r="E582" s="53"/>
      <c r="F582" s="5"/>
      <c r="G582" s="2"/>
      <c r="H582" s="5" t="s">
        <v>35</v>
      </c>
      <c r="I582" s="43" t="s">
        <v>34</v>
      </c>
      <c r="J582" s="43"/>
      <c r="K582" s="43"/>
      <c r="L582" s="43"/>
      <c r="M582" s="43"/>
    </row>
    <row r="583" spans="1:15" ht="12.75" customHeight="1" x14ac:dyDescent="0.25">
      <c r="A583" s="5" t="s">
        <v>32</v>
      </c>
      <c r="B583" s="5"/>
      <c r="C583" s="42" t="s">
        <v>33</v>
      </c>
      <c r="D583" s="42"/>
      <c r="E583" s="42"/>
      <c r="F583" s="5"/>
      <c r="G583" s="2"/>
      <c r="H583" s="5" t="s">
        <v>32</v>
      </c>
      <c r="I583" s="52">
        <v>204663171</v>
      </c>
      <c r="J583" s="52"/>
      <c r="K583" s="52"/>
      <c r="L583" s="52"/>
      <c r="M583" s="52"/>
    </row>
    <row r="584" spans="1:15" ht="12.75" customHeight="1" x14ac:dyDescent="0.25">
      <c r="A584" s="5" t="s">
        <v>30</v>
      </c>
      <c r="B584" s="5"/>
      <c r="C584" s="42" t="s">
        <v>31</v>
      </c>
      <c r="D584" s="42"/>
      <c r="E584" s="42"/>
      <c r="F584" s="5"/>
      <c r="G584" s="2"/>
      <c r="H584" s="5" t="s">
        <v>30</v>
      </c>
      <c r="I584" s="43" t="s">
        <v>29</v>
      </c>
      <c r="J584" s="43"/>
      <c r="K584" s="43"/>
      <c r="L584" s="43"/>
      <c r="M584" s="43"/>
    </row>
    <row r="585" spans="1:15" ht="45" x14ac:dyDescent="0.25">
      <c r="A585" s="44" t="s">
        <v>28</v>
      </c>
      <c r="B585" s="40"/>
      <c r="C585" s="40"/>
      <c r="D585" s="45"/>
      <c r="E585" s="49" t="s">
        <v>27</v>
      </c>
      <c r="F585" s="49" t="s">
        <v>26</v>
      </c>
      <c r="G585" s="49" t="s">
        <v>25</v>
      </c>
      <c r="H585" s="49" t="s">
        <v>24</v>
      </c>
      <c r="I585" s="39" t="s">
        <v>23</v>
      </c>
      <c r="J585" s="39"/>
      <c r="K585" s="39" t="s">
        <v>22</v>
      </c>
      <c r="L585" s="39"/>
      <c r="M585" s="9" t="s">
        <v>21</v>
      </c>
    </row>
    <row r="586" spans="1:15" ht="22.5" x14ac:dyDescent="0.25">
      <c r="A586" s="46"/>
      <c r="B586" s="47"/>
      <c r="C586" s="47"/>
      <c r="D586" s="48"/>
      <c r="E586" s="50"/>
      <c r="F586" s="50"/>
      <c r="G586" s="50"/>
      <c r="H586" s="50"/>
      <c r="I586" s="9" t="s">
        <v>20</v>
      </c>
      <c r="J586" s="16" t="s">
        <v>19</v>
      </c>
      <c r="K586" s="9" t="s">
        <v>20</v>
      </c>
      <c r="L586" s="16" t="s">
        <v>19</v>
      </c>
      <c r="M586" s="9"/>
      <c r="O586">
        <f>400500+45000</f>
        <v>445500</v>
      </c>
    </row>
    <row r="587" spans="1:15" ht="12.75" customHeight="1" x14ac:dyDescent="0.25">
      <c r="A587" s="29">
        <v>1</v>
      </c>
      <c r="B587" s="30"/>
      <c r="C587" s="30"/>
      <c r="D587" s="31"/>
      <c r="E587" s="15">
        <v>2</v>
      </c>
      <c r="F587" s="9">
        <v>3</v>
      </c>
      <c r="G587" s="15">
        <v>4</v>
      </c>
      <c r="H587" s="15">
        <v>5</v>
      </c>
      <c r="I587" s="9">
        <v>6</v>
      </c>
      <c r="J587" s="9">
        <v>7</v>
      </c>
      <c r="K587" s="9">
        <v>8</v>
      </c>
      <c r="L587" s="9">
        <v>9</v>
      </c>
      <c r="M587" s="15">
        <v>10</v>
      </c>
      <c r="O587">
        <f>O586/4500</f>
        <v>99</v>
      </c>
    </row>
    <row r="588" spans="1:15" ht="19.5" customHeight="1" x14ac:dyDescent="0.25">
      <c r="A588" s="14" t="s">
        <v>18</v>
      </c>
      <c r="B588" s="32" t="s">
        <v>17</v>
      </c>
      <c r="C588" s="33"/>
      <c r="D588" s="34"/>
      <c r="E588" s="14" t="s">
        <v>16</v>
      </c>
      <c r="F588" s="13">
        <v>10</v>
      </c>
      <c r="G588" s="12">
        <v>4500</v>
      </c>
      <c r="H588" s="11">
        <f>G588*F588</f>
        <v>45000</v>
      </c>
      <c r="I588" s="35" t="s">
        <v>15</v>
      </c>
      <c r="J588" s="36"/>
      <c r="K588" s="35" t="s">
        <v>14</v>
      </c>
      <c r="L588" s="36"/>
      <c r="M588" s="11">
        <f>H588</f>
        <v>45000</v>
      </c>
    </row>
    <row r="589" spans="1:15" ht="12.75" customHeight="1" x14ac:dyDescent="0.25">
      <c r="A589" s="10"/>
      <c r="B589" s="39" t="s">
        <v>13</v>
      </c>
      <c r="C589" s="39"/>
      <c r="D589" s="39"/>
      <c r="E589" s="9"/>
      <c r="F589" s="9"/>
      <c r="G589" s="8"/>
      <c r="H589" s="7">
        <f>SUM(H588:H588)</f>
        <v>45000</v>
      </c>
      <c r="I589" s="37"/>
      <c r="J589" s="38"/>
      <c r="K589" s="37"/>
      <c r="L589" s="38"/>
      <c r="M589" s="7">
        <f>(M588:M588)</f>
        <v>45000</v>
      </c>
    </row>
    <row r="590" spans="1:15" ht="12.75" customHeight="1" x14ac:dyDescent="0.25">
      <c r="A590" s="40" t="s">
        <v>12</v>
      </c>
      <c r="B590" s="40"/>
      <c r="C590" s="40"/>
      <c r="D590" s="40"/>
      <c r="E590" s="41" t="s">
        <v>128</v>
      </c>
      <c r="F590" s="41"/>
      <c r="G590" s="41"/>
      <c r="H590" s="41"/>
      <c r="I590" s="41"/>
      <c r="J590" s="41"/>
      <c r="K590" s="41"/>
      <c r="L590" s="41"/>
      <c r="M590" s="41"/>
    </row>
    <row r="591" spans="1:15" ht="12.75" customHeight="1" x14ac:dyDescent="0.25">
      <c r="A591" s="23" t="s">
        <v>10</v>
      </c>
      <c r="B591" s="24"/>
      <c r="C591" s="24"/>
      <c r="D591" s="24"/>
      <c r="E591" s="24"/>
      <c r="F591" s="24"/>
      <c r="G591" s="2"/>
      <c r="H591" s="5" t="s">
        <v>9</v>
      </c>
      <c r="I591" s="2"/>
      <c r="J591" s="2"/>
      <c r="K591" s="2"/>
      <c r="L591" s="2"/>
      <c r="M591" s="2"/>
    </row>
    <row r="592" spans="1:15" ht="12.75" customHeight="1" x14ac:dyDescent="0.25">
      <c r="A592" s="2"/>
      <c r="B592" s="4"/>
      <c r="C592" s="4"/>
      <c r="D592" s="4"/>
      <c r="E592" s="4"/>
      <c r="F592" s="4"/>
      <c r="G592" s="4"/>
      <c r="H592" s="4"/>
      <c r="I592" s="4"/>
      <c r="J592" s="5" t="s">
        <v>8</v>
      </c>
      <c r="K592" s="5"/>
      <c r="L592" s="5"/>
      <c r="M592" s="2"/>
    </row>
    <row r="593" spans="1:13" ht="12.75" customHeight="1" x14ac:dyDescent="0.25">
      <c r="A593" s="25" t="s">
        <v>7</v>
      </c>
      <c r="B593" s="26"/>
      <c r="C593" s="26"/>
      <c r="D593" s="26"/>
      <c r="E593" s="26"/>
      <c r="F593" s="6"/>
      <c r="G593" s="6"/>
      <c r="H593" s="21"/>
      <c r="I593" s="21"/>
      <c r="J593" s="21"/>
      <c r="K593" s="21"/>
      <c r="L593" s="21"/>
      <c r="M593" s="2"/>
    </row>
    <row r="594" spans="1:13" ht="12.75" customHeight="1" x14ac:dyDescent="0.25">
      <c r="A594" s="2"/>
      <c r="B594" s="4"/>
      <c r="C594" s="4"/>
      <c r="D594" s="4"/>
      <c r="E594" s="4"/>
      <c r="F594" s="4"/>
      <c r="G594" s="4"/>
      <c r="H594" s="27" t="s">
        <v>6</v>
      </c>
      <c r="I594" s="27"/>
      <c r="J594" s="27"/>
      <c r="K594" s="27"/>
      <c r="L594" s="27"/>
      <c r="M594" s="2"/>
    </row>
    <row r="595" spans="1:13" ht="12.75" customHeight="1" x14ac:dyDescent="0.25">
      <c r="A595" s="2"/>
      <c r="B595" s="5" t="s">
        <v>5</v>
      </c>
      <c r="C595" s="4"/>
      <c r="D595" s="4"/>
      <c r="E595" s="4"/>
      <c r="F595" s="4"/>
      <c r="G595" s="4"/>
      <c r="H595" s="28" t="s">
        <v>4</v>
      </c>
      <c r="I595" s="28"/>
      <c r="J595" s="28"/>
      <c r="K595" s="28"/>
      <c r="L595" s="28"/>
      <c r="M595" s="2"/>
    </row>
    <row r="596" spans="1:13" ht="12.75" customHeight="1" x14ac:dyDescent="0.25">
      <c r="A596" s="2"/>
      <c r="B596" s="5"/>
      <c r="C596" s="26" t="s">
        <v>3</v>
      </c>
      <c r="D596" s="26"/>
      <c r="E596" s="26"/>
      <c r="F596" s="26"/>
      <c r="G596" s="4"/>
      <c r="M596" s="2"/>
    </row>
    <row r="597" spans="1:13" ht="12.75" customHeight="1" thickBot="1" x14ac:dyDescent="0.3">
      <c r="A597" s="2"/>
      <c r="B597" s="4"/>
      <c r="C597" s="21"/>
      <c r="D597" s="21"/>
      <c r="E597" s="21"/>
      <c r="F597" s="21"/>
      <c r="G597" s="3"/>
      <c r="H597" s="22" t="s">
        <v>156</v>
      </c>
      <c r="I597" s="22"/>
      <c r="J597" s="22"/>
      <c r="K597" s="22"/>
      <c r="L597" s="22"/>
      <c r="M597" s="2"/>
    </row>
    <row r="598" spans="1:13" ht="12.75" customHeight="1" x14ac:dyDescent="0.25"/>
    <row r="599" spans="1:13" ht="12.75" customHeight="1" x14ac:dyDescent="0.25">
      <c r="A599" s="19" t="s">
        <v>1</v>
      </c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</row>
    <row r="600" spans="1:13" ht="12.75" hidden="1" customHeight="1" x14ac:dyDescent="0.25">
      <c r="A600" s="20" t="s">
        <v>0</v>
      </c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</row>
    <row r="601" spans="1:13" ht="12.75" hidden="1" customHeight="1" x14ac:dyDescent="0.25">
      <c r="A601" s="19" t="s">
        <v>1</v>
      </c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</row>
    <row r="602" spans="1:13" ht="12.75" hidden="1" customHeight="1" x14ac:dyDescent="0.25">
      <c r="A602" s="20" t="s">
        <v>0</v>
      </c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</row>
    <row r="603" spans="1:13" ht="12.75" hidden="1" customHeight="1" x14ac:dyDescent="0.25">
      <c r="A603" s="19" t="s">
        <v>1</v>
      </c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</row>
    <row r="604" spans="1:13" ht="12.75" hidden="1" customHeight="1" x14ac:dyDescent="0.25">
      <c r="A604" s="20" t="s">
        <v>0</v>
      </c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</row>
    <row r="605" spans="1:13" ht="12.75" hidden="1" customHeight="1" x14ac:dyDescent="0.25">
      <c r="A605" s="19" t="s">
        <v>1</v>
      </c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</row>
    <row r="606" spans="1:13" ht="12.75" hidden="1" customHeight="1" x14ac:dyDescent="0.25">
      <c r="A606" s="20" t="s">
        <v>0</v>
      </c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</row>
    <row r="607" spans="1:13" ht="12.75" hidden="1" customHeight="1" x14ac:dyDescent="0.25">
      <c r="A607" s="19" t="s">
        <v>1</v>
      </c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</row>
    <row r="608" spans="1:13" ht="12.75" hidden="1" customHeight="1" x14ac:dyDescent="0.25">
      <c r="A608" s="20" t="s">
        <v>0</v>
      </c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</row>
    <row r="609" spans="1:13" ht="12.75" hidden="1" customHeight="1" x14ac:dyDescent="0.25">
      <c r="A609" s="19" t="s">
        <v>1</v>
      </c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</row>
    <row r="610" spans="1:13" ht="12.75" hidden="1" customHeight="1" x14ac:dyDescent="0.25">
      <c r="A610" s="20" t="s">
        <v>0</v>
      </c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</row>
    <row r="611" spans="1:13" ht="12.75" hidden="1" customHeight="1" x14ac:dyDescent="0.25">
      <c r="A611" s="19" t="s">
        <v>1</v>
      </c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</row>
    <row r="612" spans="1:13" ht="12.75" hidden="1" customHeight="1" x14ac:dyDescent="0.25">
      <c r="A612" s="20" t="s">
        <v>0</v>
      </c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</row>
    <row r="613" spans="1:13" ht="12.75" hidden="1" customHeight="1" x14ac:dyDescent="0.25">
      <c r="A613" s="19" t="s">
        <v>1</v>
      </c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</row>
    <row r="614" spans="1:13" ht="12.75" hidden="1" customHeight="1" x14ac:dyDescent="0.25">
      <c r="A614" s="20" t="s">
        <v>0</v>
      </c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</row>
    <row r="615" spans="1:13" ht="12.75" hidden="1" customHeight="1" x14ac:dyDescent="0.25">
      <c r="A615" s="19" t="s">
        <v>1</v>
      </c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</row>
    <row r="616" spans="1:13" ht="12.75" hidden="1" customHeight="1" x14ac:dyDescent="0.25">
      <c r="A616" s="20" t="s">
        <v>0</v>
      </c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</row>
    <row r="617" spans="1:13" ht="12.75" hidden="1" customHeight="1" x14ac:dyDescent="0.25">
      <c r="A617" s="19" t="s">
        <v>1</v>
      </c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</row>
    <row r="618" spans="1:13" ht="12.75" hidden="1" customHeight="1" x14ac:dyDescent="0.25">
      <c r="A618" s="20" t="s">
        <v>0</v>
      </c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</row>
    <row r="619" spans="1:13" ht="12.75" hidden="1" customHeight="1" x14ac:dyDescent="0.25">
      <c r="A619" s="19" t="s">
        <v>1</v>
      </c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</row>
    <row r="620" spans="1:13" ht="12.75" hidden="1" customHeight="1" x14ac:dyDescent="0.25">
      <c r="A620" s="20" t="s">
        <v>0</v>
      </c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</row>
    <row r="621" spans="1:13" ht="12.75" hidden="1" customHeight="1" x14ac:dyDescent="0.25">
      <c r="A621" s="19" t="s">
        <v>1</v>
      </c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</row>
    <row r="622" spans="1:13" ht="12.75" hidden="1" customHeight="1" x14ac:dyDescent="0.25">
      <c r="A622" s="20" t="s">
        <v>0</v>
      </c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</row>
    <row r="623" spans="1:13" ht="12.75" hidden="1" customHeight="1" x14ac:dyDescent="0.25">
      <c r="A623" s="19" t="s">
        <v>1</v>
      </c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</row>
    <row r="624" spans="1:13" ht="12.75" customHeight="1" x14ac:dyDescent="0.25">
      <c r="A624" s="20" t="s">
        <v>0</v>
      </c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</row>
    <row r="627" spans="1:15" ht="13.5" customHeight="1" x14ac:dyDescent="0.25">
      <c r="A627" s="56" t="s">
        <v>155</v>
      </c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2"/>
    </row>
    <row r="628" spans="1:15" ht="12.75" customHeight="1" x14ac:dyDescent="0.25">
      <c r="A628" s="18"/>
      <c r="B628" s="18"/>
      <c r="C628" s="18"/>
      <c r="D628" s="57" t="s">
        <v>154</v>
      </c>
      <c r="E628" s="57"/>
      <c r="F628" s="57"/>
      <c r="G628" s="57"/>
      <c r="H628" s="57"/>
      <c r="I628" s="18"/>
      <c r="J628" s="18"/>
      <c r="K628" s="18"/>
      <c r="L628" s="18"/>
      <c r="M628" s="2"/>
    </row>
    <row r="629" spans="1:15" ht="12.75" customHeight="1" x14ac:dyDescent="0.25">
      <c r="A629" s="58" t="s">
        <v>107</v>
      </c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2"/>
    </row>
    <row r="630" spans="1:15" ht="12.75" customHeight="1" x14ac:dyDescent="0.25">
      <c r="A630" s="59" t="s">
        <v>54</v>
      </c>
      <c r="B630" s="59"/>
      <c r="C630" s="60" t="s">
        <v>53</v>
      </c>
      <c r="D630" s="60"/>
      <c r="E630" s="60"/>
      <c r="F630" s="17"/>
      <c r="G630" s="2"/>
      <c r="H630" s="17" t="s">
        <v>52</v>
      </c>
      <c r="I630" s="60" t="s">
        <v>51</v>
      </c>
      <c r="J630" s="60"/>
      <c r="K630" s="60"/>
      <c r="L630" s="60"/>
      <c r="M630" s="60"/>
    </row>
    <row r="631" spans="1:15" ht="12.75" customHeight="1" x14ac:dyDescent="0.25">
      <c r="A631" s="5" t="s">
        <v>49</v>
      </c>
      <c r="B631" s="5"/>
      <c r="C631" s="54" t="s">
        <v>50</v>
      </c>
      <c r="D631" s="54"/>
      <c r="E631" s="54"/>
      <c r="F631" s="5"/>
      <c r="G631" s="2"/>
      <c r="H631" s="5" t="s">
        <v>49</v>
      </c>
      <c r="I631" s="55" t="s">
        <v>48</v>
      </c>
      <c r="J631" s="55"/>
      <c r="K631" s="55"/>
      <c r="L631" s="55"/>
      <c r="M631" s="55"/>
    </row>
    <row r="632" spans="1:15" ht="12.75" customHeight="1" x14ac:dyDescent="0.25">
      <c r="A632" s="5" t="s">
        <v>47</v>
      </c>
      <c r="B632" s="5"/>
      <c r="C632" s="43" t="s">
        <v>71</v>
      </c>
      <c r="D632" s="43"/>
      <c r="E632" s="43"/>
      <c r="F632" s="5"/>
      <c r="G632" s="2"/>
      <c r="H632" s="5" t="s">
        <v>45</v>
      </c>
      <c r="I632" s="43" t="s">
        <v>44</v>
      </c>
      <c r="J632" s="43"/>
      <c r="K632" s="43"/>
      <c r="L632" s="43"/>
      <c r="M632" s="43"/>
    </row>
    <row r="633" spans="1:15" ht="12.75" customHeight="1" x14ac:dyDescent="0.25">
      <c r="A633" s="5" t="s">
        <v>43</v>
      </c>
      <c r="B633" s="5"/>
      <c r="C633" s="42" t="s">
        <v>42</v>
      </c>
      <c r="D633" s="42"/>
      <c r="E633" s="42"/>
      <c r="F633" s="5"/>
      <c r="G633" s="2"/>
      <c r="H633" s="5" t="s">
        <v>41</v>
      </c>
      <c r="I633" s="43" t="s">
        <v>40</v>
      </c>
      <c r="J633" s="43"/>
      <c r="K633" s="43"/>
      <c r="L633" s="43"/>
      <c r="M633" s="43"/>
    </row>
    <row r="634" spans="1:15" ht="12.75" customHeight="1" x14ac:dyDescent="0.25">
      <c r="A634" s="5" t="s">
        <v>38</v>
      </c>
      <c r="B634" s="5"/>
      <c r="C634" s="51" t="s">
        <v>39</v>
      </c>
      <c r="D634" s="51"/>
      <c r="E634" s="51"/>
      <c r="F634" s="51"/>
      <c r="G634" s="2"/>
      <c r="H634" s="5" t="s">
        <v>38</v>
      </c>
      <c r="I634" s="52" t="s">
        <v>37</v>
      </c>
      <c r="J634" s="52"/>
      <c r="K634" s="52"/>
      <c r="L634" s="52"/>
      <c r="M634" s="52"/>
    </row>
    <row r="635" spans="1:15" ht="12.75" customHeight="1" x14ac:dyDescent="0.25">
      <c r="A635" s="5" t="s">
        <v>35</v>
      </c>
      <c r="B635" s="5"/>
      <c r="C635" s="53" t="s">
        <v>36</v>
      </c>
      <c r="D635" s="53"/>
      <c r="E635" s="53"/>
      <c r="F635" s="5"/>
      <c r="G635" s="2"/>
      <c r="H635" s="5" t="s">
        <v>35</v>
      </c>
      <c r="I635" s="43" t="s">
        <v>34</v>
      </c>
      <c r="J635" s="43"/>
      <c r="K635" s="43"/>
      <c r="L635" s="43"/>
      <c r="M635" s="43"/>
    </row>
    <row r="636" spans="1:15" ht="12.75" customHeight="1" x14ac:dyDescent="0.25">
      <c r="A636" s="5" t="s">
        <v>32</v>
      </c>
      <c r="B636" s="5"/>
      <c r="C636" s="42" t="s">
        <v>33</v>
      </c>
      <c r="D636" s="42"/>
      <c r="E636" s="42"/>
      <c r="F636" s="5"/>
      <c r="G636" s="2"/>
      <c r="H636" s="5" t="s">
        <v>32</v>
      </c>
      <c r="I636" s="52">
        <v>204663171</v>
      </c>
      <c r="J636" s="52"/>
      <c r="K636" s="52"/>
      <c r="L636" s="52"/>
      <c r="M636" s="52"/>
    </row>
    <row r="637" spans="1:15" ht="12.75" customHeight="1" x14ac:dyDescent="0.25">
      <c r="A637" s="5" t="s">
        <v>30</v>
      </c>
      <c r="B637" s="5"/>
      <c r="C637" s="42" t="s">
        <v>31</v>
      </c>
      <c r="D637" s="42"/>
      <c r="E637" s="42"/>
      <c r="F637" s="5"/>
      <c r="G637" s="2"/>
      <c r="H637" s="5" t="s">
        <v>30</v>
      </c>
      <c r="I637" s="43" t="s">
        <v>29</v>
      </c>
      <c r="J637" s="43"/>
      <c r="K637" s="43"/>
      <c r="L637" s="43"/>
      <c r="M637" s="43"/>
    </row>
    <row r="638" spans="1:15" ht="45" x14ac:dyDescent="0.25">
      <c r="A638" s="44" t="s">
        <v>28</v>
      </c>
      <c r="B638" s="40"/>
      <c r="C638" s="40"/>
      <c r="D638" s="45"/>
      <c r="E638" s="49" t="s">
        <v>27</v>
      </c>
      <c r="F638" s="49" t="s">
        <v>26</v>
      </c>
      <c r="G638" s="49" t="s">
        <v>25</v>
      </c>
      <c r="H638" s="49" t="s">
        <v>24</v>
      </c>
      <c r="I638" s="39" t="s">
        <v>23</v>
      </c>
      <c r="J638" s="39"/>
      <c r="K638" s="39" t="s">
        <v>22</v>
      </c>
      <c r="L638" s="39"/>
      <c r="M638" s="9" t="s">
        <v>21</v>
      </c>
    </row>
    <row r="639" spans="1:15" ht="22.5" x14ac:dyDescent="0.25">
      <c r="A639" s="46"/>
      <c r="B639" s="47"/>
      <c r="C639" s="47"/>
      <c r="D639" s="48"/>
      <c r="E639" s="50"/>
      <c r="F639" s="50"/>
      <c r="G639" s="50"/>
      <c r="H639" s="50"/>
      <c r="I639" s="9" t="s">
        <v>20</v>
      </c>
      <c r="J639" s="16" t="s">
        <v>19</v>
      </c>
      <c r="K639" s="9" t="s">
        <v>20</v>
      </c>
      <c r="L639" s="16" t="s">
        <v>19</v>
      </c>
      <c r="M639" s="9"/>
    </row>
    <row r="640" spans="1:15" ht="12.75" customHeight="1" x14ac:dyDescent="0.25">
      <c r="A640" s="29">
        <v>1</v>
      </c>
      <c r="B640" s="30"/>
      <c r="C640" s="30"/>
      <c r="D640" s="31"/>
      <c r="E640" s="15">
        <v>2</v>
      </c>
      <c r="F640" s="9">
        <v>3</v>
      </c>
      <c r="G640" s="15">
        <v>4</v>
      </c>
      <c r="H640" s="15">
        <v>5</v>
      </c>
      <c r="I640" s="9">
        <v>6</v>
      </c>
      <c r="J640" s="9">
        <v>7</v>
      </c>
      <c r="K640" s="9">
        <v>8</v>
      </c>
      <c r="L640" s="9">
        <v>9</v>
      </c>
      <c r="M640" s="15">
        <v>10</v>
      </c>
      <c r="O640">
        <f>445500+67500</f>
        <v>513000</v>
      </c>
    </row>
    <row r="641" spans="1:15" ht="19.5" customHeight="1" x14ac:dyDescent="0.25">
      <c r="A641" s="14" t="s">
        <v>18</v>
      </c>
      <c r="B641" s="32" t="s">
        <v>17</v>
      </c>
      <c r="C641" s="33"/>
      <c r="D641" s="34"/>
      <c r="E641" s="14" t="s">
        <v>16</v>
      </c>
      <c r="F641" s="13">
        <v>15</v>
      </c>
      <c r="G641" s="12">
        <v>4500</v>
      </c>
      <c r="H641" s="11">
        <f>G641*F641</f>
        <v>67500</v>
      </c>
      <c r="I641" s="35" t="s">
        <v>15</v>
      </c>
      <c r="J641" s="36"/>
      <c r="K641" s="35" t="s">
        <v>14</v>
      </c>
      <c r="L641" s="36"/>
      <c r="M641" s="11">
        <f>H641</f>
        <v>67500</v>
      </c>
      <c r="O641">
        <f>O640/4500</f>
        <v>114</v>
      </c>
    </row>
    <row r="642" spans="1:15" ht="12.75" customHeight="1" x14ac:dyDescent="0.25">
      <c r="A642" s="10"/>
      <c r="B642" s="39" t="s">
        <v>13</v>
      </c>
      <c r="C642" s="39"/>
      <c r="D642" s="39"/>
      <c r="E642" s="9"/>
      <c r="F642" s="9"/>
      <c r="G642" s="8"/>
      <c r="H642" s="7">
        <f>SUM(H641:H641)</f>
        <v>67500</v>
      </c>
      <c r="I642" s="37"/>
      <c r="J642" s="38"/>
      <c r="K642" s="37"/>
      <c r="L642" s="38"/>
      <c r="M642" s="7">
        <f>(M641:M641)</f>
        <v>67500</v>
      </c>
    </row>
    <row r="643" spans="1:15" ht="12.75" customHeight="1" x14ac:dyDescent="0.25">
      <c r="A643" s="40" t="s">
        <v>12</v>
      </c>
      <c r="B643" s="40"/>
      <c r="C643" s="40"/>
      <c r="D643" s="40"/>
      <c r="E643" s="41" t="s">
        <v>120</v>
      </c>
      <c r="F643" s="41"/>
      <c r="G643" s="41"/>
      <c r="H643" s="41"/>
      <c r="I643" s="41"/>
      <c r="J643" s="41"/>
      <c r="K643" s="41"/>
      <c r="L643" s="41"/>
      <c r="M643" s="41"/>
    </row>
    <row r="644" spans="1:15" ht="12.75" customHeight="1" x14ac:dyDescent="0.25">
      <c r="A644" s="23" t="s">
        <v>10</v>
      </c>
      <c r="B644" s="24"/>
      <c r="C644" s="24"/>
      <c r="D644" s="24"/>
      <c r="E644" s="24"/>
      <c r="F644" s="24"/>
      <c r="G644" s="2"/>
      <c r="H644" s="5" t="s">
        <v>9</v>
      </c>
      <c r="I644" s="2"/>
      <c r="J644" s="2"/>
      <c r="K644" s="2"/>
      <c r="L644" s="2"/>
      <c r="M644" s="2"/>
    </row>
    <row r="645" spans="1:15" ht="12.75" customHeight="1" x14ac:dyDescent="0.25">
      <c r="A645" s="2"/>
      <c r="B645" s="4"/>
      <c r="C645" s="4"/>
      <c r="D645" s="4"/>
      <c r="E645" s="4"/>
      <c r="F645" s="4"/>
      <c r="G645" s="4"/>
      <c r="H645" s="4"/>
      <c r="I645" s="4"/>
      <c r="J645" s="5" t="s">
        <v>8</v>
      </c>
      <c r="K645" s="5"/>
      <c r="L645" s="5"/>
      <c r="M645" s="2"/>
    </row>
    <row r="646" spans="1:15" ht="12.75" customHeight="1" x14ac:dyDescent="0.25">
      <c r="A646" s="25" t="s">
        <v>7</v>
      </c>
      <c r="B646" s="26"/>
      <c r="C646" s="26"/>
      <c r="D646" s="26"/>
      <c r="E646" s="26"/>
      <c r="F646" s="6"/>
      <c r="G646" s="6"/>
      <c r="H646" s="21"/>
      <c r="I646" s="21"/>
      <c r="J646" s="21"/>
      <c r="K646" s="21"/>
      <c r="L646" s="21"/>
      <c r="M646" s="2"/>
    </row>
    <row r="647" spans="1:15" ht="12.75" customHeight="1" x14ac:dyDescent="0.25">
      <c r="A647" s="2"/>
      <c r="B647" s="4"/>
      <c r="C647" s="4"/>
      <c r="D647" s="4"/>
      <c r="E647" s="4"/>
      <c r="F647" s="4"/>
      <c r="G647" s="4"/>
      <c r="H647" s="27" t="s">
        <v>6</v>
      </c>
      <c r="I647" s="27"/>
      <c r="J647" s="27"/>
      <c r="K647" s="27"/>
      <c r="L647" s="27"/>
      <c r="M647" s="2"/>
    </row>
    <row r="648" spans="1:15" ht="12.75" customHeight="1" x14ac:dyDescent="0.25">
      <c r="A648" s="2"/>
      <c r="B648" s="5" t="s">
        <v>5</v>
      </c>
      <c r="C648" s="4"/>
      <c r="D648" s="4"/>
      <c r="E648" s="4"/>
      <c r="F648" s="4"/>
      <c r="G648" s="4"/>
      <c r="H648" s="28" t="s">
        <v>4</v>
      </c>
      <c r="I648" s="28"/>
      <c r="J648" s="28"/>
      <c r="K648" s="28"/>
      <c r="L648" s="28"/>
      <c r="M648" s="2"/>
    </row>
    <row r="649" spans="1:15" ht="12.75" customHeight="1" x14ac:dyDescent="0.25">
      <c r="A649" s="2"/>
      <c r="B649" s="5"/>
      <c r="C649" s="26" t="s">
        <v>3</v>
      </c>
      <c r="D649" s="26"/>
      <c r="E649" s="26"/>
      <c r="F649" s="26"/>
      <c r="G649" s="4"/>
      <c r="M649" s="2"/>
    </row>
    <row r="650" spans="1:15" ht="12.75" customHeight="1" thickBot="1" x14ac:dyDescent="0.3">
      <c r="A650" s="2"/>
      <c r="B650" s="4"/>
      <c r="C650" s="21"/>
      <c r="D650" s="21"/>
      <c r="E650" s="21"/>
      <c r="F650" s="21"/>
      <c r="G650" s="3"/>
      <c r="H650" s="22" t="s">
        <v>153</v>
      </c>
      <c r="I650" s="22"/>
      <c r="J650" s="22"/>
      <c r="K650" s="22"/>
      <c r="L650" s="22"/>
      <c r="M650" s="2"/>
    </row>
    <row r="651" spans="1:15" ht="12.75" customHeight="1" x14ac:dyDescent="0.25"/>
    <row r="652" spans="1:15" ht="12.75" customHeight="1" x14ac:dyDescent="0.25">
      <c r="A652" s="19" t="s">
        <v>1</v>
      </c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</row>
    <row r="653" spans="1:15" ht="12.75" hidden="1" customHeight="1" x14ac:dyDescent="0.25">
      <c r="A653" s="20" t="s">
        <v>0</v>
      </c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</row>
    <row r="654" spans="1:15" ht="12.75" hidden="1" customHeight="1" x14ac:dyDescent="0.25">
      <c r="A654" s="19" t="s">
        <v>1</v>
      </c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</row>
    <row r="655" spans="1:15" ht="12.75" hidden="1" customHeight="1" x14ac:dyDescent="0.25">
      <c r="A655" s="20" t="s">
        <v>0</v>
      </c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</row>
    <row r="656" spans="1:15" ht="12.75" hidden="1" customHeight="1" x14ac:dyDescent="0.25">
      <c r="A656" s="19" t="s">
        <v>1</v>
      </c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</row>
    <row r="657" spans="1:13" ht="12.75" hidden="1" customHeight="1" x14ac:dyDescent="0.25">
      <c r="A657" s="20" t="s">
        <v>0</v>
      </c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</row>
    <row r="658" spans="1:13" ht="12.75" hidden="1" customHeight="1" x14ac:dyDescent="0.25">
      <c r="A658" s="19" t="s">
        <v>1</v>
      </c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</row>
    <row r="659" spans="1:13" ht="12.75" hidden="1" customHeight="1" x14ac:dyDescent="0.25">
      <c r="A659" s="20" t="s">
        <v>0</v>
      </c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</row>
    <row r="660" spans="1:13" ht="12.75" hidden="1" customHeight="1" x14ac:dyDescent="0.25">
      <c r="A660" s="19" t="s">
        <v>1</v>
      </c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</row>
    <row r="661" spans="1:13" ht="12.75" hidden="1" customHeight="1" x14ac:dyDescent="0.25">
      <c r="A661" s="20" t="s">
        <v>0</v>
      </c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</row>
    <row r="662" spans="1:13" ht="12.75" hidden="1" customHeight="1" x14ac:dyDescent="0.25">
      <c r="A662" s="19" t="s">
        <v>1</v>
      </c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</row>
    <row r="663" spans="1:13" ht="12.75" hidden="1" customHeight="1" x14ac:dyDescent="0.25">
      <c r="A663" s="20" t="s">
        <v>0</v>
      </c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</row>
    <row r="664" spans="1:13" ht="12.75" hidden="1" customHeight="1" x14ac:dyDescent="0.25">
      <c r="A664" s="19" t="s">
        <v>1</v>
      </c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</row>
    <row r="665" spans="1:13" ht="12.75" hidden="1" customHeight="1" x14ac:dyDescent="0.25">
      <c r="A665" s="20" t="s">
        <v>0</v>
      </c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</row>
    <row r="666" spans="1:13" ht="12.75" hidden="1" customHeight="1" x14ac:dyDescent="0.25">
      <c r="A666" s="19" t="s">
        <v>1</v>
      </c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</row>
    <row r="667" spans="1:13" ht="12.75" hidden="1" customHeight="1" x14ac:dyDescent="0.25">
      <c r="A667" s="20" t="s">
        <v>0</v>
      </c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</row>
    <row r="668" spans="1:13" ht="12.75" hidden="1" customHeight="1" x14ac:dyDescent="0.25">
      <c r="A668" s="19" t="s">
        <v>1</v>
      </c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</row>
    <row r="669" spans="1:13" ht="12.75" hidden="1" customHeight="1" x14ac:dyDescent="0.25">
      <c r="A669" s="20" t="s">
        <v>0</v>
      </c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</row>
    <row r="670" spans="1:13" ht="12.75" hidden="1" customHeight="1" x14ac:dyDescent="0.25">
      <c r="A670" s="19" t="s">
        <v>1</v>
      </c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</row>
    <row r="671" spans="1:13" ht="12.75" hidden="1" customHeight="1" x14ac:dyDescent="0.25">
      <c r="A671" s="20" t="s">
        <v>0</v>
      </c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</row>
    <row r="672" spans="1:13" ht="12.75" hidden="1" customHeight="1" x14ac:dyDescent="0.25">
      <c r="A672" s="19" t="s">
        <v>1</v>
      </c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</row>
    <row r="673" spans="1:13" ht="12.75" hidden="1" customHeight="1" x14ac:dyDescent="0.25">
      <c r="A673" s="20" t="s">
        <v>0</v>
      </c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</row>
    <row r="674" spans="1:13" ht="12.75" hidden="1" customHeight="1" x14ac:dyDescent="0.25">
      <c r="A674" s="19" t="s">
        <v>1</v>
      </c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</row>
    <row r="675" spans="1:13" ht="12.75" hidden="1" customHeight="1" x14ac:dyDescent="0.25">
      <c r="A675" s="20" t="s">
        <v>0</v>
      </c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</row>
    <row r="676" spans="1:13" ht="12.75" hidden="1" customHeight="1" x14ac:dyDescent="0.25">
      <c r="A676" s="19" t="s">
        <v>1</v>
      </c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</row>
    <row r="677" spans="1:13" ht="12.75" customHeight="1" x14ac:dyDescent="0.25">
      <c r="A677" s="20" t="s">
        <v>0</v>
      </c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</row>
    <row r="680" spans="1:13" ht="13.5" customHeight="1" x14ac:dyDescent="0.25">
      <c r="A680" s="56" t="s">
        <v>152</v>
      </c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2"/>
    </row>
    <row r="681" spans="1:13" ht="12.75" customHeight="1" x14ac:dyDescent="0.25">
      <c r="A681" s="18"/>
      <c r="B681" s="18"/>
      <c r="C681" s="18"/>
      <c r="D681" s="57" t="s">
        <v>151</v>
      </c>
      <c r="E681" s="57"/>
      <c r="F681" s="57"/>
      <c r="G681" s="57"/>
      <c r="H681" s="57"/>
      <c r="I681" s="18"/>
      <c r="J681" s="18"/>
      <c r="K681" s="18"/>
      <c r="L681" s="18"/>
      <c r="M681" s="2"/>
    </row>
    <row r="682" spans="1:13" ht="12.75" customHeight="1" x14ac:dyDescent="0.25">
      <c r="A682" s="58" t="s">
        <v>107</v>
      </c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2"/>
    </row>
    <row r="683" spans="1:13" ht="12.75" customHeight="1" x14ac:dyDescent="0.25">
      <c r="A683" s="59" t="s">
        <v>54</v>
      </c>
      <c r="B683" s="59"/>
      <c r="C683" s="60" t="s">
        <v>53</v>
      </c>
      <c r="D683" s="60"/>
      <c r="E683" s="60"/>
      <c r="F683" s="17"/>
      <c r="G683" s="2"/>
      <c r="H683" s="17" t="s">
        <v>52</v>
      </c>
      <c r="I683" s="60" t="s">
        <v>51</v>
      </c>
      <c r="J683" s="60"/>
      <c r="K683" s="60"/>
      <c r="L683" s="60"/>
      <c r="M683" s="60"/>
    </row>
    <row r="684" spans="1:13" ht="12.75" customHeight="1" x14ac:dyDescent="0.25">
      <c r="A684" s="5" t="s">
        <v>49</v>
      </c>
      <c r="B684" s="5"/>
      <c r="C684" s="54" t="s">
        <v>50</v>
      </c>
      <c r="D684" s="54"/>
      <c r="E684" s="54"/>
      <c r="F684" s="5"/>
      <c r="G684" s="2"/>
      <c r="H684" s="5" t="s">
        <v>49</v>
      </c>
      <c r="I684" s="55" t="s">
        <v>48</v>
      </c>
      <c r="J684" s="55"/>
      <c r="K684" s="55"/>
      <c r="L684" s="55"/>
      <c r="M684" s="55"/>
    </row>
    <row r="685" spans="1:13" ht="12.75" customHeight="1" x14ac:dyDescent="0.25">
      <c r="A685" s="5" t="s">
        <v>47</v>
      </c>
      <c r="B685" s="5"/>
      <c r="C685" s="43" t="s">
        <v>71</v>
      </c>
      <c r="D685" s="43"/>
      <c r="E685" s="43"/>
      <c r="F685" s="5"/>
      <c r="G685" s="2"/>
      <c r="H685" s="5" t="s">
        <v>45</v>
      </c>
      <c r="I685" s="43" t="s">
        <v>44</v>
      </c>
      <c r="J685" s="43"/>
      <c r="K685" s="43"/>
      <c r="L685" s="43"/>
      <c r="M685" s="43"/>
    </row>
    <row r="686" spans="1:13" ht="12.75" customHeight="1" x14ac:dyDescent="0.25">
      <c r="A686" s="5" t="s">
        <v>43</v>
      </c>
      <c r="B686" s="5"/>
      <c r="C686" s="42" t="s">
        <v>42</v>
      </c>
      <c r="D686" s="42"/>
      <c r="E686" s="42"/>
      <c r="F686" s="5"/>
      <c r="G686" s="2"/>
      <c r="H686" s="5" t="s">
        <v>41</v>
      </c>
      <c r="I686" s="43" t="s">
        <v>40</v>
      </c>
      <c r="J686" s="43"/>
      <c r="K686" s="43"/>
      <c r="L686" s="43"/>
      <c r="M686" s="43"/>
    </row>
    <row r="687" spans="1:13" ht="12.75" customHeight="1" x14ac:dyDescent="0.25">
      <c r="A687" s="5" t="s">
        <v>38</v>
      </c>
      <c r="B687" s="5"/>
      <c r="C687" s="51" t="s">
        <v>39</v>
      </c>
      <c r="D687" s="51"/>
      <c r="E687" s="51"/>
      <c r="F687" s="51"/>
      <c r="G687" s="2"/>
      <c r="H687" s="5" t="s">
        <v>38</v>
      </c>
      <c r="I687" s="52" t="s">
        <v>37</v>
      </c>
      <c r="J687" s="52"/>
      <c r="K687" s="52"/>
      <c r="L687" s="52"/>
      <c r="M687" s="52"/>
    </row>
    <row r="688" spans="1:13" ht="12.75" customHeight="1" x14ac:dyDescent="0.25">
      <c r="A688" s="5" t="s">
        <v>35</v>
      </c>
      <c r="B688" s="5"/>
      <c r="C688" s="53" t="s">
        <v>36</v>
      </c>
      <c r="D688" s="53"/>
      <c r="E688" s="53"/>
      <c r="F688" s="5"/>
      <c r="G688" s="2"/>
      <c r="H688" s="5" t="s">
        <v>35</v>
      </c>
      <c r="I688" s="43" t="s">
        <v>34</v>
      </c>
      <c r="J688" s="43"/>
      <c r="K688" s="43"/>
      <c r="L688" s="43"/>
      <c r="M688" s="43"/>
    </row>
    <row r="689" spans="1:15" ht="12.75" customHeight="1" x14ac:dyDescent="0.25">
      <c r="A689" s="5" t="s">
        <v>32</v>
      </c>
      <c r="B689" s="5"/>
      <c r="C689" s="42" t="s">
        <v>33</v>
      </c>
      <c r="D689" s="42"/>
      <c r="E689" s="42"/>
      <c r="F689" s="5"/>
      <c r="G689" s="2"/>
      <c r="H689" s="5" t="s">
        <v>32</v>
      </c>
      <c r="I689" s="52">
        <v>204663171</v>
      </c>
      <c r="J689" s="52"/>
      <c r="K689" s="52"/>
      <c r="L689" s="52"/>
      <c r="M689" s="52"/>
    </row>
    <row r="690" spans="1:15" ht="12.75" customHeight="1" x14ac:dyDescent="0.25">
      <c r="A690" s="5" t="s">
        <v>30</v>
      </c>
      <c r="B690" s="5"/>
      <c r="C690" s="42" t="s">
        <v>31</v>
      </c>
      <c r="D690" s="42"/>
      <c r="E690" s="42"/>
      <c r="F690" s="5"/>
      <c r="G690" s="2"/>
      <c r="H690" s="5" t="s">
        <v>30</v>
      </c>
      <c r="I690" s="43" t="s">
        <v>29</v>
      </c>
      <c r="J690" s="43"/>
      <c r="K690" s="43"/>
      <c r="L690" s="43"/>
      <c r="M690" s="43"/>
    </row>
    <row r="691" spans="1:15" ht="45" x14ac:dyDescent="0.25">
      <c r="A691" s="44" t="s">
        <v>28</v>
      </c>
      <c r="B691" s="40"/>
      <c r="C691" s="40"/>
      <c r="D691" s="45"/>
      <c r="E691" s="49" t="s">
        <v>27</v>
      </c>
      <c r="F691" s="49" t="s">
        <v>26</v>
      </c>
      <c r="G691" s="49" t="s">
        <v>25</v>
      </c>
      <c r="H691" s="49" t="s">
        <v>24</v>
      </c>
      <c r="I691" s="39" t="s">
        <v>23</v>
      </c>
      <c r="J691" s="39"/>
      <c r="K691" s="39" t="s">
        <v>22</v>
      </c>
      <c r="L691" s="39"/>
      <c r="M691" s="9" t="s">
        <v>21</v>
      </c>
    </row>
    <row r="692" spans="1:15" ht="22.5" x14ac:dyDescent="0.25">
      <c r="A692" s="46"/>
      <c r="B692" s="47"/>
      <c r="C692" s="47"/>
      <c r="D692" s="48"/>
      <c r="E692" s="50"/>
      <c r="F692" s="50"/>
      <c r="G692" s="50"/>
      <c r="H692" s="50"/>
      <c r="I692" s="9" t="s">
        <v>20</v>
      </c>
      <c r="J692" s="16" t="s">
        <v>19</v>
      </c>
      <c r="K692" s="9" t="s">
        <v>20</v>
      </c>
      <c r="L692" s="16" t="s">
        <v>19</v>
      </c>
      <c r="M692" s="9"/>
    </row>
    <row r="693" spans="1:15" ht="12.75" customHeight="1" x14ac:dyDescent="0.25">
      <c r="A693" s="29">
        <v>1</v>
      </c>
      <c r="B693" s="30"/>
      <c r="C693" s="30"/>
      <c r="D693" s="31"/>
      <c r="E693" s="15">
        <v>2</v>
      </c>
      <c r="F693" s="9">
        <v>3</v>
      </c>
      <c r="G693" s="15">
        <v>4</v>
      </c>
      <c r="H693" s="15">
        <v>5</v>
      </c>
      <c r="I693" s="9">
        <v>6</v>
      </c>
      <c r="J693" s="9">
        <v>7</v>
      </c>
      <c r="K693" s="9">
        <v>8</v>
      </c>
      <c r="L693" s="9">
        <v>9</v>
      </c>
      <c r="M693" s="15">
        <v>10</v>
      </c>
      <c r="O693">
        <f>513000+58500</f>
        <v>571500</v>
      </c>
    </row>
    <row r="694" spans="1:15" ht="19.5" customHeight="1" x14ac:dyDescent="0.25">
      <c r="A694" s="14" t="s">
        <v>18</v>
      </c>
      <c r="B694" s="32" t="s">
        <v>17</v>
      </c>
      <c r="C694" s="33"/>
      <c r="D694" s="34"/>
      <c r="E694" s="14" t="s">
        <v>16</v>
      </c>
      <c r="F694" s="13">
        <v>13</v>
      </c>
      <c r="G694" s="12">
        <v>4500</v>
      </c>
      <c r="H694" s="11">
        <f>G694*F694</f>
        <v>58500</v>
      </c>
      <c r="I694" s="35" t="s">
        <v>15</v>
      </c>
      <c r="J694" s="36"/>
      <c r="K694" s="35" t="s">
        <v>14</v>
      </c>
      <c r="L694" s="36"/>
      <c r="M694" s="11">
        <f>H694</f>
        <v>58500</v>
      </c>
      <c r="O694">
        <f>O693/4500</f>
        <v>127</v>
      </c>
    </row>
    <row r="695" spans="1:15" ht="12.75" customHeight="1" x14ac:dyDescent="0.25">
      <c r="A695" s="10"/>
      <c r="B695" s="39" t="s">
        <v>13</v>
      </c>
      <c r="C695" s="39"/>
      <c r="D695" s="39"/>
      <c r="E695" s="9"/>
      <c r="F695" s="9"/>
      <c r="G695" s="8"/>
      <c r="H695" s="7">
        <f>SUM(H694:H694)</f>
        <v>58500</v>
      </c>
      <c r="I695" s="37"/>
      <c r="J695" s="38"/>
      <c r="K695" s="37"/>
      <c r="L695" s="38"/>
      <c r="M695" s="7">
        <f>(M694:M694)</f>
        <v>58500</v>
      </c>
    </row>
    <row r="696" spans="1:15" ht="12.75" customHeight="1" x14ac:dyDescent="0.25">
      <c r="A696" s="40" t="s">
        <v>12</v>
      </c>
      <c r="B696" s="40"/>
      <c r="C696" s="40"/>
      <c r="D696" s="40"/>
      <c r="E696" s="41" t="s">
        <v>111</v>
      </c>
      <c r="F696" s="41"/>
      <c r="G696" s="41"/>
      <c r="H696" s="41"/>
      <c r="I696" s="41"/>
      <c r="J696" s="41"/>
      <c r="K696" s="41"/>
      <c r="L696" s="41"/>
      <c r="M696" s="41"/>
    </row>
    <row r="697" spans="1:15" ht="12.75" customHeight="1" x14ac:dyDescent="0.25">
      <c r="A697" s="23" t="s">
        <v>10</v>
      </c>
      <c r="B697" s="24"/>
      <c r="C697" s="24"/>
      <c r="D697" s="24"/>
      <c r="E697" s="24"/>
      <c r="F697" s="24"/>
      <c r="G697" s="2"/>
      <c r="H697" s="5" t="s">
        <v>9</v>
      </c>
      <c r="I697" s="2"/>
      <c r="J697" s="2"/>
      <c r="K697" s="2"/>
      <c r="L697" s="2"/>
      <c r="M697" s="2"/>
    </row>
    <row r="698" spans="1:15" ht="12.75" customHeight="1" x14ac:dyDescent="0.25">
      <c r="A698" s="2"/>
      <c r="B698" s="4"/>
      <c r="C698" s="4"/>
      <c r="D698" s="4"/>
      <c r="E698" s="4"/>
      <c r="F698" s="4"/>
      <c r="G698" s="4"/>
      <c r="H698" s="4"/>
      <c r="I698" s="4"/>
      <c r="J698" s="5" t="s">
        <v>8</v>
      </c>
      <c r="K698" s="5"/>
      <c r="L698" s="5"/>
      <c r="M698" s="2"/>
    </row>
    <row r="699" spans="1:15" ht="12.75" customHeight="1" x14ac:dyDescent="0.25">
      <c r="A699" s="25" t="s">
        <v>7</v>
      </c>
      <c r="B699" s="26"/>
      <c r="C699" s="26"/>
      <c r="D699" s="26"/>
      <c r="E699" s="26"/>
      <c r="F699" s="6"/>
      <c r="G699" s="6"/>
      <c r="H699" s="21"/>
      <c r="I699" s="21"/>
      <c r="J699" s="21"/>
      <c r="K699" s="21"/>
      <c r="L699" s="21"/>
      <c r="M699" s="2"/>
    </row>
    <row r="700" spans="1:15" ht="12.75" customHeight="1" x14ac:dyDescent="0.25">
      <c r="A700" s="2"/>
      <c r="B700" s="4"/>
      <c r="C700" s="4"/>
      <c r="D700" s="4"/>
      <c r="E700" s="4"/>
      <c r="F700" s="4"/>
      <c r="G700" s="4"/>
      <c r="H700" s="27" t="s">
        <v>6</v>
      </c>
      <c r="I700" s="27"/>
      <c r="J700" s="27"/>
      <c r="K700" s="27"/>
      <c r="L700" s="27"/>
      <c r="M700" s="2"/>
    </row>
    <row r="701" spans="1:15" ht="12.75" customHeight="1" x14ac:dyDescent="0.25">
      <c r="A701" s="2"/>
      <c r="B701" s="5" t="s">
        <v>5</v>
      </c>
      <c r="C701" s="4"/>
      <c r="D701" s="4"/>
      <c r="E701" s="4"/>
      <c r="F701" s="4"/>
      <c r="G701" s="4"/>
      <c r="H701" s="28" t="s">
        <v>4</v>
      </c>
      <c r="I701" s="28"/>
      <c r="J701" s="28"/>
      <c r="K701" s="28"/>
      <c r="L701" s="28"/>
      <c r="M701" s="2"/>
    </row>
    <row r="702" spans="1:15" ht="12.75" customHeight="1" x14ac:dyDescent="0.25">
      <c r="A702" s="2"/>
      <c r="B702" s="5"/>
      <c r="C702" s="26" t="s">
        <v>3</v>
      </c>
      <c r="D702" s="26"/>
      <c r="E702" s="26"/>
      <c r="F702" s="26"/>
      <c r="G702" s="4"/>
      <c r="M702" s="2"/>
    </row>
    <row r="703" spans="1:15" ht="12.75" customHeight="1" thickBot="1" x14ac:dyDescent="0.3">
      <c r="A703" s="2"/>
      <c r="B703" s="4"/>
      <c r="C703" s="21"/>
      <c r="D703" s="21"/>
      <c r="E703" s="21"/>
      <c r="F703" s="21"/>
      <c r="G703" s="3"/>
      <c r="H703" s="22" t="s">
        <v>150</v>
      </c>
      <c r="I703" s="22"/>
      <c r="J703" s="22"/>
      <c r="K703" s="22"/>
      <c r="L703" s="22"/>
      <c r="M703" s="2"/>
    </row>
    <row r="704" spans="1:15" ht="12.75" customHeight="1" x14ac:dyDescent="0.25"/>
    <row r="705" spans="1:13" ht="12.75" customHeight="1" x14ac:dyDescent="0.25">
      <c r="A705" s="19" t="s">
        <v>1</v>
      </c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</row>
    <row r="706" spans="1:13" ht="12.75" hidden="1" customHeight="1" x14ac:dyDescent="0.25">
      <c r="A706" s="20" t="s">
        <v>0</v>
      </c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</row>
    <row r="707" spans="1:13" ht="12.75" hidden="1" customHeight="1" x14ac:dyDescent="0.25">
      <c r="A707" s="19" t="s">
        <v>1</v>
      </c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</row>
    <row r="708" spans="1:13" ht="12.75" hidden="1" customHeight="1" x14ac:dyDescent="0.25">
      <c r="A708" s="20" t="s">
        <v>0</v>
      </c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</row>
    <row r="709" spans="1:13" ht="12.75" hidden="1" customHeight="1" x14ac:dyDescent="0.25">
      <c r="A709" s="19" t="s">
        <v>1</v>
      </c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</row>
    <row r="710" spans="1:13" ht="12.75" hidden="1" customHeight="1" x14ac:dyDescent="0.25">
      <c r="A710" s="20" t="s">
        <v>0</v>
      </c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</row>
    <row r="711" spans="1:13" ht="12.75" hidden="1" customHeight="1" x14ac:dyDescent="0.25">
      <c r="A711" s="19" t="s">
        <v>1</v>
      </c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</row>
    <row r="712" spans="1:13" ht="12.75" hidden="1" customHeight="1" x14ac:dyDescent="0.25">
      <c r="A712" s="20" t="s">
        <v>0</v>
      </c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</row>
    <row r="713" spans="1:13" ht="12.75" hidden="1" customHeight="1" x14ac:dyDescent="0.25">
      <c r="A713" s="19" t="s">
        <v>1</v>
      </c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</row>
    <row r="714" spans="1:13" ht="12.75" hidden="1" customHeight="1" x14ac:dyDescent="0.25">
      <c r="A714" s="20" t="s">
        <v>0</v>
      </c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</row>
    <row r="715" spans="1:13" ht="12.75" hidden="1" customHeight="1" x14ac:dyDescent="0.25">
      <c r="A715" s="19" t="s">
        <v>1</v>
      </c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</row>
    <row r="716" spans="1:13" ht="12.75" hidden="1" customHeight="1" x14ac:dyDescent="0.25">
      <c r="A716" s="20" t="s">
        <v>0</v>
      </c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</row>
    <row r="717" spans="1:13" ht="12.75" hidden="1" customHeight="1" x14ac:dyDescent="0.25">
      <c r="A717" s="19" t="s">
        <v>1</v>
      </c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</row>
    <row r="718" spans="1:13" ht="12.75" hidden="1" customHeight="1" x14ac:dyDescent="0.25">
      <c r="A718" s="20" t="s">
        <v>0</v>
      </c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</row>
    <row r="719" spans="1:13" ht="12.75" hidden="1" customHeight="1" x14ac:dyDescent="0.25">
      <c r="A719" s="19" t="s">
        <v>1</v>
      </c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</row>
    <row r="720" spans="1:13" ht="12.75" hidden="1" customHeight="1" x14ac:dyDescent="0.25">
      <c r="A720" s="20" t="s">
        <v>0</v>
      </c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</row>
    <row r="721" spans="1:13" ht="12.75" hidden="1" customHeight="1" x14ac:dyDescent="0.25">
      <c r="A721" s="19" t="s">
        <v>1</v>
      </c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</row>
    <row r="722" spans="1:13" ht="12.75" hidden="1" customHeight="1" x14ac:dyDescent="0.25">
      <c r="A722" s="20" t="s">
        <v>0</v>
      </c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</row>
    <row r="723" spans="1:13" ht="12.75" hidden="1" customHeight="1" x14ac:dyDescent="0.25">
      <c r="A723" s="19" t="s">
        <v>1</v>
      </c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</row>
    <row r="724" spans="1:13" ht="12.75" hidden="1" customHeight="1" x14ac:dyDescent="0.25">
      <c r="A724" s="20" t="s">
        <v>0</v>
      </c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</row>
    <row r="725" spans="1:13" ht="12.75" hidden="1" customHeight="1" x14ac:dyDescent="0.25">
      <c r="A725" s="19" t="s">
        <v>1</v>
      </c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</row>
    <row r="726" spans="1:13" ht="12.75" hidden="1" customHeight="1" x14ac:dyDescent="0.25">
      <c r="A726" s="20" t="s">
        <v>0</v>
      </c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</row>
    <row r="727" spans="1:13" ht="12.75" hidden="1" customHeight="1" x14ac:dyDescent="0.25">
      <c r="A727" s="19" t="s">
        <v>1</v>
      </c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</row>
    <row r="728" spans="1:13" ht="12.75" hidden="1" customHeight="1" x14ac:dyDescent="0.25">
      <c r="A728" s="20" t="s">
        <v>0</v>
      </c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</row>
    <row r="729" spans="1:13" ht="12.75" hidden="1" customHeight="1" x14ac:dyDescent="0.25">
      <c r="A729" s="19" t="s">
        <v>1</v>
      </c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</row>
    <row r="730" spans="1:13" ht="12.75" customHeight="1" x14ac:dyDescent="0.25">
      <c r="A730" s="20" t="s">
        <v>0</v>
      </c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</row>
    <row r="733" spans="1:13" ht="13.5" customHeight="1" x14ac:dyDescent="0.25">
      <c r="A733" s="56" t="s">
        <v>149</v>
      </c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2"/>
    </row>
    <row r="734" spans="1:13" ht="12.75" customHeight="1" x14ac:dyDescent="0.25">
      <c r="A734" s="18"/>
      <c r="B734" s="18"/>
      <c r="C734" s="18"/>
      <c r="D734" s="57" t="s">
        <v>148</v>
      </c>
      <c r="E734" s="57"/>
      <c r="F734" s="57"/>
      <c r="G734" s="57"/>
      <c r="H734" s="57"/>
      <c r="I734" s="18"/>
      <c r="J734" s="18"/>
      <c r="K734" s="18"/>
      <c r="L734" s="18"/>
      <c r="M734" s="2"/>
    </row>
    <row r="735" spans="1:13" ht="12.75" customHeight="1" x14ac:dyDescent="0.25">
      <c r="A735" s="58" t="s">
        <v>107</v>
      </c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2"/>
    </row>
    <row r="736" spans="1:13" ht="12.75" customHeight="1" x14ac:dyDescent="0.25">
      <c r="A736" s="59" t="s">
        <v>54</v>
      </c>
      <c r="B736" s="59"/>
      <c r="C736" s="60" t="s">
        <v>53</v>
      </c>
      <c r="D736" s="60"/>
      <c r="E736" s="60"/>
      <c r="F736" s="17"/>
      <c r="G736" s="2"/>
      <c r="H736" s="17" t="s">
        <v>52</v>
      </c>
      <c r="I736" s="60" t="s">
        <v>51</v>
      </c>
      <c r="J736" s="60"/>
      <c r="K736" s="60"/>
      <c r="L736" s="60"/>
      <c r="M736" s="60"/>
    </row>
    <row r="737" spans="1:15" ht="12.75" customHeight="1" x14ac:dyDescent="0.25">
      <c r="A737" s="5" t="s">
        <v>49</v>
      </c>
      <c r="B737" s="5"/>
      <c r="C737" s="54" t="s">
        <v>50</v>
      </c>
      <c r="D737" s="54"/>
      <c r="E737" s="54"/>
      <c r="F737" s="5"/>
      <c r="G737" s="2"/>
      <c r="H737" s="5" t="s">
        <v>49</v>
      </c>
      <c r="I737" s="55" t="s">
        <v>48</v>
      </c>
      <c r="J737" s="55"/>
      <c r="K737" s="55"/>
      <c r="L737" s="55"/>
      <c r="M737" s="55"/>
    </row>
    <row r="738" spans="1:15" ht="12.75" customHeight="1" x14ac:dyDescent="0.25">
      <c r="A738" s="5" t="s">
        <v>47</v>
      </c>
      <c r="B738" s="5"/>
      <c r="C738" s="43" t="s">
        <v>71</v>
      </c>
      <c r="D738" s="43"/>
      <c r="E738" s="43"/>
      <c r="F738" s="5"/>
      <c r="G738" s="2"/>
      <c r="H738" s="5" t="s">
        <v>45</v>
      </c>
      <c r="I738" s="43" t="s">
        <v>44</v>
      </c>
      <c r="J738" s="43"/>
      <c r="K738" s="43"/>
      <c r="L738" s="43"/>
      <c r="M738" s="43"/>
    </row>
    <row r="739" spans="1:15" ht="12.75" customHeight="1" x14ac:dyDescent="0.25">
      <c r="A739" s="5" t="s">
        <v>43</v>
      </c>
      <c r="B739" s="5"/>
      <c r="C739" s="42" t="s">
        <v>42</v>
      </c>
      <c r="D739" s="42"/>
      <c r="E739" s="42"/>
      <c r="F739" s="5"/>
      <c r="G739" s="2"/>
      <c r="H739" s="5" t="s">
        <v>41</v>
      </c>
      <c r="I739" s="43" t="s">
        <v>40</v>
      </c>
      <c r="J739" s="43"/>
      <c r="K739" s="43"/>
      <c r="L739" s="43"/>
      <c r="M739" s="43"/>
    </row>
    <row r="740" spans="1:15" ht="12.75" customHeight="1" x14ac:dyDescent="0.25">
      <c r="A740" s="5" t="s">
        <v>38</v>
      </c>
      <c r="B740" s="5"/>
      <c r="C740" s="51" t="s">
        <v>39</v>
      </c>
      <c r="D740" s="51"/>
      <c r="E740" s="51"/>
      <c r="F740" s="51"/>
      <c r="G740" s="2"/>
      <c r="H740" s="5" t="s">
        <v>38</v>
      </c>
      <c r="I740" s="52" t="s">
        <v>37</v>
      </c>
      <c r="J740" s="52"/>
      <c r="K740" s="52"/>
      <c r="L740" s="52"/>
      <c r="M740" s="52"/>
    </row>
    <row r="741" spans="1:15" ht="12.75" customHeight="1" x14ac:dyDescent="0.25">
      <c r="A741" s="5" t="s">
        <v>35</v>
      </c>
      <c r="B741" s="5"/>
      <c r="C741" s="53" t="s">
        <v>36</v>
      </c>
      <c r="D741" s="53"/>
      <c r="E741" s="53"/>
      <c r="F741" s="5"/>
      <c r="G741" s="2"/>
      <c r="H741" s="5" t="s">
        <v>35</v>
      </c>
      <c r="I741" s="43" t="s">
        <v>34</v>
      </c>
      <c r="J741" s="43"/>
      <c r="K741" s="43"/>
      <c r="L741" s="43"/>
      <c r="M741" s="43"/>
    </row>
    <row r="742" spans="1:15" ht="12.75" customHeight="1" x14ac:dyDescent="0.25">
      <c r="A742" s="5" t="s">
        <v>32</v>
      </c>
      <c r="B742" s="5"/>
      <c r="C742" s="42" t="s">
        <v>33</v>
      </c>
      <c r="D742" s="42"/>
      <c r="E742" s="42"/>
      <c r="F742" s="5"/>
      <c r="G742" s="2"/>
      <c r="H742" s="5" t="s">
        <v>32</v>
      </c>
      <c r="I742" s="52">
        <v>204663171</v>
      </c>
      <c r="J742" s="52"/>
      <c r="K742" s="52"/>
      <c r="L742" s="52"/>
      <c r="M742" s="52"/>
    </row>
    <row r="743" spans="1:15" ht="12.75" customHeight="1" x14ac:dyDescent="0.25">
      <c r="A743" s="5" t="s">
        <v>30</v>
      </c>
      <c r="B743" s="5"/>
      <c r="C743" s="42" t="s">
        <v>31</v>
      </c>
      <c r="D743" s="42"/>
      <c r="E743" s="42"/>
      <c r="F743" s="5"/>
      <c r="G743" s="2"/>
      <c r="H743" s="5" t="s">
        <v>30</v>
      </c>
      <c r="I743" s="43" t="s">
        <v>29</v>
      </c>
      <c r="J743" s="43"/>
      <c r="K743" s="43"/>
      <c r="L743" s="43"/>
      <c r="M743" s="43"/>
    </row>
    <row r="744" spans="1:15" ht="45" x14ac:dyDescent="0.25">
      <c r="A744" s="44" t="s">
        <v>28</v>
      </c>
      <c r="B744" s="40"/>
      <c r="C744" s="40"/>
      <c r="D744" s="45"/>
      <c r="E744" s="49" t="s">
        <v>27</v>
      </c>
      <c r="F744" s="49" t="s">
        <v>26</v>
      </c>
      <c r="G744" s="49" t="s">
        <v>25</v>
      </c>
      <c r="H744" s="49" t="s">
        <v>24</v>
      </c>
      <c r="I744" s="39" t="s">
        <v>23</v>
      </c>
      <c r="J744" s="39"/>
      <c r="K744" s="39" t="s">
        <v>22</v>
      </c>
      <c r="L744" s="39"/>
      <c r="M744" s="9" t="s">
        <v>21</v>
      </c>
    </row>
    <row r="745" spans="1:15" ht="22.5" x14ac:dyDescent="0.25">
      <c r="A745" s="46"/>
      <c r="B745" s="47"/>
      <c r="C745" s="47"/>
      <c r="D745" s="48"/>
      <c r="E745" s="50"/>
      <c r="F745" s="50"/>
      <c r="G745" s="50"/>
      <c r="H745" s="50"/>
      <c r="I745" s="9" t="s">
        <v>20</v>
      </c>
      <c r="J745" s="16" t="s">
        <v>19</v>
      </c>
      <c r="K745" s="9" t="s">
        <v>20</v>
      </c>
      <c r="L745" s="16" t="s">
        <v>19</v>
      </c>
      <c r="M745" s="9"/>
    </row>
    <row r="746" spans="1:15" ht="12.75" customHeight="1" x14ac:dyDescent="0.25">
      <c r="A746" s="29">
        <v>1</v>
      </c>
      <c r="B746" s="30"/>
      <c r="C746" s="30"/>
      <c r="D746" s="31"/>
      <c r="E746" s="15">
        <v>2</v>
      </c>
      <c r="F746" s="9">
        <v>3</v>
      </c>
      <c r="G746" s="15">
        <v>4</v>
      </c>
      <c r="H746" s="15">
        <v>5</v>
      </c>
      <c r="I746" s="9">
        <v>6</v>
      </c>
      <c r="J746" s="9">
        <v>7</v>
      </c>
      <c r="K746" s="9">
        <v>8</v>
      </c>
      <c r="L746" s="9">
        <v>9</v>
      </c>
      <c r="M746" s="15">
        <v>10</v>
      </c>
      <c r="O746">
        <f>571500+67500</f>
        <v>639000</v>
      </c>
    </row>
    <row r="747" spans="1:15" ht="19.5" customHeight="1" x14ac:dyDescent="0.25">
      <c r="A747" s="14" t="s">
        <v>18</v>
      </c>
      <c r="B747" s="32" t="s">
        <v>17</v>
      </c>
      <c r="C747" s="33"/>
      <c r="D747" s="34"/>
      <c r="E747" s="14" t="s">
        <v>16</v>
      </c>
      <c r="F747" s="13">
        <v>15</v>
      </c>
      <c r="G747" s="12">
        <v>4500</v>
      </c>
      <c r="H747" s="11">
        <f>G747*F747</f>
        <v>67500</v>
      </c>
      <c r="I747" s="35" t="s">
        <v>15</v>
      </c>
      <c r="J747" s="36"/>
      <c r="K747" s="35" t="s">
        <v>14</v>
      </c>
      <c r="L747" s="36"/>
      <c r="M747" s="11">
        <f>H747</f>
        <v>67500</v>
      </c>
      <c r="O747">
        <f>O746/4500</f>
        <v>142</v>
      </c>
    </row>
    <row r="748" spans="1:15" ht="12.75" customHeight="1" x14ac:dyDescent="0.25">
      <c r="A748" s="10"/>
      <c r="B748" s="39" t="s">
        <v>13</v>
      </c>
      <c r="C748" s="39"/>
      <c r="D748" s="39"/>
      <c r="E748" s="9"/>
      <c r="F748" s="9"/>
      <c r="G748" s="8"/>
      <c r="H748" s="7">
        <f>SUM(H747:H747)</f>
        <v>67500</v>
      </c>
      <c r="I748" s="37"/>
      <c r="J748" s="38"/>
      <c r="K748" s="37"/>
      <c r="L748" s="38"/>
      <c r="M748" s="7">
        <f>(M747:M747)</f>
        <v>67500</v>
      </c>
    </row>
    <row r="749" spans="1:15" ht="12.75" customHeight="1" x14ac:dyDescent="0.25">
      <c r="A749" s="40" t="s">
        <v>12</v>
      </c>
      <c r="B749" s="40"/>
      <c r="C749" s="40"/>
      <c r="D749" s="40"/>
      <c r="E749" s="41" t="s">
        <v>111</v>
      </c>
      <c r="F749" s="41"/>
      <c r="G749" s="41"/>
      <c r="H749" s="41"/>
      <c r="I749" s="41"/>
      <c r="J749" s="41"/>
      <c r="K749" s="41"/>
      <c r="L749" s="41"/>
      <c r="M749" s="41"/>
    </row>
    <row r="750" spans="1:15" ht="12.75" customHeight="1" x14ac:dyDescent="0.25">
      <c r="A750" s="23" t="s">
        <v>10</v>
      </c>
      <c r="B750" s="24"/>
      <c r="C750" s="24"/>
      <c r="D750" s="24"/>
      <c r="E750" s="24"/>
      <c r="F750" s="24"/>
      <c r="G750" s="2"/>
      <c r="H750" s="5" t="s">
        <v>9</v>
      </c>
      <c r="I750" s="2"/>
      <c r="J750" s="2"/>
      <c r="K750" s="2"/>
      <c r="L750" s="2"/>
      <c r="M750" s="2"/>
    </row>
    <row r="751" spans="1:15" ht="12.75" customHeight="1" x14ac:dyDescent="0.25">
      <c r="A751" s="2"/>
      <c r="B751" s="4"/>
      <c r="C751" s="4"/>
      <c r="D751" s="4"/>
      <c r="E751" s="4"/>
      <c r="F751" s="4"/>
      <c r="G751" s="4"/>
      <c r="H751" s="4"/>
      <c r="I751" s="4"/>
      <c r="J751" s="5" t="s">
        <v>8</v>
      </c>
      <c r="K751" s="5"/>
      <c r="L751" s="5"/>
      <c r="M751" s="2"/>
    </row>
    <row r="752" spans="1:15" ht="12.75" customHeight="1" x14ac:dyDescent="0.25">
      <c r="A752" s="25" t="s">
        <v>7</v>
      </c>
      <c r="B752" s="26"/>
      <c r="C752" s="26"/>
      <c r="D752" s="26"/>
      <c r="E752" s="26"/>
      <c r="F752" s="6"/>
      <c r="G752" s="6"/>
      <c r="H752" s="21"/>
      <c r="I752" s="21"/>
      <c r="J752" s="21"/>
      <c r="K752" s="21"/>
      <c r="L752" s="21"/>
      <c r="M752" s="2"/>
    </row>
    <row r="753" spans="1:13" ht="12.75" customHeight="1" x14ac:dyDescent="0.25">
      <c r="A753" s="2"/>
      <c r="B753" s="4"/>
      <c r="C753" s="4"/>
      <c r="D753" s="4"/>
      <c r="E753" s="4"/>
      <c r="F753" s="4"/>
      <c r="G753" s="4"/>
      <c r="H753" s="27" t="s">
        <v>6</v>
      </c>
      <c r="I753" s="27"/>
      <c r="J753" s="27"/>
      <c r="K753" s="27"/>
      <c r="L753" s="27"/>
      <c r="M753" s="2"/>
    </row>
    <row r="754" spans="1:13" ht="12.75" customHeight="1" x14ac:dyDescent="0.25">
      <c r="A754" s="2"/>
      <c r="B754" s="5" t="s">
        <v>5</v>
      </c>
      <c r="C754" s="4"/>
      <c r="D754" s="4"/>
      <c r="E754" s="4"/>
      <c r="F754" s="4"/>
      <c r="G754" s="4"/>
      <c r="H754" s="28" t="s">
        <v>4</v>
      </c>
      <c r="I754" s="28"/>
      <c r="J754" s="28"/>
      <c r="K754" s="28"/>
      <c r="L754" s="28"/>
      <c r="M754" s="2"/>
    </row>
    <row r="755" spans="1:13" ht="12.75" customHeight="1" x14ac:dyDescent="0.25">
      <c r="A755" s="2"/>
      <c r="B755" s="5"/>
      <c r="C755" s="26" t="s">
        <v>3</v>
      </c>
      <c r="D755" s="26"/>
      <c r="E755" s="26"/>
      <c r="F755" s="26"/>
      <c r="G755" s="4"/>
      <c r="M755" s="2"/>
    </row>
    <row r="756" spans="1:13" ht="12.75" customHeight="1" thickBot="1" x14ac:dyDescent="0.3">
      <c r="A756" s="2"/>
      <c r="B756" s="4"/>
      <c r="C756" s="21"/>
      <c r="D756" s="21"/>
      <c r="E756" s="21"/>
      <c r="F756" s="21"/>
      <c r="G756" s="3"/>
      <c r="H756" s="22" t="s">
        <v>147</v>
      </c>
      <c r="I756" s="22"/>
      <c r="J756" s="22"/>
      <c r="K756" s="22"/>
      <c r="L756" s="22"/>
      <c r="M756" s="2"/>
    </row>
    <row r="757" spans="1:13" ht="12.75" customHeight="1" x14ac:dyDescent="0.25"/>
    <row r="758" spans="1:13" ht="12.75" customHeight="1" x14ac:dyDescent="0.25">
      <c r="A758" s="19" t="s">
        <v>1</v>
      </c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</row>
    <row r="759" spans="1:13" ht="12.75" hidden="1" customHeight="1" x14ac:dyDescent="0.25">
      <c r="A759" s="20" t="s">
        <v>0</v>
      </c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</row>
    <row r="760" spans="1:13" ht="12.75" hidden="1" customHeight="1" x14ac:dyDescent="0.25">
      <c r="A760" s="19" t="s">
        <v>1</v>
      </c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</row>
    <row r="761" spans="1:13" ht="12.75" hidden="1" customHeight="1" x14ac:dyDescent="0.25">
      <c r="A761" s="20" t="s">
        <v>0</v>
      </c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 spans="1:13" ht="12.75" hidden="1" customHeight="1" x14ac:dyDescent="0.25">
      <c r="A762" s="19" t="s">
        <v>1</v>
      </c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</row>
    <row r="763" spans="1:13" ht="12.75" hidden="1" customHeight="1" x14ac:dyDescent="0.25">
      <c r="A763" s="20" t="s">
        <v>0</v>
      </c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</row>
    <row r="764" spans="1:13" ht="12.75" hidden="1" customHeight="1" x14ac:dyDescent="0.25">
      <c r="A764" s="19" t="s">
        <v>1</v>
      </c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</row>
    <row r="765" spans="1:13" ht="12.75" hidden="1" customHeight="1" x14ac:dyDescent="0.25">
      <c r="A765" s="20" t="s">
        <v>0</v>
      </c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</row>
    <row r="766" spans="1:13" ht="12.75" hidden="1" customHeight="1" x14ac:dyDescent="0.25">
      <c r="A766" s="19" t="s">
        <v>1</v>
      </c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</row>
    <row r="767" spans="1:13" ht="12.75" hidden="1" customHeight="1" x14ac:dyDescent="0.25">
      <c r="A767" s="20" t="s">
        <v>0</v>
      </c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</row>
    <row r="768" spans="1:13" ht="12.75" hidden="1" customHeight="1" x14ac:dyDescent="0.25">
      <c r="A768" s="19" t="s">
        <v>1</v>
      </c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</row>
    <row r="769" spans="1:13" ht="12.75" hidden="1" customHeight="1" x14ac:dyDescent="0.25">
      <c r="A769" s="20" t="s">
        <v>0</v>
      </c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</row>
    <row r="770" spans="1:13" ht="12.75" hidden="1" customHeight="1" x14ac:dyDescent="0.25">
      <c r="A770" s="19" t="s">
        <v>1</v>
      </c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</row>
    <row r="771" spans="1:13" ht="12.75" hidden="1" customHeight="1" x14ac:dyDescent="0.25">
      <c r="A771" s="20" t="s">
        <v>0</v>
      </c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</row>
    <row r="772" spans="1:13" ht="12.75" hidden="1" customHeight="1" x14ac:dyDescent="0.25">
      <c r="A772" s="19" t="s">
        <v>1</v>
      </c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</row>
    <row r="773" spans="1:13" ht="12.75" hidden="1" customHeight="1" x14ac:dyDescent="0.25">
      <c r="A773" s="20" t="s">
        <v>0</v>
      </c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</row>
    <row r="774" spans="1:13" ht="12.75" hidden="1" customHeight="1" x14ac:dyDescent="0.25">
      <c r="A774" s="19" t="s">
        <v>1</v>
      </c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</row>
    <row r="775" spans="1:13" ht="12.75" hidden="1" customHeight="1" x14ac:dyDescent="0.25">
      <c r="A775" s="20" t="s">
        <v>0</v>
      </c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</row>
    <row r="776" spans="1:13" ht="12.75" hidden="1" customHeight="1" x14ac:dyDescent="0.25">
      <c r="A776" s="19" t="s">
        <v>1</v>
      </c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</row>
    <row r="777" spans="1:13" ht="12.75" hidden="1" customHeight="1" x14ac:dyDescent="0.25">
      <c r="A777" s="20" t="s">
        <v>0</v>
      </c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</row>
    <row r="778" spans="1:13" ht="12.75" hidden="1" customHeight="1" x14ac:dyDescent="0.25">
      <c r="A778" s="19" t="s">
        <v>1</v>
      </c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</row>
    <row r="779" spans="1:13" ht="12.75" hidden="1" customHeight="1" x14ac:dyDescent="0.25">
      <c r="A779" s="20" t="s">
        <v>0</v>
      </c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</row>
    <row r="780" spans="1:13" ht="12.75" hidden="1" customHeight="1" x14ac:dyDescent="0.25">
      <c r="A780" s="19" t="s">
        <v>1</v>
      </c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</row>
    <row r="781" spans="1:13" ht="12.75" hidden="1" customHeight="1" x14ac:dyDescent="0.25">
      <c r="A781" s="20" t="s">
        <v>0</v>
      </c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</row>
    <row r="782" spans="1:13" ht="12.75" hidden="1" customHeight="1" x14ac:dyDescent="0.25">
      <c r="A782" s="19" t="s">
        <v>1</v>
      </c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</row>
    <row r="783" spans="1:13" ht="12.75" customHeight="1" x14ac:dyDescent="0.25">
      <c r="A783" s="20" t="s">
        <v>0</v>
      </c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</row>
    <row r="786" spans="1:15" ht="13.5" customHeight="1" x14ac:dyDescent="0.25">
      <c r="A786" s="56" t="s">
        <v>146</v>
      </c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2"/>
    </row>
    <row r="787" spans="1:15" ht="12.75" customHeight="1" x14ac:dyDescent="0.25">
      <c r="A787" s="18"/>
      <c r="B787" s="18"/>
      <c r="C787" s="18"/>
      <c r="D787" s="57" t="s">
        <v>145</v>
      </c>
      <c r="E787" s="57"/>
      <c r="F787" s="57"/>
      <c r="G787" s="57"/>
      <c r="H787" s="57"/>
      <c r="I787" s="18"/>
      <c r="J787" s="18"/>
      <c r="K787" s="18"/>
      <c r="L787" s="18"/>
      <c r="M787" s="2"/>
    </row>
    <row r="788" spans="1:15" ht="12.75" customHeight="1" x14ac:dyDescent="0.25">
      <c r="A788" s="58" t="s">
        <v>107</v>
      </c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2"/>
    </row>
    <row r="789" spans="1:15" ht="12.75" customHeight="1" x14ac:dyDescent="0.25">
      <c r="A789" s="59" t="s">
        <v>54</v>
      </c>
      <c r="B789" s="59"/>
      <c r="C789" s="60" t="s">
        <v>53</v>
      </c>
      <c r="D789" s="60"/>
      <c r="E789" s="60"/>
      <c r="F789" s="17"/>
      <c r="G789" s="2"/>
      <c r="H789" s="17" t="s">
        <v>52</v>
      </c>
      <c r="I789" s="60" t="s">
        <v>51</v>
      </c>
      <c r="J789" s="60"/>
      <c r="K789" s="60"/>
      <c r="L789" s="60"/>
      <c r="M789" s="60"/>
    </row>
    <row r="790" spans="1:15" ht="12.75" customHeight="1" x14ac:dyDescent="0.25">
      <c r="A790" s="5" t="s">
        <v>49</v>
      </c>
      <c r="B790" s="5"/>
      <c r="C790" s="54" t="s">
        <v>50</v>
      </c>
      <c r="D790" s="54"/>
      <c r="E790" s="54"/>
      <c r="F790" s="5"/>
      <c r="G790" s="2"/>
      <c r="H790" s="5" t="s">
        <v>49</v>
      </c>
      <c r="I790" s="55" t="s">
        <v>48</v>
      </c>
      <c r="J790" s="55"/>
      <c r="K790" s="55"/>
      <c r="L790" s="55"/>
      <c r="M790" s="55"/>
    </row>
    <row r="791" spans="1:15" ht="12.75" customHeight="1" x14ac:dyDescent="0.25">
      <c r="A791" s="5" t="s">
        <v>47</v>
      </c>
      <c r="B791" s="5"/>
      <c r="C791" s="43" t="s">
        <v>71</v>
      </c>
      <c r="D791" s="43"/>
      <c r="E791" s="43"/>
      <c r="F791" s="5"/>
      <c r="G791" s="2"/>
      <c r="H791" s="5" t="s">
        <v>45</v>
      </c>
      <c r="I791" s="43" t="s">
        <v>44</v>
      </c>
      <c r="J791" s="43"/>
      <c r="K791" s="43"/>
      <c r="L791" s="43"/>
      <c r="M791" s="43"/>
    </row>
    <row r="792" spans="1:15" ht="12.75" customHeight="1" x14ac:dyDescent="0.25">
      <c r="A792" s="5" t="s">
        <v>43</v>
      </c>
      <c r="B792" s="5"/>
      <c r="C792" s="42" t="s">
        <v>42</v>
      </c>
      <c r="D792" s="42"/>
      <c r="E792" s="42"/>
      <c r="F792" s="5"/>
      <c r="G792" s="2"/>
      <c r="H792" s="5" t="s">
        <v>41</v>
      </c>
      <c r="I792" s="43" t="s">
        <v>40</v>
      </c>
      <c r="J792" s="43"/>
      <c r="K792" s="43"/>
      <c r="L792" s="43"/>
      <c r="M792" s="43"/>
    </row>
    <row r="793" spans="1:15" ht="12.75" customHeight="1" x14ac:dyDescent="0.25">
      <c r="A793" s="5" t="s">
        <v>38</v>
      </c>
      <c r="B793" s="5"/>
      <c r="C793" s="51" t="s">
        <v>39</v>
      </c>
      <c r="D793" s="51"/>
      <c r="E793" s="51"/>
      <c r="F793" s="51"/>
      <c r="G793" s="2"/>
      <c r="H793" s="5" t="s">
        <v>38</v>
      </c>
      <c r="I793" s="52" t="s">
        <v>37</v>
      </c>
      <c r="J793" s="52"/>
      <c r="K793" s="52"/>
      <c r="L793" s="52"/>
      <c r="M793" s="52"/>
    </row>
    <row r="794" spans="1:15" ht="12.75" customHeight="1" x14ac:dyDescent="0.25">
      <c r="A794" s="5" t="s">
        <v>35</v>
      </c>
      <c r="B794" s="5"/>
      <c r="C794" s="53" t="s">
        <v>36</v>
      </c>
      <c r="D794" s="53"/>
      <c r="E794" s="53"/>
      <c r="F794" s="5"/>
      <c r="G794" s="2"/>
      <c r="H794" s="5" t="s">
        <v>35</v>
      </c>
      <c r="I794" s="43" t="s">
        <v>34</v>
      </c>
      <c r="J794" s="43"/>
      <c r="K794" s="43"/>
      <c r="L794" s="43"/>
      <c r="M794" s="43"/>
    </row>
    <row r="795" spans="1:15" ht="12.75" customHeight="1" x14ac:dyDescent="0.25">
      <c r="A795" s="5" t="s">
        <v>32</v>
      </c>
      <c r="B795" s="5"/>
      <c r="C795" s="42" t="s">
        <v>33</v>
      </c>
      <c r="D795" s="42"/>
      <c r="E795" s="42"/>
      <c r="F795" s="5"/>
      <c r="G795" s="2"/>
      <c r="H795" s="5" t="s">
        <v>32</v>
      </c>
      <c r="I795" s="52">
        <v>204663171</v>
      </c>
      <c r="J795" s="52"/>
      <c r="K795" s="52"/>
      <c r="L795" s="52"/>
      <c r="M795" s="52"/>
    </row>
    <row r="796" spans="1:15" ht="12.75" customHeight="1" x14ac:dyDescent="0.25">
      <c r="A796" s="5" t="s">
        <v>30</v>
      </c>
      <c r="B796" s="5"/>
      <c r="C796" s="42" t="s">
        <v>31</v>
      </c>
      <c r="D796" s="42"/>
      <c r="E796" s="42"/>
      <c r="F796" s="5"/>
      <c r="G796" s="2"/>
      <c r="H796" s="5" t="s">
        <v>30</v>
      </c>
      <c r="I796" s="43" t="s">
        <v>29</v>
      </c>
      <c r="J796" s="43"/>
      <c r="K796" s="43"/>
      <c r="L796" s="43"/>
      <c r="M796" s="43"/>
    </row>
    <row r="797" spans="1:15" ht="45" x14ac:dyDescent="0.25">
      <c r="A797" s="44" t="s">
        <v>28</v>
      </c>
      <c r="B797" s="40"/>
      <c r="C797" s="40"/>
      <c r="D797" s="45"/>
      <c r="E797" s="49" t="s">
        <v>27</v>
      </c>
      <c r="F797" s="49" t="s">
        <v>26</v>
      </c>
      <c r="G797" s="49" t="s">
        <v>25</v>
      </c>
      <c r="H797" s="49" t="s">
        <v>24</v>
      </c>
      <c r="I797" s="39" t="s">
        <v>23</v>
      </c>
      <c r="J797" s="39"/>
      <c r="K797" s="39" t="s">
        <v>22</v>
      </c>
      <c r="L797" s="39"/>
      <c r="M797" s="9" t="s">
        <v>21</v>
      </c>
    </row>
    <row r="798" spans="1:15" ht="22.5" x14ac:dyDescent="0.25">
      <c r="A798" s="46"/>
      <c r="B798" s="47"/>
      <c r="C798" s="47"/>
      <c r="D798" s="48"/>
      <c r="E798" s="50"/>
      <c r="F798" s="50"/>
      <c r="G798" s="50"/>
      <c r="H798" s="50"/>
      <c r="I798" s="9" t="s">
        <v>20</v>
      </c>
      <c r="J798" s="16" t="s">
        <v>19</v>
      </c>
      <c r="K798" s="9" t="s">
        <v>20</v>
      </c>
      <c r="L798" s="16" t="s">
        <v>19</v>
      </c>
      <c r="M798" s="9"/>
    </row>
    <row r="799" spans="1:15" ht="12.75" customHeight="1" x14ac:dyDescent="0.25">
      <c r="A799" s="29">
        <v>1</v>
      </c>
      <c r="B799" s="30"/>
      <c r="C799" s="30"/>
      <c r="D799" s="31"/>
      <c r="E799" s="15">
        <v>2</v>
      </c>
      <c r="F799" s="9">
        <v>3</v>
      </c>
      <c r="G799" s="15">
        <v>4</v>
      </c>
      <c r="H799" s="15">
        <v>5</v>
      </c>
      <c r="I799" s="9">
        <v>6</v>
      </c>
      <c r="J799" s="9">
        <v>7</v>
      </c>
      <c r="K799" s="9">
        <v>8</v>
      </c>
      <c r="L799" s="9">
        <v>9</v>
      </c>
      <c r="M799" s="15">
        <v>10</v>
      </c>
      <c r="O799">
        <f>639000+67500</f>
        <v>706500</v>
      </c>
    </row>
    <row r="800" spans="1:15" ht="19.5" customHeight="1" x14ac:dyDescent="0.25">
      <c r="A800" s="14" t="s">
        <v>18</v>
      </c>
      <c r="B800" s="32" t="s">
        <v>17</v>
      </c>
      <c r="C800" s="33"/>
      <c r="D800" s="34"/>
      <c r="E800" s="14" t="s">
        <v>16</v>
      </c>
      <c r="F800" s="13">
        <v>15</v>
      </c>
      <c r="G800" s="12">
        <v>4500</v>
      </c>
      <c r="H800" s="11">
        <f>G800*F800</f>
        <v>67500</v>
      </c>
      <c r="I800" s="35" t="s">
        <v>15</v>
      </c>
      <c r="J800" s="36"/>
      <c r="K800" s="35" t="s">
        <v>14</v>
      </c>
      <c r="L800" s="36"/>
      <c r="M800" s="11">
        <f>H800</f>
        <v>67500</v>
      </c>
      <c r="O800">
        <f>O799/4500</f>
        <v>157</v>
      </c>
    </row>
    <row r="801" spans="1:13" ht="12.75" customHeight="1" x14ac:dyDescent="0.25">
      <c r="A801" s="10"/>
      <c r="B801" s="39" t="s">
        <v>13</v>
      </c>
      <c r="C801" s="39"/>
      <c r="D801" s="39"/>
      <c r="E801" s="9"/>
      <c r="F801" s="9"/>
      <c r="G801" s="8"/>
      <c r="H801" s="7">
        <f>SUM(H800:H800)</f>
        <v>67500</v>
      </c>
      <c r="I801" s="37"/>
      <c r="J801" s="38"/>
      <c r="K801" s="37"/>
      <c r="L801" s="38"/>
      <c r="M801" s="7">
        <f>(M800:M800)</f>
        <v>67500</v>
      </c>
    </row>
    <row r="802" spans="1:13" ht="12.75" customHeight="1" x14ac:dyDescent="0.25">
      <c r="A802" s="40" t="s">
        <v>12</v>
      </c>
      <c r="B802" s="40"/>
      <c r="C802" s="40"/>
      <c r="D802" s="40"/>
      <c r="E802" s="41" t="s">
        <v>120</v>
      </c>
      <c r="F802" s="41"/>
      <c r="G802" s="41"/>
      <c r="H802" s="41"/>
      <c r="I802" s="41"/>
      <c r="J802" s="41"/>
      <c r="K802" s="41"/>
      <c r="L802" s="41"/>
      <c r="M802" s="41"/>
    </row>
    <row r="803" spans="1:13" ht="12.75" customHeight="1" x14ac:dyDescent="0.25">
      <c r="A803" s="23" t="s">
        <v>10</v>
      </c>
      <c r="B803" s="24"/>
      <c r="C803" s="24"/>
      <c r="D803" s="24"/>
      <c r="E803" s="24"/>
      <c r="F803" s="24"/>
      <c r="G803" s="2"/>
      <c r="H803" s="5" t="s">
        <v>9</v>
      </c>
      <c r="I803" s="2"/>
      <c r="J803" s="2"/>
      <c r="K803" s="2"/>
      <c r="L803" s="2"/>
      <c r="M803" s="2"/>
    </row>
    <row r="804" spans="1:13" ht="12.75" customHeight="1" x14ac:dyDescent="0.25">
      <c r="A804" s="2"/>
      <c r="B804" s="4"/>
      <c r="C804" s="4"/>
      <c r="D804" s="4"/>
      <c r="E804" s="4"/>
      <c r="F804" s="4"/>
      <c r="G804" s="4"/>
      <c r="H804" s="4"/>
      <c r="I804" s="4"/>
      <c r="J804" s="5" t="s">
        <v>8</v>
      </c>
      <c r="K804" s="5"/>
      <c r="L804" s="5"/>
      <c r="M804" s="2"/>
    </row>
    <row r="805" spans="1:13" ht="12.75" customHeight="1" x14ac:dyDescent="0.25">
      <c r="A805" s="25" t="s">
        <v>7</v>
      </c>
      <c r="B805" s="26"/>
      <c r="C805" s="26"/>
      <c r="D805" s="26"/>
      <c r="E805" s="26"/>
      <c r="F805" s="6"/>
      <c r="G805" s="6"/>
      <c r="H805" s="21"/>
      <c r="I805" s="21"/>
      <c r="J805" s="21"/>
      <c r="K805" s="21"/>
      <c r="L805" s="21"/>
      <c r="M805" s="2"/>
    </row>
    <row r="806" spans="1:13" ht="12.75" customHeight="1" x14ac:dyDescent="0.25">
      <c r="A806" s="2"/>
      <c r="B806" s="4"/>
      <c r="C806" s="4"/>
      <c r="D806" s="4"/>
      <c r="E806" s="4"/>
      <c r="F806" s="4"/>
      <c r="G806" s="4"/>
      <c r="H806" s="27" t="s">
        <v>6</v>
      </c>
      <c r="I806" s="27"/>
      <c r="J806" s="27"/>
      <c r="K806" s="27"/>
      <c r="L806" s="27"/>
      <c r="M806" s="2"/>
    </row>
    <row r="807" spans="1:13" ht="12.75" customHeight="1" x14ac:dyDescent="0.25">
      <c r="A807" s="2"/>
      <c r="B807" s="5" t="s">
        <v>5</v>
      </c>
      <c r="C807" s="4"/>
      <c r="D807" s="4"/>
      <c r="E807" s="4"/>
      <c r="F807" s="4"/>
      <c r="G807" s="4"/>
      <c r="H807" s="28" t="s">
        <v>4</v>
      </c>
      <c r="I807" s="28"/>
      <c r="J807" s="28"/>
      <c r="K807" s="28"/>
      <c r="L807" s="28"/>
      <c r="M807" s="2"/>
    </row>
    <row r="808" spans="1:13" ht="12.75" customHeight="1" x14ac:dyDescent="0.25">
      <c r="A808" s="2"/>
      <c r="B808" s="5"/>
      <c r="C808" s="26" t="s">
        <v>3</v>
      </c>
      <c r="D808" s="26"/>
      <c r="E808" s="26"/>
      <c r="F808" s="26"/>
      <c r="G808" s="4"/>
      <c r="M808" s="2"/>
    </row>
    <row r="809" spans="1:13" ht="12.75" customHeight="1" thickBot="1" x14ac:dyDescent="0.3">
      <c r="A809" s="2"/>
      <c r="B809" s="4"/>
      <c r="C809" s="21"/>
      <c r="D809" s="21"/>
      <c r="E809" s="21"/>
      <c r="F809" s="21"/>
      <c r="G809" s="3"/>
      <c r="H809" s="22" t="s">
        <v>144</v>
      </c>
      <c r="I809" s="22"/>
      <c r="J809" s="22"/>
      <c r="K809" s="22"/>
      <c r="L809" s="22"/>
      <c r="M809" s="2"/>
    </row>
    <row r="810" spans="1:13" ht="12.75" customHeight="1" x14ac:dyDescent="0.25"/>
    <row r="811" spans="1:13" ht="12.75" customHeight="1" x14ac:dyDescent="0.25">
      <c r="A811" s="19" t="s">
        <v>1</v>
      </c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</row>
    <row r="812" spans="1:13" ht="12.75" hidden="1" customHeight="1" x14ac:dyDescent="0.25">
      <c r="A812" s="20" t="s">
        <v>0</v>
      </c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</row>
    <row r="813" spans="1:13" ht="12.75" hidden="1" customHeight="1" x14ac:dyDescent="0.25">
      <c r="A813" s="19" t="s">
        <v>1</v>
      </c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</row>
    <row r="814" spans="1:13" ht="12.75" hidden="1" customHeight="1" x14ac:dyDescent="0.25">
      <c r="A814" s="20" t="s">
        <v>0</v>
      </c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</row>
    <row r="815" spans="1:13" ht="12.75" hidden="1" customHeight="1" x14ac:dyDescent="0.25">
      <c r="A815" s="19" t="s">
        <v>1</v>
      </c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</row>
    <row r="816" spans="1:13" ht="12.75" hidden="1" customHeight="1" x14ac:dyDescent="0.25">
      <c r="A816" s="20" t="s">
        <v>0</v>
      </c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</row>
    <row r="817" spans="1:13" ht="12.75" hidden="1" customHeight="1" x14ac:dyDescent="0.25">
      <c r="A817" s="19" t="s">
        <v>1</v>
      </c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</row>
    <row r="818" spans="1:13" ht="12.75" hidden="1" customHeight="1" x14ac:dyDescent="0.25">
      <c r="A818" s="20" t="s">
        <v>0</v>
      </c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</row>
    <row r="819" spans="1:13" ht="12.75" hidden="1" customHeight="1" x14ac:dyDescent="0.25">
      <c r="A819" s="19" t="s">
        <v>1</v>
      </c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</row>
    <row r="820" spans="1:13" ht="12.75" hidden="1" customHeight="1" x14ac:dyDescent="0.25">
      <c r="A820" s="20" t="s">
        <v>0</v>
      </c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</row>
    <row r="821" spans="1:13" ht="12.75" hidden="1" customHeight="1" x14ac:dyDescent="0.25">
      <c r="A821" s="19" t="s">
        <v>1</v>
      </c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</row>
    <row r="822" spans="1:13" ht="12.75" hidden="1" customHeight="1" x14ac:dyDescent="0.25">
      <c r="A822" s="20" t="s">
        <v>0</v>
      </c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</row>
    <row r="823" spans="1:13" ht="12.75" hidden="1" customHeight="1" x14ac:dyDescent="0.25">
      <c r="A823" s="19" t="s">
        <v>1</v>
      </c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</row>
    <row r="824" spans="1:13" ht="12.75" hidden="1" customHeight="1" x14ac:dyDescent="0.25">
      <c r="A824" s="20" t="s">
        <v>0</v>
      </c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</row>
    <row r="825" spans="1:13" ht="12.75" hidden="1" customHeight="1" x14ac:dyDescent="0.25">
      <c r="A825" s="19" t="s">
        <v>1</v>
      </c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</row>
    <row r="826" spans="1:13" ht="12.75" hidden="1" customHeight="1" x14ac:dyDescent="0.25">
      <c r="A826" s="20" t="s">
        <v>0</v>
      </c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</row>
    <row r="827" spans="1:13" ht="12.75" hidden="1" customHeight="1" x14ac:dyDescent="0.25">
      <c r="A827" s="19" t="s">
        <v>1</v>
      </c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</row>
    <row r="828" spans="1:13" ht="12.75" hidden="1" customHeight="1" x14ac:dyDescent="0.25">
      <c r="A828" s="20" t="s">
        <v>0</v>
      </c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</row>
    <row r="829" spans="1:13" ht="12.75" hidden="1" customHeight="1" x14ac:dyDescent="0.25">
      <c r="A829" s="19" t="s">
        <v>1</v>
      </c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</row>
    <row r="830" spans="1:13" ht="12.75" hidden="1" customHeight="1" x14ac:dyDescent="0.25">
      <c r="A830" s="20" t="s">
        <v>0</v>
      </c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</row>
    <row r="831" spans="1:13" ht="12.75" hidden="1" customHeight="1" x14ac:dyDescent="0.25">
      <c r="A831" s="19" t="s">
        <v>1</v>
      </c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</row>
    <row r="832" spans="1:13" ht="12.75" hidden="1" customHeight="1" x14ac:dyDescent="0.25">
      <c r="A832" s="20" t="s">
        <v>0</v>
      </c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</row>
    <row r="833" spans="1:13" ht="12.75" hidden="1" customHeight="1" x14ac:dyDescent="0.25">
      <c r="A833" s="19" t="s">
        <v>1</v>
      </c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</row>
    <row r="834" spans="1:13" ht="12.75" hidden="1" customHeight="1" x14ac:dyDescent="0.25">
      <c r="A834" s="20" t="s">
        <v>0</v>
      </c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</row>
    <row r="835" spans="1:13" ht="12.75" hidden="1" customHeight="1" x14ac:dyDescent="0.25">
      <c r="A835" s="19" t="s">
        <v>1</v>
      </c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</row>
    <row r="836" spans="1:13" ht="12.75" customHeight="1" x14ac:dyDescent="0.25">
      <c r="A836" s="20" t="s">
        <v>0</v>
      </c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</row>
    <row r="839" spans="1:13" ht="13.5" customHeight="1" x14ac:dyDescent="0.25">
      <c r="A839" s="56" t="s">
        <v>143</v>
      </c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2"/>
    </row>
    <row r="840" spans="1:13" ht="12.75" customHeight="1" x14ac:dyDescent="0.25">
      <c r="A840" s="18"/>
      <c r="B840" s="18"/>
      <c r="C840" s="18"/>
      <c r="D840" s="57" t="s">
        <v>142</v>
      </c>
      <c r="E840" s="57"/>
      <c r="F840" s="57"/>
      <c r="G840" s="57"/>
      <c r="H840" s="57"/>
      <c r="I840" s="18"/>
      <c r="J840" s="18"/>
      <c r="K840" s="18"/>
      <c r="L840" s="18"/>
      <c r="M840" s="2"/>
    </row>
    <row r="841" spans="1:13" ht="12.75" customHeight="1" x14ac:dyDescent="0.25">
      <c r="A841" s="58" t="s">
        <v>107</v>
      </c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2"/>
    </row>
    <row r="842" spans="1:13" ht="12.75" customHeight="1" x14ac:dyDescent="0.25">
      <c r="A842" s="59" t="s">
        <v>54</v>
      </c>
      <c r="B842" s="59"/>
      <c r="C842" s="60" t="s">
        <v>53</v>
      </c>
      <c r="D842" s="60"/>
      <c r="E842" s="60"/>
      <c r="F842" s="17"/>
      <c r="G842" s="2"/>
      <c r="H842" s="17" t="s">
        <v>52</v>
      </c>
      <c r="I842" s="60" t="s">
        <v>51</v>
      </c>
      <c r="J842" s="60"/>
      <c r="K842" s="60"/>
      <c r="L842" s="60"/>
      <c r="M842" s="60"/>
    </row>
    <row r="843" spans="1:13" ht="12.75" customHeight="1" x14ac:dyDescent="0.25">
      <c r="A843" s="5" t="s">
        <v>49</v>
      </c>
      <c r="B843" s="5"/>
      <c r="C843" s="54" t="s">
        <v>50</v>
      </c>
      <c r="D843" s="54"/>
      <c r="E843" s="54"/>
      <c r="F843" s="5"/>
      <c r="G843" s="2"/>
      <c r="H843" s="5" t="s">
        <v>49</v>
      </c>
      <c r="I843" s="55" t="s">
        <v>48</v>
      </c>
      <c r="J843" s="55"/>
      <c r="K843" s="55"/>
      <c r="L843" s="55"/>
      <c r="M843" s="55"/>
    </row>
    <row r="844" spans="1:13" ht="12.75" customHeight="1" x14ac:dyDescent="0.25">
      <c r="A844" s="5" t="s">
        <v>47</v>
      </c>
      <c r="B844" s="5"/>
      <c r="C844" s="43" t="s">
        <v>71</v>
      </c>
      <c r="D844" s="43"/>
      <c r="E844" s="43"/>
      <c r="F844" s="5"/>
      <c r="G844" s="2"/>
      <c r="H844" s="5" t="s">
        <v>45</v>
      </c>
      <c r="I844" s="43" t="s">
        <v>44</v>
      </c>
      <c r="J844" s="43"/>
      <c r="K844" s="43"/>
      <c r="L844" s="43"/>
      <c r="M844" s="43"/>
    </row>
    <row r="845" spans="1:13" ht="12.75" customHeight="1" x14ac:dyDescent="0.25">
      <c r="A845" s="5" t="s">
        <v>43</v>
      </c>
      <c r="B845" s="5"/>
      <c r="C845" s="42" t="s">
        <v>42</v>
      </c>
      <c r="D845" s="42"/>
      <c r="E845" s="42"/>
      <c r="F845" s="5"/>
      <c r="G845" s="2"/>
      <c r="H845" s="5" t="s">
        <v>41</v>
      </c>
      <c r="I845" s="43" t="s">
        <v>40</v>
      </c>
      <c r="J845" s="43"/>
      <c r="K845" s="43"/>
      <c r="L845" s="43"/>
      <c r="M845" s="43"/>
    </row>
    <row r="846" spans="1:13" ht="12.75" customHeight="1" x14ac:dyDescent="0.25">
      <c r="A846" s="5" t="s">
        <v>38</v>
      </c>
      <c r="B846" s="5"/>
      <c r="C846" s="51" t="s">
        <v>39</v>
      </c>
      <c r="D846" s="51"/>
      <c r="E846" s="51"/>
      <c r="F846" s="51"/>
      <c r="G846" s="2"/>
      <c r="H846" s="5" t="s">
        <v>38</v>
      </c>
      <c r="I846" s="52" t="s">
        <v>37</v>
      </c>
      <c r="J846" s="52"/>
      <c r="K846" s="52"/>
      <c r="L846" s="52"/>
      <c r="M846" s="52"/>
    </row>
    <row r="847" spans="1:13" ht="12.75" customHeight="1" x14ac:dyDescent="0.25">
      <c r="A847" s="5" t="s">
        <v>35</v>
      </c>
      <c r="B847" s="5"/>
      <c r="C847" s="53" t="s">
        <v>36</v>
      </c>
      <c r="D847" s="53"/>
      <c r="E847" s="53"/>
      <c r="F847" s="5"/>
      <c r="G847" s="2"/>
      <c r="H847" s="5" t="s">
        <v>35</v>
      </c>
      <c r="I847" s="43" t="s">
        <v>34</v>
      </c>
      <c r="J847" s="43"/>
      <c r="K847" s="43"/>
      <c r="L847" s="43"/>
      <c r="M847" s="43"/>
    </row>
    <row r="848" spans="1:13" ht="12.75" customHeight="1" x14ac:dyDescent="0.25">
      <c r="A848" s="5" t="s">
        <v>32</v>
      </c>
      <c r="B848" s="5"/>
      <c r="C848" s="42" t="s">
        <v>33</v>
      </c>
      <c r="D848" s="42"/>
      <c r="E848" s="42"/>
      <c r="F848" s="5"/>
      <c r="G848" s="2"/>
      <c r="H848" s="5" t="s">
        <v>32</v>
      </c>
      <c r="I848" s="52">
        <v>204663171</v>
      </c>
      <c r="J848" s="52"/>
      <c r="K848" s="52"/>
      <c r="L848" s="52"/>
      <c r="M848" s="52"/>
    </row>
    <row r="849" spans="1:15" ht="12.75" customHeight="1" x14ac:dyDescent="0.25">
      <c r="A849" s="5" t="s">
        <v>30</v>
      </c>
      <c r="B849" s="5"/>
      <c r="C849" s="42" t="s">
        <v>31</v>
      </c>
      <c r="D849" s="42"/>
      <c r="E849" s="42"/>
      <c r="F849" s="5"/>
      <c r="G849" s="2"/>
      <c r="H849" s="5" t="s">
        <v>30</v>
      </c>
      <c r="I849" s="43" t="s">
        <v>29</v>
      </c>
      <c r="J849" s="43"/>
      <c r="K849" s="43"/>
      <c r="L849" s="43"/>
      <c r="M849" s="43"/>
    </row>
    <row r="850" spans="1:15" ht="45" x14ac:dyDescent="0.25">
      <c r="A850" s="44" t="s">
        <v>28</v>
      </c>
      <c r="B850" s="40"/>
      <c r="C850" s="40"/>
      <c r="D850" s="45"/>
      <c r="E850" s="49" t="s">
        <v>27</v>
      </c>
      <c r="F850" s="49" t="s">
        <v>26</v>
      </c>
      <c r="G850" s="49" t="s">
        <v>25</v>
      </c>
      <c r="H850" s="49" t="s">
        <v>24</v>
      </c>
      <c r="I850" s="39" t="s">
        <v>23</v>
      </c>
      <c r="J850" s="39"/>
      <c r="K850" s="39" t="s">
        <v>22</v>
      </c>
      <c r="L850" s="39"/>
      <c r="M850" s="9" t="s">
        <v>21</v>
      </c>
    </row>
    <row r="851" spans="1:15" ht="22.5" x14ac:dyDescent="0.25">
      <c r="A851" s="46"/>
      <c r="B851" s="47"/>
      <c r="C851" s="47"/>
      <c r="D851" s="48"/>
      <c r="E851" s="50"/>
      <c r="F851" s="50"/>
      <c r="G851" s="50"/>
      <c r="H851" s="50"/>
      <c r="I851" s="9" t="s">
        <v>20</v>
      </c>
      <c r="J851" s="16" t="s">
        <v>19</v>
      </c>
      <c r="K851" s="9" t="s">
        <v>20</v>
      </c>
      <c r="L851" s="16" t="s">
        <v>19</v>
      </c>
      <c r="M851" s="9"/>
    </row>
    <row r="852" spans="1:15" ht="12.75" customHeight="1" x14ac:dyDescent="0.25">
      <c r="A852" s="29">
        <v>1</v>
      </c>
      <c r="B852" s="30"/>
      <c r="C852" s="30"/>
      <c r="D852" s="31"/>
      <c r="E852" s="15">
        <v>2</v>
      </c>
      <c r="F852" s="9">
        <v>3</v>
      </c>
      <c r="G852" s="15">
        <v>4</v>
      </c>
      <c r="H852" s="15">
        <v>5</v>
      </c>
      <c r="I852" s="9">
        <v>6</v>
      </c>
      <c r="J852" s="9">
        <v>7</v>
      </c>
      <c r="K852" s="9">
        <v>8</v>
      </c>
      <c r="L852" s="9">
        <v>9</v>
      </c>
      <c r="M852" s="15">
        <v>10</v>
      </c>
      <c r="O852">
        <f>706500+67500</f>
        <v>774000</v>
      </c>
    </row>
    <row r="853" spans="1:15" ht="19.5" customHeight="1" x14ac:dyDescent="0.25">
      <c r="A853" s="14" t="s">
        <v>18</v>
      </c>
      <c r="B853" s="32" t="s">
        <v>17</v>
      </c>
      <c r="C853" s="33"/>
      <c r="D853" s="34"/>
      <c r="E853" s="14" t="s">
        <v>16</v>
      </c>
      <c r="F853" s="13">
        <v>15</v>
      </c>
      <c r="G853" s="12">
        <v>4500</v>
      </c>
      <c r="H853" s="11">
        <f>G853*F853</f>
        <v>67500</v>
      </c>
      <c r="I853" s="35" t="s">
        <v>15</v>
      </c>
      <c r="J853" s="36"/>
      <c r="K853" s="35" t="s">
        <v>14</v>
      </c>
      <c r="L853" s="36"/>
      <c r="M853" s="11">
        <f>H853</f>
        <v>67500</v>
      </c>
      <c r="O853">
        <f>O852/4500</f>
        <v>172</v>
      </c>
    </row>
    <row r="854" spans="1:15" ht="12.75" customHeight="1" x14ac:dyDescent="0.25">
      <c r="A854" s="10"/>
      <c r="B854" s="39" t="s">
        <v>13</v>
      </c>
      <c r="C854" s="39"/>
      <c r="D854" s="39"/>
      <c r="E854" s="9"/>
      <c r="F854" s="9"/>
      <c r="G854" s="8"/>
      <c r="H854" s="7">
        <f>SUM(H853:H853)</f>
        <v>67500</v>
      </c>
      <c r="I854" s="37"/>
      <c r="J854" s="38"/>
      <c r="K854" s="37"/>
      <c r="L854" s="38"/>
      <c r="M854" s="7">
        <f>(M853:M853)</f>
        <v>67500</v>
      </c>
    </row>
    <row r="855" spans="1:15" ht="12.75" customHeight="1" x14ac:dyDescent="0.25">
      <c r="A855" s="40" t="s">
        <v>12</v>
      </c>
      <c r="B855" s="40"/>
      <c r="C855" s="40"/>
      <c r="D855" s="40"/>
      <c r="E855" s="41" t="s">
        <v>120</v>
      </c>
      <c r="F855" s="41"/>
      <c r="G855" s="41"/>
      <c r="H855" s="41"/>
      <c r="I855" s="41"/>
      <c r="J855" s="41"/>
      <c r="K855" s="41"/>
      <c r="L855" s="41"/>
      <c r="M855" s="41"/>
    </row>
    <row r="856" spans="1:15" ht="12.75" customHeight="1" x14ac:dyDescent="0.25">
      <c r="A856" s="23" t="s">
        <v>10</v>
      </c>
      <c r="B856" s="24"/>
      <c r="C856" s="24"/>
      <c r="D856" s="24"/>
      <c r="E856" s="24"/>
      <c r="F856" s="24"/>
      <c r="G856" s="2"/>
      <c r="H856" s="5" t="s">
        <v>9</v>
      </c>
      <c r="I856" s="2"/>
      <c r="J856" s="2"/>
      <c r="K856" s="2"/>
      <c r="L856" s="2"/>
      <c r="M856" s="2"/>
    </row>
    <row r="857" spans="1:15" ht="12.75" customHeight="1" x14ac:dyDescent="0.25">
      <c r="A857" s="2"/>
      <c r="B857" s="4"/>
      <c r="C857" s="4"/>
      <c r="D857" s="4"/>
      <c r="E857" s="4"/>
      <c r="F857" s="4"/>
      <c r="G857" s="4"/>
      <c r="H857" s="4"/>
      <c r="I857" s="4"/>
      <c r="J857" s="5" t="s">
        <v>8</v>
      </c>
      <c r="K857" s="5"/>
      <c r="L857" s="5"/>
      <c r="M857" s="2"/>
    </row>
    <row r="858" spans="1:15" ht="12.75" customHeight="1" x14ac:dyDescent="0.25">
      <c r="A858" s="25" t="s">
        <v>7</v>
      </c>
      <c r="B858" s="26"/>
      <c r="C858" s="26"/>
      <c r="D858" s="26"/>
      <c r="E858" s="26"/>
      <c r="F858" s="6"/>
      <c r="G858" s="6"/>
      <c r="H858" s="21"/>
      <c r="I858" s="21"/>
      <c r="J858" s="21"/>
      <c r="K858" s="21"/>
      <c r="L858" s="21"/>
      <c r="M858" s="2"/>
    </row>
    <row r="859" spans="1:15" ht="12.75" customHeight="1" x14ac:dyDescent="0.25">
      <c r="A859" s="2"/>
      <c r="B859" s="4"/>
      <c r="C859" s="4"/>
      <c r="D859" s="4"/>
      <c r="E859" s="4"/>
      <c r="F859" s="4"/>
      <c r="G859" s="4"/>
      <c r="H859" s="27" t="s">
        <v>6</v>
      </c>
      <c r="I859" s="27"/>
      <c r="J859" s="27"/>
      <c r="K859" s="27"/>
      <c r="L859" s="27"/>
      <c r="M859" s="2"/>
    </row>
    <row r="860" spans="1:15" ht="12.75" customHeight="1" x14ac:dyDescent="0.25">
      <c r="A860" s="2"/>
      <c r="B860" s="5" t="s">
        <v>5</v>
      </c>
      <c r="C860" s="4"/>
      <c r="D860" s="4"/>
      <c r="E860" s="4"/>
      <c r="F860" s="4"/>
      <c r="G860" s="4"/>
      <c r="H860" s="28" t="s">
        <v>4</v>
      </c>
      <c r="I860" s="28"/>
      <c r="J860" s="28"/>
      <c r="K860" s="28"/>
      <c r="L860" s="28"/>
      <c r="M860" s="2"/>
    </row>
    <row r="861" spans="1:15" ht="12.75" customHeight="1" x14ac:dyDescent="0.25">
      <c r="A861" s="2"/>
      <c r="B861" s="5"/>
      <c r="C861" s="26" t="s">
        <v>3</v>
      </c>
      <c r="D861" s="26"/>
      <c r="E861" s="26"/>
      <c r="F861" s="26"/>
      <c r="G861" s="4"/>
      <c r="M861" s="2"/>
    </row>
    <row r="862" spans="1:15" ht="12.75" customHeight="1" thickBot="1" x14ac:dyDescent="0.3">
      <c r="A862" s="2"/>
      <c r="B862" s="4"/>
      <c r="C862" s="21"/>
      <c r="D862" s="21"/>
      <c r="E862" s="21"/>
      <c r="F862" s="21"/>
      <c r="G862" s="3"/>
      <c r="H862" s="22" t="s">
        <v>141</v>
      </c>
      <c r="I862" s="22"/>
      <c r="J862" s="22"/>
      <c r="K862" s="22"/>
      <c r="L862" s="22"/>
      <c r="M862" s="2"/>
    </row>
    <row r="863" spans="1:15" ht="12.75" customHeight="1" x14ac:dyDescent="0.25"/>
    <row r="864" spans="1:15" ht="12.75" customHeight="1" x14ac:dyDescent="0.25">
      <c r="A864" s="19" t="s">
        <v>1</v>
      </c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</row>
    <row r="865" spans="1:13" ht="12.75" hidden="1" customHeight="1" x14ac:dyDescent="0.25">
      <c r="A865" s="20" t="s">
        <v>0</v>
      </c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</row>
    <row r="866" spans="1:13" ht="12.75" hidden="1" customHeight="1" x14ac:dyDescent="0.25">
      <c r="A866" s="19" t="s">
        <v>1</v>
      </c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</row>
    <row r="867" spans="1:13" ht="12.75" hidden="1" customHeight="1" x14ac:dyDescent="0.25">
      <c r="A867" s="20" t="s">
        <v>0</v>
      </c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</row>
    <row r="868" spans="1:13" ht="12.75" hidden="1" customHeight="1" x14ac:dyDescent="0.25">
      <c r="A868" s="19" t="s">
        <v>1</v>
      </c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</row>
    <row r="869" spans="1:13" ht="12.75" hidden="1" customHeight="1" x14ac:dyDescent="0.25">
      <c r="A869" s="20" t="s">
        <v>0</v>
      </c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</row>
    <row r="870" spans="1:13" ht="12.75" hidden="1" customHeight="1" x14ac:dyDescent="0.25">
      <c r="A870" s="19" t="s">
        <v>1</v>
      </c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</row>
    <row r="871" spans="1:13" ht="12.75" hidden="1" customHeight="1" x14ac:dyDescent="0.25">
      <c r="A871" s="20" t="s">
        <v>0</v>
      </c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</row>
    <row r="872" spans="1:13" ht="12.75" hidden="1" customHeight="1" x14ac:dyDescent="0.25">
      <c r="A872" s="19" t="s">
        <v>1</v>
      </c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</row>
    <row r="873" spans="1:13" ht="12.75" hidden="1" customHeight="1" x14ac:dyDescent="0.25">
      <c r="A873" s="20" t="s">
        <v>0</v>
      </c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</row>
    <row r="874" spans="1:13" ht="12.75" hidden="1" customHeight="1" x14ac:dyDescent="0.25">
      <c r="A874" s="19" t="s">
        <v>1</v>
      </c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</row>
    <row r="875" spans="1:13" ht="12.75" hidden="1" customHeight="1" x14ac:dyDescent="0.25">
      <c r="A875" s="20" t="s">
        <v>0</v>
      </c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</row>
    <row r="876" spans="1:13" ht="12.75" hidden="1" customHeight="1" x14ac:dyDescent="0.25">
      <c r="A876" s="19" t="s">
        <v>1</v>
      </c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</row>
    <row r="877" spans="1:13" ht="12.75" hidden="1" customHeight="1" x14ac:dyDescent="0.25">
      <c r="A877" s="20" t="s">
        <v>0</v>
      </c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</row>
    <row r="878" spans="1:13" ht="12.75" hidden="1" customHeight="1" x14ac:dyDescent="0.25">
      <c r="A878" s="19" t="s">
        <v>1</v>
      </c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</row>
    <row r="879" spans="1:13" ht="12.75" hidden="1" customHeight="1" x14ac:dyDescent="0.25">
      <c r="A879" s="20" t="s">
        <v>0</v>
      </c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</row>
    <row r="880" spans="1:13" ht="12.75" hidden="1" customHeight="1" x14ac:dyDescent="0.25">
      <c r="A880" s="19" t="s">
        <v>1</v>
      </c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</row>
    <row r="881" spans="1:13" ht="12.75" hidden="1" customHeight="1" x14ac:dyDescent="0.25">
      <c r="A881" s="20" t="s">
        <v>0</v>
      </c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</row>
    <row r="882" spans="1:13" ht="12.75" hidden="1" customHeight="1" x14ac:dyDescent="0.25">
      <c r="A882" s="19" t="s">
        <v>1</v>
      </c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</row>
    <row r="883" spans="1:13" ht="12.75" hidden="1" customHeight="1" x14ac:dyDescent="0.25">
      <c r="A883" s="20" t="s">
        <v>0</v>
      </c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</row>
    <row r="884" spans="1:13" ht="12.75" hidden="1" customHeight="1" x14ac:dyDescent="0.25">
      <c r="A884" s="19" t="s">
        <v>1</v>
      </c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</row>
    <row r="885" spans="1:13" ht="12.75" hidden="1" customHeight="1" x14ac:dyDescent="0.25">
      <c r="A885" s="20" t="s">
        <v>0</v>
      </c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</row>
    <row r="886" spans="1:13" ht="12.75" hidden="1" customHeight="1" x14ac:dyDescent="0.25">
      <c r="A886" s="19" t="s">
        <v>1</v>
      </c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</row>
    <row r="887" spans="1:13" ht="12.75" hidden="1" customHeight="1" x14ac:dyDescent="0.25">
      <c r="A887" s="20" t="s">
        <v>0</v>
      </c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</row>
    <row r="888" spans="1:13" ht="12.75" hidden="1" customHeight="1" x14ac:dyDescent="0.25">
      <c r="A888" s="19" t="s">
        <v>1</v>
      </c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</row>
    <row r="889" spans="1:13" ht="12.75" customHeight="1" x14ac:dyDescent="0.25">
      <c r="A889" s="20" t="s">
        <v>0</v>
      </c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</row>
    <row r="892" spans="1:13" ht="13.5" customHeight="1" x14ac:dyDescent="0.25">
      <c r="A892" s="56" t="s">
        <v>140</v>
      </c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2"/>
    </row>
    <row r="893" spans="1:13" ht="12.75" customHeight="1" x14ac:dyDescent="0.25">
      <c r="A893" s="18"/>
      <c r="B893" s="18"/>
      <c r="C893" s="18"/>
      <c r="D893" s="57" t="s">
        <v>139</v>
      </c>
      <c r="E893" s="57"/>
      <c r="F893" s="57"/>
      <c r="G893" s="57"/>
      <c r="H893" s="57"/>
      <c r="I893" s="18"/>
      <c r="J893" s="18"/>
      <c r="K893" s="18"/>
      <c r="L893" s="18"/>
      <c r="M893" s="2"/>
    </row>
    <row r="894" spans="1:13" ht="12.75" customHeight="1" x14ac:dyDescent="0.25">
      <c r="A894" s="58" t="s">
        <v>107</v>
      </c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2"/>
    </row>
    <row r="895" spans="1:13" ht="12.75" customHeight="1" x14ac:dyDescent="0.25">
      <c r="A895" s="59" t="s">
        <v>54</v>
      </c>
      <c r="B895" s="59"/>
      <c r="C895" s="60" t="s">
        <v>53</v>
      </c>
      <c r="D895" s="60"/>
      <c r="E895" s="60"/>
      <c r="F895" s="17"/>
      <c r="G895" s="2"/>
      <c r="H895" s="17" t="s">
        <v>52</v>
      </c>
      <c r="I895" s="60" t="s">
        <v>51</v>
      </c>
      <c r="J895" s="60"/>
      <c r="K895" s="60"/>
      <c r="L895" s="60"/>
      <c r="M895" s="60"/>
    </row>
    <row r="896" spans="1:13" ht="12.75" customHeight="1" x14ac:dyDescent="0.25">
      <c r="A896" s="5" t="s">
        <v>49</v>
      </c>
      <c r="B896" s="5"/>
      <c r="C896" s="54" t="s">
        <v>50</v>
      </c>
      <c r="D896" s="54"/>
      <c r="E896" s="54"/>
      <c r="F896" s="5"/>
      <c r="G896" s="2"/>
      <c r="H896" s="5" t="s">
        <v>49</v>
      </c>
      <c r="I896" s="55" t="s">
        <v>48</v>
      </c>
      <c r="J896" s="55"/>
      <c r="K896" s="55"/>
      <c r="L896" s="55"/>
      <c r="M896" s="55"/>
    </row>
    <row r="897" spans="1:18" ht="12.75" customHeight="1" x14ac:dyDescent="0.25">
      <c r="A897" s="5" t="s">
        <v>47</v>
      </c>
      <c r="B897" s="5"/>
      <c r="C897" s="43" t="s">
        <v>71</v>
      </c>
      <c r="D897" s="43"/>
      <c r="E897" s="43"/>
      <c r="F897" s="5"/>
      <c r="G897" s="2"/>
      <c r="H897" s="5" t="s">
        <v>45</v>
      </c>
      <c r="I897" s="43" t="s">
        <v>44</v>
      </c>
      <c r="J897" s="43"/>
      <c r="K897" s="43"/>
      <c r="L897" s="43"/>
      <c r="M897" s="43"/>
      <c r="P897" s="1" t="s">
        <v>138</v>
      </c>
    </row>
    <row r="898" spans="1:18" ht="12.75" customHeight="1" x14ac:dyDescent="0.25">
      <c r="A898" s="5" t="s">
        <v>43</v>
      </c>
      <c r="B898" s="5"/>
      <c r="C898" s="42" t="s">
        <v>42</v>
      </c>
      <c r="D898" s="42"/>
      <c r="E898" s="42"/>
      <c r="F898" s="5"/>
      <c r="G898" s="2"/>
      <c r="H898" s="5" t="s">
        <v>41</v>
      </c>
      <c r="I898" s="43" t="s">
        <v>40</v>
      </c>
      <c r="J898" s="43"/>
      <c r="K898" s="43"/>
      <c r="L898" s="43"/>
      <c r="M898" s="43"/>
    </row>
    <row r="899" spans="1:18" ht="12.75" customHeight="1" x14ac:dyDescent="0.25">
      <c r="A899" s="5" t="s">
        <v>38</v>
      </c>
      <c r="B899" s="5"/>
      <c r="C899" s="51" t="s">
        <v>39</v>
      </c>
      <c r="D899" s="51"/>
      <c r="E899" s="51"/>
      <c r="F899" s="51"/>
      <c r="G899" s="2"/>
      <c r="H899" s="5" t="s">
        <v>38</v>
      </c>
      <c r="I899" s="52" t="s">
        <v>37</v>
      </c>
      <c r="J899" s="52"/>
      <c r="K899" s="52"/>
      <c r="L899" s="52"/>
      <c r="M899" s="52"/>
    </row>
    <row r="900" spans="1:18" ht="12.75" customHeight="1" x14ac:dyDescent="0.25">
      <c r="A900" s="5" t="s">
        <v>35</v>
      </c>
      <c r="B900" s="5"/>
      <c r="C900" s="53" t="s">
        <v>36</v>
      </c>
      <c r="D900" s="53"/>
      <c r="E900" s="53"/>
      <c r="F900" s="5"/>
      <c r="G900" s="2"/>
      <c r="H900" s="5" t="s">
        <v>35</v>
      </c>
      <c r="I900" s="43" t="s">
        <v>34</v>
      </c>
      <c r="J900" s="43"/>
      <c r="K900" s="43"/>
      <c r="L900" s="43"/>
      <c r="M900" s="43"/>
      <c r="Q900">
        <f>247500+135000+373500</f>
        <v>756000</v>
      </c>
      <c r="R900">
        <f>774000+45000</f>
        <v>819000</v>
      </c>
    </row>
    <row r="901" spans="1:18" ht="12.75" customHeight="1" x14ac:dyDescent="0.25">
      <c r="A901" s="5" t="s">
        <v>32</v>
      </c>
      <c r="B901" s="5"/>
      <c r="C901" s="42" t="s">
        <v>33</v>
      </c>
      <c r="D901" s="42"/>
      <c r="E901" s="42"/>
      <c r="F901" s="5"/>
      <c r="G901" s="2"/>
      <c r="H901" s="5" t="s">
        <v>32</v>
      </c>
      <c r="I901" s="52">
        <v>204663171</v>
      </c>
      <c r="J901" s="52"/>
      <c r="K901" s="52"/>
      <c r="L901" s="52"/>
      <c r="M901" s="52"/>
      <c r="Q901">
        <f>Q900/4500</f>
        <v>168</v>
      </c>
      <c r="R901">
        <f>R900-Q900</f>
        <v>63000</v>
      </c>
    </row>
    <row r="902" spans="1:18" ht="12.75" customHeight="1" x14ac:dyDescent="0.25">
      <c r="A902" s="5" t="s">
        <v>30</v>
      </c>
      <c r="B902" s="5"/>
      <c r="C902" s="42" t="s">
        <v>31</v>
      </c>
      <c r="D902" s="42"/>
      <c r="E902" s="42"/>
      <c r="F902" s="5"/>
      <c r="G902" s="2"/>
      <c r="H902" s="5" t="s">
        <v>30</v>
      </c>
      <c r="I902" s="43" t="s">
        <v>29</v>
      </c>
      <c r="J902" s="43"/>
      <c r="K902" s="43"/>
      <c r="L902" s="43"/>
      <c r="M902" s="43"/>
      <c r="R902">
        <f>R901/4500</f>
        <v>14</v>
      </c>
    </row>
    <row r="903" spans="1:18" ht="45" x14ac:dyDescent="0.25">
      <c r="A903" s="44" t="s">
        <v>28</v>
      </c>
      <c r="B903" s="40"/>
      <c r="C903" s="40"/>
      <c r="D903" s="45"/>
      <c r="E903" s="49" t="s">
        <v>27</v>
      </c>
      <c r="F903" s="49" t="s">
        <v>26</v>
      </c>
      <c r="G903" s="49" t="s">
        <v>25</v>
      </c>
      <c r="H903" s="49" t="s">
        <v>24</v>
      </c>
      <c r="I903" s="39" t="s">
        <v>23</v>
      </c>
      <c r="J903" s="39"/>
      <c r="K903" s="39" t="s">
        <v>22</v>
      </c>
      <c r="L903" s="39"/>
      <c r="M903" s="9" t="s">
        <v>21</v>
      </c>
    </row>
    <row r="904" spans="1:18" ht="22.5" x14ac:dyDescent="0.25">
      <c r="A904" s="46"/>
      <c r="B904" s="47"/>
      <c r="C904" s="47"/>
      <c r="D904" s="48"/>
      <c r="E904" s="50"/>
      <c r="F904" s="50"/>
      <c r="G904" s="50"/>
      <c r="H904" s="50"/>
      <c r="I904" s="9" t="s">
        <v>20</v>
      </c>
      <c r="J904" s="16" t="s">
        <v>19</v>
      </c>
      <c r="K904" s="9" t="s">
        <v>20</v>
      </c>
      <c r="L904" s="16" t="s">
        <v>19</v>
      </c>
      <c r="M904" s="9"/>
    </row>
    <row r="905" spans="1:18" ht="12.75" customHeight="1" x14ac:dyDescent="0.25">
      <c r="A905" s="29">
        <v>1</v>
      </c>
      <c r="B905" s="30"/>
      <c r="C905" s="30"/>
      <c r="D905" s="31"/>
      <c r="E905" s="15">
        <v>2</v>
      </c>
      <c r="F905" s="9">
        <v>3</v>
      </c>
      <c r="G905" s="15">
        <v>4</v>
      </c>
      <c r="H905" s="15">
        <v>5</v>
      </c>
      <c r="I905" s="9">
        <v>6</v>
      </c>
      <c r="J905" s="9">
        <v>7</v>
      </c>
      <c r="K905" s="9">
        <v>8</v>
      </c>
      <c r="L905" s="9">
        <v>9</v>
      </c>
      <c r="M905" s="15">
        <v>10</v>
      </c>
      <c r="O905">
        <f>774000+45000</f>
        <v>819000</v>
      </c>
    </row>
    <row r="906" spans="1:18" ht="19.5" customHeight="1" x14ac:dyDescent="0.25">
      <c r="A906" s="14" t="s">
        <v>18</v>
      </c>
      <c r="B906" s="32" t="s">
        <v>17</v>
      </c>
      <c r="C906" s="33"/>
      <c r="D906" s="34"/>
      <c r="E906" s="14" t="s">
        <v>16</v>
      </c>
      <c r="F906" s="13">
        <v>10</v>
      </c>
      <c r="G906" s="12">
        <v>4500</v>
      </c>
      <c r="H906" s="11">
        <f>G906*F906</f>
        <v>45000</v>
      </c>
      <c r="I906" s="35" t="s">
        <v>15</v>
      </c>
      <c r="J906" s="36"/>
      <c r="K906" s="35" t="s">
        <v>14</v>
      </c>
      <c r="L906" s="36"/>
      <c r="M906" s="11">
        <f>H906</f>
        <v>45000</v>
      </c>
      <c r="O906">
        <f>O905/4500</f>
        <v>182</v>
      </c>
    </row>
    <row r="907" spans="1:18" ht="12.75" customHeight="1" x14ac:dyDescent="0.25">
      <c r="A907" s="10"/>
      <c r="B907" s="39" t="s">
        <v>13</v>
      </c>
      <c r="C907" s="39"/>
      <c r="D907" s="39"/>
      <c r="E907" s="9"/>
      <c r="F907" s="9"/>
      <c r="G907" s="8"/>
      <c r="H907" s="7">
        <f>SUM(H906:H906)</f>
        <v>45000</v>
      </c>
      <c r="I907" s="37"/>
      <c r="J907" s="38"/>
      <c r="K907" s="37"/>
      <c r="L907" s="38"/>
      <c r="M907" s="7">
        <f>(M906:M906)</f>
        <v>45000</v>
      </c>
    </row>
    <row r="908" spans="1:18" ht="12.75" customHeight="1" x14ac:dyDescent="0.25">
      <c r="A908" s="40" t="s">
        <v>12</v>
      </c>
      <c r="B908" s="40"/>
      <c r="C908" s="40"/>
      <c r="D908" s="40"/>
      <c r="E908" s="41" t="s">
        <v>128</v>
      </c>
      <c r="F908" s="41"/>
      <c r="G908" s="41"/>
      <c r="H908" s="41"/>
      <c r="I908" s="41"/>
      <c r="J908" s="41"/>
      <c r="K908" s="41"/>
      <c r="L908" s="41"/>
      <c r="M908" s="41"/>
    </row>
    <row r="909" spans="1:18" ht="12.75" customHeight="1" x14ac:dyDescent="0.25">
      <c r="A909" s="23" t="s">
        <v>10</v>
      </c>
      <c r="B909" s="24"/>
      <c r="C909" s="24"/>
      <c r="D909" s="24"/>
      <c r="E909" s="24"/>
      <c r="F909" s="24"/>
      <c r="G909" s="2"/>
      <c r="H909" s="5" t="s">
        <v>9</v>
      </c>
      <c r="I909" s="2"/>
      <c r="J909" s="2"/>
      <c r="K909" s="2"/>
      <c r="L909" s="2"/>
      <c r="M909" s="2"/>
    </row>
    <row r="910" spans="1:18" ht="12.75" customHeight="1" x14ac:dyDescent="0.25">
      <c r="A910" s="2"/>
      <c r="B910" s="4"/>
      <c r="C910" s="4"/>
      <c r="D910" s="4"/>
      <c r="E910" s="4"/>
      <c r="F910" s="4"/>
      <c r="G910" s="4"/>
      <c r="H910" s="4"/>
      <c r="I910" s="4"/>
      <c r="J910" s="5" t="s">
        <v>8</v>
      </c>
      <c r="K910" s="5"/>
      <c r="L910" s="5"/>
      <c r="M910" s="2"/>
    </row>
    <row r="911" spans="1:18" ht="12.75" customHeight="1" x14ac:dyDescent="0.25">
      <c r="A911" s="25" t="s">
        <v>7</v>
      </c>
      <c r="B911" s="26"/>
      <c r="C911" s="26"/>
      <c r="D911" s="26"/>
      <c r="E911" s="26"/>
      <c r="F911" s="6"/>
      <c r="G911" s="6"/>
      <c r="H911" s="21"/>
      <c r="I911" s="21"/>
      <c r="J911" s="21"/>
      <c r="K911" s="21"/>
      <c r="L911" s="21"/>
      <c r="M911" s="2"/>
    </row>
    <row r="912" spans="1:18" ht="12.75" customHeight="1" x14ac:dyDescent="0.25">
      <c r="A912" s="2"/>
      <c r="B912" s="4"/>
      <c r="C912" s="4"/>
      <c r="D912" s="4"/>
      <c r="E912" s="4"/>
      <c r="F912" s="4"/>
      <c r="G912" s="4"/>
      <c r="H912" s="27" t="s">
        <v>6</v>
      </c>
      <c r="I912" s="27"/>
      <c r="J912" s="27"/>
      <c r="K912" s="27"/>
      <c r="L912" s="27"/>
      <c r="M912" s="2"/>
    </row>
    <row r="913" spans="1:13" ht="12.75" customHeight="1" x14ac:dyDescent="0.25">
      <c r="A913" s="2"/>
      <c r="B913" s="5" t="s">
        <v>5</v>
      </c>
      <c r="C913" s="4"/>
      <c r="D913" s="4"/>
      <c r="E913" s="4"/>
      <c r="F913" s="4"/>
      <c r="G913" s="4"/>
      <c r="H913" s="28" t="s">
        <v>4</v>
      </c>
      <c r="I913" s="28"/>
      <c r="J913" s="28"/>
      <c r="K913" s="28"/>
      <c r="L913" s="28"/>
      <c r="M913" s="2"/>
    </row>
    <row r="914" spans="1:13" ht="12.75" customHeight="1" x14ac:dyDescent="0.25">
      <c r="A914" s="2"/>
      <c r="B914" s="5"/>
      <c r="C914" s="26" t="s">
        <v>3</v>
      </c>
      <c r="D914" s="26"/>
      <c r="E914" s="26"/>
      <c r="F914" s="26"/>
      <c r="G914" s="4"/>
      <c r="M914" s="2"/>
    </row>
    <row r="915" spans="1:13" ht="12.75" customHeight="1" thickBot="1" x14ac:dyDescent="0.3">
      <c r="A915" s="2"/>
      <c r="B915" s="4"/>
      <c r="C915" s="21"/>
      <c r="D915" s="21"/>
      <c r="E915" s="21"/>
      <c r="F915" s="21"/>
      <c r="G915" s="3"/>
      <c r="H915" s="22" t="s">
        <v>137</v>
      </c>
      <c r="I915" s="22"/>
      <c r="J915" s="22"/>
      <c r="K915" s="22"/>
      <c r="L915" s="22"/>
      <c r="M915" s="2"/>
    </row>
    <row r="916" spans="1:13" ht="12.75" customHeight="1" x14ac:dyDescent="0.25"/>
    <row r="917" spans="1:13" ht="12.75" customHeight="1" x14ac:dyDescent="0.25">
      <c r="A917" s="19" t="s">
        <v>1</v>
      </c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</row>
    <row r="918" spans="1:13" ht="12.75" hidden="1" customHeight="1" x14ac:dyDescent="0.25">
      <c r="A918" s="20" t="s">
        <v>0</v>
      </c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</row>
    <row r="919" spans="1:13" ht="12.75" hidden="1" customHeight="1" x14ac:dyDescent="0.25">
      <c r="A919" s="19" t="s">
        <v>1</v>
      </c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</row>
    <row r="920" spans="1:13" ht="12.75" hidden="1" customHeight="1" x14ac:dyDescent="0.25">
      <c r="A920" s="20" t="s">
        <v>0</v>
      </c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</row>
    <row r="921" spans="1:13" ht="12.75" hidden="1" customHeight="1" x14ac:dyDescent="0.25">
      <c r="A921" s="19" t="s">
        <v>1</v>
      </c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</row>
    <row r="922" spans="1:13" ht="12.75" hidden="1" customHeight="1" x14ac:dyDescent="0.25">
      <c r="A922" s="20" t="s">
        <v>0</v>
      </c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</row>
    <row r="923" spans="1:13" ht="12.75" hidden="1" customHeight="1" x14ac:dyDescent="0.25">
      <c r="A923" s="19" t="s">
        <v>1</v>
      </c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</row>
    <row r="924" spans="1:13" ht="12.75" hidden="1" customHeight="1" x14ac:dyDescent="0.25">
      <c r="A924" s="20" t="s">
        <v>0</v>
      </c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</row>
    <row r="925" spans="1:13" ht="12.75" hidden="1" customHeight="1" x14ac:dyDescent="0.25">
      <c r="A925" s="19" t="s">
        <v>1</v>
      </c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</row>
    <row r="926" spans="1:13" ht="12.75" hidden="1" customHeight="1" x14ac:dyDescent="0.25">
      <c r="A926" s="20" t="s">
        <v>0</v>
      </c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</row>
    <row r="927" spans="1:13" ht="12.75" hidden="1" customHeight="1" x14ac:dyDescent="0.25">
      <c r="A927" s="19" t="s">
        <v>1</v>
      </c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</row>
    <row r="928" spans="1:13" ht="12.75" hidden="1" customHeight="1" x14ac:dyDescent="0.25">
      <c r="A928" s="20" t="s">
        <v>0</v>
      </c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</row>
    <row r="929" spans="1:13" ht="12.75" hidden="1" customHeight="1" x14ac:dyDescent="0.25">
      <c r="A929" s="19" t="s">
        <v>1</v>
      </c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</row>
    <row r="930" spans="1:13" ht="12.75" hidden="1" customHeight="1" x14ac:dyDescent="0.25">
      <c r="A930" s="20" t="s">
        <v>0</v>
      </c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</row>
    <row r="931" spans="1:13" ht="12.75" hidden="1" customHeight="1" x14ac:dyDescent="0.25">
      <c r="A931" s="19" t="s">
        <v>1</v>
      </c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</row>
    <row r="932" spans="1:13" ht="12.75" hidden="1" customHeight="1" x14ac:dyDescent="0.25">
      <c r="A932" s="20" t="s">
        <v>0</v>
      </c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</row>
    <row r="933" spans="1:13" ht="12.75" hidden="1" customHeight="1" x14ac:dyDescent="0.25">
      <c r="A933" s="19" t="s">
        <v>1</v>
      </c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</row>
    <row r="934" spans="1:13" ht="12.75" hidden="1" customHeight="1" x14ac:dyDescent="0.25">
      <c r="A934" s="20" t="s">
        <v>0</v>
      </c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</row>
    <row r="935" spans="1:13" ht="12.75" hidden="1" customHeight="1" x14ac:dyDescent="0.25">
      <c r="A935" s="19" t="s">
        <v>1</v>
      </c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</row>
    <row r="936" spans="1:13" ht="12.75" hidden="1" customHeight="1" x14ac:dyDescent="0.25">
      <c r="A936" s="20" t="s">
        <v>0</v>
      </c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</row>
    <row r="937" spans="1:13" ht="12.75" hidden="1" customHeight="1" x14ac:dyDescent="0.25">
      <c r="A937" s="19" t="s">
        <v>1</v>
      </c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</row>
    <row r="938" spans="1:13" ht="12.75" hidden="1" customHeight="1" x14ac:dyDescent="0.25">
      <c r="A938" s="20" t="s">
        <v>0</v>
      </c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</row>
    <row r="939" spans="1:13" ht="12.75" hidden="1" customHeight="1" x14ac:dyDescent="0.25">
      <c r="A939" s="19" t="s">
        <v>1</v>
      </c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</row>
    <row r="940" spans="1:13" ht="12.75" hidden="1" customHeight="1" x14ac:dyDescent="0.25">
      <c r="A940" s="20" t="s">
        <v>0</v>
      </c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</row>
    <row r="941" spans="1:13" ht="12.75" hidden="1" customHeight="1" x14ac:dyDescent="0.25">
      <c r="A941" s="19" t="s">
        <v>1</v>
      </c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</row>
    <row r="942" spans="1:13" ht="12.75" customHeight="1" x14ac:dyDescent="0.25">
      <c r="A942" s="20" t="s">
        <v>0</v>
      </c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</row>
    <row r="945" spans="1:15" ht="13.5" customHeight="1" x14ac:dyDescent="0.25">
      <c r="A945" s="56" t="s">
        <v>136</v>
      </c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2"/>
    </row>
    <row r="946" spans="1:15" ht="12.75" customHeight="1" x14ac:dyDescent="0.25">
      <c r="A946" s="18"/>
      <c r="B946" s="18"/>
      <c r="C946" s="18"/>
      <c r="D946" s="57" t="s">
        <v>135</v>
      </c>
      <c r="E946" s="57"/>
      <c r="F946" s="57"/>
      <c r="G946" s="57"/>
      <c r="H946" s="57"/>
      <c r="I946" s="18"/>
      <c r="J946" s="18"/>
      <c r="K946" s="18"/>
      <c r="L946" s="18"/>
      <c r="M946" s="2"/>
    </row>
    <row r="947" spans="1:15" ht="12.75" customHeight="1" x14ac:dyDescent="0.25">
      <c r="A947" s="58" t="s">
        <v>107</v>
      </c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2"/>
    </row>
    <row r="948" spans="1:15" ht="12.75" customHeight="1" x14ac:dyDescent="0.25">
      <c r="A948" s="59" t="s">
        <v>54</v>
      </c>
      <c r="B948" s="59"/>
      <c r="C948" s="60" t="s">
        <v>53</v>
      </c>
      <c r="D948" s="60"/>
      <c r="E948" s="60"/>
      <c r="F948" s="17"/>
      <c r="G948" s="2"/>
      <c r="H948" s="17" t="s">
        <v>52</v>
      </c>
      <c r="I948" s="60" t="s">
        <v>51</v>
      </c>
      <c r="J948" s="60"/>
      <c r="K948" s="60"/>
      <c r="L948" s="60"/>
      <c r="M948" s="60"/>
    </row>
    <row r="949" spans="1:15" ht="12.75" customHeight="1" x14ac:dyDescent="0.25">
      <c r="A949" s="5" t="s">
        <v>49</v>
      </c>
      <c r="B949" s="5"/>
      <c r="C949" s="54" t="s">
        <v>50</v>
      </c>
      <c r="D949" s="54"/>
      <c r="E949" s="54"/>
      <c r="F949" s="5"/>
      <c r="G949" s="2"/>
      <c r="H949" s="5" t="s">
        <v>49</v>
      </c>
      <c r="I949" s="55" t="s">
        <v>48</v>
      </c>
      <c r="J949" s="55"/>
      <c r="K949" s="55"/>
      <c r="L949" s="55"/>
      <c r="M949" s="55"/>
    </row>
    <row r="950" spans="1:15" ht="12.75" customHeight="1" x14ac:dyDescent="0.25">
      <c r="A950" s="5" t="s">
        <v>47</v>
      </c>
      <c r="B950" s="5"/>
      <c r="C950" s="43" t="s">
        <v>71</v>
      </c>
      <c r="D950" s="43"/>
      <c r="E950" s="43"/>
      <c r="F950" s="5"/>
      <c r="G950" s="2"/>
      <c r="H950" s="5" t="s">
        <v>45</v>
      </c>
      <c r="I950" s="43" t="s">
        <v>44</v>
      </c>
      <c r="J950" s="43"/>
      <c r="K950" s="43"/>
      <c r="L950" s="43"/>
      <c r="M950" s="43"/>
    </row>
    <row r="951" spans="1:15" ht="12.75" customHeight="1" x14ac:dyDescent="0.25">
      <c r="A951" s="5" t="s">
        <v>43</v>
      </c>
      <c r="B951" s="5"/>
      <c r="C951" s="42" t="s">
        <v>42</v>
      </c>
      <c r="D951" s="42"/>
      <c r="E951" s="42"/>
      <c r="F951" s="5"/>
      <c r="G951" s="2"/>
      <c r="H951" s="5" t="s">
        <v>41</v>
      </c>
      <c r="I951" s="43" t="s">
        <v>40</v>
      </c>
      <c r="J951" s="43"/>
      <c r="K951" s="43"/>
      <c r="L951" s="43"/>
      <c r="M951" s="43"/>
    </row>
    <row r="952" spans="1:15" ht="12.75" customHeight="1" x14ac:dyDescent="0.25">
      <c r="A952" s="5" t="s">
        <v>38</v>
      </c>
      <c r="B952" s="5"/>
      <c r="C952" s="51" t="s">
        <v>39</v>
      </c>
      <c r="D952" s="51"/>
      <c r="E952" s="51"/>
      <c r="F952" s="51"/>
      <c r="G952" s="2"/>
      <c r="H952" s="5" t="s">
        <v>38</v>
      </c>
      <c r="I952" s="52" t="s">
        <v>37</v>
      </c>
      <c r="J952" s="52"/>
      <c r="K952" s="52"/>
      <c r="L952" s="52"/>
      <c r="M952" s="52"/>
    </row>
    <row r="953" spans="1:15" ht="12.75" customHeight="1" x14ac:dyDescent="0.25">
      <c r="A953" s="5" t="s">
        <v>35</v>
      </c>
      <c r="B953" s="5"/>
      <c r="C953" s="53" t="s">
        <v>36</v>
      </c>
      <c r="D953" s="53"/>
      <c r="E953" s="53"/>
      <c r="F953" s="5"/>
      <c r="G953" s="2"/>
      <c r="H953" s="5" t="s">
        <v>35</v>
      </c>
      <c r="I953" s="43" t="s">
        <v>34</v>
      </c>
      <c r="J953" s="43"/>
      <c r="K953" s="43"/>
      <c r="L953" s="43"/>
      <c r="M953" s="43"/>
    </row>
    <row r="954" spans="1:15" ht="12.75" customHeight="1" x14ac:dyDescent="0.25">
      <c r="A954" s="5" t="s">
        <v>32</v>
      </c>
      <c r="B954" s="5"/>
      <c r="C954" s="42" t="s">
        <v>33</v>
      </c>
      <c r="D954" s="42"/>
      <c r="E954" s="42"/>
      <c r="F954" s="5"/>
      <c r="G954" s="2"/>
      <c r="H954" s="5" t="s">
        <v>32</v>
      </c>
      <c r="I954" s="52">
        <v>204663171</v>
      </c>
      <c r="J954" s="52"/>
      <c r="K954" s="52"/>
      <c r="L954" s="52"/>
      <c r="M954" s="52"/>
    </row>
    <row r="955" spans="1:15" ht="12.75" customHeight="1" x14ac:dyDescent="0.25">
      <c r="A955" s="5" t="s">
        <v>30</v>
      </c>
      <c r="B955" s="5"/>
      <c r="C955" s="42" t="s">
        <v>31</v>
      </c>
      <c r="D955" s="42"/>
      <c r="E955" s="42"/>
      <c r="F955" s="5"/>
      <c r="G955" s="2"/>
      <c r="H955" s="5" t="s">
        <v>30</v>
      </c>
      <c r="I955" s="43" t="s">
        <v>29</v>
      </c>
      <c r="J955" s="43"/>
      <c r="K955" s="43"/>
      <c r="L955" s="43"/>
      <c r="M955" s="43"/>
    </row>
    <row r="956" spans="1:15" ht="45" x14ac:dyDescent="0.25">
      <c r="A956" s="44" t="s">
        <v>28</v>
      </c>
      <c r="B956" s="40"/>
      <c r="C956" s="40"/>
      <c r="D956" s="45"/>
      <c r="E956" s="49" t="s">
        <v>27</v>
      </c>
      <c r="F956" s="49" t="s">
        <v>26</v>
      </c>
      <c r="G956" s="49" t="s">
        <v>25</v>
      </c>
      <c r="H956" s="49" t="s">
        <v>24</v>
      </c>
      <c r="I956" s="39" t="s">
        <v>23</v>
      </c>
      <c r="J956" s="39"/>
      <c r="K956" s="39" t="s">
        <v>22</v>
      </c>
      <c r="L956" s="39"/>
      <c r="M956" s="9" t="s">
        <v>21</v>
      </c>
    </row>
    <row r="957" spans="1:15" ht="22.5" x14ac:dyDescent="0.25">
      <c r="A957" s="46"/>
      <c r="B957" s="47"/>
      <c r="C957" s="47"/>
      <c r="D957" s="48"/>
      <c r="E957" s="50"/>
      <c r="F957" s="50"/>
      <c r="G957" s="50"/>
      <c r="H957" s="50"/>
      <c r="I957" s="9" t="s">
        <v>20</v>
      </c>
      <c r="J957" s="16" t="s">
        <v>19</v>
      </c>
      <c r="K957" s="9" t="s">
        <v>20</v>
      </c>
      <c r="L957" s="16" t="s">
        <v>19</v>
      </c>
      <c r="M957" s="9"/>
      <c r="O957">
        <f>63000+45000</f>
        <v>108000</v>
      </c>
    </row>
    <row r="958" spans="1:15" ht="12.75" customHeight="1" x14ac:dyDescent="0.25">
      <c r="A958" s="29">
        <v>1</v>
      </c>
      <c r="B958" s="30"/>
      <c r="C958" s="30"/>
      <c r="D958" s="31"/>
      <c r="E958" s="15">
        <v>2</v>
      </c>
      <c r="F958" s="9">
        <v>3</v>
      </c>
      <c r="G958" s="15">
        <v>4</v>
      </c>
      <c r="H958" s="15">
        <v>5</v>
      </c>
      <c r="I958" s="9">
        <v>6</v>
      </c>
      <c r="J958" s="9">
        <v>7</v>
      </c>
      <c r="K958" s="9">
        <v>8</v>
      </c>
      <c r="L958" s="9">
        <v>9</v>
      </c>
      <c r="M958" s="15">
        <v>10</v>
      </c>
      <c r="O958">
        <f>O957/4500</f>
        <v>24</v>
      </c>
    </row>
    <row r="959" spans="1:15" ht="19.5" customHeight="1" x14ac:dyDescent="0.25">
      <c r="A959" s="14" t="s">
        <v>18</v>
      </c>
      <c r="B959" s="32" t="s">
        <v>17</v>
      </c>
      <c r="C959" s="33"/>
      <c r="D959" s="34"/>
      <c r="E959" s="14" t="s">
        <v>16</v>
      </c>
      <c r="F959" s="13">
        <v>10</v>
      </c>
      <c r="G959" s="12">
        <v>4500</v>
      </c>
      <c r="H959" s="11">
        <f>G959*F959</f>
        <v>45000</v>
      </c>
      <c r="I959" s="35" t="s">
        <v>15</v>
      </c>
      <c r="J959" s="36"/>
      <c r="K959" s="35" t="s">
        <v>14</v>
      </c>
      <c r="L959" s="36"/>
      <c r="M959" s="11">
        <f>H959</f>
        <v>45000</v>
      </c>
    </row>
    <row r="960" spans="1:15" ht="12.75" customHeight="1" x14ac:dyDescent="0.25">
      <c r="A960" s="10"/>
      <c r="B960" s="39" t="s">
        <v>13</v>
      </c>
      <c r="C960" s="39"/>
      <c r="D960" s="39"/>
      <c r="E960" s="9"/>
      <c r="F960" s="9"/>
      <c r="G960" s="8"/>
      <c r="H960" s="7">
        <f>SUM(H959:H959)</f>
        <v>45000</v>
      </c>
      <c r="I960" s="37"/>
      <c r="J960" s="38"/>
      <c r="K960" s="37"/>
      <c r="L960" s="38"/>
      <c r="M960" s="7">
        <f>(M959:M959)</f>
        <v>45000</v>
      </c>
    </row>
    <row r="961" spans="1:13" ht="12.75" customHeight="1" x14ac:dyDescent="0.25">
      <c r="A961" s="40" t="s">
        <v>12</v>
      </c>
      <c r="B961" s="40"/>
      <c r="C961" s="40"/>
      <c r="D961" s="40"/>
      <c r="E961" s="41" t="s">
        <v>128</v>
      </c>
      <c r="F961" s="41"/>
      <c r="G961" s="41"/>
      <c r="H961" s="41"/>
      <c r="I961" s="41"/>
      <c r="J961" s="41"/>
      <c r="K961" s="41"/>
      <c r="L961" s="41"/>
      <c r="M961" s="41"/>
    </row>
    <row r="962" spans="1:13" ht="12.75" customHeight="1" x14ac:dyDescent="0.25">
      <c r="A962" s="23" t="s">
        <v>10</v>
      </c>
      <c r="B962" s="24"/>
      <c r="C962" s="24"/>
      <c r="D962" s="24"/>
      <c r="E962" s="24"/>
      <c r="F962" s="24"/>
      <c r="G962" s="2"/>
      <c r="H962" s="5" t="s">
        <v>9</v>
      </c>
      <c r="I962" s="2"/>
      <c r="J962" s="2"/>
      <c r="K962" s="2"/>
      <c r="L962" s="2"/>
      <c r="M962" s="2"/>
    </row>
    <row r="963" spans="1:13" ht="12.75" customHeight="1" x14ac:dyDescent="0.25">
      <c r="A963" s="2"/>
      <c r="B963" s="4"/>
      <c r="C963" s="4"/>
      <c r="D963" s="4"/>
      <c r="E963" s="4"/>
      <c r="F963" s="4"/>
      <c r="G963" s="4"/>
      <c r="H963" s="4"/>
      <c r="I963" s="4"/>
      <c r="J963" s="5" t="s">
        <v>8</v>
      </c>
      <c r="K963" s="5"/>
      <c r="L963" s="5"/>
      <c r="M963" s="2"/>
    </row>
    <row r="964" spans="1:13" ht="12.75" customHeight="1" x14ac:dyDescent="0.25">
      <c r="A964" s="25" t="s">
        <v>7</v>
      </c>
      <c r="B964" s="26"/>
      <c r="C964" s="26"/>
      <c r="D964" s="26"/>
      <c r="E964" s="26"/>
      <c r="F964" s="6"/>
      <c r="G964" s="6"/>
      <c r="H964" s="21"/>
      <c r="I964" s="21"/>
      <c r="J964" s="21"/>
      <c r="K964" s="21"/>
      <c r="L964" s="21"/>
      <c r="M964" s="2"/>
    </row>
    <row r="965" spans="1:13" ht="12.75" customHeight="1" x14ac:dyDescent="0.25">
      <c r="A965" s="2"/>
      <c r="B965" s="4"/>
      <c r="C965" s="4"/>
      <c r="D965" s="4"/>
      <c r="E965" s="4"/>
      <c r="F965" s="4"/>
      <c r="G965" s="4"/>
      <c r="H965" s="27" t="s">
        <v>6</v>
      </c>
      <c r="I965" s="27"/>
      <c r="J965" s="27"/>
      <c r="K965" s="27"/>
      <c r="L965" s="27"/>
      <c r="M965" s="2"/>
    </row>
    <row r="966" spans="1:13" ht="12.75" customHeight="1" x14ac:dyDescent="0.25">
      <c r="A966" s="2"/>
      <c r="B966" s="5" t="s">
        <v>5</v>
      </c>
      <c r="C966" s="4"/>
      <c r="D966" s="4"/>
      <c r="E966" s="4"/>
      <c r="F966" s="4"/>
      <c r="G966" s="4"/>
      <c r="H966" s="28" t="s">
        <v>4</v>
      </c>
      <c r="I966" s="28"/>
      <c r="J966" s="28"/>
      <c r="K966" s="28"/>
      <c r="L966" s="28"/>
      <c r="M966" s="2"/>
    </row>
    <row r="967" spans="1:13" ht="12.75" customHeight="1" x14ac:dyDescent="0.25">
      <c r="A967" s="2"/>
      <c r="B967" s="5"/>
      <c r="C967" s="26" t="s">
        <v>3</v>
      </c>
      <c r="D967" s="26"/>
      <c r="E967" s="26"/>
      <c r="F967" s="26"/>
      <c r="G967" s="4"/>
      <c r="M967" s="2"/>
    </row>
    <row r="968" spans="1:13" ht="12.75" customHeight="1" thickBot="1" x14ac:dyDescent="0.3">
      <c r="A968" s="2"/>
      <c r="B968" s="4"/>
      <c r="C968" s="21"/>
      <c r="D968" s="21"/>
      <c r="E968" s="21"/>
      <c r="F968" s="21"/>
      <c r="G968" s="3"/>
      <c r="H968" s="22" t="s">
        <v>134</v>
      </c>
      <c r="I968" s="22"/>
      <c r="J968" s="22"/>
      <c r="K968" s="22"/>
      <c r="L968" s="22"/>
      <c r="M968" s="2"/>
    </row>
    <row r="969" spans="1:13" ht="12.75" customHeight="1" x14ac:dyDescent="0.25"/>
    <row r="970" spans="1:13" ht="12.75" customHeight="1" x14ac:dyDescent="0.25">
      <c r="A970" s="19" t="s">
        <v>1</v>
      </c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</row>
    <row r="971" spans="1:13" ht="12.75" hidden="1" customHeight="1" x14ac:dyDescent="0.25">
      <c r="A971" s="20" t="s">
        <v>0</v>
      </c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</row>
    <row r="972" spans="1:13" ht="12.75" hidden="1" customHeight="1" x14ac:dyDescent="0.25">
      <c r="A972" s="19" t="s">
        <v>1</v>
      </c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</row>
    <row r="973" spans="1:13" ht="12.75" hidden="1" customHeight="1" x14ac:dyDescent="0.25">
      <c r="A973" s="20" t="s">
        <v>0</v>
      </c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</row>
    <row r="974" spans="1:13" ht="12.75" hidden="1" customHeight="1" x14ac:dyDescent="0.25">
      <c r="A974" s="19" t="s">
        <v>1</v>
      </c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</row>
    <row r="975" spans="1:13" ht="12.75" hidden="1" customHeight="1" x14ac:dyDescent="0.25">
      <c r="A975" s="20" t="s">
        <v>0</v>
      </c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</row>
    <row r="976" spans="1:13" ht="12.75" hidden="1" customHeight="1" x14ac:dyDescent="0.25">
      <c r="A976" s="19" t="s">
        <v>1</v>
      </c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</row>
    <row r="977" spans="1:13" ht="12.75" hidden="1" customHeight="1" x14ac:dyDescent="0.25">
      <c r="A977" s="20" t="s">
        <v>0</v>
      </c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</row>
    <row r="978" spans="1:13" ht="12.75" hidden="1" customHeight="1" x14ac:dyDescent="0.25">
      <c r="A978" s="19" t="s">
        <v>1</v>
      </c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</row>
    <row r="979" spans="1:13" ht="12.75" hidden="1" customHeight="1" x14ac:dyDescent="0.25">
      <c r="A979" s="20" t="s">
        <v>0</v>
      </c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</row>
    <row r="980" spans="1:13" ht="12.75" hidden="1" customHeight="1" x14ac:dyDescent="0.25">
      <c r="A980" s="19" t="s">
        <v>1</v>
      </c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</row>
    <row r="981" spans="1:13" ht="12.75" hidden="1" customHeight="1" x14ac:dyDescent="0.25">
      <c r="A981" s="20" t="s">
        <v>0</v>
      </c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</row>
    <row r="982" spans="1:13" ht="12.75" hidden="1" customHeight="1" x14ac:dyDescent="0.25">
      <c r="A982" s="19" t="s">
        <v>1</v>
      </c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</row>
    <row r="983" spans="1:13" ht="12.75" hidden="1" customHeight="1" x14ac:dyDescent="0.25">
      <c r="A983" s="20" t="s">
        <v>0</v>
      </c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</row>
    <row r="984" spans="1:13" ht="12.75" hidden="1" customHeight="1" x14ac:dyDescent="0.25">
      <c r="A984" s="19" t="s">
        <v>1</v>
      </c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</row>
    <row r="985" spans="1:13" ht="12.75" hidden="1" customHeight="1" x14ac:dyDescent="0.25">
      <c r="A985" s="20" t="s">
        <v>0</v>
      </c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</row>
    <row r="986" spans="1:13" ht="12.75" hidden="1" customHeight="1" x14ac:dyDescent="0.25">
      <c r="A986" s="19" t="s">
        <v>1</v>
      </c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</row>
    <row r="987" spans="1:13" ht="12.75" hidden="1" customHeight="1" x14ac:dyDescent="0.25">
      <c r="A987" s="20" t="s">
        <v>0</v>
      </c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</row>
    <row r="988" spans="1:13" ht="12.75" hidden="1" customHeight="1" x14ac:dyDescent="0.25">
      <c r="A988" s="19" t="s">
        <v>1</v>
      </c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</row>
    <row r="989" spans="1:13" ht="12.75" hidden="1" customHeight="1" x14ac:dyDescent="0.25">
      <c r="A989" s="20" t="s">
        <v>0</v>
      </c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</row>
    <row r="990" spans="1:13" ht="12.75" hidden="1" customHeight="1" x14ac:dyDescent="0.25">
      <c r="A990" s="19" t="s">
        <v>1</v>
      </c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</row>
    <row r="991" spans="1:13" ht="12.75" hidden="1" customHeight="1" x14ac:dyDescent="0.25">
      <c r="A991" s="20" t="s">
        <v>0</v>
      </c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</row>
    <row r="992" spans="1:13" ht="12.75" hidden="1" customHeight="1" x14ac:dyDescent="0.25">
      <c r="A992" s="19" t="s">
        <v>1</v>
      </c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</row>
    <row r="993" spans="1:13" ht="12.75" hidden="1" customHeight="1" x14ac:dyDescent="0.25">
      <c r="A993" s="20" t="s">
        <v>0</v>
      </c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</row>
    <row r="994" spans="1:13" ht="12.75" hidden="1" customHeight="1" x14ac:dyDescent="0.25">
      <c r="A994" s="19" t="s">
        <v>1</v>
      </c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</row>
    <row r="995" spans="1:13" ht="12.75" customHeight="1" x14ac:dyDescent="0.25">
      <c r="A995" s="20" t="s">
        <v>0</v>
      </c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</row>
    <row r="998" spans="1:13" ht="13.5" customHeight="1" x14ac:dyDescent="0.25">
      <c r="A998" s="56" t="s">
        <v>133</v>
      </c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2"/>
    </row>
    <row r="999" spans="1:13" ht="12.75" customHeight="1" x14ac:dyDescent="0.25">
      <c r="A999" s="18"/>
      <c r="B999" s="18"/>
      <c r="C999" s="18"/>
      <c r="D999" s="57" t="s">
        <v>132</v>
      </c>
      <c r="E999" s="57"/>
      <c r="F999" s="57"/>
      <c r="G999" s="57"/>
      <c r="H999" s="57"/>
      <c r="I999" s="18"/>
      <c r="J999" s="18"/>
      <c r="K999" s="18"/>
      <c r="L999" s="18"/>
      <c r="M999" s="2"/>
    </row>
    <row r="1000" spans="1:13" ht="12.75" customHeight="1" x14ac:dyDescent="0.25">
      <c r="A1000" s="58" t="s">
        <v>107</v>
      </c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2"/>
    </row>
    <row r="1001" spans="1:13" ht="12.75" customHeight="1" x14ac:dyDescent="0.25">
      <c r="A1001" s="59" t="s">
        <v>54</v>
      </c>
      <c r="B1001" s="59"/>
      <c r="C1001" s="60" t="s">
        <v>53</v>
      </c>
      <c r="D1001" s="60"/>
      <c r="E1001" s="60"/>
      <c r="F1001" s="17"/>
      <c r="G1001" s="2"/>
      <c r="H1001" s="17" t="s">
        <v>52</v>
      </c>
      <c r="I1001" s="60" t="s">
        <v>51</v>
      </c>
      <c r="J1001" s="60"/>
      <c r="K1001" s="60"/>
      <c r="L1001" s="60"/>
      <c r="M1001" s="60"/>
    </row>
    <row r="1002" spans="1:13" ht="12.75" customHeight="1" x14ac:dyDescent="0.25">
      <c r="A1002" s="5" t="s">
        <v>49</v>
      </c>
      <c r="B1002" s="5"/>
      <c r="C1002" s="54" t="s">
        <v>50</v>
      </c>
      <c r="D1002" s="54"/>
      <c r="E1002" s="54"/>
      <c r="F1002" s="5"/>
      <c r="G1002" s="2"/>
      <c r="H1002" s="5" t="s">
        <v>49</v>
      </c>
      <c r="I1002" s="55" t="s">
        <v>48</v>
      </c>
      <c r="J1002" s="55"/>
      <c r="K1002" s="55"/>
      <c r="L1002" s="55"/>
      <c r="M1002" s="55"/>
    </row>
    <row r="1003" spans="1:13" ht="12.75" customHeight="1" x14ac:dyDescent="0.25">
      <c r="A1003" s="5" t="s">
        <v>47</v>
      </c>
      <c r="B1003" s="5"/>
      <c r="C1003" s="43" t="s">
        <v>71</v>
      </c>
      <c r="D1003" s="43"/>
      <c r="E1003" s="43"/>
      <c r="F1003" s="5"/>
      <c r="G1003" s="2"/>
      <c r="H1003" s="5" t="s">
        <v>45</v>
      </c>
      <c r="I1003" s="43" t="s">
        <v>44</v>
      </c>
      <c r="J1003" s="43"/>
      <c r="K1003" s="43"/>
      <c r="L1003" s="43"/>
      <c r="M1003" s="43"/>
    </row>
    <row r="1004" spans="1:13" ht="12.75" customHeight="1" x14ac:dyDescent="0.25">
      <c r="A1004" s="5" t="s">
        <v>43</v>
      </c>
      <c r="B1004" s="5"/>
      <c r="C1004" s="42" t="s">
        <v>42</v>
      </c>
      <c r="D1004" s="42"/>
      <c r="E1004" s="42"/>
      <c r="F1004" s="5"/>
      <c r="G1004" s="2"/>
      <c r="H1004" s="5" t="s">
        <v>41</v>
      </c>
      <c r="I1004" s="43" t="s">
        <v>40</v>
      </c>
      <c r="J1004" s="43"/>
      <c r="K1004" s="43"/>
      <c r="L1004" s="43"/>
      <c r="M1004" s="43"/>
    </row>
    <row r="1005" spans="1:13" ht="12.75" customHeight="1" x14ac:dyDescent="0.25">
      <c r="A1005" s="5" t="s">
        <v>38</v>
      </c>
      <c r="B1005" s="5"/>
      <c r="C1005" s="51" t="s">
        <v>39</v>
      </c>
      <c r="D1005" s="51"/>
      <c r="E1005" s="51"/>
      <c r="F1005" s="51"/>
      <c r="G1005" s="2"/>
      <c r="H1005" s="5" t="s">
        <v>38</v>
      </c>
      <c r="I1005" s="52" t="s">
        <v>37</v>
      </c>
      <c r="J1005" s="52"/>
      <c r="K1005" s="52"/>
      <c r="L1005" s="52"/>
      <c r="M1005" s="52"/>
    </row>
    <row r="1006" spans="1:13" ht="12.75" customHeight="1" x14ac:dyDescent="0.25">
      <c r="A1006" s="5" t="s">
        <v>35</v>
      </c>
      <c r="B1006" s="5"/>
      <c r="C1006" s="53" t="s">
        <v>36</v>
      </c>
      <c r="D1006" s="53"/>
      <c r="E1006" s="53"/>
      <c r="F1006" s="5"/>
      <c r="G1006" s="2"/>
      <c r="H1006" s="5" t="s">
        <v>35</v>
      </c>
      <c r="I1006" s="43" t="s">
        <v>34</v>
      </c>
      <c r="J1006" s="43"/>
      <c r="K1006" s="43"/>
      <c r="L1006" s="43"/>
      <c r="M1006" s="43"/>
    </row>
    <row r="1007" spans="1:13" ht="12.75" customHeight="1" x14ac:dyDescent="0.25">
      <c r="A1007" s="5" t="s">
        <v>32</v>
      </c>
      <c r="B1007" s="5"/>
      <c r="C1007" s="42" t="s">
        <v>33</v>
      </c>
      <c r="D1007" s="42"/>
      <c r="E1007" s="42"/>
      <c r="F1007" s="5"/>
      <c r="G1007" s="2"/>
      <c r="H1007" s="5" t="s">
        <v>32</v>
      </c>
      <c r="I1007" s="52">
        <v>204663171</v>
      </c>
      <c r="J1007" s="52"/>
      <c r="K1007" s="52"/>
      <c r="L1007" s="52"/>
      <c r="M1007" s="52"/>
    </row>
    <row r="1008" spans="1:13" ht="12.75" customHeight="1" x14ac:dyDescent="0.25">
      <c r="A1008" s="5" t="s">
        <v>30</v>
      </c>
      <c r="B1008" s="5"/>
      <c r="C1008" s="42" t="s">
        <v>31</v>
      </c>
      <c r="D1008" s="42"/>
      <c r="E1008" s="42"/>
      <c r="F1008" s="5"/>
      <c r="G1008" s="2"/>
      <c r="H1008" s="5" t="s">
        <v>30</v>
      </c>
      <c r="I1008" s="43" t="s">
        <v>29</v>
      </c>
      <c r="J1008" s="43"/>
      <c r="K1008" s="43"/>
      <c r="L1008" s="43"/>
      <c r="M1008" s="43"/>
    </row>
    <row r="1009" spans="1:15" ht="45" x14ac:dyDescent="0.25">
      <c r="A1009" s="44" t="s">
        <v>28</v>
      </c>
      <c r="B1009" s="40"/>
      <c r="C1009" s="40"/>
      <c r="D1009" s="45"/>
      <c r="E1009" s="49" t="s">
        <v>27</v>
      </c>
      <c r="F1009" s="49" t="s">
        <v>26</v>
      </c>
      <c r="G1009" s="49" t="s">
        <v>25</v>
      </c>
      <c r="H1009" s="49" t="s">
        <v>24</v>
      </c>
      <c r="I1009" s="39" t="s">
        <v>23</v>
      </c>
      <c r="J1009" s="39"/>
      <c r="K1009" s="39" t="s">
        <v>22</v>
      </c>
      <c r="L1009" s="39"/>
      <c r="M1009" s="9" t="s">
        <v>21</v>
      </c>
    </row>
    <row r="1010" spans="1:15" ht="22.5" x14ac:dyDescent="0.25">
      <c r="A1010" s="46"/>
      <c r="B1010" s="47"/>
      <c r="C1010" s="47"/>
      <c r="D1010" s="48"/>
      <c r="E1010" s="50"/>
      <c r="F1010" s="50"/>
      <c r="G1010" s="50"/>
      <c r="H1010" s="50"/>
      <c r="I1010" s="9" t="s">
        <v>20</v>
      </c>
      <c r="J1010" s="16" t="s">
        <v>19</v>
      </c>
      <c r="K1010" s="9" t="s">
        <v>20</v>
      </c>
      <c r="L1010" s="16" t="s">
        <v>19</v>
      </c>
      <c r="M1010" s="9"/>
      <c r="O1010">
        <f>108000+54000</f>
        <v>162000</v>
      </c>
    </row>
    <row r="1011" spans="1:15" ht="12.75" customHeight="1" x14ac:dyDescent="0.25">
      <c r="A1011" s="29">
        <v>1</v>
      </c>
      <c r="B1011" s="30"/>
      <c r="C1011" s="30"/>
      <c r="D1011" s="31"/>
      <c r="E1011" s="15">
        <v>2</v>
      </c>
      <c r="F1011" s="9">
        <v>3</v>
      </c>
      <c r="G1011" s="15">
        <v>4</v>
      </c>
      <c r="H1011" s="15">
        <v>5</v>
      </c>
      <c r="I1011" s="9">
        <v>6</v>
      </c>
      <c r="J1011" s="9">
        <v>7</v>
      </c>
      <c r="K1011" s="9">
        <v>8</v>
      </c>
      <c r="L1011" s="9">
        <v>9</v>
      </c>
      <c r="M1011" s="15">
        <v>10</v>
      </c>
      <c r="O1011">
        <f>O1010/4500</f>
        <v>36</v>
      </c>
    </row>
    <row r="1012" spans="1:15" ht="19.5" customHeight="1" x14ac:dyDescent="0.25">
      <c r="A1012" s="14" t="s">
        <v>18</v>
      </c>
      <c r="B1012" s="32" t="s">
        <v>17</v>
      </c>
      <c r="C1012" s="33"/>
      <c r="D1012" s="34"/>
      <c r="E1012" s="14" t="s">
        <v>16</v>
      </c>
      <c r="F1012" s="13">
        <v>12</v>
      </c>
      <c r="G1012" s="12">
        <v>4500</v>
      </c>
      <c r="H1012" s="11">
        <f>G1012*F1012</f>
        <v>54000</v>
      </c>
      <c r="I1012" s="35" t="s">
        <v>15</v>
      </c>
      <c r="J1012" s="36"/>
      <c r="K1012" s="35" t="s">
        <v>14</v>
      </c>
      <c r="L1012" s="36"/>
      <c r="M1012" s="11">
        <f>H1012</f>
        <v>54000</v>
      </c>
    </row>
    <row r="1013" spans="1:15" ht="12.75" customHeight="1" x14ac:dyDescent="0.25">
      <c r="A1013" s="10"/>
      <c r="B1013" s="39" t="s">
        <v>13</v>
      </c>
      <c r="C1013" s="39"/>
      <c r="D1013" s="39"/>
      <c r="E1013" s="9"/>
      <c r="F1013" s="9"/>
      <c r="G1013" s="8"/>
      <c r="H1013" s="7">
        <f>SUM(H1012:H1012)</f>
        <v>54000</v>
      </c>
      <c r="I1013" s="37"/>
      <c r="J1013" s="38"/>
      <c r="K1013" s="37"/>
      <c r="L1013" s="38"/>
      <c r="M1013" s="7">
        <f>(M1012:M1012)</f>
        <v>54000</v>
      </c>
    </row>
    <row r="1014" spans="1:15" ht="12.75" customHeight="1" x14ac:dyDescent="0.25">
      <c r="A1014" s="40" t="s">
        <v>12</v>
      </c>
      <c r="B1014" s="40"/>
      <c r="C1014" s="40"/>
      <c r="D1014" s="40"/>
      <c r="E1014" s="41" t="s">
        <v>124</v>
      </c>
      <c r="F1014" s="41"/>
      <c r="G1014" s="41"/>
      <c r="H1014" s="41"/>
      <c r="I1014" s="41"/>
      <c r="J1014" s="41"/>
      <c r="K1014" s="41"/>
      <c r="L1014" s="41"/>
      <c r="M1014" s="41"/>
    </row>
    <row r="1015" spans="1:15" ht="12.75" customHeight="1" x14ac:dyDescent="0.25">
      <c r="A1015" s="23" t="s">
        <v>10</v>
      </c>
      <c r="B1015" s="24"/>
      <c r="C1015" s="24"/>
      <c r="D1015" s="24"/>
      <c r="E1015" s="24"/>
      <c r="F1015" s="24"/>
      <c r="G1015" s="2"/>
      <c r="H1015" s="5" t="s">
        <v>9</v>
      </c>
      <c r="I1015" s="2"/>
      <c r="J1015" s="2"/>
      <c r="K1015" s="2"/>
      <c r="L1015" s="2"/>
      <c r="M1015" s="2"/>
    </row>
    <row r="1016" spans="1:15" ht="12.75" customHeight="1" x14ac:dyDescent="0.25">
      <c r="A1016" s="2"/>
      <c r="B1016" s="4"/>
      <c r="C1016" s="4"/>
      <c r="D1016" s="4"/>
      <c r="E1016" s="4"/>
      <c r="F1016" s="4"/>
      <c r="G1016" s="4"/>
      <c r="H1016" s="4"/>
      <c r="I1016" s="4"/>
      <c r="J1016" s="5" t="s">
        <v>8</v>
      </c>
      <c r="K1016" s="5"/>
      <c r="L1016" s="5"/>
      <c r="M1016" s="2"/>
    </row>
    <row r="1017" spans="1:15" ht="12.75" customHeight="1" x14ac:dyDescent="0.25">
      <c r="A1017" s="25" t="s">
        <v>7</v>
      </c>
      <c r="B1017" s="26"/>
      <c r="C1017" s="26"/>
      <c r="D1017" s="26"/>
      <c r="E1017" s="26"/>
      <c r="F1017" s="6"/>
      <c r="G1017" s="6"/>
      <c r="H1017" s="21"/>
      <c r="I1017" s="21"/>
      <c r="J1017" s="21"/>
      <c r="K1017" s="21"/>
      <c r="L1017" s="21"/>
      <c r="M1017" s="2"/>
    </row>
    <row r="1018" spans="1:15" ht="12.75" customHeight="1" x14ac:dyDescent="0.25">
      <c r="A1018" s="2"/>
      <c r="B1018" s="4"/>
      <c r="C1018" s="4"/>
      <c r="D1018" s="4"/>
      <c r="E1018" s="4"/>
      <c r="F1018" s="4"/>
      <c r="G1018" s="4"/>
      <c r="H1018" s="27" t="s">
        <v>6</v>
      </c>
      <c r="I1018" s="27"/>
      <c r="J1018" s="27"/>
      <c r="K1018" s="27"/>
      <c r="L1018" s="27"/>
      <c r="M1018" s="2"/>
    </row>
    <row r="1019" spans="1:15" ht="12.75" customHeight="1" x14ac:dyDescent="0.25">
      <c r="A1019" s="2"/>
      <c r="B1019" s="5" t="s">
        <v>5</v>
      </c>
      <c r="C1019" s="4"/>
      <c r="D1019" s="4"/>
      <c r="E1019" s="4"/>
      <c r="F1019" s="4"/>
      <c r="G1019" s="4"/>
      <c r="H1019" s="28" t="s">
        <v>4</v>
      </c>
      <c r="I1019" s="28"/>
      <c r="J1019" s="28"/>
      <c r="K1019" s="28"/>
      <c r="L1019" s="28"/>
      <c r="M1019" s="2"/>
    </row>
    <row r="1020" spans="1:15" ht="12.75" customHeight="1" x14ac:dyDescent="0.25">
      <c r="A1020" s="2"/>
      <c r="B1020" s="5"/>
      <c r="C1020" s="26" t="s">
        <v>3</v>
      </c>
      <c r="D1020" s="26"/>
      <c r="E1020" s="26"/>
      <c r="F1020" s="26"/>
      <c r="G1020" s="4"/>
      <c r="M1020" s="2"/>
    </row>
    <row r="1021" spans="1:15" ht="12.75" customHeight="1" thickBot="1" x14ac:dyDescent="0.3">
      <c r="A1021" s="2"/>
      <c r="B1021" s="4"/>
      <c r="C1021" s="21"/>
      <c r="D1021" s="21"/>
      <c r="E1021" s="21"/>
      <c r="F1021" s="21"/>
      <c r="G1021" s="3"/>
      <c r="H1021" s="22" t="s">
        <v>131</v>
      </c>
      <c r="I1021" s="22"/>
      <c r="J1021" s="22"/>
      <c r="K1021" s="22"/>
      <c r="L1021" s="22"/>
      <c r="M1021" s="2"/>
    </row>
    <row r="1022" spans="1:15" ht="12.75" customHeight="1" x14ac:dyDescent="0.25"/>
    <row r="1023" spans="1:15" ht="12.75" customHeight="1" x14ac:dyDescent="0.25">
      <c r="A1023" s="19" t="s">
        <v>1</v>
      </c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</row>
    <row r="1024" spans="1:15" ht="12.75" hidden="1" customHeight="1" x14ac:dyDescent="0.25">
      <c r="A1024" s="20" t="s">
        <v>0</v>
      </c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</row>
    <row r="1025" spans="1:13" ht="12.75" hidden="1" customHeight="1" x14ac:dyDescent="0.25">
      <c r="A1025" s="19" t="s">
        <v>1</v>
      </c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</row>
    <row r="1026" spans="1:13" ht="12.75" hidden="1" customHeight="1" x14ac:dyDescent="0.25">
      <c r="A1026" s="20" t="s">
        <v>0</v>
      </c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</row>
    <row r="1027" spans="1:13" ht="12.75" hidden="1" customHeight="1" x14ac:dyDescent="0.25">
      <c r="A1027" s="19" t="s">
        <v>1</v>
      </c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</row>
    <row r="1028" spans="1:13" ht="12.75" hidden="1" customHeight="1" x14ac:dyDescent="0.25">
      <c r="A1028" s="20" t="s">
        <v>0</v>
      </c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</row>
    <row r="1029" spans="1:13" ht="12.75" hidden="1" customHeight="1" x14ac:dyDescent="0.25">
      <c r="A1029" s="19" t="s">
        <v>1</v>
      </c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</row>
    <row r="1030" spans="1:13" ht="12.75" hidden="1" customHeight="1" x14ac:dyDescent="0.25">
      <c r="A1030" s="20" t="s">
        <v>0</v>
      </c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</row>
    <row r="1031" spans="1:13" ht="12.75" hidden="1" customHeight="1" x14ac:dyDescent="0.25">
      <c r="A1031" s="19" t="s">
        <v>1</v>
      </c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</row>
    <row r="1032" spans="1:13" ht="12.75" hidden="1" customHeight="1" x14ac:dyDescent="0.25">
      <c r="A1032" s="20" t="s">
        <v>0</v>
      </c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</row>
    <row r="1033" spans="1:13" ht="12.75" hidden="1" customHeight="1" x14ac:dyDescent="0.25">
      <c r="A1033" s="19" t="s">
        <v>1</v>
      </c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</row>
    <row r="1034" spans="1:13" ht="12.75" hidden="1" customHeight="1" x14ac:dyDescent="0.25">
      <c r="A1034" s="20" t="s">
        <v>0</v>
      </c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</row>
    <row r="1035" spans="1:13" ht="12.75" hidden="1" customHeight="1" x14ac:dyDescent="0.25">
      <c r="A1035" s="19" t="s">
        <v>1</v>
      </c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</row>
    <row r="1036" spans="1:13" ht="12.75" hidden="1" customHeight="1" x14ac:dyDescent="0.25">
      <c r="A1036" s="20" t="s">
        <v>0</v>
      </c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</row>
    <row r="1037" spans="1:13" ht="12.75" hidden="1" customHeight="1" x14ac:dyDescent="0.25">
      <c r="A1037" s="19" t="s">
        <v>1</v>
      </c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</row>
    <row r="1038" spans="1:13" ht="12.75" hidden="1" customHeight="1" x14ac:dyDescent="0.25">
      <c r="A1038" s="20" t="s">
        <v>0</v>
      </c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</row>
    <row r="1039" spans="1:13" ht="12.75" hidden="1" customHeight="1" x14ac:dyDescent="0.25">
      <c r="A1039" s="19" t="s">
        <v>1</v>
      </c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</row>
    <row r="1040" spans="1:13" ht="12.75" hidden="1" customHeight="1" x14ac:dyDescent="0.25">
      <c r="A1040" s="20" t="s">
        <v>0</v>
      </c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</row>
    <row r="1041" spans="1:13" ht="12.75" hidden="1" customHeight="1" x14ac:dyDescent="0.25">
      <c r="A1041" s="19" t="s">
        <v>1</v>
      </c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</row>
    <row r="1042" spans="1:13" ht="12.75" hidden="1" customHeight="1" x14ac:dyDescent="0.25">
      <c r="A1042" s="20" t="s">
        <v>0</v>
      </c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</row>
    <row r="1043" spans="1:13" ht="12.75" hidden="1" customHeight="1" x14ac:dyDescent="0.25">
      <c r="A1043" s="19" t="s">
        <v>1</v>
      </c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</row>
    <row r="1044" spans="1:13" ht="12.75" hidden="1" customHeight="1" x14ac:dyDescent="0.25">
      <c r="A1044" s="20" t="s">
        <v>0</v>
      </c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</row>
    <row r="1045" spans="1:13" ht="12.75" hidden="1" customHeight="1" x14ac:dyDescent="0.25">
      <c r="A1045" s="19" t="s">
        <v>1</v>
      </c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</row>
    <row r="1046" spans="1:13" ht="12.75" hidden="1" customHeight="1" x14ac:dyDescent="0.25">
      <c r="A1046" s="20" t="s">
        <v>0</v>
      </c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</row>
    <row r="1047" spans="1:13" ht="12.75" hidden="1" customHeight="1" x14ac:dyDescent="0.25">
      <c r="A1047" s="19" t="s">
        <v>1</v>
      </c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</row>
    <row r="1048" spans="1:13" ht="12.75" customHeight="1" x14ac:dyDescent="0.25">
      <c r="A1048" s="20" t="s">
        <v>0</v>
      </c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</row>
    <row r="1051" spans="1:13" ht="13.5" customHeight="1" x14ac:dyDescent="0.25">
      <c r="A1051" s="56" t="s">
        <v>130</v>
      </c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2"/>
    </row>
    <row r="1052" spans="1:13" ht="12.75" customHeight="1" x14ac:dyDescent="0.25">
      <c r="A1052" s="18"/>
      <c r="B1052" s="18"/>
      <c r="C1052" s="18"/>
      <c r="D1052" s="57" t="s">
        <v>129</v>
      </c>
      <c r="E1052" s="57"/>
      <c r="F1052" s="57"/>
      <c r="G1052" s="57"/>
      <c r="H1052" s="57"/>
      <c r="I1052" s="18"/>
      <c r="J1052" s="18"/>
      <c r="K1052" s="18"/>
      <c r="L1052" s="18"/>
      <c r="M1052" s="2"/>
    </row>
    <row r="1053" spans="1:13" ht="12.75" customHeight="1" x14ac:dyDescent="0.25">
      <c r="A1053" s="58" t="s">
        <v>107</v>
      </c>
      <c r="B1053" s="58"/>
      <c r="C1053" s="58"/>
      <c r="D1053" s="58"/>
      <c r="E1053" s="58"/>
      <c r="F1053" s="58"/>
      <c r="G1053" s="58"/>
      <c r="H1053" s="58"/>
      <c r="I1053" s="58"/>
      <c r="J1053" s="58"/>
      <c r="K1053" s="58"/>
      <c r="L1053" s="58"/>
      <c r="M1053" s="2"/>
    </row>
    <row r="1054" spans="1:13" ht="12.75" customHeight="1" x14ac:dyDescent="0.25">
      <c r="A1054" s="59" t="s">
        <v>54</v>
      </c>
      <c r="B1054" s="59"/>
      <c r="C1054" s="60" t="s">
        <v>53</v>
      </c>
      <c r="D1054" s="60"/>
      <c r="E1054" s="60"/>
      <c r="F1054" s="17"/>
      <c r="G1054" s="2"/>
      <c r="H1054" s="17" t="s">
        <v>52</v>
      </c>
      <c r="I1054" s="60" t="s">
        <v>51</v>
      </c>
      <c r="J1054" s="60"/>
      <c r="K1054" s="60"/>
      <c r="L1054" s="60"/>
      <c r="M1054" s="60"/>
    </row>
    <row r="1055" spans="1:13" ht="12.75" customHeight="1" x14ac:dyDescent="0.25">
      <c r="A1055" s="5" t="s">
        <v>49</v>
      </c>
      <c r="B1055" s="5"/>
      <c r="C1055" s="54" t="s">
        <v>50</v>
      </c>
      <c r="D1055" s="54"/>
      <c r="E1055" s="54"/>
      <c r="F1055" s="5"/>
      <c r="G1055" s="2"/>
      <c r="H1055" s="5" t="s">
        <v>49</v>
      </c>
      <c r="I1055" s="55" t="s">
        <v>48</v>
      </c>
      <c r="J1055" s="55"/>
      <c r="K1055" s="55"/>
      <c r="L1055" s="55"/>
      <c r="M1055" s="55"/>
    </row>
    <row r="1056" spans="1:13" ht="12.75" customHeight="1" x14ac:dyDescent="0.25">
      <c r="A1056" s="5" t="s">
        <v>47</v>
      </c>
      <c r="B1056" s="5"/>
      <c r="C1056" s="43" t="s">
        <v>71</v>
      </c>
      <c r="D1056" s="43"/>
      <c r="E1056" s="43"/>
      <c r="F1056" s="5"/>
      <c r="G1056" s="2"/>
      <c r="H1056" s="5" t="s">
        <v>45</v>
      </c>
      <c r="I1056" s="43" t="s">
        <v>44</v>
      </c>
      <c r="J1056" s="43"/>
      <c r="K1056" s="43"/>
      <c r="L1056" s="43"/>
      <c r="M1056" s="43"/>
    </row>
    <row r="1057" spans="1:15" ht="12.75" customHeight="1" x14ac:dyDescent="0.25">
      <c r="A1057" s="5" t="s">
        <v>43</v>
      </c>
      <c r="B1057" s="5"/>
      <c r="C1057" s="42" t="s">
        <v>42</v>
      </c>
      <c r="D1057" s="42"/>
      <c r="E1057" s="42"/>
      <c r="F1057" s="5"/>
      <c r="G1057" s="2"/>
      <c r="H1057" s="5" t="s">
        <v>41</v>
      </c>
      <c r="I1057" s="43" t="s">
        <v>40</v>
      </c>
      <c r="J1057" s="43"/>
      <c r="K1057" s="43"/>
      <c r="L1057" s="43"/>
      <c r="M1057" s="43"/>
    </row>
    <row r="1058" spans="1:15" ht="12.75" customHeight="1" x14ac:dyDescent="0.25">
      <c r="A1058" s="5" t="s">
        <v>38</v>
      </c>
      <c r="B1058" s="5"/>
      <c r="C1058" s="51" t="s">
        <v>39</v>
      </c>
      <c r="D1058" s="51"/>
      <c r="E1058" s="51"/>
      <c r="F1058" s="51"/>
      <c r="G1058" s="2"/>
      <c r="H1058" s="5" t="s">
        <v>38</v>
      </c>
      <c r="I1058" s="52" t="s">
        <v>37</v>
      </c>
      <c r="J1058" s="52"/>
      <c r="K1058" s="52"/>
      <c r="L1058" s="52"/>
      <c r="M1058" s="52"/>
    </row>
    <row r="1059" spans="1:15" ht="12.75" customHeight="1" x14ac:dyDescent="0.25">
      <c r="A1059" s="5" t="s">
        <v>35</v>
      </c>
      <c r="B1059" s="5"/>
      <c r="C1059" s="53" t="s">
        <v>36</v>
      </c>
      <c r="D1059" s="53"/>
      <c r="E1059" s="53"/>
      <c r="F1059" s="5"/>
      <c r="G1059" s="2"/>
      <c r="H1059" s="5" t="s">
        <v>35</v>
      </c>
      <c r="I1059" s="43" t="s">
        <v>34</v>
      </c>
      <c r="J1059" s="43"/>
      <c r="K1059" s="43"/>
      <c r="L1059" s="43"/>
      <c r="M1059" s="43"/>
    </row>
    <row r="1060" spans="1:15" ht="12.75" customHeight="1" x14ac:dyDescent="0.25">
      <c r="A1060" s="5" t="s">
        <v>32</v>
      </c>
      <c r="B1060" s="5"/>
      <c r="C1060" s="42" t="s">
        <v>33</v>
      </c>
      <c r="D1060" s="42"/>
      <c r="E1060" s="42"/>
      <c r="F1060" s="5"/>
      <c r="G1060" s="2"/>
      <c r="H1060" s="5" t="s">
        <v>32</v>
      </c>
      <c r="I1060" s="52">
        <v>204663171</v>
      </c>
      <c r="J1060" s="52"/>
      <c r="K1060" s="52"/>
      <c r="L1060" s="52"/>
      <c r="M1060" s="52"/>
    </row>
    <row r="1061" spans="1:15" ht="12.75" customHeight="1" x14ac:dyDescent="0.25">
      <c r="A1061" s="5" t="s">
        <v>30</v>
      </c>
      <c r="B1061" s="5"/>
      <c r="C1061" s="42" t="s">
        <v>31</v>
      </c>
      <c r="D1061" s="42"/>
      <c r="E1061" s="42"/>
      <c r="F1061" s="5"/>
      <c r="G1061" s="2"/>
      <c r="H1061" s="5" t="s">
        <v>30</v>
      </c>
      <c r="I1061" s="43" t="s">
        <v>29</v>
      </c>
      <c r="J1061" s="43"/>
      <c r="K1061" s="43"/>
      <c r="L1061" s="43"/>
      <c r="M1061" s="43"/>
    </row>
    <row r="1062" spans="1:15" ht="45" x14ac:dyDescent="0.25">
      <c r="A1062" s="44" t="s">
        <v>28</v>
      </c>
      <c r="B1062" s="40"/>
      <c r="C1062" s="40"/>
      <c r="D1062" s="45"/>
      <c r="E1062" s="49" t="s">
        <v>27</v>
      </c>
      <c r="F1062" s="49" t="s">
        <v>26</v>
      </c>
      <c r="G1062" s="49" t="s">
        <v>25</v>
      </c>
      <c r="H1062" s="49" t="s">
        <v>24</v>
      </c>
      <c r="I1062" s="39" t="s">
        <v>23</v>
      </c>
      <c r="J1062" s="39"/>
      <c r="K1062" s="39" t="s">
        <v>22</v>
      </c>
      <c r="L1062" s="39"/>
      <c r="M1062" s="9" t="s">
        <v>21</v>
      </c>
    </row>
    <row r="1063" spans="1:15" ht="22.5" x14ac:dyDescent="0.25">
      <c r="A1063" s="46"/>
      <c r="B1063" s="47"/>
      <c r="C1063" s="47"/>
      <c r="D1063" s="48"/>
      <c r="E1063" s="50"/>
      <c r="F1063" s="50"/>
      <c r="G1063" s="50"/>
      <c r="H1063" s="50"/>
      <c r="I1063" s="9" t="s">
        <v>20</v>
      </c>
      <c r="J1063" s="16" t="s">
        <v>19</v>
      </c>
      <c r="K1063" s="9" t="s">
        <v>20</v>
      </c>
      <c r="L1063" s="16" t="s">
        <v>19</v>
      </c>
      <c r="M1063" s="9"/>
      <c r="O1063">
        <f>162000+45000</f>
        <v>207000</v>
      </c>
    </row>
    <row r="1064" spans="1:15" ht="12.75" customHeight="1" x14ac:dyDescent="0.25">
      <c r="A1064" s="29">
        <v>1</v>
      </c>
      <c r="B1064" s="30"/>
      <c r="C1064" s="30"/>
      <c r="D1064" s="31"/>
      <c r="E1064" s="15">
        <v>2</v>
      </c>
      <c r="F1064" s="9">
        <v>3</v>
      </c>
      <c r="G1064" s="15">
        <v>4</v>
      </c>
      <c r="H1064" s="15">
        <v>5</v>
      </c>
      <c r="I1064" s="9">
        <v>6</v>
      </c>
      <c r="J1064" s="9">
        <v>7</v>
      </c>
      <c r="K1064" s="9">
        <v>8</v>
      </c>
      <c r="L1064" s="9">
        <v>9</v>
      </c>
      <c r="M1064" s="15">
        <v>10</v>
      </c>
      <c r="O1064">
        <f>O1063/4500</f>
        <v>46</v>
      </c>
    </row>
    <row r="1065" spans="1:15" ht="19.5" customHeight="1" x14ac:dyDescent="0.25">
      <c r="A1065" s="14" t="s">
        <v>18</v>
      </c>
      <c r="B1065" s="32" t="s">
        <v>17</v>
      </c>
      <c r="C1065" s="33"/>
      <c r="D1065" s="34"/>
      <c r="E1065" s="14" t="s">
        <v>16</v>
      </c>
      <c r="F1065" s="13">
        <v>10</v>
      </c>
      <c r="G1065" s="12">
        <v>4500</v>
      </c>
      <c r="H1065" s="11">
        <f>G1065*F1065</f>
        <v>45000</v>
      </c>
      <c r="I1065" s="35" t="s">
        <v>15</v>
      </c>
      <c r="J1065" s="36"/>
      <c r="K1065" s="35" t="s">
        <v>14</v>
      </c>
      <c r="L1065" s="36"/>
      <c r="M1065" s="11">
        <f>H1065</f>
        <v>45000</v>
      </c>
    </row>
    <row r="1066" spans="1:15" ht="12.75" customHeight="1" x14ac:dyDescent="0.25">
      <c r="A1066" s="10"/>
      <c r="B1066" s="39" t="s">
        <v>13</v>
      </c>
      <c r="C1066" s="39"/>
      <c r="D1066" s="39"/>
      <c r="E1066" s="9"/>
      <c r="F1066" s="9"/>
      <c r="G1066" s="8"/>
      <c r="H1066" s="7">
        <f>SUM(H1065:H1065)</f>
        <v>45000</v>
      </c>
      <c r="I1066" s="37"/>
      <c r="J1066" s="38"/>
      <c r="K1066" s="37"/>
      <c r="L1066" s="38"/>
      <c r="M1066" s="7">
        <f>(M1065:M1065)</f>
        <v>45000</v>
      </c>
    </row>
    <row r="1067" spans="1:15" ht="12.75" customHeight="1" x14ac:dyDescent="0.25">
      <c r="A1067" s="40" t="s">
        <v>12</v>
      </c>
      <c r="B1067" s="40"/>
      <c r="C1067" s="40"/>
      <c r="D1067" s="40"/>
      <c r="E1067" s="41" t="s">
        <v>128</v>
      </c>
      <c r="F1067" s="41"/>
      <c r="G1067" s="41"/>
      <c r="H1067" s="41"/>
      <c r="I1067" s="41"/>
      <c r="J1067" s="41"/>
      <c r="K1067" s="41"/>
      <c r="L1067" s="41"/>
      <c r="M1067" s="41"/>
    </row>
    <row r="1068" spans="1:15" ht="12.75" customHeight="1" x14ac:dyDescent="0.25">
      <c r="A1068" s="23" t="s">
        <v>10</v>
      </c>
      <c r="B1068" s="24"/>
      <c r="C1068" s="24"/>
      <c r="D1068" s="24"/>
      <c r="E1068" s="24"/>
      <c r="F1068" s="24"/>
      <c r="G1068" s="2"/>
      <c r="H1068" s="5" t="s">
        <v>9</v>
      </c>
      <c r="I1068" s="2"/>
      <c r="J1068" s="2"/>
      <c r="K1068" s="2"/>
      <c r="L1068" s="2"/>
      <c r="M1068" s="2"/>
    </row>
    <row r="1069" spans="1:15" ht="12.75" customHeight="1" x14ac:dyDescent="0.25">
      <c r="A1069" s="2"/>
      <c r="B1069" s="4"/>
      <c r="C1069" s="4"/>
      <c r="D1069" s="4"/>
      <c r="E1069" s="4"/>
      <c r="F1069" s="4"/>
      <c r="G1069" s="4"/>
      <c r="H1069" s="4"/>
      <c r="I1069" s="4"/>
      <c r="J1069" s="5" t="s">
        <v>8</v>
      </c>
      <c r="K1069" s="5"/>
      <c r="L1069" s="5"/>
      <c r="M1069" s="2"/>
    </row>
    <row r="1070" spans="1:15" ht="12.75" customHeight="1" x14ac:dyDescent="0.25">
      <c r="A1070" s="25" t="s">
        <v>7</v>
      </c>
      <c r="B1070" s="26"/>
      <c r="C1070" s="26"/>
      <c r="D1070" s="26"/>
      <c r="E1070" s="26"/>
      <c r="F1070" s="6"/>
      <c r="G1070" s="6"/>
      <c r="H1070" s="21"/>
      <c r="I1070" s="21"/>
      <c r="J1070" s="21"/>
      <c r="K1070" s="21"/>
      <c r="L1070" s="21"/>
      <c r="M1070" s="2"/>
    </row>
    <row r="1071" spans="1:15" ht="12.75" customHeight="1" x14ac:dyDescent="0.25">
      <c r="A1071" s="2"/>
      <c r="B1071" s="4"/>
      <c r="C1071" s="4"/>
      <c r="D1071" s="4"/>
      <c r="E1071" s="4"/>
      <c r="F1071" s="4"/>
      <c r="G1071" s="4"/>
      <c r="H1071" s="27" t="s">
        <v>6</v>
      </c>
      <c r="I1071" s="27"/>
      <c r="J1071" s="27"/>
      <c r="K1071" s="27"/>
      <c r="L1071" s="27"/>
      <c r="M1071" s="2"/>
    </row>
    <row r="1072" spans="1:15" ht="12.75" customHeight="1" x14ac:dyDescent="0.25">
      <c r="A1072" s="2"/>
      <c r="B1072" s="5" t="s">
        <v>5</v>
      </c>
      <c r="C1072" s="4"/>
      <c r="D1072" s="4"/>
      <c r="E1072" s="4"/>
      <c r="F1072" s="4"/>
      <c r="G1072" s="4"/>
      <c r="H1072" s="28" t="s">
        <v>4</v>
      </c>
      <c r="I1072" s="28"/>
      <c r="J1072" s="28"/>
      <c r="K1072" s="28"/>
      <c r="L1072" s="28"/>
      <c r="M1072" s="2"/>
    </row>
    <row r="1073" spans="1:13" ht="12.75" customHeight="1" x14ac:dyDescent="0.25">
      <c r="A1073" s="2"/>
      <c r="B1073" s="5"/>
      <c r="C1073" s="26" t="s">
        <v>3</v>
      </c>
      <c r="D1073" s="26"/>
      <c r="E1073" s="26"/>
      <c r="F1073" s="26"/>
      <c r="G1073" s="4"/>
      <c r="M1073" s="2"/>
    </row>
    <row r="1074" spans="1:13" ht="12.75" customHeight="1" thickBot="1" x14ac:dyDescent="0.3">
      <c r="A1074" s="2"/>
      <c r="B1074" s="4"/>
      <c r="C1074" s="21"/>
      <c r="D1074" s="21"/>
      <c r="E1074" s="21"/>
      <c r="F1074" s="21"/>
      <c r="G1074" s="3"/>
      <c r="H1074" s="22" t="s">
        <v>127</v>
      </c>
      <c r="I1074" s="22"/>
      <c r="J1074" s="22"/>
      <c r="K1074" s="22"/>
      <c r="L1074" s="22"/>
      <c r="M1074" s="2"/>
    </row>
    <row r="1075" spans="1:13" ht="12.75" customHeight="1" x14ac:dyDescent="0.25"/>
    <row r="1076" spans="1:13" ht="12.75" customHeight="1" x14ac:dyDescent="0.25">
      <c r="A1076" s="19" t="s">
        <v>1</v>
      </c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</row>
    <row r="1077" spans="1:13" ht="12.75" hidden="1" customHeight="1" x14ac:dyDescent="0.25">
      <c r="A1077" s="20" t="s">
        <v>0</v>
      </c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</row>
    <row r="1078" spans="1:13" ht="12.75" hidden="1" customHeight="1" x14ac:dyDescent="0.25">
      <c r="A1078" s="19" t="s">
        <v>1</v>
      </c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</row>
    <row r="1079" spans="1:13" ht="12.75" hidden="1" customHeight="1" x14ac:dyDescent="0.25">
      <c r="A1079" s="20" t="s">
        <v>0</v>
      </c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</row>
    <row r="1080" spans="1:13" ht="12.75" hidden="1" customHeight="1" x14ac:dyDescent="0.25">
      <c r="A1080" s="19" t="s">
        <v>1</v>
      </c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</row>
    <row r="1081" spans="1:13" ht="12.75" hidden="1" customHeight="1" x14ac:dyDescent="0.25">
      <c r="A1081" s="20" t="s">
        <v>0</v>
      </c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</row>
    <row r="1082" spans="1:13" ht="12.75" hidden="1" customHeight="1" x14ac:dyDescent="0.25">
      <c r="A1082" s="19" t="s">
        <v>1</v>
      </c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</row>
    <row r="1083" spans="1:13" ht="12.75" hidden="1" customHeight="1" x14ac:dyDescent="0.25">
      <c r="A1083" s="20" t="s">
        <v>0</v>
      </c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</row>
    <row r="1084" spans="1:13" ht="12.75" hidden="1" customHeight="1" x14ac:dyDescent="0.25">
      <c r="A1084" s="19" t="s">
        <v>1</v>
      </c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</row>
    <row r="1085" spans="1:13" ht="12.75" hidden="1" customHeight="1" x14ac:dyDescent="0.25">
      <c r="A1085" s="20" t="s">
        <v>0</v>
      </c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</row>
    <row r="1086" spans="1:13" ht="12.75" hidden="1" customHeight="1" x14ac:dyDescent="0.25">
      <c r="A1086" s="19" t="s">
        <v>1</v>
      </c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</row>
    <row r="1087" spans="1:13" ht="12.75" hidden="1" customHeight="1" x14ac:dyDescent="0.25">
      <c r="A1087" s="20" t="s">
        <v>0</v>
      </c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</row>
    <row r="1088" spans="1:13" ht="12.75" hidden="1" customHeight="1" x14ac:dyDescent="0.25">
      <c r="A1088" s="19" t="s">
        <v>1</v>
      </c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</row>
    <row r="1089" spans="1:13" ht="12.75" hidden="1" customHeight="1" x14ac:dyDescent="0.25">
      <c r="A1089" s="20" t="s">
        <v>0</v>
      </c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</row>
    <row r="1090" spans="1:13" ht="12.75" hidden="1" customHeight="1" x14ac:dyDescent="0.25">
      <c r="A1090" s="19" t="s">
        <v>1</v>
      </c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</row>
    <row r="1091" spans="1:13" ht="12.75" hidden="1" customHeight="1" x14ac:dyDescent="0.25">
      <c r="A1091" s="20" t="s">
        <v>0</v>
      </c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</row>
    <row r="1092" spans="1:13" ht="12.75" hidden="1" customHeight="1" x14ac:dyDescent="0.25">
      <c r="A1092" s="19" t="s">
        <v>1</v>
      </c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</row>
    <row r="1093" spans="1:13" ht="12.75" hidden="1" customHeight="1" x14ac:dyDescent="0.25">
      <c r="A1093" s="20" t="s">
        <v>0</v>
      </c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</row>
    <row r="1094" spans="1:13" ht="12.75" hidden="1" customHeight="1" x14ac:dyDescent="0.25">
      <c r="A1094" s="19" t="s">
        <v>1</v>
      </c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</row>
    <row r="1095" spans="1:13" ht="12.75" hidden="1" customHeight="1" x14ac:dyDescent="0.25">
      <c r="A1095" s="20" t="s">
        <v>0</v>
      </c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</row>
    <row r="1096" spans="1:13" ht="12.75" hidden="1" customHeight="1" x14ac:dyDescent="0.25">
      <c r="A1096" s="19" t="s">
        <v>1</v>
      </c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</row>
    <row r="1097" spans="1:13" ht="12.75" hidden="1" customHeight="1" x14ac:dyDescent="0.25">
      <c r="A1097" s="20" t="s">
        <v>0</v>
      </c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</row>
    <row r="1098" spans="1:13" ht="12.75" hidden="1" customHeight="1" x14ac:dyDescent="0.25">
      <c r="A1098" s="19" t="s">
        <v>1</v>
      </c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</row>
    <row r="1099" spans="1:13" ht="12.75" hidden="1" customHeight="1" x14ac:dyDescent="0.25">
      <c r="A1099" s="20" t="s">
        <v>0</v>
      </c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</row>
    <row r="1100" spans="1:13" ht="12.75" hidden="1" customHeight="1" x14ac:dyDescent="0.25">
      <c r="A1100" s="19" t="s">
        <v>1</v>
      </c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</row>
    <row r="1101" spans="1:13" ht="12.75" customHeight="1" x14ac:dyDescent="0.25">
      <c r="A1101" s="20" t="s">
        <v>0</v>
      </c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</row>
    <row r="1104" spans="1:13" ht="13.5" customHeight="1" x14ac:dyDescent="0.25">
      <c r="A1104" s="56" t="s">
        <v>126</v>
      </c>
      <c r="B1104" s="56"/>
      <c r="C1104" s="56"/>
      <c r="D1104" s="56"/>
      <c r="E1104" s="56"/>
      <c r="F1104" s="56"/>
      <c r="G1104" s="56"/>
      <c r="H1104" s="56"/>
      <c r="I1104" s="56"/>
      <c r="J1104" s="56"/>
      <c r="K1104" s="56"/>
      <c r="L1104" s="56"/>
      <c r="M1104" s="2"/>
    </row>
    <row r="1105" spans="1:15" ht="12.75" customHeight="1" x14ac:dyDescent="0.25">
      <c r="A1105" s="18"/>
      <c r="B1105" s="18"/>
      <c r="C1105" s="18"/>
      <c r="D1105" s="57" t="s">
        <v>125</v>
      </c>
      <c r="E1105" s="57"/>
      <c r="F1105" s="57"/>
      <c r="G1105" s="57"/>
      <c r="H1105" s="57"/>
      <c r="I1105" s="18"/>
      <c r="J1105" s="18"/>
      <c r="K1105" s="18"/>
      <c r="L1105" s="18"/>
      <c r="M1105" s="2"/>
    </row>
    <row r="1106" spans="1:15" ht="12.75" customHeight="1" x14ac:dyDescent="0.25">
      <c r="A1106" s="58" t="s">
        <v>107</v>
      </c>
      <c r="B1106" s="58"/>
      <c r="C1106" s="58"/>
      <c r="D1106" s="58"/>
      <c r="E1106" s="58"/>
      <c r="F1106" s="58"/>
      <c r="G1106" s="58"/>
      <c r="H1106" s="58"/>
      <c r="I1106" s="58"/>
      <c r="J1106" s="58"/>
      <c r="K1106" s="58"/>
      <c r="L1106" s="58"/>
      <c r="M1106" s="2"/>
    </row>
    <row r="1107" spans="1:15" ht="12.75" customHeight="1" x14ac:dyDescent="0.25">
      <c r="A1107" s="59" t="s">
        <v>54</v>
      </c>
      <c r="B1107" s="59"/>
      <c r="C1107" s="60" t="s">
        <v>53</v>
      </c>
      <c r="D1107" s="60"/>
      <c r="E1107" s="60"/>
      <c r="F1107" s="17"/>
      <c r="G1107" s="2"/>
      <c r="H1107" s="17" t="s">
        <v>52</v>
      </c>
      <c r="I1107" s="60" t="s">
        <v>51</v>
      </c>
      <c r="J1107" s="60"/>
      <c r="K1107" s="60"/>
      <c r="L1107" s="60"/>
      <c r="M1107" s="60"/>
    </row>
    <row r="1108" spans="1:15" ht="12.75" customHeight="1" x14ac:dyDescent="0.25">
      <c r="A1108" s="5" t="s">
        <v>49</v>
      </c>
      <c r="B1108" s="5"/>
      <c r="C1108" s="54" t="s">
        <v>50</v>
      </c>
      <c r="D1108" s="54"/>
      <c r="E1108" s="54"/>
      <c r="F1108" s="5"/>
      <c r="G1108" s="2"/>
      <c r="H1108" s="5" t="s">
        <v>49</v>
      </c>
      <c r="I1108" s="55" t="s">
        <v>48</v>
      </c>
      <c r="J1108" s="55"/>
      <c r="K1108" s="55"/>
      <c r="L1108" s="55"/>
      <c r="M1108" s="55"/>
    </row>
    <row r="1109" spans="1:15" ht="12.75" customHeight="1" x14ac:dyDescent="0.25">
      <c r="A1109" s="5" t="s">
        <v>47</v>
      </c>
      <c r="B1109" s="5"/>
      <c r="C1109" s="43" t="s">
        <v>71</v>
      </c>
      <c r="D1109" s="43"/>
      <c r="E1109" s="43"/>
      <c r="F1109" s="5"/>
      <c r="G1109" s="2"/>
      <c r="H1109" s="5" t="s">
        <v>45</v>
      </c>
      <c r="I1109" s="43" t="s">
        <v>44</v>
      </c>
      <c r="J1109" s="43"/>
      <c r="K1109" s="43"/>
      <c r="L1109" s="43"/>
      <c r="M1109" s="43"/>
    </row>
    <row r="1110" spans="1:15" ht="12.75" customHeight="1" x14ac:dyDescent="0.25">
      <c r="A1110" s="5" t="s">
        <v>43</v>
      </c>
      <c r="B1110" s="5"/>
      <c r="C1110" s="42" t="s">
        <v>42</v>
      </c>
      <c r="D1110" s="42"/>
      <c r="E1110" s="42"/>
      <c r="F1110" s="5"/>
      <c r="G1110" s="2"/>
      <c r="H1110" s="5" t="s">
        <v>41</v>
      </c>
      <c r="I1110" s="43" t="s">
        <v>40</v>
      </c>
      <c r="J1110" s="43"/>
      <c r="K1110" s="43"/>
      <c r="L1110" s="43"/>
      <c r="M1110" s="43"/>
    </row>
    <row r="1111" spans="1:15" ht="12.75" customHeight="1" x14ac:dyDescent="0.25">
      <c r="A1111" s="5" t="s">
        <v>38</v>
      </c>
      <c r="B1111" s="5"/>
      <c r="C1111" s="51" t="s">
        <v>39</v>
      </c>
      <c r="D1111" s="51"/>
      <c r="E1111" s="51"/>
      <c r="F1111" s="51"/>
      <c r="G1111" s="2"/>
      <c r="H1111" s="5" t="s">
        <v>38</v>
      </c>
      <c r="I1111" s="52" t="s">
        <v>37</v>
      </c>
      <c r="J1111" s="52"/>
      <c r="K1111" s="52"/>
      <c r="L1111" s="52"/>
      <c r="M1111" s="52"/>
    </row>
    <row r="1112" spans="1:15" ht="12.75" customHeight="1" x14ac:dyDescent="0.25">
      <c r="A1112" s="5" t="s">
        <v>35</v>
      </c>
      <c r="B1112" s="5"/>
      <c r="C1112" s="53" t="s">
        <v>36</v>
      </c>
      <c r="D1112" s="53"/>
      <c r="E1112" s="53"/>
      <c r="F1112" s="5"/>
      <c r="G1112" s="2"/>
      <c r="H1112" s="5" t="s">
        <v>35</v>
      </c>
      <c r="I1112" s="43" t="s">
        <v>34</v>
      </c>
      <c r="J1112" s="43"/>
      <c r="K1112" s="43"/>
      <c r="L1112" s="43"/>
      <c r="M1112" s="43"/>
    </row>
    <row r="1113" spans="1:15" ht="12.75" customHeight="1" x14ac:dyDescent="0.25">
      <c r="A1113" s="5" t="s">
        <v>32</v>
      </c>
      <c r="B1113" s="5"/>
      <c r="C1113" s="42" t="s">
        <v>33</v>
      </c>
      <c r="D1113" s="42"/>
      <c r="E1113" s="42"/>
      <c r="F1113" s="5"/>
      <c r="G1113" s="2"/>
      <c r="H1113" s="5" t="s">
        <v>32</v>
      </c>
      <c r="I1113" s="52">
        <v>204663171</v>
      </c>
      <c r="J1113" s="52"/>
      <c r="K1113" s="52"/>
      <c r="L1113" s="52"/>
      <c r="M1113" s="52"/>
    </row>
    <row r="1114" spans="1:15" ht="12.75" customHeight="1" x14ac:dyDescent="0.25">
      <c r="A1114" s="5" t="s">
        <v>30</v>
      </c>
      <c r="B1114" s="5"/>
      <c r="C1114" s="42" t="s">
        <v>31</v>
      </c>
      <c r="D1114" s="42"/>
      <c r="E1114" s="42"/>
      <c r="F1114" s="5"/>
      <c r="G1114" s="2"/>
      <c r="H1114" s="5" t="s">
        <v>30</v>
      </c>
      <c r="I1114" s="43" t="s">
        <v>29</v>
      </c>
      <c r="J1114" s="43"/>
      <c r="K1114" s="43"/>
      <c r="L1114" s="43"/>
      <c r="M1114" s="43"/>
    </row>
    <row r="1115" spans="1:15" ht="45" x14ac:dyDescent="0.25">
      <c r="A1115" s="44" t="s">
        <v>28</v>
      </c>
      <c r="B1115" s="40"/>
      <c r="C1115" s="40"/>
      <c r="D1115" s="45"/>
      <c r="E1115" s="49" t="s">
        <v>27</v>
      </c>
      <c r="F1115" s="49" t="s">
        <v>26</v>
      </c>
      <c r="G1115" s="49" t="s">
        <v>25</v>
      </c>
      <c r="H1115" s="49" t="s">
        <v>24</v>
      </c>
      <c r="I1115" s="39" t="s">
        <v>23</v>
      </c>
      <c r="J1115" s="39"/>
      <c r="K1115" s="39" t="s">
        <v>22</v>
      </c>
      <c r="L1115" s="39"/>
      <c r="M1115" s="9" t="s">
        <v>21</v>
      </c>
    </row>
    <row r="1116" spans="1:15" ht="22.5" x14ac:dyDescent="0.25">
      <c r="A1116" s="46"/>
      <c r="B1116" s="47"/>
      <c r="C1116" s="47"/>
      <c r="D1116" s="48"/>
      <c r="E1116" s="50"/>
      <c r="F1116" s="50"/>
      <c r="G1116" s="50"/>
      <c r="H1116" s="50"/>
      <c r="I1116" s="9" t="s">
        <v>20</v>
      </c>
      <c r="J1116" s="16" t="s">
        <v>19</v>
      </c>
      <c r="K1116" s="9" t="s">
        <v>20</v>
      </c>
      <c r="L1116" s="16" t="s">
        <v>19</v>
      </c>
      <c r="M1116" s="9"/>
      <c r="O1116">
        <f>207000+54000</f>
        <v>261000</v>
      </c>
    </row>
    <row r="1117" spans="1:15" ht="12.75" customHeight="1" x14ac:dyDescent="0.25">
      <c r="A1117" s="29">
        <v>1</v>
      </c>
      <c r="B1117" s="30"/>
      <c r="C1117" s="30"/>
      <c r="D1117" s="31"/>
      <c r="E1117" s="15">
        <v>2</v>
      </c>
      <c r="F1117" s="9">
        <v>3</v>
      </c>
      <c r="G1117" s="15">
        <v>4</v>
      </c>
      <c r="H1117" s="15">
        <v>5</v>
      </c>
      <c r="I1117" s="9">
        <v>6</v>
      </c>
      <c r="J1117" s="9">
        <v>7</v>
      </c>
      <c r="K1117" s="9">
        <v>8</v>
      </c>
      <c r="L1117" s="9">
        <v>9</v>
      </c>
      <c r="M1117" s="15">
        <v>10</v>
      </c>
      <c r="O1117">
        <f>O1116/4500</f>
        <v>58</v>
      </c>
    </row>
    <row r="1118" spans="1:15" ht="19.5" customHeight="1" x14ac:dyDescent="0.25">
      <c r="A1118" s="14" t="s">
        <v>18</v>
      </c>
      <c r="B1118" s="32" t="s">
        <v>17</v>
      </c>
      <c r="C1118" s="33"/>
      <c r="D1118" s="34"/>
      <c r="E1118" s="14" t="s">
        <v>16</v>
      </c>
      <c r="F1118" s="13">
        <v>12</v>
      </c>
      <c r="G1118" s="12">
        <v>4500</v>
      </c>
      <c r="H1118" s="11">
        <f>G1118*F1118</f>
        <v>54000</v>
      </c>
      <c r="I1118" s="35" t="s">
        <v>15</v>
      </c>
      <c r="J1118" s="36"/>
      <c r="K1118" s="35" t="s">
        <v>14</v>
      </c>
      <c r="L1118" s="36"/>
      <c r="M1118" s="11">
        <f>H1118</f>
        <v>54000</v>
      </c>
    </row>
    <row r="1119" spans="1:15" ht="12.75" customHeight="1" x14ac:dyDescent="0.25">
      <c r="A1119" s="10"/>
      <c r="B1119" s="39" t="s">
        <v>13</v>
      </c>
      <c r="C1119" s="39"/>
      <c r="D1119" s="39"/>
      <c r="E1119" s="9"/>
      <c r="F1119" s="9"/>
      <c r="G1119" s="8"/>
      <c r="H1119" s="7">
        <f>SUM(H1118:H1118)</f>
        <v>54000</v>
      </c>
      <c r="I1119" s="37"/>
      <c r="J1119" s="38"/>
      <c r="K1119" s="37"/>
      <c r="L1119" s="38"/>
      <c r="M1119" s="7">
        <f>(M1118:M1118)</f>
        <v>54000</v>
      </c>
    </row>
    <row r="1120" spans="1:15" ht="12.75" customHeight="1" x14ac:dyDescent="0.25">
      <c r="A1120" s="40" t="s">
        <v>12</v>
      </c>
      <c r="B1120" s="40"/>
      <c r="C1120" s="40"/>
      <c r="D1120" s="40"/>
      <c r="E1120" s="41" t="s">
        <v>124</v>
      </c>
      <c r="F1120" s="41"/>
      <c r="G1120" s="41"/>
      <c r="H1120" s="41"/>
      <c r="I1120" s="41"/>
      <c r="J1120" s="41"/>
      <c r="K1120" s="41"/>
      <c r="L1120" s="41"/>
      <c r="M1120" s="41"/>
    </row>
    <row r="1121" spans="1:13" ht="12.75" customHeight="1" x14ac:dyDescent="0.25">
      <c r="A1121" s="23" t="s">
        <v>10</v>
      </c>
      <c r="B1121" s="24"/>
      <c r="C1121" s="24"/>
      <c r="D1121" s="24"/>
      <c r="E1121" s="24"/>
      <c r="F1121" s="24"/>
      <c r="G1121" s="2"/>
      <c r="H1121" s="5" t="s">
        <v>9</v>
      </c>
      <c r="I1121" s="2"/>
      <c r="J1121" s="2"/>
      <c r="K1121" s="2"/>
      <c r="L1121" s="2"/>
      <c r="M1121" s="2"/>
    </row>
    <row r="1122" spans="1:13" ht="12.75" customHeight="1" x14ac:dyDescent="0.25">
      <c r="A1122" s="2"/>
      <c r="B1122" s="4"/>
      <c r="C1122" s="4"/>
      <c r="D1122" s="4"/>
      <c r="E1122" s="4"/>
      <c r="F1122" s="4"/>
      <c r="G1122" s="4"/>
      <c r="H1122" s="4"/>
      <c r="I1122" s="4"/>
      <c r="J1122" s="5" t="s">
        <v>8</v>
      </c>
      <c r="K1122" s="5"/>
      <c r="L1122" s="5"/>
      <c r="M1122" s="2"/>
    </row>
    <row r="1123" spans="1:13" ht="12.75" customHeight="1" x14ac:dyDescent="0.25">
      <c r="A1123" s="25" t="s">
        <v>7</v>
      </c>
      <c r="B1123" s="26"/>
      <c r="C1123" s="26"/>
      <c r="D1123" s="26"/>
      <c r="E1123" s="26"/>
      <c r="F1123" s="6"/>
      <c r="G1123" s="6"/>
      <c r="H1123" s="21"/>
      <c r="I1123" s="21"/>
      <c r="J1123" s="21"/>
      <c r="K1123" s="21"/>
      <c r="L1123" s="21"/>
      <c r="M1123" s="2"/>
    </row>
    <row r="1124" spans="1:13" ht="12.75" customHeight="1" x14ac:dyDescent="0.25">
      <c r="A1124" s="2"/>
      <c r="B1124" s="4"/>
      <c r="C1124" s="4"/>
      <c r="D1124" s="4"/>
      <c r="E1124" s="4"/>
      <c r="F1124" s="4"/>
      <c r="G1124" s="4"/>
      <c r="H1124" s="27" t="s">
        <v>6</v>
      </c>
      <c r="I1124" s="27"/>
      <c r="J1124" s="27"/>
      <c r="K1124" s="27"/>
      <c r="L1124" s="27"/>
      <c r="M1124" s="2"/>
    </row>
    <row r="1125" spans="1:13" ht="12.75" customHeight="1" x14ac:dyDescent="0.25">
      <c r="A1125" s="2"/>
      <c r="B1125" s="5" t="s">
        <v>5</v>
      </c>
      <c r="C1125" s="4"/>
      <c r="D1125" s="4"/>
      <c r="E1125" s="4"/>
      <c r="F1125" s="4"/>
      <c r="G1125" s="4"/>
      <c r="H1125" s="28" t="s">
        <v>4</v>
      </c>
      <c r="I1125" s="28"/>
      <c r="J1125" s="28"/>
      <c r="K1125" s="28"/>
      <c r="L1125" s="28"/>
      <c r="M1125" s="2"/>
    </row>
    <row r="1126" spans="1:13" ht="12.75" customHeight="1" x14ac:dyDescent="0.25">
      <c r="A1126" s="2"/>
      <c r="B1126" s="5"/>
      <c r="C1126" s="26" t="s">
        <v>3</v>
      </c>
      <c r="D1126" s="26"/>
      <c r="E1126" s="26"/>
      <c r="F1126" s="26"/>
      <c r="G1126" s="4"/>
      <c r="M1126" s="2"/>
    </row>
    <row r="1127" spans="1:13" ht="12.75" customHeight="1" thickBot="1" x14ac:dyDescent="0.3">
      <c r="A1127" s="2"/>
      <c r="B1127" s="4"/>
      <c r="C1127" s="21"/>
      <c r="D1127" s="21"/>
      <c r="E1127" s="21"/>
      <c r="F1127" s="21"/>
      <c r="G1127" s="3"/>
      <c r="H1127" s="22" t="s">
        <v>123</v>
      </c>
      <c r="I1127" s="22"/>
      <c r="J1127" s="22"/>
      <c r="K1127" s="22"/>
      <c r="L1127" s="22"/>
      <c r="M1127" s="2"/>
    </row>
    <row r="1128" spans="1:13" ht="12.75" customHeight="1" x14ac:dyDescent="0.25"/>
    <row r="1129" spans="1:13" ht="12.75" customHeight="1" x14ac:dyDescent="0.25">
      <c r="A1129" s="19" t="s">
        <v>1</v>
      </c>
      <c r="B1129" s="19"/>
      <c r="C1129" s="19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</row>
    <row r="1130" spans="1:13" ht="12.75" hidden="1" customHeight="1" x14ac:dyDescent="0.25">
      <c r="A1130" s="20" t="s">
        <v>0</v>
      </c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</row>
    <row r="1131" spans="1:13" ht="12.75" hidden="1" customHeight="1" x14ac:dyDescent="0.25">
      <c r="A1131" s="19" t="s">
        <v>1</v>
      </c>
      <c r="B1131" s="19"/>
      <c r="C1131" s="19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</row>
    <row r="1132" spans="1:13" ht="12.75" hidden="1" customHeight="1" x14ac:dyDescent="0.25">
      <c r="A1132" s="20" t="s">
        <v>0</v>
      </c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</row>
    <row r="1133" spans="1:13" ht="12.75" hidden="1" customHeight="1" x14ac:dyDescent="0.25">
      <c r="A1133" s="19" t="s">
        <v>1</v>
      </c>
      <c r="B1133" s="19"/>
      <c r="C1133" s="19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</row>
    <row r="1134" spans="1:13" ht="12.75" hidden="1" customHeight="1" x14ac:dyDescent="0.25">
      <c r="A1134" s="20" t="s">
        <v>0</v>
      </c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</row>
    <row r="1135" spans="1:13" ht="12.75" hidden="1" customHeight="1" x14ac:dyDescent="0.25">
      <c r="A1135" s="19" t="s">
        <v>1</v>
      </c>
      <c r="B1135" s="19"/>
      <c r="C1135" s="19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</row>
    <row r="1136" spans="1:13" ht="12.75" hidden="1" customHeight="1" x14ac:dyDescent="0.25">
      <c r="A1136" s="20" t="s">
        <v>0</v>
      </c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</row>
    <row r="1137" spans="1:13" ht="12.75" hidden="1" customHeight="1" x14ac:dyDescent="0.25">
      <c r="A1137" s="19" t="s">
        <v>1</v>
      </c>
      <c r="B1137" s="19"/>
      <c r="C1137" s="19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</row>
    <row r="1138" spans="1:13" ht="12.75" hidden="1" customHeight="1" x14ac:dyDescent="0.25">
      <c r="A1138" s="20" t="s">
        <v>0</v>
      </c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</row>
    <row r="1139" spans="1:13" ht="12.75" hidden="1" customHeight="1" x14ac:dyDescent="0.25">
      <c r="A1139" s="19" t="s">
        <v>1</v>
      </c>
      <c r="B1139" s="19"/>
      <c r="C1139" s="19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</row>
    <row r="1140" spans="1:13" ht="12.75" hidden="1" customHeight="1" x14ac:dyDescent="0.25">
      <c r="A1140" s="20" t="s">
        <v>0</v>
      </c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</row>
    <row r="1141" spans="1:13" ht="12.75" hidden="1" customHeight="1" x14ac:dyDescent="0.25">
      <c r="A1141" s="19" t="s">
        <v>1</v>
      </c>
      <c r="B1141" s="19"/>
      <c r="C1141" s="19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</row>
    <row r="1142" spans="1:13" ht="12.75" hidden="1" customHeight="1" x14ac:dyDescent="0.25">
      <c r="A1142" s="20" t="s">
        <v>0</v>
      </c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</row>
    <row r="1143" spans="1:13" ht="12.75" hidden="1" customHeight="1" x14ac:dyDescent="0.25">
      <c r="A1143" s="19" t="s">
        <v>1</v>
      </c>
      <c r="B1143" s="19"/>
      <c r="C1143" s="19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</row>
    <row r="1144" spans="1:13" ht="12.75" hidden="1" customHeight="1" x14ac:dyDescent="0.25">
      <c r="A1144" s="20" t="s">
        <v>0</v>
      </c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</row>
    <row r="1145" spans="1:13" ht="12.75" hidden="1" customHeight="1" x14ac:dyDescent="0.25">
      <c r="A1145" s="19" t="s">
        <v>1</v>
      </c>
      <c r="B1145" s="19"/>
      <c r="C1145" s="19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</row>
    <row r="1146" spans="1:13" ht="12.75" hidden="1" customHeight="1" x14ac:dyDescent="0.25">
      <c r="A1146" s="20" t="s">
        <v>0</v>
      </c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</row>
    <row r="1147" spans="1:13" ht="12.75" hidden="1" customHeight="1" x14ac:dyDescent="0.25">
      <c r="A1147" s="19" t="s">
        <v>1</v>
      </c>
      <c r="B1147" s="19"/>
      <c r="C1147" s="19"/>
      <c r="D1147" s="19"/>
      <c r="E1147" s="19"/>
      <c r="F1147" s="19"/>
      <c r="G1147" s="19"/>
      <c r="H1147" s="19"/>
      <c r="I1147" s="19"/>
      <c r="J1147" s="19"/>
      <c r="K1147" s="19"/>
      <c r="L1147" s="19"/>
      <c r="M1147" s="19"/>
    </row>
    <row r="1148" spans="1:13" ht="12.75" hidden="1" customHeight="1" x14ac:dyDescent="0.25">
      <c r="A1148" s="20" t="s">
        <v>0</v>
      </c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</row>
    <row r="1149" spans="1:13" ht="12.75" hidden="1" customHeight="1" x14ac:dyDescent="0.25">
      <c r="A1149" s="19" t="s">
        <v>1</v>
      </c>
      <c r="B1149" s="19"/>
      <c r="C1149" s="19"/>
      <c r="D1149" s="19"/>
      <c r="E1149" s="19"/>
      <c r="F1149" s="19"/>
      <c r="G1149" s="19"/>
      <c r="H1149" s="19"/>
      <c r="I1149" s="19"/>
      <c r="J1149" s="19"/>
      <c r="K1149" s="19"/>
      <c r="L1149" s="19"/>
      <c r="M1149" s="19"/>
    </row>
    <row r="1150" spans="1:13" ht="12.75" hidden="1" customHeight="1" x14ac:dyDescent="0.25">
      <c r="A1150" s="20" t="s">
        <v>0</v>
      </c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</row>
    <row r="1151" spans="1:13" ht="12.75" hidden="1" customHeight="1" x14ac:dyDescent="0.25">
      <c r="A1151" s="19" t="s">
        <v>1</v>
      </c>
      <c r="B1151" s="19"/>
      <c r="C1151" s="19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</row>
    <row r="1152" spans="1:13" ht="12.75" hidden="1" customHeight="1" x14ac:dyDescent="0.25">
      <c r="A1152" s="20" t="s">
        <v>0</v>
      </c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</row>
    <row r="1153" spans="1:13" ht="12.75" hidden="1" customHeight="1" x14ac:dyDescent="0.25">
      <c r="A1153" s="19" t="s">
        <v>1</v>
      </c>
      <c r="B1153" s="19"/>
      <c r="C1153" s="19"/>
      <c r="D1153" s="19"/>
      <c r="E1153" s="19"/>
      <c r="F1153" s="19"/>
      <c r="G1153" s="19"/>
      <c r="H1153" s="19"/>
      <c r="I1153" s="19"/>
      <c r="J1153" s="19"/>
      <c r="K1153" s="19"/>
      <c r="L1153" s="19"/>
      <c r="M1153" s="19"/>
    </row>
    <row r="1154" spans="1:13" ht="12.75" customHeight="1" x14ac:dyDescent="0.25">
      <c r="A1154" s="20" t="s">
        <v>0</v>
      </c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</row>
    <row r="1157" spans="1:13" ht="13.5" customHeight="1" x14ac:dyDescent="0.25">
      <c r="A1157" s="56" t="s">
        <v>122</v>
      </c>
      <c r="B1157" s="56"/>
      <c r="C1157" s="56"/>
      <c r="D1157" s="56"/>
      <c r="E1157" s="56"/>
      <c r="F1157" s="56"/>
      <c r="G1157" s="56"/>
      <c r="H1157" s="56"/>
      <c r="I1157" s="56"/>
      <c r="J1157" s="56"/>
      <c r="K1157" s="56"/>
      <c r="L1157" s="56"/>
      <c r="M1157" s="2"/>
    </row>
    <row r="1158" spans="1:13" ht="12.75" customHeight="1" x14ac:dyDescent="0.25">
      <c r="A1158" s="18"/>
      <c r="B1158" s="18"/>
      <c r="C1158" s="18"/>
      <c r="D1158" s="57" t="s">
        <v>121</v>
      </c>
      <c r="E1158" s="57"/>
      <c r="F1158" s="57"/>
      <c r="G1158" s="57"/>
      <c r="H1158" s="57"/>
      <c r="I1158" s="18"/>
      <c r="J1158" s="18"/>
      <c r="K1158" s="18"/>
      <c r="L1158" s="18"/>
      <c r="M1158" s="2"/>
    </row>
    <row r="1159" spans="1:13" ht="12.75" customHeight="1" x14ac:dyDescent="0.25">
      <c r="A1159" s="58" t="s">
        <v>107</v>
      </c>
      <c r="B1159" s="58"/>
      <c r="C1159" s="58"/>
      <c r="D1159" s="58"/>
      <c r="E1159" s="58"/>
      <c r="F1159" s="58"/>
      <c r="G1159" s="58"/>
      <c r="H1159" s="58"/>
      <c r="I1159" s="58"/>
      <c r="J1159" s="58"/>
      <c r="K1159" s="58"/>
      <c r="L1159" s="58"/>
      <c r="M1159" s="2"/>
    </row>
    <row r="1160" spans="1:13" ht="12.75" customHeight="1" x14ac:dyDescent="0.25">
      <c r="A1160" s="59" t="s">
        <v>54</v>
      </c>
      <c r="B1160" s="59"/>
      <c r="C1160" s="60" t="s">
        <v>53</v>
      </c>
      <c r="D1160" s="60"/>
      <c r="E1160" s="60"/>
      <c r="F1160" s="17"/>
      <c r="G1160" s="2"/>
      <c r="H1160" s="17" t="s">
        <v>52</v>
      </c>
      <c r="I1160" s="60" t="s">
        <v>51</v>
      </c>
      <c r="J1160" s="60"/>
      <c r="K1160" s="60"/>
      <c r="L1160" s="60"/>
      <c r="M1160" s="60"/>
    </row>
    <row r="1161" spans="1:13" ht="12.75" customHeight="1" x14ac:dyDescent="0.25">
      <c r="A1161" s="5" t="s">
        <v>49</v>
      </c>
      <c r="B1161" s="5"/>
      <c r="C1161" s="54" t="s">
        <v>50</v>
      </c>
      <c r="D1161" s="54"/>
      <c r="E1161" s="54"/>
      <c r="F1161" s="5"/>
      <c r="G1161" s="2"/>
      <c r="H1161" s="5" t="s">
        <v>49</v>
      </c>
      <c r="I1161" s="55" t="s">
        <v>48</v>
      </c>
      <c r="J1161" s="55"/>
      <c r="K1161" s="55"/>
      <c r="L1161" s="55"/>
      <c r="M1161" s="55"/>
    </row>
    <row r="1162" spans="1:13" ht="12.75" customHeight="1" x14ac:dyDescent="0.25">
      <c r="A1162" s="5" t="s">
        <v>47</v>
      </c>
      <c r="B1162" s="5"/>
      <c r="C1162" s="43" t="s">
        <v>71</v>
      </c>
      <c r="D1162" s="43"/>
      <c r="E1162" s="43"/>
      <c r="F1162" s="5"/>
      <c r="G1162" s="2"/>
      <c r="H1162" s="5" t="s">
        <v>45</v>
      </c>
      <c r="I1162" s="43" t="s">
        <v>44</v>
      </c>
      <c r="J1162" s="43"/>
      <c r="K1162" s="43"/>
      <c r="L1162" s="43"/>
      <c r="M1162" s="43"/>
    </row>
    <row r="1163" spans="1:13" ht="12.75" customHeight="1" x14ac:dyDescent="0.25">
      <c r="A1163" s="5" t="s">
        <v>43</v>
      </c>
      <c r="B1163" s="5"/>
      <c r="C1163" s="42" t="s">
        <v>42</v>
      </c>
      <c r="D1163" s="42"/>
      <c r="E1163" s="42"/>
      <c r="F1163" s="5"/>
      <c r="G1163" s="2"/>
      <c r="H1163" s="5" t="s">
        <v>41</v>
      </c>
      <c r="I1163" s="43" t="s">
        <v>40</v>
      </c>
      <c r="J1163" s="43"/>
      <c r="K1163" s="43"/>
      <c r="L1163" s="43"/>
      <c r="M1163" s="43"/>
    </row>
    <row r="1164" spans="1:13" ht="12.75" customHeight="1" x14ac:dyDescent="0.25">
      <c r="A1164" s="5" t="s">
        <v>38</v>
      </c>
      <c r="B1164" s="5"/>
      <c r="C1164" s="51" t="s">
        <v>39</v>
      </c>
      <c r="D1164" s="51"/>
      <c r="E1164" s="51"/>
      <c r="F1164" s="51"/>
      <c r="G1164" s="2"/>
      <c r="H1164" s="5" t="s">
        <v>38</v>
      </c>
      <c r="I1164" s="52" t="s">
        <v>37</v>
      </c>
      <c r="J1164" s="52"/>
      <c r="K1164" s="52"/>
      <c r="L1164" s="52"/>
      <c r="M1164" s="52"/>
    </row>
    <row r="1165" spans="1:13" ht="12.75" customHeight="1" x14ac:dyDescent="0.25">
      <c r="A1165" s="5" t="s">
        <v>35</v>
      </c>
      <c r="B1165" s="5"/>
      <c r="C1165" s="53" t="s">
        <v>36</v>
      </c>
      <c r="D1165" s="53"/>
      <c r="E1165" s="53"/>
      <c r="F1165" s="5"/>
      <c r="G1165" s="2"/>
      <c r="H1165" s="5" t="s">
        <v>35</v>
      </c>
      <c r="I1165" s="43" t="s">
        <v>34</v>
      </c>
      <c r="J1165" s="43"/>
      <c r="K1165" s="43"/>
      <c r="L1165" s="43"/>
      <c r="M1165" s="43"/>
    </row>
    <row r="1166" spans="1:13" ht="12.75" customHeight="1" x14ac:dyDescent="0.25">
      <c r="A1166" s="5" t="s">
        <v>32</v>
      </c>
      <c r="B1166" s="5"/>
      <c r="C1166" s="42" t="s">
        <v>33</v>
      </c>
      <c r="D1166" s="42"/>
      <c r="E1166" s="42"/>
      <c r="F1166" s="5"/>
      <c r="G1166" s="2"/>
      <c r="H1166" s="5" t="s">
        <v>32</v>
      </c>
      <c r="I1166" s="52">
        <v>204663171</v>
      </c>
      <c r="J1166" s="52"/>
      <c r="K1166" s="52"/>
      <c r="L1166" s="52"/>
      <c r="M1166" s="52"/>
    </row>
    <row r="1167" spans="1:13" ht="12.75" customHeight="1" x14ac:dyDescent="0.25">
      <c r="A1167" s="5" t="s">
        <v>30</v>
      </c>
      <c r="B1167" s="5"/>
      <c r="C1167" s="42" t="s">
        <v>31</v>
      </c>
      <c r="D1167" s="42"/>
      <c r="E1167" s="42"/>
      <c r="F1167" s="5"/>
      <c r="G1167" s="2"/>
      <c r="H1167" s="5" t="s">
        <v>30</v>
      </c>
      <c r="I1167" s="43" t="s">
        <v>29</v>
      </c>
      <c r="J1167" s="43"/>
      <c r="K1167" s="43"/>
      <c r="L1167" s="43"/>
      <c r="M1167" s="43"/>
    </row>
    <row r="1168" spans="1:13" ht="45" x14ac:dyDescent="0.25">
      <c r="A1168" s="44" t="s">
        <v>28</v>
      </c>
      <c r="B1168" s="40"/>
      <c r="C1168" s="40"/>
      <c r="D1168" s="45"/>
      <c r="E1168" s="49" t="s">
        <v>27</v>
      </c>
      <c r="F1168" s="49" t="s">
        <v>26</v>
      </c>
      <c r="G1168" s="49" t="s">
        <v>25</v>
      </c>
      <c r="H1168" s="49" t="s">
        <v>24</v>
      </c>
      <c r="I1168" s="39" t="s">
        <v>23</v>
      </c>
      <c r="J1168" s="39"/>
      <c r="K1168" s="39" t="s">
        <v>22</v>
      </c>
      <c r="L1168" s="39"/>
      <c r="M1168" s="9" t="s">
        <v>21</v>
      </c>
    </row>
    <row r="1169" spans="1:16" ht="22.5" x14ac:dyDescent="0.25">
      <c r="A1169" s="46"/>
      <c r="B1169" s="47"/>
      <c r="C1169" s="47"/>
      <c r="D1169" s="48"/>
      <c r="E1169" s="50"/>
      <c r="F1169" s="50"/>
      <c r="G1169" s="50"/>
      <c r="H1169" s="50"/>
      <c r="I1169" s="9" t="s">
        <v>20</v>
      </c>
      <c r="J1169" s="16" t="s">
        <v>19</v>
      </c>
      <c r="K1169" s="9" t="s">
        <v>20</v>
      </c>
      <c r="L1169" s="16" t="s">
        <v>19</v>
      </c>
      <c r="M1169" s="9"/>
      <c r="O1169">
        <f>261000+67500</f>
        <v>328500</v>
      </c>
    </row>
    <row r="1170" spans="1:16" ht="12.75" customHeight="1" x14ac:dyDescent="0.25">
      <c r="A1170" s="29">
        <v>1</v>
      </c>
      <c r="B1170" s="30"/>
      <c r="C1170" s="30"/>
      <c r="D1170" s="31"/>
      <c r="E1170" s="15">
        <v>2</v>
      </c>
      <c r="F1170" s="9">
        <v>3</v>
      </c>
      <c r="G1170" s="15">
        <v>4</v>
      </c>
      <c r="H1170" s="15">
        <v>5</v>
      </c>
      <c r="I1170" s="9">
        <v>6</v>
      </c>
      <c r="J1170" s="9">
        <v>7</v>
      </c>
      <c r="K1170" s="9">
        <v>8</v>
      </c>
      <c r="L1170" s="9">
        <v>9</v>
      </c>
      <c r="M1170" s="15">
        <v>10</v>
      </c>
      <c r="O1170">
        <f>O1169/4500</f>
        <v>73</v>
      </c>
    </row>
    <row r="1171" spans="1:16" ht="19.5" customHeight="1" x14ac:dyDescent="0.25">
      <c r="A1171" s="14" t="s">
        <v>18</v>
      </c>
      <c r="B1171" s="32" t="s">
        <v>17</v>
      </c>
      <c r="C1171" s="33"/>
      <c r="D1171" s="34"/>
      <c r="E1171" s="14" t="s">
        <v>16</v>
      </c>
      <c r="F1171" s="13">
        <v>15</v>
      </c>
      <c r="G1171" s="12">
        <v>4500</v>
      </c>
      <c r="H1171" s="11">
        <f>G1171*F1171</f>
        <v>67500</v>
      </c>
      <c r="I1171" s="35" t="s">
        <v>15</v>
      </c>
      <c r="J1171" s="36"/>
      <c r="K1171" s="35" t="s">
        <v>14</v>
      </c>
      <c r="L1171" s="36"/>
      <c r="M1171" s="11">
        <f>H1171</f>
        <v>67500</v>
      </c>
    </row>
    <row r="1172" spans="1:16" ht="12.75" customHeight="1" x14ac:dyDescent="0.25">
      <c r="A1172" s="10"/>
      <c r="B1172" s="39" t="s">
        <v>13</v>
      </c>
      <c r="C1172" s="39"/>
      <c r="D1172" s="39"/>
      <c r="E1172" s="9"/>
      <c r="F1172" s="9"/>
      <c r="G1172" s="8"/>
      <c r="H1172" s="7">
        <f>SUM(H1171:H1171)</f>
        <v>67500</v>
      </c>
      <c r="I1172" s="37"/>
      <c r="J1172" s="38"/>
      <c r="K1172" s="37"/>
      <c r="L1172" s="38"/>
      <c r="M1172" s="7">
        <f>(M1171:M1171)</f>
        <v>67500</v>
      </c>
    </row>
    <row r="1173" spans="1:16" ht="12.75" customHeight="1" x14ac:dyDescent="0.25">
      <c r="A1173" s="40" t="s">
        <v>12</v>
      </c>
      <c r="B1173" s="40"/>
      <c r="C1173" s="40"/>
      <c r="D1173" s="40"/>
      <c r="E1173" s="41" t="s">
        <v>120</v>
      </c>
      <c r="F1173" s="41"/>
      <c r="G1173" s="41"/>
      <c r="H1173" s="41"/>
      <c r="I1173" s="41"/>
      <c r="J1173" s="41"/>
      <c r="K1173" s="41"/>
      <c r="L1173" s="41"/>
      <c r="M1173" s="41"/>
    </row>
    <row r="1174" spans="1:16" ht="12.75" customHeight="1" x14ac:dyDescent="0.25">
      <c r="A1174" s="23" t="s">
        <v>10</v>
      </c>
      <c r="B1174" s="24"/>
      <c r="C1174" s="24"/>
      <c r="D1174" s="24"/>
      <c r="E1174" s="24"/>
      <c r="F1174" s="24"/>
      <c r="G1174" s="2"/>
      <c r="H1174" s="5" t="s">
        <v>9</v>
      </c>
      <c r="I1174" s="2"/>
      <c r="J1174" s="2"/>
      <c r="K1174" s="2"/>
      <c r="L1174" s="2"/>
      <c r="M1174" s="2"/>
    </row>
    <row r="1175" spans="1:16" ht="12.75" customHeight="1" x14ac:dyDescent="0.25">
      <c r="A1175" s="2"/>
      <c r="B1175" s="4"/>
      <c r="C1175" s="4"/>
      <c r="D1175" s="4"/>
      <c r="E1175" s="4"/>
      <c r="F1175" s="4"/>
      <c r="G1175" s="4"/>
      <c r="H1175" s="4"/>
      <c r="I1175" s="4"/>
      <c r="J1175" s="5" t="s">
        <v>8</v>
      </c>
      <c r="K1175" s="5"/>
      <c r="L1175" s="5"/>
      <c r="M1175" s="2"/>
    </row>
    <row r="1176" spans="1:16" ht="12.75" customHeight="1" x14ac:dyDescent="0.25">
      <c r="A1176" s="25" t="s">
        <v>7</v>
      </c>
      <c r="B1176" s="26"/>
      <c r="C1176" s="26"/>
      <c r="D1176" s="26"/>
      <c r="E1176" s="26"/>
      <c r="F1176" s="6"/>
      <c r="G1176" s="6"/>
      <c r="H1176" s="21"/>
      <c r="I1176" s="21"/>
      <c r="J1176" s="21"/>
      <c r="K1176" s="21"/>
      <c r="L1176" s="21"/>
      <c r="M1176" s="2"/>
    </row>
    <row r="1177" spans="1:16" ht="12.75" customHeight="1" x14ac:dyDescent="0.25">
      <c r="A1177" s="2"/>
      <c r="B1177" s="4"/>
      <c r="C1177" s="4"/>
      <c r="D1177" s="4"/>
      <c r="E1177" s="4"/>
      <c r="F1177" s="4"/>
      <c r="G1177" s="4"/>
      <c r="H1177" s="27" t="s">
        <v>6</v>
      </c>
      <c r="I1177" s="27"/>
      <c r="J1177" s="27"/>
      <c r="K1177" s="27"/>
      <c r="L1177" s="27"/>
      <c r="M1177" s="2"/>
    </row>
    <row r="1178" spans="1:16" ht="12.75" customHeight="1" x14ac:dyDescent="0.25">
      <c r="A1178" s="2"/>
      <c r="B1178" s="5" t="s">
        <v>5</v>
      </c>
      <c r="C1178" s="4"/>
      <c r="D1178" s="4"/>
      <c r="E1178" s="4"/>
      <c r="F1178" s="4"/>
      <c r="G1178" s="4"/>
      <c r="H1178" s="28" t="s">
        <v>4</v>
      </c>
      <c r="I1178" s="28"/>
      <c r="J1178" s="28"/>
      <c r="K1178" s="28"/>
      <c r="L1178" s="28"/>
      <c r="M1178" s="2"/>
    </row>
    <row r="1179" spans="1:16" ht="12.75" customHeight="1" x14ac:dyDescent="0.25">
      <c r="A1179" s="2"/>
      <c r="B1179" s="5"/>
      <c r="C1179" s="26" t="s">
        <v>3</v>
      </c>
      <c r="D1179" s="26"/>
      <c r="E1179" s="26"/>
      <c r="F1179" s="26"/>
      <c r="G1179" s="4"/>
      <c r="M1179" s="2"/>
      <c r="P1179" s="1"/>
    </row>
    <row r="1180" spans="1:16" ht="12.75" customHeight="1" thickBot="1" x14ac:dyDescent="0.3">
      <c r="A1180" s="2"/>
      <c r="B1180" s="4"/>
      <c r="C1180" s="21"/>
      <c r="D1180" s="21"/>
      <c r="E1180" s="21"/>
      <c r="F1180" s="21"/>
      <c r="G1180" s="3"/>
      <c r="H1180" s="22" t="s">
        <v>119</v>
      </c>
      <c r="I1180" s="22"/>
      <c r="J1180" s="22"/>
      <c r="K1180" s="22"/>
      <c r="L1180" s="22"/>
      <c r="M1180" s="2"/>
    </row>
    <row r="1181" spans="1:16" ht="12.75" customHeight="1" x14ac:dyDescent="0.25"/>
    <row r="1182" spans="1:16" ht="12.75" customHeight="1" x14ac:dyDescent="0.25">
      <c r="A1182" s="19" t="s">
        <v>1</v>
      </c>
      <c r="B1182" s="19"/>
      <c r="C1182" s="19"/>
      <c r="D1182" s="19"/>
      <c r="E1182" s="19"/>
      <c r="F1182" s="19"/>
      <c r="G1182" s="19"/>
      <c r="H1182" s="19"/>
      <c r="I1182" s="19"/>
      <c r="J1182" s="19"/>
      <c r="K1182" s="19"/>
      <c r="L1182" s="19"/>
      <c r="M1182" s="19"/>
    </row>
    <row r="1183" spans="1:16" ht="12.75" hidden="1" customHeight="1" x14ac:dyDescent="0.25">
      <c r="A1183" s="20" t="s">
        <v>0</v>
      </c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</row>
    <row r="1184" spans="1:16" ht="12.75" hidden="1" customHeight="1" x14ac:dyDescent="0.25">
      <c r="A1184" s="19" t="s">
        <v>1</v>
      </c>
      <c r="B1184" s="19"/>
      <c r="C1184" s="19"/>
      <c r="D1184" s="19"/>
      <c r="E1184" s="19"/>
      <c r="F1184" s="19"/>
      <c r="G1184" s="19"/>
      <c r="H1184" s="19"/>
      <c r="I1184" s="19"/>
      <c r="J1184" s="19"/>
      <c r="K1184" s="19"/>
      <c r="L1184" s="19"/>
      <c r="M1184" s="19"/>
    </row>
    <row r="1185" spans="1:13" ht="12.75" hidden="1" customHeight="1" x14ac:dyDescent="0.25">
      <c r="A1185" s="20" t="s">
        <v>0</v>
      </c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</row>
    <row r="1186" spans="1:13" ht="12.75" hidden="1" customHeight="1" x14ac:dyDescent="0.25">
      <c r="A1186" s="19" t="s">
        <v>1</v>
      </c>
      <c r="B1186" s="19"/>
      <c r="C1186" s="19"/>
      <c r="D1186" s="19"/>
      <c r="E1186" s="19"/>
      <c r="F1186" s="19"/>
      <c r="G1186" s="19"/>
      <c r="H1186" s="19"/>
      <c r="I1186" s="19"/>
      <c r="J1186" s="19"/>
      <c r="K1186" s="19"/>
      <c r="L1186" s="19"/>
      <c r="M1186" s="19"/>
    </row>
    <row r="1187" spans="1:13" ht="12.75" hidden="1" customHeight="1" x14ac:dyDescent="0.25">
      <c r="A1187" s="20" t="s">
        <v>0</v>
      </c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</row>
    <row r="1188" spans="1:13" ht="12.75" hidden="1" customHeight="1" x14ac:dyDescent="0.25">
      <c r="A1188" s="19" t="s">
        <v>1</v>
      </c>
      <c r="B1188" s="19"/>
      <c r="C1188" s="19"/>
      <c r="D1188" s="19"/>
      <c r="E1188" s="19"/>
      <c r="F1188" s="19"/>
      <c r="G1188" s="19"/>
      <c r="H1188" s="19"/>
      <c r="I1188" s="19"/>
      <c r="J1188" s="19"/>
      <c r="K1188" s="19"/>
      <c r="L1188" s="19"/>
      <c r="M1188" s="19"/>
    </row>
    <row r="1189" spans="1:13" ht="12.75" hidden="1" customHeight="1" x14ac:dyDescent="0.25">
      <c r="A1189" s="20" t="s">
        <v>0</v>
      </c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</row>
    <row r="1190" spans="1:13" ht="12.75" hidden="1" customHeight="1" x14ac:dyDescent="0.25">
      <c r="A1190" s="19" t="s">
        <v>1</v>
      </c>
      <c r="B1190" s="19"/>
      <c r="C1190" s="19"/>
      <c r="D1190" s="19"/>
      <c r="E1190" s="19"/>
      <c r="F1190" s="19"/>
      <c r="G1190" s="19"/>
      <c r="H1190" s="19"/>
      <c r="I1190" s="19"/>
      <c r="J1190" s="19"/>
      <c r="K1190" s="19"/>
      <c r="L1190" s="19"/>
      <c r="M1190" s="19"/>
    </row>
    <row r="1191" spans="1:13" ht="12.75" hidden="1" customHeight="1" x14ac:dyDescent="0.25">
      <c r="A1191" s="20" t="s">
        <v>0</v>
      </c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</row>
    <row r="1192" spans="1:13" ht="12.75" hidden="1" customHeight="1" x14ac:dyDescent="0.25">
      <c r="A1192" s="19" t="s">
        <v>1</v>
      </c>
      <c r="B1192" s="19"/>
      <c r="C1192" s="19"/>
      <c r="D1192" s="19"/>
      <c r="E1192" s="19"/>
      <c r="F1192" s="19"/>
      <c r="G1192" s="19"/>
      <c r="H1192" s="19"/>
      <c r="I1192" s="19"/>
      <c r="J1192" s="19"/>
      <c r="K1192" s="19"/>
      <c r="L1192" s="19"/>
      <c r="M1192" s="19"/>
    </row>
    <row r="1193" spans="1:13" ht="12.75" hidden="1" customHeight="1" x14ac:dyDescent="0.25">
      <c r="A1193" s="20" t="s">
        <v>0</v>
      </c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</row>
    <row r="1194" spans="1:13" ht="12.75" hidden="1" customHeight="1" x14ac:dyDescent="0.25">
      <c r="A1194" s="19" t="s">
        <v>1</v>
      </c>
      <c r="B1194" s="19"/>
      <c r="C1194" s="19"/>
      <c r="D1194" s="19"/>
      <c r="E1194" s="19"/>
      <c r="F1194" s="19"/>
      <c r="G1194" s="19"/>
      <c r="H1194" s="19"/>
      <c r="I1194" s="19"/>
      <c r="J1194" s="19"/>
      <c r="K1194" s="19"/>
      <c r="L1194" s="19"/>
      <c r="M1194" s="19"/>
    </row>
    <row r="1195" spans="1:13" ht="12.75" hidden="1" customHeight="1" x14ac:dyDescent="0.25">
      <c r="A1195" s="20" t="s">
        <v>0</v>
      </c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</row>
    <row r="1196" spans="1:13" ht="12.75" hidden="1" customHeight="1" x14ac:dyDescent="0.25">
      <c r="A1196" s="19" t="s">
        <v>1</v>
      </c>
      <c r="B1196" s="19"/>
      <c r="C1196" s="19"/>
      <c r="D1196" s="19"/>
      <c r="E1196" s="19"/>
      <c r="F1196" s="19"/>
      <c r="G1196" s="19"/>
      <c r="H1196" s="19"/>
      <c r="I1196" s="19"/>
      <c r="J1196" s="19"/>
      <c r="K1196" s="19"/>
      <c r="L1196" s="19"/>
      <c r="M1196" s="19"/>
    </row>
    <row r="1197" spans="1:13" ht="12.75" hidden="1" customHeight="1" x14ac:dyDescent="0.25">
      <c r="A1197" s="20" t="s">
        <v>0</v>
      </c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</row>
    <row r="1198" spans="1:13" ht="12.75" hidden="1" customHeight="1" x14ac:dyDescent="0.25">
      <c r="A1198" s="19" t="s">
        <v>1</v>
      </c>
      <c r="B1198" s="19"/>
      <c r="C1198" s="19"/>
      <c r="D1198" s="19"/>
      <c r="E1198" s="19"/>
      <c r="F1198" s="19"/>
      <c r="G1198" s="19"/>
      <c r="H1198" s="19"/>
      <c r="I1198" s="19"/>
      <c r="J1198" s="19"/>
      <c r="K1198" s="19"/>
      <c r="L1198" s="19"/>
      <c r="M1198" s="19"/>
    </row>
    <row r="1199" spans="1:13" ht="12.75" hidden="1" customHeight="1" x14ac:dyDescent="0.25">
      <c r="A1199" s="20" t="s">
        <v>0</v>
      </c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</row>
    <row r="1200" spans="1:13" ht="12.75" hidden="1" customHeight="1" x14ac:dyDescent="0.25">
      <c r="A1200" s="19" t="s">
        <v>1</v>
      </c>
      <c r="B1200" s="19"/>
      <c r="C1200" s="19"/>
      <c r="D1200" s="19"/>
      <c r="E1200" s="19"/>
      <c r="F1200" s="19"/>
      <c r="G1200" s="19"/>
      <c r="H1200" s="19"/>
      <c r="I1200" s="19"/>
      <c r="J1200" s="19"/>
      <c r="K1200" s="19"/>
      <c r="L1200" s="19"/>
      <c r="M1200" s="19"/>
    </row>
    <row r="1201" spans="1:13" ht="12.75" hidden="1" customHeight="1" x14ac:dyDescent="0.25">
      <c r="A1201" s="20" t="s">
        <v>0</v>
      </c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</row>
    <row r="1202" spans="1:13" ht="12.75" hidden="1" customHeight="1" x14ac:dyDescent="0.25">
      <c r="A1202" s="19" t="s">
        <v>1</v>
      </c>
      <c r="B1202" s="19"/>
      <c r="C1202" s="19"/>
      <c r="D1202" s="19"/>
      <c r="E1202" s="19"/>
      <c r="F1202" s="19"/>
      <c r="G1202" s="19"/>
      <c r="H1202" s="19"/>
      <c r="I1202" s="19"/>
      <c r="J1202" s="19"/>
      <c r="K1202" s="19"/>
      <c r="L1202" s="19"/>
      <c r="M1202" s="19"/>
    </row>
    <row r="1203" spans="1:13" ht="12.75" hidden="1" customHeight="1" x14ac:dyDescent="0.25">
      <c r="A1203" s="20" t="s">
        <v>0</v>
      </c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</row>
    <row r="1204" spans="1:13" ht="12.75" hidden="1" customHeight="1" x14ac:dyDescent="0.25">
      <c r="A1204" s="19" t="s">
        <v>1</v>
      </c>
      <c r="B1204" s="19"/>
      <c r="C1204" s="19"/>
      <c r="D1204" s="19"/>
      <c r="E1204" s="19"/>
      <c r="F1204" s="19"/>
      <c r="G1204" s="19"/>
      <c r="H1204" s="19"/>
      <c r="I1204" s="19"/>
      <c r="J1204" s="19"/>
      <c r="K1204" s="19"/>
      <c r="L1204" s="19"/>
      <c r="M1204" s="19"/>
    </row>
    <row r="1205" spans="1:13" ht="12.75" hidden="1" customHeight="1" x14ac:dyDescent="0.25">
      <c r="A1205" s="20" t="s">
        <v>0</v>
      </c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</row>
    <row r="1206" spans="1:13" ht="12.75" hidden="1" customHeight="1" x14ac:dyDescent="0.25">
      <c r="A1206" s="19" t="s">
        <v>1</v>
      </c>
      <c r="B1206" s="19"/>
      <c r="C1206" s="19"/>
      <c r="D1206" s="19"/>
      <c r="E1206" s="19"/>
      <c r="F1206" s="19"/>
      <c r="G1206" s="19"/>
      <c r="H1206" s="19"/>
      <c r="I1206" s="19"/>
      <c r="J1206" s="19"/>
      <c r="K1206" s="19"/>
      <c r="L1206" s="19"/>
      <c r="M1206" s="19"/>
    </row>
    <row r="1207" spans="1:13" ht="12.75" customHeight="1" x14ac:dyDescent="0.25">
      <c r="A1207" s="20" t="s">
        <v>0</v>
      </c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</row>
    <row r="1210" spans="1:13" ht="13.5" customHeight="1" x14ac:dyDescent="0.25">
      <c r="A1210" s="56" t="s">
        <v>118</v>
      </c>
      <c r="B1210" s="56"/>
      <c r="C1210" s="56"/>
      <c r="D1210" s="56"/>
      <c r="E1210" s="56"/>
      <c r="F1210" s="56"/>
      <c r="G1210" s="56"/>
      <c r="H1210" s="56"/>
      <c r="I1210" s="56"/>
      <c r="J1210" s="56"/>
      <c r="K1210" s="56"/>
      <c r="L1210" s="56"/>
      <c r="M1210" s="2"/>
    </row>
    <row r="1211" spans="1:13" ht="12.75" customHeight="1" x14ac:dyDescent="0.25">
      <c r="A1211" s="18"/>
      <c r="B1211" s="18"/>
      <c r="C1211" s="18"/>
      <c r="D1211" s="57" t="s">
        <v>117</v>
      </c>
      <c r="E1211" s="57"/>
      <c r="F1211" s="57"/>
      <c r="G1211" s="57"/>
      <c r="H1211" s="57"/>
      <c r="I1211" s="18"/>
      <c r="J1211" s="18"/>
      <c r="K1211" s="18"/>
      <c r="L1211" s="18"/>
      <c r="M1211" s="2"/>
    </row>
    <row r="1212" spans="1:13" ht="12.75" customHeight="1" x14ac:dyDescent="0.25">
      <c r="A1212" s="58" t="s">
        <v>107</v>
      </c>
      <c r="B1212" s="58"/>
      <c r="C1212" s="58"/>
      <c r="D1212" s="58"/>
      <c r="E1212" s="58"/>
      <c r="F1212" s="58"/>
      <c r="G1212" s="58"/>
      <c r="H1212" s="58"/>
      <c r="I1212" s="58"/>
      <c r="J1212" s="58"/>
      <c r="K1212" s="58"/>
      <c r="L1212" s="58"/>
      <c r="M1212" s="2"/>
    </row>
    <row r="1213" spans="1:13" ht="12.75" customHeight="1" x14ac:dyDescent="0.25">
      <c r="A1213" s="59" t="s">
        <v>54</v>
      </c>
      <c r="B1213" s="59"/>
      <c r="C1213" s="60" t="s">
        <v>53</v>
      </c>
      <c r="D1213" s="60"/>
      <c r="E1213" s="60"/>
      <c r="F1213" s="17"/>
      <c r="G1213" s="2"/>
      <c r="H1213" s="17" t="s">
        <v>52</v>
      </c>
      <c r="I1213" s="60" t="s">
        <v>51</v>
      </c>
      <c r="J1213" s="60"/>
      <c r="K1213" s="60"/>
      <c r="L1213" s="60"/>
      <c r="M1213" s="60"/>
    </row>
    <row r="1214" spans="1:13" ht="12.75" customHeight="1" x14ac:dyDescent="0.25">
      <c r="A1214" s="5" t="s">
        <v>49</v>
      </c>
      <c r="B1214" s="5"/>
      <c r="C1214" s="54" t="s">
        <v>50</v>
      </c>
      <c r="D1214" s="54"/>
      <c r="E1214" s="54"/>
      <c r="F1214" s="5"/>
      <c r="G1214" s="2"/>
      <c r="H1214" s="5" t="s">
        <v>49</v>
      </c>
      <c r="I1214" s="55" t="s">
        <v>48</v>
      </c>
      <c r="J1214" s="55"/>
      <c r="K1214" s="55"/>
      <c r="L1214" s="55"/>
      <c r="M1214" s="55"/>
    </row>
    <row r="1215" spans="1:13" ht="12.75" customHeight="1" x14ac:dyDescent="0.25">
      <c r="A1215" s="5" t="s">
        <v>47</v>
      </c>
      <c r="B1215" s="5"/>
      <c r="C1215" s="43" t="s">
        <v>71</v>
      </c>
      <c r="D1215" s="43"/>
      <c r="E1215" s="43"/>
      <c r="F1215" s="5"/>
      <c r="G1215" s="2"/>
      <c r="H1215" s="5" t="s">
        <v>45</v>
      </c>
      <c r="I1215" s="43" t="s">
        <v>44</v>
      </c>
      <c r="J1215" s="43"/>
      <c r="K1215" s="43"/>
      <c r="L1215" s="43"/>
      <c r="M1215" s="43"/>
    </row>
    <row r="1216" spans="1:13" ht="12.75" customHeight="1" x14ac:dyDescent="0.25">
      <c r="A1216" s="5" t="s">
        <v>43</v>
      </c>
      <c r="B1216" s="5"/>
      <c r="C1216" s="42" t="s">
        <v>42</v>
      </c>
      <c r="D1216" s="42"/>
      <c r="E1216" s="42"/>
      <c r="F1216" s="5"/>
      <c r="G1216" s="2"/>
      <c r="H1216" s="5" t="s">
        <v>41</v>
      </c>
      <c r="I1216" s="43" t="s">
        <v>40</v>
      </c>
      <c r="J1216" s="43"/>
      <c r="K1216" s="43"/>
      <c r="L1216" s="43"/>
      <c r="M1216" s="43"/>
    </row>
    <row r="1217" spans="1:16" ht="12.75" customHeight="1" x14ac:dyDescent="0.25">
      <c r="A1217" s="5" t="s">
        <v>38</v>
      </c>
      <c r="B1217" s="5"/>
      <c r="C1217" s="51" t="s">
        <v>39</v>
      </c>
      <c r="D1217" s="51"/>
      <c r="E1217" s="51"/>
      <c r="F1217" s="51"/>
      <c r="G1217" s="2"/>
      <c r="H1217" s="5" t="s">
        <v>38</v>
      </c>
      <c r="I1217" s="52" t="s">
        <v>37</v>
      </c>
      <c r="J1217" s="52"/>
      <c r="K1217" s="52"/>
      <c r="L1217" s="52"/>
      <c r="M1217" s="52"/>
    </row>
    <row r="1218" spans="1:16" ht="12.75" customHeight="1" x14ac:dyDescent="0.25">
      <c r="A1218" s="5" t="s">
        <v>35</v>
      </c>
      <c r="B1218" s="5"/>
      <c r="C1218" s="53" t="s">
        <v>36</v>
      </c>
      <c r="D1218" s="53"/>
      <c r="E1218" s="53"/>
      <c r="F1218" s="5"/>
      <c r="G1218" s="2"/>
      <c r="H1218" s="5" t="s">
        <v>35</v>
      </c>
      <c r="I1218" s="43" t="s">
        <v>34</v>
      </c>
      <c r="J1218" s="43"/>
      <c r="K1218" s="43"/>
      <c r="L1218" s="43"/>
      <c r="M1218" s="43"/>
    </row>
    <row r="1219" spans="1:16" ht="12.75" customHeight="1" x14ac:dyDescent="0.25">
      <c r="A1219" s="5" t="s">
        <v>32</v>
      </c>
      <c r="B1219" s="5"/>
      <c r="C1219" s="42" t="s">
        <v>33</v>
      </c>
      <c r="D1219" s="42"/>
      <c r="E1219" s="42"/>
      <c r="F1219" s="5"/>
      <c r="G1219" s="2"/>
      <c r="H1219" s="5" t="s">
        <v>32</v>
      </c>
      <c r="I1219" s="52">
        <v>204663171</v>
      </c>
      <c r="J1219" s="52"/>
      <c r="K1219" s="52"/>
      <c r="L1219" s="52"/>
      <c r="M1219" s="52"/>
    </row>
    <row r="1220" spans="1:16" ht="12.75" customHeight="1" x14ac:dyDescent="0.25">
      <c r="A1220" s="5" t="s">
        <v>30</v>
      </c>
      <c r="B1220" s="5"/>
      <c r="C1220" s="42" t="s">
        <v>31</v>
      </c>
      <c r="D1220" s="42"/>
      <c r="E1220" s="42"/>
      <c r="F1220" s="5"/>
      <c r="G1220" s="2"/>
      <c r="H1220" s="5" t="s">
        <v>30</v>
      </c>
      <c r="I1220" s="43" t="s">
        <v>29</v>
      </c>
      <c r="J1220" s="43"/>
      <c r="K1220" s="43"/>
      <c r="L1220" s="43"/>
      <c r="M1220" s="43"/>
    </row>
    <row r="1221" spans="1:16" ht="45" x14ac:dyDescent="0.25">
      <c r="A1221" s="44" t="s">
        <v>28</v>
      </c>
      <c r="B1221" s="40"/>
      <c r="C1221" s="40"/>
      <c r="D1221" s="45"/>
      <c r="E1221" s="49" t="s">
        <v>27</v>
      </c>
      <c r="F1221" s="49" t="s">
        <v>26</v>
      </c>
      <c r="G1221" s="49" t="s">
        <v>25</v>
      </c>
      <c r="H1221" s="49" t="s">
        <v>24</v>
      </c>
      <c r="I1221" s="39" t="s">
        <v>23</v>
      </c>
      <c r="J1221" s="39"/>
      <c r="K1221" s="39" t="s">
        <v>22</v>
      </c>
      <c r="L1221" s="39"/>
      <c r="M1221" s="9" t="s">
        <v>21</v>
      </c>
    </row>
    <row r="1222" spans="1:16" ht="22.5" x14ac:dyDescent="0.25">
      <c r="A1222" s="46"/>
      <c r="B1222" s="47"/>
      <c r="C1222" s="47"/>
      <c r="D1222" s="48"/>
      <c r="E1222" s="50"/>
      <c r="F1222" s="50"/>
      <c r="G1222" s="50"/>
      <c r="H1222" s="50"/>
      <c r="I1222" s="9" t="s">
        <v>20</v>
      </c>
      <c r="J1222" s="16" t="s">
        <v>19</v>
      </c>
      <c r="K1222" s="9" t="s">
        <v>20</v>
      </c>
      <c r="L1222" s="16" t="s">
        <v>19</v>
      </c>
      <c r="M1222" s="9"/>
      <c r="O1222">
        <f>328500+49500</f>
        <v>378000</v>
      </c>
      <c r="P1222">
        <f>378000-189000</f>
        <v>189000</v>
      </c>
    </row>
    <row r="1223" spans="1:16" ht="12.75" customHeight="1" x14ac:dyDescent="0.25">
      <c r="A1223" s="29">
        <v>1</v>
      </c>
      <c r="B1223" s="30"/>
      <c r="C1223" s="30"/>
      <c r="D1223" s="31"/>
      <c r="E1223" s="15">
        <v>2</v>
      </c>
      <c r="F1223" s="9">
        <v>3</v>
      </c>
      <c r="G1223" s="15">
        <v>4</v>
      </c>
      <c r="H1223" s="15">
        <v>5</v>
      </c>
      <c r="I1223" s="9">
        <v>6</v>
      </c>
      <c r="J1223" s="9">
        <v>7</v>
      </c>
      <c r="K1223" s="9">
        <v>8</v>
      </c>
      <c r="L1223" s="9">
        <v>9</v>
      </c>
      <c r="M1223" s="15">
        <v>10</v>
      </c>
      <c r="O1223">
        <f>O1222/4500</f>
        <v>84</v>
      </c>
      <c r="P1223">
        <f>P1222/4500</f>
        <v>42</v>
      </c>
    </row>
    <row r="1224" spans="1:16" ht="19.5" customHeight="1" x14ac:dyDescent="0.25">
      <c r="A1224" s="14" t="s">
        <v>18</v>
      </c>
      <c r="B1224" s="32" t="s">
        <v>17</v>
      </c>
      <c r="C1224" s="33"/>
      <c r="D1224" s="34"/>
      <c r="E1224" s="14" t="s">
        <v>16</v>
      </c>
      <c r="F1224" s="13">
        <v>11</v>
      </c>
      <c r="G1224" s="12">
        <v>4500</v>
      </c>
      <c r="H1224" s="11">
        <f>G1224*F1224</f>
        <v>49500</v>
      </c>
      <c r="I1224" s="35" t="s">
        <v>15</v>
      </c>
      <c r="J1224" s="36"/>
      <c r="K1224" s="35" t="s">
        <v>14</v>
      </c>
      <c r="L1224" s="36"/>
      <c r="M1224" s="11">
        <f>H1224</f>
        <v>49500</v>
      </c>
    </row>
    <row r="1225" spans="1:16" ht="12.75" customHeight="1" x14ac:dyDescent="0.25">
      <c r="A1225" s="10"/>
      <c r="B1225" s="39" t="s">
        <v>13</v>
      </c>
      <c r="C1225" s="39"/>
      <c r="D1225" s="39"/>
      <c r="E1225" s="9"/>
      <c r="F1225" s="9"/>
      <c r="G1225" s="8"/>
      <c r="H1225" s="7">
        <f>SUM(H1224:H1224)</f>
        <v>49500</v>
      </c>
      <c r="I1225" s="37"/>
      <c r="J1225" s="38"/>
      <c r="K1225" s="37"/>
      <c r="L1225" s="38"/>
      <c r="M1225" s="7">
        <f>(M1224:M1224)</f>
        <v>49500</v>
      </c>
    </row>
    <row r="1226" spans="1:16" ht="12.75" customHeight="1" x14ac:dyDescent="0.25">
      <c r="A1226" s="40" t="s">
        <v>12</v>
      </c>
      <c r="B1226" s="40"/>
      <c r="C1226" s="40"/>
      <c r="D1226" s="40"/>
      <c r="E1226" s="41" t="s">
        <v>116</v>
      </c>
      <c r="F1226" s="41"/>
      <c r="G1226" s="41"/>
      <c r="H1226" s="41"/>
      <c r="I1226" s="41"/>
      <c r="J1226" s="41"/>
      <c r="K1226" s="41"/>
      <c r="L1226" s="41"/>
      <c r="M1226" s="41"/>
    </row>
    <row r="1227" spans="1:16" ht="12.75" customHeight="1" x14ac:dyDescent="0.25">
      <c r="A1227" s="23" t="s">
        <v>10</v>
      </c>
      <c r="B1227" s="24"/>
      <c r="C1227" s="24"/>
      <c r="D1227" s="24"/>
      <c r="E1227" s="24"/>
      <c r="F1227" s="24"/>
      <c r="G1227" s="2"/>
      <c r="H1227" s="5" t="s">
        <v>9</v>
      </c>
      <c r="I1227" s="2"/>
      <c r="J1227" s="2"/>
      <c r="K1227" s="2"/>
      <c r="L1227" s="2"/>
      <c r="M1227" s="2"/>
    </row>
    <row r="1228" spans="1:16" ht="12.75" customHeight="1" x14ac:dyDescent="0.25">
      <c r="A1228" s="2"/>
      <c r="B1228" s="4"/>
      <c r="C1228" s="4"/>
      <c r="D1228" s="4"/>
      <c r="E1228" s="4"/>
      <c r="F1228" s="4"/>
      <c r="G1228" s="4"/>
      <c r="H1228" s="4"/>
      <c r="I1228" s="4"/>
      <c r="J1228" s="5" t="s">
        <v>8</v>
      </c>
      <c r="K1228" s="5"/>
      <c r="L1228" s="5"/>
      <c r="M1228" s="2"/>
    </row>
    <row r="1229" spans="1:16" ht="12.75" customHeight="1" x14ac:dyDescent="0.25">
      <c r="A1229" s="25" t="s">
        <v>7</v>
      </c>
      <c r="B1229" s="26"/>
      <c r="C1229" s="26"/>
      <c r="D1229" s="26"/>
      <c r="E1229" s="26"/>
      <c r="F1229" s="6"/>
      <c r="G1229" s="6"/>
      <c r="H1229" s="21"/>
      <c r="I1229" s="21"/>
      <c r="J1229" s="21"/>
      <c r="K1229" s="21"/>
      <c r="L1229" s="21"/>
      <c r="M1229" s="2"/>
    </row>
    <row r="1230" spans="1:16" ht="12.75" customHeight="1" x14ac:dyDescent="0.25">
      <c r="A1230" s="2"/>
      <c r="B1230" s="4"/>
      <c r="C1230" s="4"/>
      <c r="D1230" s="4"/>
      <c r="E1230" s="4"/>
      <c r="F1230" s="4"/>
      <c r="G1230" s="4"/>
      <c r="H1230" s="27" t="s">
        <v>6</v>
      </c>
      <c r="I1230" s="27"/>
      <c r="J1230" s="27"/>
      <c r="K1230" s="27"/>
      <c r="L1230" s="27"/>
      <c r="M1230" s="2"/>
    </row>
    <row r="1231" spans="1:16" ht="12.75" customHeight="1" x14ac:dyDescent="0.25">
      <c r="A1231" s="2"/>
      <c r="B1231" s="5" t="s">
        <v>5</v>
      </c>
      <c r="C1231" s="4"/>
      <c r="D1231" s="4"/>
      <c r="E1231" s="4"/>
      <c r="F1231" s="4"/>
      <c r="G1231" s="4"/>
      <c r="H1231" s="28" t="s">
        <v>4</v>
      </c>
      <c r="I1231" s="28"/>
      <c r="J1231" s="28"/>
      <c r="K1231" s="28"/>
      <c r="L1231" s="28"/>
      <c r="M1231" s="2"/>
    </row>
    <row r="1232" spans="1:16" ht="12.75" customHeight="1" x14ac:dyDescent="0.25">
      <c r="A1232" s="2"/>
      <c r="B1232" s="5"/>
      <c r="C1232" s="26" t="s">
        <v>3</v>
      </c>
      <c r="D1232" s="26"/>
      <c r="E1232" s="26"/>
      <c r="F1232" s="26"/>
      <c r="G1232" s="4"/>
      <c r="M1232" s="2"/>
      <c r="P1232" s="1" t="s">
        <v>115</v>
      </c>
    </row>
    <row r="1233" spans="1:13" ht="12.75" customHeight="1" thickBot="1" x14ac:dyDescent="0.3">
      <c r="A1233" s="2"/>
      <c r="B1233" s="4"/>
      <c r="C1233" s="21"/>
      <c r="D1233" s="21"/>
      <c r="E1233" s="21"/>
      <c r="F1233" s="21"/>
      <c r="G1233" s="3"/>
      <c r="H1233" s="22" t="s">
        <v>114</v>
      </c>
      <c r="I1233" s="22"/>
      <c r="J1233" s="22"/>
      <c r="K1233" s="22"/>
      <c r="L1233" s="22"/>
      <c r="M1233" s="2"/>
    </row>
    <row r="1234" spans="1:13" ht="12.75" customHeight="1" x14ac:dyDescent="0.25"/>
    <row r="1235" spans="1:13" ht="12.75" customHeight="1" x14ac:dyDescent="0.25">
      <c r="A1235" s="19" t="s">
        <v>1</v>
      </c>
      <c r="B1235" s="19"/>
      <c r="C1235" s="19"/>
      <c r="D1235" s="19"/>
      <c r="E1235" s="19"/>
      <c r="F1235" s="19"/>
      <c r="G1235" s="19"/>
      <c r="H1235" s="19"/>
      <c r="I1235" s="19"/>
      <c r="J1235" s="19"/>
      <c r="K1235" s="19"/>
      <c r="L1235" s="19"/>
      <c r="M1235" s="19"/>
    </row>
    <row r="1236" spans="1:13" ht="12.75" hidden="1" customHeight="1" x14ac:dyDescent="0.25">
      <c r="A1236" s="20" t="s">
        <v>0</v>
      </c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</row>
    <row r="1237" spans="1:13" ht="12.75" hidden="1" customHeight="1" x14ac:dyDescent="0.25">
      <c r="A1237" s="19" t="s">
        <v>1</v>
      </c>
      <c r="B1237" s="19"/>
      <c r="C1237" s="19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</row>
    <row r="1238" spans="1:13" ht="12.75" hidden="1" customHeight="1" x14ac:dyDescent="0.25">
      <c r="A1238" s="20" t="s">
        <v>0</v>
      </c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</row>
    <row r="1239" spans="1:13" ht="12.75" hidden="1" customHeight="1" x14ac:dyDescent="0.25">
      <c r="A1239" s="19" t="s">
        <v>1</v>
      </c>
      <c r="B1239" s="19"/>
      <c r="C1239" s="19"/>
      <c r="D1239" s="19"/>
      <c r="E1239" s="19"/>
      <c r="F1239" s="19"/>
      <c r="G1239" s="19"/>
      <c r="H1239" s="19"/>
      <c r="I1239" s="19"/>
      <c r="J1239" s="19"/>
      <c r="K1239" s="19"/>
      <c r="L1239" s="19"/>
      <c r="M1239" s="19"/>
    </row>
    <row r="1240" spans="1:13" ht="12.75" hidden="1" customHeight="1" x14ac:dyDescent="0.25">
      <c r="A1240" s="20" t="s">
        <v>0</v>
      </c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</row>
    <row r="1241" spans="1:13" ht="12.75" hidden="1" customHeight="1" x14ac:dyDescent="0.25">
      <c r="A1241" s="19" t="s">
        <v>1</v>
      </c>
      <c r="B1241" s="19"/>
      <c r="C1241" s="19"/>
      <c r="D1241" s="19"/>
      <c r="E1241" s="19"/>
      <c r="F1241" s="19"/>
      <c r="G1241" s="19"/>
      <c r="H1241" s="19"/>
      <c r="I1241" s="19"/>
      <c r="J1241" s="19"/>
      <c r="K1241" s="19"/>
      <c r="L1241" s="19"/>
      <c r="M1241" s="19"/>
    </row>
    <row r="1242" spans="1:13" ht="12.75" hidden="1" customHeight="1" x14ac:dyDescent="0.25">
      <c r="A1242" s="20" t="s">
        <v>0</v>
      </c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</row>
    <row r="1243" spans="1:13" ht="12.75" hidden="1" customHeight="1" x14ac:dyDescent="0.25">
      <c r="A1243" s="19" t="s">
        <v>1</v>
      </c>
      <c r="B1243" s="19"/>
      <c r="C1243" s="19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</row>
    <row r="1244" spans="1:13" ht="12.75" hidden="1" customHeight="1" x14ac:dyDescent="0.25">
      <c r="A1244" s="20" t="s">
        <v>0</v>
      </c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</row>
    <row r="1245" spans="1:13" ht="12.75" hidden="1" customHeight="1" x14ac:dyDescent="0.25">
      <c r="A1245" s="19" t="s">
        <v>1</v>
      </c>
      <c r="B1245" s="19"/>
      <c r="C1245" s="19"/>
      <c r="D1245" s="19"/>
      <c r="E1245" s="19"/>
      <c r="F1245" s="19"/>
      <c r="G1245" s="19"/>
      <c r="H1245" s="19"/>
      <c r="I1245" s="19"/>
      <c r="J1245" s="19"/>
      <c r="K1245" s="19"/>
      <c r="L1245" s="19"/>
      <c r="M1245" s="19"/>
    </row>
    <row r="1246" spans="1:13" ht="12.75" hidden="1" customHeight="1" x14ac:dyDescent="0.25">
      <c r="A1246" s="20" t="s">
        <v>0</v>
      </c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</row>
    <row r="1247" spans="1:13" ht="12.75" hidden="1" customHeight="1" x14ac:dyDescent="0.25">
      <c r="A1247" s="19" t="s">
        <v>1</v>
      </c>
      <c r="B1247" s="19"/>
      <c r="C1247" s="19"/>
      <c r="D1247" s="19"/>
      <c r="E1247" s="19"/>
      <c r="F1247" s="19"/>
      <c r="G1247" s="19"/>
      <c r="H1247" s="19"/>
      <c r="I1247" s="19"/>
      <c r="J1247" s="19"/>
      <c r="K1247" s="19"/>
      <c r="L1247" s="19"/>
      <c r="M1247" s="19"/>
    </row>
    <row r="1248" spans="1:13" ht="12.75" hidden="1" customHeight="1" x14ac:dyDescent="0.25">
      <c r="A1248" s="20" t="s">
        <v>0</v>
      </c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</row>
    <row r="1249" spans="1:13" ht="12.75" hidden="1" customHeight="1" x14ac:dyDescent="0.25">
      <c r="A1249" s="19" t="s">
        <v>1</v>
      </c>
      <c r="B1249" s="19"/>
      <c r="C1249" s="19"/>
      <c r="D1249" s="19"/>
      <c r="E1249" s="19"/>
      <c r="F1249" s="19"/>
      <c r="G1249" s="19"/>
      <c r="H1249" s="19"/>
      <c r="I1249" s="19"/>
      <c r="J1249" s="19"/>
      <c r="K1249" s="19"/>
      <c r="L1249" s="19"/>
      <c r="M1249" s="19"/>
    </row>
    <row r="1250" spans="1:13" ht="12.75" hidden="1" customHeight="1" x14ac:dyDescent="0.25">
      <c r="A1250" s="20" t="s">
        <v>0</v>
      </c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</row>
    <row r="1251" spans="1:13" ht="12.75" hidden="1" customHeight="1" x14ac:dyDescent="0.25">
      <c r="A1251" s="19" t="s">
        <v>1</v>
      </c>
      <c r="B1251" s="19"/>
      <c r="C1251" s="19"/>
      <c r="D1251" s="19"/>
      <c r="E1251" s="19"/>
      <c r="F1251" s="19"/>
      <c r="G1251" s="19"/>
      <c r="H1251" s="19"/>
      <c r="I1251" s="19"/>
      <c r="J1251" s="19"/>
      <c r="K1251" s="19"/>
      <c r="L1251" s="19"/>
      <c r="M1251" s="19"/>
    </row>
    <row r="1252" spans="1:13" ht="12.75" hidden="1" customHeight="1" x14ac:dyDescent="0.25">
      <c r="A1252" s="20" t="s">
        <v>0</v>
      </c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</row>
    <row r="1253" spans="1:13" ht="12.75" hidden="1" customHeight="1" x14ac:dyDescent="0.25">
      <c r="A1253" s="19" t="s">
        <v>1</v>
      </c>
      <c r="B1253" s="19"/>
      <c r="C1253" s="19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</row>
    <row r="1254" spans="1:13" ht="12.75" hidden="1" customHeight="1" x14ac:dyDescent="0.25">
      <c r="A1254" s="20" t="s">
        <v>0</v>
      </c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</row>
    <row r="1255" spans="1:13" ht="12.75" hidden="1" customHeight="1" x14ac:dyDescent="0.25">
      <c r="A1255" s="19" t="s">
        <v>1</v>
      </c>
      <c r="B1255" s="19"/>
      <c r="C1255" s="19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</row>
    <row r="1256" spans="1:13" ht="12.75" hidden="1" customHeight="1" x14ac:dyDescent="0.25">
      <c r="A1256" s="20" t="s">
        <v>0</v>
      </c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</row>
    <row r="1257" spans="1:13" ht="12.75" hidden="1" customHeight="1" x14ac:dyDescent="0.25">
      <c r="A1257" s="19" t="s">
        <v>1</v>
      </c>
      <c r="B1257" s="19"/>
      <c r="C1257" s="19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</row>
    <row r="1258" spans="1:13" ht="12.75" hidden="1" customHeight="1" x14ac:dyDescent="0.25">
      <c r="A1258" s="20" t="s">
        <v>0</v>
      </c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</row>
    <row r="1259" spans="1:13" ht="12.75" hidden="1" customHeight="1" x14ac:dyDescent="0.25">
      <c r="A1259" s="19" t="s">
        <v>1</v>
      </c>
      <c r="B1259" s="19"/>
      <c r="C1259" s="19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</row>
    <row r="1260" spans="1:13" ht="12.75" customHeight="1" x14ac:dyDescent="0.25">
      <c r="A1260" s="20" t="s">
        <v>0</v>
      </c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</row>
    <row r="1263" spans="1:13" ht="13.5" customHeight="1" x14ac:dyDescent="0.25">
      <c r="A1263" s="56" t="s">
        <v>113</v>
      </c>
      <c r="B1263" s="56"/>
      <c r="C1263" s="56"/>
      <c r="D1263" s="56"/>
      <c r="E1263" s="56"/>
      <c r="F1263" s="56"/>
      <c r="G1263" s="56"/>
      <c r="H1263" s="56"/>
      <c r="I1263" s="56"/>
      <c r="J1263" s="56"/>
      <c r="K1263" s="56"/>
      <c r="L1263" s="56"/>
      <c r="M1263" s="2"/>
    </row>
    <row r="1264" spans="1:13" ht="12.75" customHeight="1" x14ac:dyDescent="0.25">
      <c r="A1264" s="18"/>
      <c r="B1264" s="18"/>
      <c r="C1264" s="18"/>
      <c r="D1264" s="57" t="s">
        <v>112</v>
      </c>
      <c r="E1264" s="57"/>
      <c r="F1264" s="57"/>
      <c r="G1264" s="57"/>
      <c r="H1264" s="57"/>
      <c r="I1264" s="18"/>
      <c r="J1264" s="18"/>
      <c r="K1264" s="18"/>
      <c r="L1264" s="18"/>
      <c r="M1264" s="2"/>
    </row>
    <row r="1265" spans="1:16" ht="12.75" customHeight="1" x14ac:dyDescent="0.25">
      <c r="A1265" s="58" t="s">
        <v>107</v>
      </c>
      <c r="B1265" s="58"/>
      <c r="C1265" s="58"/>
      <c r="D1265" s="58"/>
      <c r="E1265" s="58"/>
      <c r="F1265" s="58"/>
      <c r="G1265" s="58"/>
      <c r="H1265" s="58"/>
      <c r="I1265" s="58"/>
      <c r="J1265" s="58"/>
      <c r="K1265" s="58"/>
      <c r="L1265" s="58"/>
      <c r="M1265" s="2"/>
    </row>
    <row r="1266" spans="1:16" ht="12.75" customHeight="1" x14ac:dyDescent="0.25">
      <c r="A1266" s="59" t="s">
        <v>54</v>
      </c>
      <c r="B1266" s="59"/>
      <c r="C1266" s="60" t="s">
        <v>53</v>
      </c>
      <c r="D1266" s="60"/>
      <c r="E1266" s="60"/>
      <c r="F1266" s="17"/>
      <c r="G1266" s="2"/>
      <c r="H1266" s="17" t="s">
        <v>52</v>
      </c>
      <c r="I1266" s="60" t="s">
        <v>51</v>
      </c>
      <c r="J1266" s="60"/>
      <c r="K1266" s="60"/>
      <c r="L1266" s="60"/>
      <c r="M1266" s="60"/>
    </row>
    <row r="1267" spans="1:16" ht="12.75" customHeight="1" x14ac:dyDescent="0.25">
      <c r="A1267" s="5" t="s">
        <v>49</v>
      </c>
      <c r="B1267" s="5"/>
      <c r="C1267" s="54" t="s">
        <v>50</v>
      </c>
      <c r="D1267" s="54"/>
      <c r="E1267" s="54"/>
      <c r="F1267" s="5"/>
      <c r="G1267" s="2"/>
      <c r="H1267" s="5" t="s">
        <v>49</v>
      </c>
      <c r="I1267" s="55" t="s">
        <v>48</v>
      </c>
      <c r="J1267" s="55"/>
      <c r="K1267" s="55"/>
      <c r="L1267" s="55"/>
      <c r="M1267" s="55"/>
    </row>
    <row r="1268" spans="1:16" ht="12.75" customHeight="1" x14ac:dyDescent="0.25">
      <c r="A1268" s="5" t="s">
        <v>47</v>
      </c>
      <c r="B1268" s="5"/>
      <c r="C1268" s="43" t="s">
        <v>71</v>
      </c>
      <c r="D1268" s="43"/>
      <c r="E1268" s="43"/>
      <c r="F1268" s="5"/>
      <c r="G1268" s="2"/>
      <c r="H1268" s="5" t="s">
        <v>45</v>
      </c>
      <c r="I1268" s="43" t="s">
        <v>44</v>
      </c>
      <c r="J1268" s="43"/>
      <c r="K1268" s="43"/>
      <c r="L1268" s="43"/>
      <c r="M1268" s="43"/>
    </row>
    <row r="1269" spans="1:16" ht="12.75" customHeight="1" x14ac:dyDescent="0.25">
      <c r="A1269" s="5" t="s">
        <v>43</v>
      </c>
      <c r="B1269" s="5"/>
      <c r="C1269" s="42" t="s">
        <v>42</v>
      </c>
      <c r="D1269" s="42"/>
      <c r="E1269" s="42"/>
      <c r="F1269" s="5"/>
      <c r="G1269" s="2"/>
      <c r="H1269" s="5" t="s">
        <v>41</v>
      </c>
      <c r="I1269" s="43" t="s">
        <v>40</v>
      </c>
      <c r="J1269" s="43"/>
      <c r="K1269" s="43"/>
      <c r="L1269" s="43"/>
      <c r="M1269" s="43"/>
    </row>
    <row r="1270" spans="1:16" ht="12.75" customHeight="1" x14ac:dyDescent="0.25">
      <c r="A1270" s="5" t="s">
        <v>38</v>
      </c>
      <c r="B1270" s="5"/>
      <c r="C1270" s="51" t="s">
        <v>39</v>
      </c>
      <c r="D1270" s="51"/>
      <c r="E1270" s="51"/>
      <c r="F1270" s="51"/>
      <c r="G1270" s="2"/>
      <c r="H1270" s="5" t="s">
        <v>38</v>
      </c>
      <c r="I1270" s="52" t="s">
        <v>37</v>
      </c>
      <c r="J1270" s="52"/>
      <c r="K1270" s="52"/>
      <c r="L1270" s="52"/>
      <c r="M1270" s="52"/>
    </row>
    <row r="1271" spans="1:16" ht="12.75" customHeight="1" x14ac:dyDescent="0.25">
      <c r="A1271" s="5" t="s">
        <v>35</v>
      </c>
      <c r="B1271" s="5"/>
      <c r="C1271" s="53" t="s">
        <v>36</v>
      </c>
      <c r="D1271" s="53"/>
      <c r="E1271" s="53"/>
      <c r="F1271" s="5"/>
      <c r="G1271" s="2"/>
      <c r="H1271" s="5" t="s">
        <v>35</v>
      </c>
      <c r="I1271" s="43" t="s">
        <v>34</v>
      </c>
      <c r="J1271" s="43"/>
      <c r="K1271" s="43"/>
      <c r="L1271" s="43"/>
      <c r="M1271" s="43"/>
    </row>
    <row r="1272" spans="1:16" ht="12.75" customHeight="1" x14ac:dyDescent="0.25">
      <c r="A1272" s="5" t="s">
        <v>32</v>
      </c>
      <c r="B1272" s="5"/>
      <c r="C1272" s="42" t="s">
        <v>33</v>
      </c>
      <c r="D1272" s="42"/>
      <c r="E1272" s="42"/>
      <c r="F1272" s="5"/>
      <c r="G1272" s="2"/>
      <c r="H1272" s="5" t="s">
        <v>32</v>
      </c>
      <c r="I1272" s="52">
        <v>204663171</v>
      </c>
      <c r="J1272" s="52"/>
      <c r="K1272" s="52"/>
      <c r="L1272" s="52"/>
      <c r="M1272" s="52"/>
    </row>
    <row r="1273" spans="1:16" ht="12.75" customHeight="1" x14ac:dyDescent="0.25">
      <c r="A1273" s="5" t="s">
        <v>30</v>
      </c>
      <c r="B1273" s="5"/>
      <c r="C1273" s="42" t="s">
        <v>31</v>
      </c>
      <c r="D1273" s="42"/>
      <c r="E1273" s="42"/>
      <c r="F1273" s="5"/>
      <c r="G1273" s="2"/>
      <c r="H1273" s="5" t="s">
        <v>30</v>
      </c>
      <c r="I1273" s="43" t="s">
        <v>29</v>
      </c>
      <c r="J1273" s="43"/>
      <c r="K1273" s="43"/>
      <c r="L1273" s="43"/>
      <c r="M1273" s="43"/>
    </row>
    <row r="1274" spans="1:16" ht="45" x14ac:dyDescent="0.25">
      <c r="A1274" s="44" t="s">
        <v>28</v>
      </c>
      <c r="B1274" s="40"/>
      <c r="C1274" s="40"/>
      <c r="D1274" s="45"/>
      <c r="E1274" s="49" t="s">
        <v>27</v>
      </c>
      <c r="F1274" s="49" t="s">
        <v>26</v>
      </c>
      <c r="G1274" s="49" t="s">
        <v>25</v>
      </c>
      <c r="H1274" s="49" t="s">
        <v>24</v>
      </c>
      <c r="I1274" s="39" t="s">
        <v>23</v>
      </c>
      <c r="J1274" s="39"/>
      <c r="K1274" s="39" t="s">
        <v>22</v>
      </c>
      <c r="L1274" s="39"/>
      <c r="M1274" s="9" t="s">
        <v>21</v>
      </c>
    </row>
    <row r="1275" spans="1:16" ht="22.5" x14ac:dyDescent="0.25">
      <c r="A1275" s="46"/>
      <c r="B1275" s="47"/>
      <c r="C1275" s="47"/>
      <c r="D1275" s="48"/>
      <c r="E1275" s="50"/>
      <c r="F1275" s="50"/>
      <c r="G1275" s="50"/>
      <c r="H1275" s="50"/>
      <c r="I1275" s="9" t="s">
        <v>20</v>
      </c>
      <c r="J1275" s="16" t="s">
        <v>19</v>
      </c>
      <c r="K1275" s="9" t="s">
        <v>20</v>
      </c>
      <c r="L1275" s="16" t="s">
        <v>19</v>
      </c>
      <c r="M1275" s="9"/>
      <c r="P1275">
        <f>189000+58500</f>
        <v>247500</v>
      </c>
    </row>
    <row r="1276" spans="1:16" ht="12.75" customHeight="1" x14ac:dyDescent="0.25">
      <c r="A1276" s="29">
        <v>1</v>
      </c>
      <c r="B1276" s="30"/>
      <c r="C1276" s="30"/>
      <c r="D1276" s="31"/>
      <c r="E1276" s="15">
        <v>2</v>
      </c>
      <c r="F1276" s="9">
        <v>3</v>
      </c>
      <c r="G1276" s="15">
        <v>4</v>
      </c>
      <c r="H1276" s="15">
        <v>5</v>
      </c>
      <c r="I1276" s="9">
        <v>6</v>
      </c>
      <c r="J1276" s="9">
        <v>7</v>
      </c>
      <c r="K1276" s="9">
        <v>8</v>
      </c>
      <c r="L1276" s="9">
        <v>9</v>
      </c>
      <c r="M1276" s="15">
        <v>10</v>
      </c>
      <c r="P1276">
        <f>P1275/4500</f>
        <v>55</v>
      </c>
    </row>
    <row r="1277" spans="1:16" ht="19.5" customHeight="1" x14ac:dyDescent="0.25">
      <c r="A1277" s="14" t="s">
        <v>18</v>
      </c>
      <c r="B1277" s="32" t="s">
        <v>17</v>
      </c>
      <c r="C1277" s="33"/>
      <c r="D1277" s="34"/>
      <c r="E1277" s="14" t="s">
        <v>16</v>
      </c>
      <c r="F1277" s="13">
        <v>13</v>
      </c>
      <c r="G1277" s="12">
        <v>4500</v>
      </c>
      <c r="H1277" s="11">
        <f>G1277*F1277</f>
        <v>58500</v>
      </c>
      <c r="I1277" s="35" t="s">
        <v>15</v>
      </c>
      <c r="J1277" s="36"/>
      <c r="K1277" s="35" t="s">
        <v>14</v>
      </c>
      <c r="L1277" s="36"/>
      <c r="M1277" s="11">
        <f>H1277</f>
        <v>58500</v>
      </c>
    </row>
    <row r="1278" spans="1:16" ht="12.75" customHeight="1" x14ac:dyDescent="0.25">
      <c r="A1278" s="10"/>
      <c r="B1278" s="39" t="s">
        <v>13</v>
      </c>
      <c r="C1278" s="39"/>
      <c r="D1278" s="39"/>
      <c r="E1278" s="9"/>
      <c r="F1278" s="9"/>
      <c r="G1278" s="8"/>
      <c r="H1278" s="7">
        <f>SUM(H1277:H1277)</f>
        <v>58500</v>
      </c>
      <c r="I1278" s="37"/>
      <c r="J1278" s="38"/>
      <c r="K1278" s="37"/>
      <c r="L1278" s="38"/>
      <c r="M1278" s="7">
        <f>(M1277:M1277)</f>
        <v>58500</v>
      </c>
    </row>
    <row r="1279" spans="1:16" ht="12.75" customHeight="1" x14ac:dyDescent="0.25">
      <c r="A1279" s="40" t="s">
        <v>12</v>
      </c>
      <c r="B1279" s="40"/>
      <c r="C1279" s="40"/>
      <c r="D1279" s="40"/>
      <c r="E1279" s="41" t="s">
        <v>111</v>
      </c>
      <c r="F1279" s="41"/>
      <c r="G1279" s="41"/>
      <c r="H1279" s="41"/>
      <c r="I1279" s="41"/>
      <c r="J1279" s="41"/>
      <c r="K1279" s="41"/>
      <c r="L1279" s="41"/>
      <c r="M1279" s="41"/>
    </row>
    <row r="1280" spans="1:16" ht="12.75" customHeight="1" x14ac:dyDescent="0.25">
      <c r="A1280" s="23" t="s">
        <v>10</v>
      </c>
      <c r="B1280" s="24"/>
      <c r="C1280" s="24"/>
      <c r="D1280" s="24"/>
      <c r="E1280" s="24"/>
      <c r="F1280" s="24"/>
      <c r="G1280" s="2"/>
      <c r="H1280" s="5" t="s">
        <v>9</v>
      </c>
      <c r="I1280" s="2"/>
      <c r="J1280" s="2"/>
      <c r="K1280" s="2"/>
      <c r="L1280" s="2"/>
      <c r="M1280" s="2"/>
    </row>
    <row r="1281" spans="1:16" ht="12.75" customHeight="1" x14ac:dyDescent="0.25">
      <c r="A1281" s="2"/>
      <c r="B1281" s="4"/>
      <c r="C1281" s="4"/>
      <c r="D1281" s="4"/>
      <c r="E1281" s="4"/>
      <c r="F1281" s="4"/>
      <c r="G1281" s="4"/>
      <c r="H1281" s="4"/>
      <c r="I1281" s="4"/>
      <c r="J1281" s="5" t="s">
        <v>8</v>
      </c>
      <c r="K1281" s="5"/>
      <c r="L1281" s="5"/>
      <c r="M1281" s="2"/>
    </row>
    <row r="1282" spans="1:16" ht="12.75" customHeight="1" x14ac:dyDescent="0.25">
      <c r="A1282" s="25" t="s">
        <v>7</v>
      </c>
      <c r="B1282" s="26"/>
      <c r="C1282" s="26"/>
      <c r="D1282" s="26"/>
      <c r="E1282" s="26"/>
      <c r="F1282" s="6"/>
      <c r="G1282" s="6"/>
      <c r="H1282" s="21"/>
      <c r="I1282" s="21"/>
      <c r="J1282" s="21"/>
      <c r="K1282" s="21"/>
      <c r="L1282" s="21"/>
      <c r="M1282" s="2"/>
    </row>
    <row r="1283" spans="1:16" ht="12.75" customHeight="1" x14ac:dyDescent="0.25">
      <c r="A1283" s="2"/>
      <c r="B1283" s="4"/>
      <c r="C1283" s="4"/>
      <c r="D1283" s="4"/>
      <c r="E1283" s="4"/>
      <c r="F1283" s="4"/>
      <c r="G1283" s="4"/>
      <c r="H1283" s="27" t="s">
        <v>6</v>
      </c>
      <c r="I1283" s="27"/>
      <c r="J1283" s="27"/>
      <c r="K1283" s="27"/>
      <c r="L1283" s="27"/>
      <c r="M1283" s="2"/>
    </row>
    <row r="1284" spans="1:16" ht="12.75" customHeight="1" x14ac:dyDescent="0.25">
      <c r="A1284" s="2"/>
      <c r="B1284" s="5" t="s">
        <v>5</v>
      </c>
      <c r="C1284" s="4"/>
      <c r="D1284" s="4"/>
      <c r="E1284" s="4"/>
      <c r="F1284" s="4"/>
      <c r="G1284" s="4"/>
      <c r="H1284" s="28" t="s">
        <v>4</v>
      </c>
      <c r="I1284" s="28"/>
      <c r="J1284" s="28"/>
      <c r="K1284" s="28"/>
      <c r="L1284" s="28"/>
      <c r="M1284" s="2"/>
    </row>
    <row r="1285" spans="1:16" ht="12.75" customHeight="1" x14ac:dyDescent="0.25">
      <c r="A1285" s="2"/>
      <c r="B1285" s="5"/>
      <c r="C1285" s="26" t="s">
        <v>3</v>
      </c>
      <c r="D1285" s="26"/>
      <c r="E1285" s="26"/>
      <c r="F1285" s="26"/>
      <c r="G1285" s="4"/>
      <c r="M1285" s="2"/>
      <c r="P1285" s="1"/>
    </row>
    <row r="1286" spans="1:16" ht="12.75" customHeight="1" thickBot="1" x14ac:dyDescent="0.3">
      <c r="A1286" s="2"/>
      <c r="B1286" s="4"/>
      <c r="C1286" s="21"/>
      <c r="D1286" s="21"/>
      <c r="E1286" s="21"/>
      <c r="F1286" s="21"/>
      <c r="G1286" s="3"/>
      <c r="H1286" s="22" t="s">
        <v>110</v>
      </c>
      <c r="I1286" s="22"/>
      <c r="J1286" s="22"/>
      <c r="K1286" s="22"/>
      <c r="L1286" s="22"/>
      <c r="M1286" s="2"/>
    </row>
    <row r="1287" spans="1:16" ht="12.75" customHeight="1" x14ac:dyDescent="0.25"/>
    <row r="1288" spans="1:16" ht="12.75" customHeight="1" x14ac:dyDescent="0.25">
      <c r="A1288" s="19" t="s">
        <v>1</v>
      </c>
      <c r="B1288" s="19"/>
      <c r="C1288" s="19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P1288" s="1"/>
    </row>
    <row r="1289" spans="1:16" ht="12.75" hidden="1" customHeight="1" x14ac:dyDescent="0.25">
      <c r="A1289" s="20" t="s">
        <v>0</v>
      </c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</row>
    <row r="1290" spans="1:16" ht="12.75" hidden="1" customHeight="1" x14ac:dyDescent="0.25">
      <c r="A1290" s="19" t="s">
        <v>1</v>
      </c>
      <c r="B1290" s="19"/>
      <c r="C1290" s="19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</row>
    <row r="1291" spans="1:16" ht="12.75" hidden="1" customHeight="1" x14ac:dyDescent="0.25">
      <c r="A1291" s="20" t="s">
        <v>0</v>
      </c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</row>
    <row r="1292" spans="1:16" ht="12.75" hidden="1" customHeight="1" x14ac:dyDescent="0.25">
      <c r="A1292" s="19" t="s">
        <v>1</v>
      </c>
      <c r="B1292" s="19"/>
      <c r="C1292" s="19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</row>
    <row r="1293" spans="1:16" ht="12.75" hidden="1" customHeight="1" x14ac:dyDescent="0.25">
      <c r="A1293" s="20" t="s">
        <v>0</v>
      </c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</row>
    <row r="1294" spans="1:16" ht="12.75" hidden="1" customHeight="1" x14ac:dyDescent="0.25">
      <c r="A1294" s="19" t="s">
        <v>1</v>
      </c>
      <c r="B1294" s="19"/>
      <c r="C1294" s="19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</row>
    <row r="1295" spans="1:16" ht="12.75" hidden="1" customHeight="1" x14ac:dyDescent="0.25">
      <c r="A1295" s="20" t="s">
        <v>0</v>
      </c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</row>
    <row r="1296" spans="1:16" ht="12.75" hidden="1" customHeight="1" x14ac:dyDescent="0.25">
      <c r="A1296" s="19" t="s">
        <v>1</v>
      </c>
      <c r="B1296" s="19"/>
      <c r="C1296" s="19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</row>
    <row r="1297" spans="1:13" ht="12.75" hidden="1" customHeight="1" x14ac:dyDescent="0.25">
      <c r="A1297" s="20" t="s">
        <v>0</v>
      </c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</row>
    <row r="1298" spans="1:13" ht="12.75" hidden="1" customHeight="1" x14ac:dyDescent="0.25">
      <c r="A1298" s="19" t="s">
        <v>1</v>
      </c>
      <c r="B1298" s="19"/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</row>
    <row r="1299" spans="1:13" ht="12.75" hidden="1" customHeight="1" x14ac:dyDescent="0.25">
      <c r="A1299" s="20" t="s">
        <v>0</v>
      </c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</row>
    <row r="1300" spans="1:13" ht="12.75" hidden="1" customHeight="1" x14ac:dyDescent="0.25">
      <c r="A1300" s="19" t="s">
        <v>1</v>
      </c>
      <c r="B1300" s="19"/>
      <c r="C1300" s="19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</row>
    <row r="1301" spans="1:13" ht="12.75" hidden="1" customHeight="1" x14ac:dyDescent="0.25">
      <c r="A1301" s="20" t="s">
        <v>0</v>
      </c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</row>
    <row r="1302" spans="1:13" ht="12.75" hidden="1" customHeight="1" x14ac:dyDescent="0.25">
      <c r="A1302" s="19" t="s">
        <v>1</v>
      </c>
      <c r="B1302" s="19"/>
      <c r="C1302" s="19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</row>
    <row r="1303" spans="1:13" ht="12.75" hidden="1" customHeight="1" x14ac:dyDescent="0.25">
      <c r="A1303" s="20" t="s">
        <v>0</v>
      </c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</row>
    <row r="1304" spans="1:13" ht="12.75" hidden="1" customHeight="1" x14ac:dyDescent="0.25">
      <c r="A1304" s="19" t="s">
        <v>1</v>
      </c>
      <c r="B1304" s="19"/>
      <c r="C1304" s="19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</row>
    <row r="1305" spans="1:13" ht="12.75" hidden="1" customHeight="1" x14ac:dyDescent="0.25">
      <c r="A1305" s="20" t="s">
        <v>0</v>
      </c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</row>
    <row r="1306" spans="1:13" ht="12.75" hidden="1" customHeight="1" x14ac:dyDescent="0.25">
      <c r="A1306" s="19" t="s">
        <v>1</v>
      </c>
      <c r="B1306" s="19"/>
      <c r="C1306" s="19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</row>
    <row r="1307" spans="1:13" ht="12.75" hidden="1" customHeight="1" x14ac:dyDescent="0.25">
      <c r="A1307" s="20" t="s">
        <v>0</v>
      </c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</row>
    <row r="1308" spans="1:13" ht="12.75" hidden="1" customHeight="1" x14ac:dyDescent="0.25">
      <c r="A1308" s="19" t="s">
        <v>1</v>
      </c>
      <c r="B1308" s="19"/>
      <c r="C1308" s="19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</row>
    <row r="1309" spans="1:13" ht="12.75" hidden="1" customHeight="1" x14ac:dyDescent="0.25">
      <c r="A1309" s="20" t="s">
        <v>0</v>
      </c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</row>
    <row r="1310" spans="1:13" ht="12.75" hidden="1" customHeight="1" x14ac:dyDescent="0.25">
      <c r="A1310" s="19" t="s">
        <v>1</v>
      </c>
      <c r="B1310" s="19"/>
      <c r="C1310" s="19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</row>
    <row r="1311" spans="1:13" ht="12.75" hidden="1" customHeight="1" x14ac:dyDescent="0.25">
      <c r="A1311" s="20" t="s">
        <v>0</v>
      </c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</row>
    <row r="1312" spans="1:13" ht="12.75" hidden="1" customHeight="1" x14ac:dyDescent="0.25">
      <c r="A1312" s="19" t="s">
        <v>1</v>
      </c>
      <c r="B1312" s="19"/>
      <c r="C1312" s="19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</row>
    <row r="1313" spans="1:16" ht="12.75" customHeight="1" x14ac:dyDescent="0.25">
      <c r="A1313" s="20" t="s">
        <v>0</v>
      </c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</row>
    <row r="1316" spans="1:16" ht="13.5" customHeight="1" x14ac:dyDescent="0.25">
      <c r="A1316" s="56" t="s">
        <v>109</v>
      </c>
      <c r="B1316" s="56"/>
      <c r="C1316" s="56"/>
      <c r="D1316" s="56"/>
      <c r="E1316" s="56"/>
      <c r="F1316" s="56"/>
      <c r="G1316" s="56"/>
      <c r="H1316" s="56"/>
      <c r="I1316" s="56"/>
      <c r="J1316" s="56"/>
      <c r="K1316" s="56"/>
      <c r="L1316" s="56"/>
      <c r="M1316" s="2"/>
    </row>
    <row r="1317" spans="1:16" ht="12.75" customHeight="1" x14ac:dyDescent="0.25">
      <c r="A1317" s="18"/>
      <c r="B1317" s="18"/>
      <c r="C1317" s="18"/>
      <c r="D1317" s="57" t="s">
        <v>108</v>
      </c>
      <c r="E1317" s="57"/>
      <c r="F1317" s="57"/>
      <c r="G1317" s="57"/>
      <c r="H1317" s="57"/>
      <c r="I1317" s="18"/>
      <c r="J1317" s="18"/>
      <c r="K1317" s="18"/>
      <c r="L1317" s="18"/>
      <c r="M1317" s="2"/>
    </row>
    <row r="1318" spans="1:16" ht="12.75" customHeight="1" x14ac:dyDescent="0.25">
      <c r="A1318" s="58" t="s">
        <v>107</v>
      </c>
      <c r="B1318" s="58"/>
      <c r="C1318" s="58"/>
      <c r="D1318" s="58"/>
      <c r="E1318" s="58"/>
      <c r="F1318" s="58"/>
      <c r="G1318" s="58"/>
      <c r="H1318" s="58"/>
      <c r="I1318" s="58"/>
      <c r="J1318" s="58"/>
      <c r="K1318" s="58"/>
      <c r="L1318" s="58"/>
      <c r="M1318" s="2"/>
    </row>
    <row r="1319" spans="1:16" ht="12.75" customHeight="1" x14ac:dyDescent="0.25">
      <c r="A1319" s="59" t="s">
        <v>54</v>
      </c>
      <c r="B1319" s="59"/>
      <c r="C1319" s="60" t="s">
        <v>53</v>
      </c>
      <c r="D1319" s="60"/>
      <c r="E1319" s="60"/>
      <c r="F1319" s="17"/>
      <c r="G1319" s="2"/>
      <c r="H1319" s="17" t="s">
        <v>52</v>
      </c>
      <c r="I1319" s="60" t="s">
        <v>51</v>
      </c>
      <c r="J1319" s="60"/>
      <c r="K1319" s="60"/>
      <c r="L1319" s="60"/>
      <c r="M1319" s="60"/>
    </row>
    <row r="1320" spans="1:16" ht="12.75" customHeight="1" x14ac:dyDescent="0.25">
      <c r="A1320" s="5" t="s">
        <v>49</v>
      </c>
      <c r="B1320" s="5"/>
      <c r="C1320" s="54" t="s">
        <v>50</v>
      </c>
      <c r="D1320" s="54"/>
      <c r="E1320" s="54"/>
      <c r="F1320" s="5"/>
      <c r="G1320" s="2"/>
      <c r="H1320" s="5" t="s">
        <v>49</v>
      </c>
      <c r="I1320" s="55" t="s">
        <v>48</v>
      </c>
      <c r="J1320" s="55"/>
      <c r="K1320" s="55"/>
      <c r="L1320" s="55"/>
      <c r="M1320" s="55"/>
    </row>
    <row r="1321" spans="1:16" ht="12.75" customHeight="1" x14ac:dyDescent="0.25">
      <c r="A1321" s="5" t="s">
        <v>47</v>
      </c>
      <c r="B1321" s="5"/>
      <c r="C1321" s="43" t="s">
        <v>71</v>
      </c>
      <c r="D1321" s="43"/>
      <c r="E1321" s="43"/>
      <c r="F1321" s="5"/>
      <c r="G1321" s="2"/>
      <c r="H1321" s="5" t="s">
        <v>45</v>
      </c>
      <c r="I1321" s="43" t="s">
        <v>44</v>
      </c>
      <c r="J1321" s="43"/>
      <c r="K1321" s="43"/>
      <c r="L1321" s="43"/>
      <c r="M1321" s="43"/>
    </row>
    <row r="1322" spans="1:16" ht="12.75" customHeight="1" x14ac:dyDescent="0.25">
      <c r="A1322" s="5" t="s">
        <v>43</v>
      </c>
      <c r="B1322" s="5"/>
      <c r="C1322" s="42" t="s">
        <v>42</v>
      </c>
      <c r="D1322" s="42"/>
      <c r="E1322" s="42"/>
      <c r="F1322" s="5"/>
      <c r="G1322" s="2"/>
      <c r="H1322" s="5" t="s">
        <v>41</v>
      </c>
      <c r="I1322" s="43" t="s">
        <v>40</v>
      </c>
      <c r="J1322" s="43"/>
      <c r="K1322" s="43"/>
      <c r="L1322" s="43"/>
      <c r="M1322" s="43"/>
    </row>
    <row r="1323" spans="1:16" ht="12.75" customHeight="1" x14ac:dyDescent="0.25">
      <c r="A1323" s="5" t="s">
        <v>38</v>
      </c>
      <c r="B1323" s="5"/>
      <c r="C1323" s="51" t="s">
        <v>39</v>
      </c>
      <c r="D1323" s="51"/>
      <c r="E1323" s="51"/>
      <c r="F1323" s="51"/>
      <c r="G1323" s="2"/>
      <c r="H1323" s="5" t="s">
        <v>38</v>
      </c>
      <c r="I1323" s="52" t="s">
        <v>37</v>
      </c>
      <c r="J1323" s="52"/>
      <c r="K1323" s="52"/>
      <c r="L1323" s="52"/>
      <c r="M1323" s="52"/>
    </row>
    <row r="1324" spans="1:16" ht="12.75" customHeight="1" x14ac:dyDescent="0.25">
      <c r="A1324" s="5" t="s">
        <v>35</v>
      </c>
      <c r="B1324" s="5"/>
      <c r="C1324" s="53" t="s">
        <v>36</v>
      </c>
      <c r="D1324" s="53"/>
      <c r="E1324" s="53"/>
      <c r="F1324" s="5"/>
      <c r="G1324" s="2"/>
      <c r="H1324" s="5" t="s">
        <v>35</v>
      </c>
      <c r="I1324" s="43" t="s">
        <v>34</v>
      </c>
      <c r="J1324" s="43"/>
      <c r="K1324" s="43"/>
      <c r="L1324" s="43"/>
      <c r="M1324" s="43"/>
    </row>
    <row r="1325" spans="1:16" ht="12.75" customHeight="1" x14ac:dyDescent="0.25">
      <c r="A1325" s="5" t="s">
        <v>32</v>
      </c>
      <c r="B1325" s="5"/>
      <c r="C1325" s="42" t="s">
        <v>33</v>
      </c>
      <c r="D1325" s="42"/>
      <c r="E1325" s="42"/>
      <c r="F1325" s="5"/>
      <c r="G1325" s="2"/>
      <c r="H1325" s="5" t="s">
        <v>32</v>
      </c>
      <c r="I1325" s="52">
        <v>204663171</v>
      </c>
      <c r="J1325" s="52"/>
      <c r="K1325" s="52"/>
      <c r="L1325" s="52"/>
      <c r="M1325" s="52"/>
    </row>
    <row r="1326" spans="1:16" ht="12.75" customHeight="1" x14ac:dyDescent="0.25">
      <c r="A1326" s="5" t="s">
        <v>30</v>
      </c>
      <c r="B1326" s="5"/>
      <c r="C1326" s="42" t="s">
        <v>31</v>
      </c>
      <c r="D1326" s="42"/>
      <c r="E1326" s="42"/>
      <c r="F1326" s="5"/>
      <c r="G1326" s="2"/>
      <c r="H1326" s="5" t="s">
        <v>30</v>
      </c>
      <c r="I1326" s="43" t="s">
        <v>29</v>
      </c>
      <c r="J1326" s="43"/>
      <c r="K1326" s="43"/>
      <c r="L1326" s="43"/>
      <c r="M1326" s="43"/>
      <c r="P1326" s="1" t="s">
        <v>106</v>
      </c>
    </row>
    <row r="1327" spans="1:16" ht="45" x14ac:dyDescent="0.25">
      <c r="A1327" s="44" t="s">
        <v>28</v>
      </c>
      <c r="B1327" s="40"/>
      <c r="C1327" s="40"/>
      <c r="D1327" s="45"/>
      <c r="E1327" s="49" t="s">
        <v>27</v>
      </c>
      <c r="F1327" s="49" t="s">
        <v>26</v>
      </c>
      <c r="G1327" s="49" t="s">
        <v>25</v>
      </c>
      <c r="H1327" s="49" t="s">
        <v>24</v>
      </c>
      <c r="I1327" s="39" t="s">
        <v>23</v>
      </c>
      <c r="J1327" s="39"/>
      <c r="K1327" s="39" t="s">
        <v>22</v>
      </c>
      <c r="L1327" s="39"/>
      <c r="M1327" s="9" t="s">
        <v>21</v>
      </c>
    </row>
    <row r="1328" spans="1:16" ht="22.5" x14ac:dyDescent="0.25">
      <c r="A1328" s="46"/>
      <c r="B1328" s="47"/>
      <c r="C1328" s="47"/>
      <c r="D1328" s="48"/>
      <c r="E1328" s="50"/>
      <c r="F1328" s="50"/>
      <c r="G1328" s="50"/>
      <c r="H1328" s="50"/>
      <c r="I1328" s="9" t="s">
        <v>20</v>
      </c>
      <c r="J1328" s="16" t="s">
        <v>19</v>
      </c>
      <c r="K1328" s="9" t="s">
        <v>20</v>
      </c>
      <c r="L1328" s="16" t="s">
        <v>19</v>
      </c>
      <c r="M1328" s="9"/>
      <c r="P1328">
        <f>247500+63000</f>
        <v>310500</v>
      </c>
    </row>
    <row r="1329" spans="1:17" ht="12.75" customHeight="1" x14ac:dyDescent="0.25">
      <c r="A1329" s="29">
        <v>1</v>
      </c>
      <c r="B1329" s="30"/>
      <c r="C1329" s="30"/>
      <c r="D1329" s="31"/>
      <c r="E1329" s="15">
        <v>2</v>
      </c>
      <c r="F1329" s="9">
        <v>3</v>
      </c>
      <c r="G1329" s="15">
        <v>4</v>
      </c>
      <c r="H1329" s="15">
        <v>5</v>
      </c>
      <c r="I1329" s="9">
        <v>6</v>
      </c>
      <c r="J1329" s="9">
        <v>7</v>
      </c>
      <c r="K1329" s="9">
        <v>8</v>
      </c>
      <c r="L1329" s="9">
        <v>9</v>
      </c>
      <c r="M1329" s="15">
        <v>10</v>
      </c>
      <c r="P1329">
        <f>P1328/4500</f>
        <v>69</v>
      </c>
    </row>
    <row r="1330" spans="1:17" ht="19.5" customHeight="1" x14ac:dyDescent="0.25">
      <c r="A1330" s="14" t="s">
        <v>18</v>
      </c>
      <c r="B1330" s="32" t="s">
        <v>17</v>
      </c>
      <c r="C1330" s="33"/>
      <c r="D1330" s="34"/>
      <c r="E1330" s="14" t="s">
        <v>16</v>
      </c>
      <c r="F1330" s="13">
        <v>14</v>
      </c>
      <c r="G1330" s="12">
        <v>4500</v>
      </c>
      <c r="H1330" s="11">
        <f>G1330*F1330</f>
        <v>63000</v>
      </c>
      <c r="I1330" s="35" t="s">
        <v>15</v>
      </c>
      <c r="J1330" s="36"/>
      <c r="K1330" s="35" t="s">
        <v>14</v>
      </c>
      <c r="L1330" s="36"/>
      <c r="M1330" s="11">
        <f>H1330</f>
        <v>63000</v>
      </c>
    </row>
    <row r="1331" spans="1:17" ht="12.75" customHeight="1" x14ac:dyDescent="0.25">
      <c r="A1331" s="10"/>
      <c r="B1331" s="39" t="s">
        <v>13</v>
      </c>
      <c r="C1331" s="39"/>
      <c r="D1331" s="39"/>
      <c r="E1331" s="9"/>
      <c r="F1331" s="9"/>
      <c r="G1331" s="8"/>
      <c r="H1331" s="7">
        <f>SUM(H1330:H1330)</f>
        <v>63000</v>
      </c>
      <c r="I1331" s="37"/>
      <c r="J1331" s="38"/>
      <c r="K1331" s="37"/>
      <c r="L1331" s="38"/>
      <c r="M1331" s="7">
        <f>(M1330:M1330)</f>
        <v>63000</v>
      </c>
    </row>
    <row r="1332" spans="1:17" ht="12.75" customHeight="1" x14ac:dyDescent="0.25">
      <c r="A1332" s="40" t="s">
        <v>12</v>
      </c>
      <c r="B1332" s="40"/>
      <c r="C1332" s="40"/>
      <c r="D1332" s="40"/>
      <c r="E1332" s="41" t="s">
        <v>105</v>
      </c>
      <c r="F1332" s="41"/>
      <c r="G1332" s="41"/>
      <c r="H1332" s="41"/>
      <c r="I1332" s="41"/>
      <c r="J1332" s="41"/>
      <c r="K1332" s="41"/>
      <c r="L1332" s="41"/>
      <c r="M1332" s="41"/>
    </row>
    <row r="1333" spans="1:17" ht="12.75" customHeight="1" x14ac:dyDescent="0.25">
      <c r="A1333" s="23" t="s">
        <v>10</v>
      </c>
      <c r="B1333" s="24"/>
      <c r="C1333" s="24"/>
      <c r="D1333" s="24"/>
      <c r="E1333" s="24"/>
      <c r="F1333" s="24"/>
      <c r="G1333" s="2"/>
      <c r="H1333" s="5" t="s">
        <v>9</v>
      </c>
      <c r="I1333" s="2"/>
      <c r="J1333" s="2"/>
      <c r="K1333" s="2"/>
      <c r="L1333" s="2"/>
      <c r="M1333" s="2"/>
      <c r="Q1333" s="1"/>
    </row>
    <row r="1334" spans="1:17" ht="12.75" customHeight="1" x14ac:dyDescent="0.25">
      <c r="A1334" s="2"/>
      <c r="B1334" s="4"/>
      <c r="C1334" s="4"/>
      <c r="D1334" s="4"/>
      <c r="E1334" s="4"/>
      <c r="F1334" s="4"/>
      <c r="G1334" s="4"/>
      <c r="H1334" s="4"/>
      <c r="I1334" s="4"/>
      <c r="J1334" s="5" t="s">
        <v>8</v>
      </c>
      <c r="K1334" s="5"/>
      <c r="L1334" s="5"/>
      <c r="M1334" s="2"/>
    </row>
    <row r="1335" spans="1:17" ht="12.75" customHeight="1" x14ac:dyDescent="0.25">
      <c r="A1335" s="25" t="s">
        <v>7</v>
      </c>
      <c r="B1335" s="26"/>
      <c r="C1335" s="26"/>
      <c r="D1335" s="26"/>
      <c r="E1335" s="26"/>
      <c r="F1335" s="6"/>
      <c r="G1335" s="6"/>
      <c r="H1335" s="21"/>
      <c r="I1335" s="21"/>
      <c r="J1335" s="21"/>
      <c r="K1335" s="21"/>
      <c r="L1335" s="21"/>
      <c r="M1335" s="2"/>
    </row>
    <row r="1336" spans="1:17" ht="12.75" customHeight="1" x14ac:dyDescent="0.25">
      <c r="A1336" s="2"/>
      <c r="B1336" s="4"/>
      <c r="C1336" s="4"/>
      <c r="D1336" s="4"/>
      <c r="E1336" s="4"/>
      <c r="F1336" s="4"/>
      <c r="G1336" s="4"/>
      <c r="H1336" s="27" t="s">
        <v>6</v>
      </c>
      <c r="I1336" s="27"/>
      <c r="J1336" s="27"/>
      <c r="K1336" s="27"/>
      <c r="L1336" s="27"/>
      <c r="M1336" s="2"/>
    </row>
    <row r="1337" spans="1:17" ht="12.75" customHeight="1" x14ac:dyDescent="0.25">
      <c r="A1337" s="2"/>
      <c r="B1337" s="5" t="s">
        <v>5</v>
      </c>
      <c r="C1337" s="4"/>
      <c r="D1337" s="4"/>
      <c r="E1337" s="4"/>
      <c r="F1337" s="4"/>
      <c r="G1337" s="4"/>
      <c r="H1337" s="28" t="s">
        <v>4</v>
      </c>
      <c r="I1337" s="28"/>
      <c r="J1337" s="28"/>
      <c r="K1337" s="28"/>
      <c r="L1337" s="28"/>
      <c r="M1337" s="2"/>
    </row>
    <row r="1338" spans="1:17" ht="12.75" customHeight="1" x14ac:dyDescent="0.25">
      <c r="A1338" s="2"/>
      <c r="B1338" s="5"/>
      <c r="C1338" s="26" t="s">
        <v>3</v>
      </c>
      <c r="D1338" s="26"/>
      <c r="E1338" s="26"/>
      <c r="F1338" s="26"/>
      <c r="G1338" s="4"/>
      <c r="M1338" s="2"/>
      <c r="P1338" s="1"/>
    </row>
    <row r="1339" spans="1:17" ht="12.75" customHeight="1" thickBot="1" x14ac:dyDescent="0.3">
      <c r="A1339" s="2"/>
      <c r="B1339" s="4"/>
      <c r="C1339" s="21"/>
      <c r="D1339" s="21"/>
      <c r="E1339" s="21"/>
      <c r="F1339" s="21"/>
      <c r="G1339" s="3"/>
      <c r="H1339" s="22" t="s">
        <v>104</v>
      </c>
      <c r="I1339" s="22"/>
      <c r="J1339" s="22"/>
      <c r="K1339" s="22"/>
      <c r="L1339" s="22"/>
      <c r="M1339" s="2"/>
    </row>
    <row r="1340" spans="1:17" ht="12.75" customHeight="1" x14ac:dyDescent="0.25"/>
    <row r="1341" spans="1:17" ht="12.75" customHeight="1" x14ac:dyDescent="0.25">
      <c r="A1341" s="19" t="s">
        <v>1</v>
      </c>
      <c r="B1341" s="19"/>
      <c r="C1341" s="19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P1341" s="1"/>
    </row>
    <row r="1342" spans="1:17" ht="12.75" hidden="1" customHeight="1" x14ac:dyDescent="0.25">
      <c r="A1342" s="20" t="s">
        <v>0</v>
      </c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</row>
    <row r="1343" spans="1:17" ht="12.75" hidden="1" customHeight="1" x14ac:dyDescent="0.25">
      <c r="A1343" s="19" t="s">
        <v>1</v>
      </c>
      <c r="B1343" s="19"/>
      <c r="C1343" s="19"/>
      <c r="D1343" s="19"/>
      <c r="E1343" s="19"/>
      <c r="F1343" s="19"/>
      <c r="G1343" s="19"/>
      <c r="H1343" s="19"/>
      <c r="I1343" s="19"/>
      <c r="J1343" s="19"/>
      <c r="K1343" s="19"/>
      <c r="L1343" s="19"/>
      <c r="M1343" s="19"/>
    </row>
    <row r="1344" spans="1:17" ht="12.75" hidden="1" customHeight="1" x14ac:dyDescent="0.25">
      <c r="A1344" s="20" t="s">
        <v>0</v>
      </c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</row>
    <row r="1345" spans="1:13" ht="12.75" hidden="1" customHeight="1" x14ac:dyDescent="0.25">
      <c r="A1345" s="19" t="s">
        <v>1</v>
      </c>
      <c r="B1345" s="19"/>
      <c r="C1345" s="19"/>
      <c r="D1345" s="19"/>
      <c r="E1345" s="19"/>
      <c r="F1345" s="19"/>
      <c r="G1345" s="19"/>
      <c r="H1345" s="19"/>
      <c r="I1345" s="19"/>
      <c r="J1345" s="19"/>
      <c r="K1345" s="19"/>
      <c r="L1345" s="19"/>
      <c r="M1345" s="19"/>
    </row>
    <row r="1346" spans="1:13" ht="12.75" hidden="1" customHeight="1" x14ac:dyDescent="0.25">
      <c r="A1346" s="20" t="s">
        <v>0</v>
      </c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</row>
    <row r="1347" spans="1:13" ht="12.75" hidden="1" customHeight="1" x14ac:dyDescent="0.25">
      <c r="A1347" s="19" t="s">
        <v>1</v>
      </c>
      <c r="B1347" s="19"/>
      <c r="C1347" s="19"/>
      <c r="D1347" s="19"/>
      <c r="E1347" s="19"/>
      <c r="F1347" s="19"/>
      <c r="G1347" s="19"/>
      <c r="H1347" s="19"/>
      <c r="I1347" s="19"/>
      <c r="J1347" s="19"/>
      <c r="K1347" s="19"/>
      <c r="L1347" s="19"/>
      <c r="M1347" s="19"/>
    </row>
    <row r="1348" spans="1:13" ht="12.75" hidden="1" customHeight="1" x14ac:dyDescent="0.25">
      <c r="A1348" s="20" t="s">
        <v>0</v>
      </c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</row>
    <row r="1349" spans="1:13" ht="12.75" hidden="1" customHeight="1" x14ac:dyDescent="0.25">
      <c r="A1349" s="19" t="s">
        <v>1</v>
      </c>
      <c r="B1349" s="19"/>
      <c r="C1349" s="19"/>
      <c r="D1349" s="19"/>
      <c r="E1349" s="19"/>
      <c r="F1349" s="19"/>
      <c r="G1349" s="19"/>
      <c r="H1349" s="19"/>
      <c r="I1349" s="19"/>
      <c r="J1349" s="19"/>
      <c r="K1349" s="19"/>
      <c r="L1349" s="19"/>
      <c r="M1349" s="19"/>
    </row>
    <row r="1350" spans="1:13" ht="12.75" hidden="1" customHeight="1" x14ac:dyDescent="0.25">
      <c r="A1350" s="20" t="s">
        <v>0</v>
      </c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</row>
    <row r="1351" spans="1:13" ht="12.75" hidden="1" customHeight="1" x14ac:dyDescent="0.25">
      <c r="A1351" s="19" t="s">
        <v>1</v>
      </c>
      <c r="B1351" s="19"/>
      <c r="C1351" s="19"/>
      <c r="D1351" s="19"/>
      <c r="E1351" s="19"/>
      <c r="F1351" s="19"/>
      <c r="G1351" s="19"/>
      <c r="H1351" s="19"/>
      <c r="I1351" s="19"/>
      <c r="J1351" s="19"/>
      <c r="K1351" s="19"/>
      <c r="L1351" s="19"/>
      <c r="M1351" s="19"/>
    </row>
    <row r="1352" spans="1:13" ht="12.75" hidden="1" customHeight="1" x14ac:dyDescent="0.25">
      <c r="A1352" s="20" t="s">
        <v>0</v>
      </c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</row>
    <row r="1353" spans="1:13" ht="12.75" hidden="1" customHeight="1" x14ac:dyDescent="0.25">
      <c r="A1353" s="19" t="s">
        <v>1</v>
      </c>
      <c r="B1353" s="19"/>
      <c r="C1353" s="19"/>
      <c r="D1353" s="19"/>
      <c r="E1353" s="19"/>
      <c r="F1353" s="19"/>
      <c r="G1353" s="19"/>
      <c r="H1353" s="19"/>
      <c r="I1353" s="19"/>
      <c r="J1353" s="19"/>
      <c r="K1353" s="19"/>
      <c r="L1353" s="19"/>
      <c r="M1353" s="19"/>
    </row>
    <row r="1354" spans="1:13" ht="12.75" hidden="1" customHeight="1" x14ac:dyDescent="0.25">
      <c r="A1354" s="20" t="s">
        <v>0</v>
      </c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</row>
    <row r="1355" spans="1:13" ht="12.75" hidden="1" customHeight="1" x14ac:dyDescent="0.25">
      <c r="A1355" s="19" t="s">
        <v>1</v>
      </c>
      <c r="B1355" s="19"/>
      <c r="C1355" s="19"/>
      <c r="D1355" s="19"/>
      <c r="E1355" s="19"/>
      <c r="F1355" s="19"/>
      <c r="G1355" s="19"/>
      <c r="H1355" s="19"/>
      <c r="I1355" s="19"/>
      <c r="J1355" s="19"/>
      <c r="K1355" s="19"/>
      <c r="L1355" s="19"/>
      <c r="M1355" s="19"/>
    </row>
    <row r="1356" spans="1:13" ht="12.75" hidden="1" customHeight="1" x14ac:dyDescent="0.25">
      <c r="A1356" s="20" t="s">
        <v>0</v>
      </c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</row>
    <row r="1357" spans="1:13" ht="12.75" hidden="1" customHeight="1" x14ac:dyDescent="0.25">
      <c r="A1357" s="19" t="s">
        <v>1</v>
      </c>
      <c r="B1357" s="19"/>
      <c r="C1357" s="19"/>
      <c r="D1357" s="19"/>
      <c r="E1357" s="19"/>
      <c r="F1357" s="19"/>
      <c r="G1357" s="19"/>
      <c r="H1357" s="19"/>
      <c r="I1357" s="19"/>
      <c r="J1357" s="19"/>
      <c r="K1357" s="19"/>
      <c r="L1357" s="19"/>
      <c r="M1357" s="19"/>
    </row>
    <row r="1358" spans="1:13" ht="12.75" hidden="1" customHeight="1" x14ac:dyDescent="0.25">
      <c r="A1358" s="20" t="s">
        <v>0</v>
      </c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</row>
    <row r="1359" spans="1:13" ht="12.75" hidden="1" customHeight="1" x14ac:dyDescent="0.25">
      <c r="A1359" s="19" t="s">
        <v>1</v>
      </c>
      <c r="B1359" s="19"/>
      <c r="C1359" s="19"/>
      <c r="D1359" s="19"/>
      <c r="E1359" s="19"/>
      <c r="F1359" s="19"/>
      <c r="G1359" s="19"/>
      <c r="H1359" s="19"/>
      <c r="I1359" s="19"/>
      <c r="J1359" s="19"/>
      <c r="K1359" s="19"/>
      <c r="L1359" s="19"/>
      <c r="M1359" s="19"/>
    </row>
    <row r="1360" spans="1:13" ht="12.75" hidden="1" customHeight="1" x14ac:dyDescent="0.25">
      <c r="A1360" s="20" t="s">
        <v>0</v>
      </c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</row>
    <row r="1361" spans="1:13" ht="12.75" hidden="1" customHeight="1" x14ac:dyDescent="0.25">
      <c r="A1361" s="19" t="s">
        <v>1</v>
      </c>
      <c r="B1361" s="19"/>
      <c r="C1361" s="19"/>
      <c r="D1361" s="19"/>
      <c r="E1361" s="19"/>
      <c r="F1361" s="19"/>
      <c r="G1361" s="19"/>
      <c r="H1361" s="19"/>
      <c r="I1361" s="19"/>
      <c r="J1361" s="19"/>
      <c r="K1361" s="19"/>
      <c r="L1361" s="19"/>
      <c r="M1361" s="19"/>
    </row>
    <row r="1362" spans="1:13" ht="12.75" hidden="1" customHeight="1" x14ac:dyDescent="0.25">
      <c r="A1362" s="20" t="s">
        <v>0</v>
      </c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</row>
    <row r="1363" spans="1:13" ht="12.75" hidden="1" customHeight="1" x14ac:dyDescent="0.25">
      <c r="A1363" s="19" t="s">
        <v>1</v>
      </c>
      <c r="B1363" s="19"/>
      <c r="C1363" s="19"/>
      <c r="D1363" s="19"/>
      <c r="E1363" s="19"/>
      <c r="F1363" s="19"/>
      <c r="G1363" s="19"/>
      <c r="H1363" s="19"/>
      <c r="I1363" s="19"/>
      <c r="J1363" s="19"/>
      <c r="K1363" s="19"/>
      <c r="L1363" s="19"/>
      <c r="M1363" s="19"/>
    </row>
    <row r="1364" spans="1:13" ht="12.75" hidden="1" customHeight="1" x14ac:dyDescent="0.25">
      <c r="A1364" s="20" t="s">
        <v>0</v>
      </c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</row>
    <row r="1365" spans="1:13" ht="12.75" hidden="1" customHeight="1" x14ac:dyDescent="0.25">
      <c r="A1365" s="19" t="s">
        <v>1</v>
      </c>
      <c r="B1365" s="19"/>
      <c r="C1365" s="19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</row>
    <row r="1366" spans="1:13" ht="12.75" customHeight="1" x14ac:dyDescent="0.25">
      <c r="A1366" s="20" t="s">
        <v>0</v>
      </c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</row>
    <row r="1369" spans="1:13" ht="13.5" customHeight="1" x14ac:dyDescent="0.25">
      <c r="A1369" s="56" t="s">
        <v>103</v>
      </c>
      <c r="B1369" s="56"/>
      <c r="C1369" s="56"/>
      <c r="D1369" s="56"/>
      <c r="E1369" s="56"/>
      <c r="F1369" s="56"/>
      <c r="G1369" s="56"/>
      <c r="H1369" s="56"/>
      <c r="I1369" s="56"/>
      <c r="J1369" s="56"/>
      <c r="K1369" s="56"/>
      <c r="L1369" s="56"/>
      <c r="M1369" s="2"/>
    </row>
    <row r="1370" spans="1:13" ht="12.75" customHeight="1" x14ac:dyDescent="0.25">
      <c r="A1370" s="18"/>
      <c r="B1370" s="18"/>
      <c r="C1370" s="18"/>
      <c r="D1370" s="57" t="s">
        <v>102</v>
      </c>
      <c r="E1370" s="57"/>
      <c r="F1370" s="57"/>
      <c r="G1370" s="57"/>
      <c r="H1370" s="57"/>
      <c r="I1370" s="18"/>
      <c r="J1370" s="18"/>
      <c r="K1370" s="18"/>
      <c r="L1370" s="18"/>
      <c r="M1370" s="2"/>
    </row>
    <row r="1371" spans="1:13" ht="12.75" customHeight="1" x14ac:dyDescent="0.25">
      <c r="A1371" s="58" t="s">
        <v>55</v>
      </c>
      <c r="B1371" s="58"/>
      <c r="C1371" s="58"/>
      <c r="D1371" s="58"/>
      <c r="E1371" s="58"/>
      <c r="F1371" s="58"/>
      <c r="G1371" s="58"/>
      <c r="H1371" s="58"/>
      <c r="I1371" s="58"/>
      <c r="J1371" s="58"/>
      <c r="K1371" s="58"/>
      <c r="L1371" s="58"/>
      <c r="M1371" s="2"/>
    </row>
    <row r="1372" spans="1:13" ht="12.75" customHeight="1" x14ac:dyDescent="0.25">
      <c r="A1372" s="59" t="s">
        <v>54</v>
      </c>
      <c r="B1372" s="59"/>
      <c r="C1372" s="60" t="s">
        <v>53</v>
      </c>
      <c r="D1372" s="60"/>
      <c r="E1372" s="60"/>
      <c r="F1372" s="17"/>
      <c r="G1372" s="2"/>
      <c r="H1372" s="17" t="s">
        <v>52</v>
      </c>
      <c r="I1372" s="60" t="s">
        <v>51</v>
      </c>
      <c r="J1372" s="60"/>
      <c r="K1372" s="60"/>
      <c r="L1372" s="60"/>
      <c r="M1372" s="60"/>
    </row>
    <row r="1373" spans="1:13" ht="12.75" customHeight="1" x14ac:dyDescent="0.25">
      <c r="A1373" s="5" t="s">
        <v>49</v>
      </c>
      <c r="B1373" s="5"/>
      <c r="C1373" s="54" t="s">
        <v>50</v>
      </c>
      <c r="D1373" s="54"/>
      <c r="E1373" s="54"/>
      <c r="F1373" s="5"/>
      <c r="G1373" s="2"/>
      <c r="H1373" s="5" t="s">
        <v>49</v>
      </c>
      <c r="I1373" s="55" t="s">
        <v>48</v>
      </c>
      <c r="J1373" s="55"/>
      <c r="K1373" s="55"/>
      <c r="L1373" s="55"/>
      <c r="M1373" s="55"/>
    </row>
    <row r="1374" spans="1:13" ht="12.75" customHeight="1" x14ac:dyDescent="0.25">
      <c r="A1374" s="5" t="s">
        <v>47</v>
      </c>
      <c r="B1374" s="5"/>
      <c r="C1374" s="43" t="s">
        <v>71</v>
      </c>
      <c r="D1374" s="43"/>
      <c r="E1374" s="43"/>
      <c r="F1374" s="5"/>
      <c r="G1374" s="2"/>
      <c r="H1374" s="5" t="s">
        <v>45</v>
      </c>
      <c r="I1374" s="43" t="s">
        <v>44</v>
      </c>
      <c r="J1374" s="43"/>
      <c r="K1374" s="43"/>
      <c r="L1374" s="43"/>
      <c r="M1374" s="43"/>
    </row>
    <row r="1375" spans="1:13" ht="12.75" customHeight="1" x14ac:dyDescent="0.25">
      <c r="A1375" s="5" t="s">
        <v>43</v>
      </c>
      <c r="B1375" s="5"/>
      <c r="C1375" s="42" t="s">
        <v>42</v>
      </c>
      <c r="D1375" s="42"/>
      <c r="E1375" s="42"/>
      <c r="F1375" s="5"/>
      <c r="G1375" s="2"/>
      <c r="H1375" s="5" t="s">
        <v>41</v>
      </c>
      <c r="I1375" s="43" t="s">
        <v>40</v>
      </c>
      <c r="J1375" s="43"/>
      <c r="K1375" s="43"/>
      <c r="L1375" s="43"/>
      <c r="M1375" s="43"/>
    </row>
    <row r="1376" spans="1:13" ht="12.75" customHeight="1" x14ac:dyDescent="0.25">
      <c r="A1376" s="5" t="s">
        <v>38</v>
      </c>
      <c r="B1376" s="5"/>
      <c r="C1376" s="51" t="s">
        <v>39</v>
      </c>
      <c r="D1376" s="51"/>
      <c r="E1376" s="51"/>
      <c r="F1376" s="51"/>
      <c r="G1376" s="2"/>
      <c r="H1376" s="5" t="s">
        <v>38</v>
      </c>
      <c r="I1376" s="52" t="s">
        <v>37</v>
      </c>
      <c r="J1376" s="52"/>
      <c r="K1376" s="52"/>
      <c r="L1376" s="52"/>
      <c r="M1376" s="52"/>
    </row>
    <row r="1377" spans="1:17" ht="12.75" customHeight="1" x14ac:dyDescent="0.25">
      <c r="A1377" s="5" t="s">
        <v>35</v>
      </c>
      <c r="B1377" s="5"/>
      <c r="C1377" s="53" t="s">
        <v>36</v>
      </c>
      <c r="D1377" s="53"/>
      <c r="E1377" s="53"/>
      <c r="F1377" s="5"/>
      <c r="G1377" s="2"/>
      <c r="H1377" s="5" t="s">
        <v>35</v>
      </c>
      <c r="I1377" s="43" t="s">
        <v>34</v>
      </c>
      <c r="J1377" s="43"/>
      <c r="K1377" s="43"/>
      <c r="L1377" s="43"/>
      <c r="M1377" s="43"/>
    </row>
    <row r="1378" spans="1:17" ht="12.75" customHeight="1" x14ac:dyDescent="0.25">
      <c r="A1378" s="5" t="s">
        <v>32</v>
      </c>
      <c r="B1378" s="5"/>
      <c r="C1378" s="42" t="s">
        <v>33</v>
      </c>
      <c r="D1378" s="42"/>
      <c r="E1378" s="42"/>
      <c r="F1378" s="5"/>
      <c r="G1378" s="2"/>
      <c r="H1378" s="5" t="s">
        <v>32</v>
      </c>
      <c r="I1378" s="52">
        <v>204663171</v>
      </c>
      <c r="J1378" s="52"/>
      <c r="K1378" s="52"/>
      <c r="L1378" s="52"/>
      <c r="M1378" s="52"/>
    </row>
    <row r="1379" spans="1:17" ht="12.75" customHeight="1" x14ac:dyDescent="0.25">
      <c r="A1379" s="5" t="s">
        <v>30</v>
      </c>
      <c r="B1379" s="5"/>
      <c r="C1379" s="42" t="s">
        <v>31</v>
      </c>
      <c r="D1379" s="42"/>
      <c r="E1379" s="42"/>
      <c r="F1379" s="5"/>
      <c r="G1379" s="2"/>
      <c r="H1379" s="5" t="s">
        <v>30</v>
      </c>
      <c r="I1379" s="43" t="s">
        <v>29</v>
      </c>
      <c r="J1379" s="43"/>
      <c r="K1379" s="43"/>
      <c r="L1379" s="43"/>
      <c r="M1379" s="43"/>
    </row>
    <row r="1380" spans="1:17" ht="45" x14ac:dyDescent="0.25">
      <c r="A1380" s="44" t="s">
        <v>28</v>
      </c>
      <c r="B1380" s="40"/>
      <c r="C1380" s="40"/>
      <c r="D1380" s="45"/>
      <c r="E1380" s="49" t="s">
        <v>27</v>
      </c>
      <c r="F1380" s="49" t="s">
        <v>26</v>
      </c>
      <c r="G1380" s="49" t="s">
        <v>25</v>
      </c>
      <c r="H1380" s="49" t="s">
        <v>24</v>
      </c>
      <c r="I1380" s="39" t="s">
        <v>23</v>
      </c>
      <c r="J1380" s="39"/>
      <c r="K1380" s="39" t="s">
        <v>22</v>
      </c>
      <c r="L1380" s="39"/>
      <c r="M1380" s="9" t="s">
        <v>21</v>
      </c>
    </row>
    <row r="1381" spans="1:17" ht="22.5" x14ac:dyDescent="0.25">
      <c r="A1381" s="46"/>
      <c r="B1381" s="47"/>
      <c r="C1381" s="47"/>
      <c r="D1381" s="48"/>
      <c r="E1381" s="50"/>
      <c r="F1381" s="50"/>
      <c r="G1381" s="50"/>
      <c r="H1381" s="50"/>
      <c r="I1381" s="9" t="s">
        <v>20</v>
      </c>
      <c r="J1381" s="16" t="s">
        <v>19</v>
      </c>
      <c r="K1381" s="9" t="s">
        <v>20</v>
      </c>
      <c r="L1381" s="16" t="s">
        <v>19</v>
      </c>
      <c r="M1381" s="9"/>
    </row>
    <row r="1382" spans="1:17" ht="12.75" customHeight="1" x14ac:dyDescent="0.25">
      <c r="A1382" s="29">
        <v>1</v>
      </c>
      <c r="B1382" s="30"/>
      <c r="C1382" s="30"/>
      <c r="D1382" s="31"/>
      <c r="E1382" s="15">
        <v>2</v>
      </c>
      <c r="F1382" s="9">
        <v>3</v>
      </c>
      <c r="G1382" s="15">
        <v>4</v>
      </c>
      <c r="H1382" s="15">
        <v>5</v>
      </c>
      <c r="I1382" s="9">
        <v>6</v>
      </c>
      <c r="J1382" s="9">
        <v>7</v>
      </c>
      <c r="K1382" s="9">
        <v>8</v>
      </c>
      <c r="L1382" s="9">
        <v>9</v>
      </c>
      <c r="M1382" s="15">
        <v>10</v>
      </c>
    </row>
    <row r="1383" spans="1:17" ht="19.5" customHeight="1" x14ac:dyDescent="0.25">
      <c r="A1383" s="14" t="s">
        <v>18</v>
      </c>
      <c r="B1383" s="32" t="s">
        <v>17</v>
      </c>
      <c r="C1383" s="33"/>
      <c r="D1383" s="34"/>
      <c r="E1383" s="14" t="s">
        <v>16</v>
      </c>
      <c r="F1383" s="13">
        <v>12</v>
      </c>
      <c r="G1383" s="12">
        <v>5000</v>
      </c>
      <c r="H1383" s="11">
        <f>G1383*F1383</f>
        <v>60000</v>
      </c>
      <c r="I1383" s="35" t="s">
        <v>15</v>
      </c>
      <c r="J1383" s="36"/>
      <c r="K1383" s="35" t="s">
        <v>14</v>
      </c>
      <c r="L1383" s="36"/>
      <c r="M1383" s="11">
        <f>H1383</f>
        <v>60000</v>
      </c>
    </row>
    <row r="1384" spans="1:17" ht="12.75" customHeight="1" x14ac:dyDescent="0.25">
      <c r="A1384" s="10"/>
      <c r="B1384" s="39" t="s">
        <v>13</v>
      </c>
      <c r="C1384" s="39"/>
      <c r="D1384" s="39"/>
      <c r="E1384" s="9"/>
      <c r="F1384" s="9"/>
      <c r="G1384" s="8"/>
      <c r="H1384" s="7">
        <f>SUM(H1383:H1383)</f>
        <v>60000</v>
      </c>
      <c r="I1384" s="37"/>
      <c r="J1384" s="38"/>
      <c r="K1384" s="37"/>
      <c r="L1384" s="38"/>
      <c r="M1384" s="7">
        <f>(M1383:M1383)</f>
        <v>60000</v>
      </c>
    </row>
    <row r="1385" spans="1:17" ht="12.75" customHeight="1" x14ac:dyDescent="0.25">
      <c r="A1385" s="40" t="s">
        <v>12</v>
      </c>
      <c r="B1385" s="40"/>
      <c r="C1385" s="40"/>
      <c r="D1385" s="40"/>
      <c r="E1385" s="41" t="s">
        <v>11</v>
      </c>
      <c r="F1385" s="41"/>
      <c r="G1385" s="41"/>
      <c r="H1385" s="41"/>
      <c r="I1385" s="41"/>
      <c r="J1385" s="41"/>
      <c r="K1385" s="41"/>
      <c r="L1385" s="41"/>
      <c r="M1385" s="41"/>
    </row>
    <row r="1386" spans="1:17" ht="12.75" customHeight="1" x14ac:dyDescent="0.25">
      <c r="A1386" s="23" t="s">
        <v>10</v>
      </c>
      <c r="B1386" s="24"/>
      <c r="C1386" s="24"/>
      <c r="D1386" s="24"/>
      <c r="E1386" s="24"/>
      <c r="F1386" s="24"/>
      <c r="G1386" s="2"/>
      <c r="H1386" s="5" t="s">
        <v>9</v>
      </c>
      <c r="I1386" s="2"/>
      <c r="J1386" s="2"/>
      <c r="K1386" s="2"/>
      <c r="L1386" s="2"/>
      <c r="M1386" s="2"/>
      <c r="Q1386" s="1" t="s">
        <v>101</v>
      </c>
    </row>
    <row r="1387" spans="1:17" ht="12.75" customHeight="1" x14ac:dyDescent="0.25">
      <c r="A1387" s="2"/>
      <c r="B1387" s="4"/>
      <c r="C1387" s="4"/>
      <c r="D1387" s="4"/>
      <c r="E1387" s="4"/>
      <c r="F1387" s="4"/>
      <c r="G1387" s="4"/>
      <c r="H1387" s="4"/>
      <c r="I1387" s="4"/>
      <c r="J1387" s="5" t="s">
        <v>8</v>
      </c>
      <c r="K1387" s="5"/>
      <c r="L1387" s="5"/>
      <c r="M1387" s="2"/>
    </row>
    <row r="1388" spans="1:17" ht="12.75" customHeight="1" x14ac:dyDescent="0.25">
      <c r="A1388" s="25" t="s">
        <v>7</v>
      </c>
      <c r="B1388" s="26"/>
      <c r="C1388" s="26"/>
      <c r="D1388" s="26"/>
      <c r="E1388" s="26"/>
      <c r="F1388" s="6"/>
      <c r="G1388" s="6"/>
      <c r="H1388" s="21"/>
      <c r="I1388" s="21"/>
      <c r="J1388" s="21"/>
      <c r="K1388" s="21"/>
      <c r="L1388" s="21"/>
      <c r="M1388" s="2"/>
    </row>
    <row r="1389" spans="1:17" ht="12.75" customHeight="1" x14ac:dyDescent="0.25">
      <c r="A1389" s="2"/>
      <c r="B1389" s="4"/>
      <c r="C1389" s="4"/>
      <c r="D1389" s="4"/>
      <c r="E1389" s="4"/>
      <c r="F1389" s="4"/>
      <c r="G1389" s="4"/>
      <c r="H1389" s="27" t="s">
        <v>6</v>
      </c>
      <c r="I1389" s="27"/>
      <c r="J1389" s="27"/>
      <c r="K1389" s="27"/>
      <c r="L1389" s="27"/>
      <c r="M1389" s="2"/>
    </row>
    <row r="1390" spans="1:17" ht="12.75" customHeight="1" x14ac:dyDescent="0.25">
      <c r="A1390" s="2"/>
      <c r="B1390" s="5" t="s">
        <v>5</v>
      </c>
      <c r="C1390" s="4"/>
      <c r="D1390" s="4"/>
      <c r="E1390" s="4"/>
      <c r="F1390" s="4"/>
      <c r="G1390" s="4"/>
      <c r="H1390" s="28" t="s">
        <v>4</v>
      </c>
      <c r="I1390" s="28"/>
      <c r="J1390" s="28"/>
      <c r="K1390" s="28"/>
      <c r="L1390" s="28"/>
      <c r="M1390" s="2"/>
    </row>
    <row r="1391" spans="1:17" ht="12.75" customHeight="1" x14ac:dyDescent="0.25">
      <c r="A1391" s="2"/>
      <c r="B1391" s="5"/>
      <c r="C1391" s="26" t="s">
        <v>3</v>
      </c>
      <c r="D1391" s="26"/>
      <c r="E1391" s="26"/>
      <c r="F1391" s="26"/>
      <c r="G1391" s="4"/>
      <c r="M1391" s="2"/>
      <c r="P1391" s="1"/>
    </row>
    <row r="1392" spans="1:17" ht="12.75" customHeight="1" thickBot="1" x14ac:dyDescent="0.3">
      <c r="A1392" s="2"/>
      <c r="B1392" s="4"/>
      <c r="C1392" s="21"/>
      <c r="D1392" s="21"/>
      <c r="E1392" s="21"/>
      <c r="F1392" s="21"/>
      <c r="G1392" s="3"/>
      <c r="H1392" s="22" t="s">
        <v>100</v>
      </c>
      <c r="I1392" s="22"/>
      <c r="J1392" s="22"/>
      <c r="K1392" s="22"/>
      <c r="L1392" s="22"/>
      <c r="M1392" s="2"/>
    </row>
    <row r="1393" spans="1:16" ht="12.75" customHeight="1" x14ac:dyDescent="0.25"/>
    <row r="1394" spans="1:16" ht="12.75" customHeight="1" x14ac:dyDescent="0.25">
      <c r="A1394" s="19" t="s">
        <v>1</v>
      </c>
      <c r="B1394" s="19"/>
      <c r="C1394" s="19"/>
      <c r="D1394" s="19"/>
      <c r="E1394" s="19"/>
      <c r="F1394" s="19"/>
      <c r="G1394" s="19"/>
      <c r="H1394" s="19"/>
      <c r="I1394" s="19"/>
      <c r="J1394" s="19"/>
      <c r="K1394" s="19"/>
      <c r="L1394" s="19"/>
      <c r="M1394" s="19"/>
      <c r="P1394" s="1"/>
    </row>
    <row r="1395" spans="1:16" ht="12.75" hidden="1" customHeight="1" x14ac:dyDescent="0.25">
      <c r="A1395" s="20" t="s">
        <v>0</v>
      </c>
      <c r="B1395" s="20"/>
      <c r="C1395" s="20"/>
      <c r="D1395" s="20"/>
      <c r="E1395" s="20"/>
      <c r="F1395" s="20"/>
      <c r="G1395" s="20"/>
      <c r="H1395" s="20"/>
      <c r="I1395" s="20"/>
      <c r="J1395" s="20"/>
      <c r="K1395" s="20"/>
      <c r="L1395" s="20"/>
      <c r="M1395" s="20"/>
    </row>
    <row r="1396" spans="1:16" ht="12.75" hidden="1" customHeight="1" x14ac:dyDescent="0.25">
      <c r="A1396" s="19" t="s">
        <v>1</v>
      </c>
      <c r="B1396" s="19"/>
      <c r="C1396" s="19"/>
      <c r="D1396" s="19"/>
      <c r="E1396" s="19"/>
      <c r="F1396" s="19"/>
      <c r="G1396" s="19"/>
      <c r="H1396" s="19"/>
      <c r="I1396" s="19"/>
      <c r="J1396" s="19"/>
      <c r="K1396" s="19"/>
      <c r="L1396" s="19"/>
      <c r="M1396" s="19"/>
    </row>
    <row r="1397" spans="1:16" ht="12.75" hidden="1" customHeight="1" x14ac:dyDescent="0.25">
      <c r="A1397" s="20" t="s">
        <v>0</v>
      </c>
      <c r="B1397" s="20"/>
      <c r="C1397" s="20"/>
      <c r="D1397" s="20"/>
      <c r="E1397" s="20"/>
      <c r="F1397" s="20"/>
      <c r="G1397" s="20"/>
      <c r="H1397" s="20"/>
      <c r="I1397" s="20"/>
      <c r="J1397" s="20"/>
      <c r="K1397" s="20"/>
      <c r="L1397" s="20"/>
      <c r="M1397" s="20"/>
    </row>
    <row r="1398" spans="1:16" ht="12.75" hidden="1" customHeight="1" x14ac:dyDescent="0.25">
      <c r="A1398" s="19" t="s">
        <v>1</v>
      </c>
      <c r="B1398" s="19"/>
      <c r="C1398" s="19"/>
      <c r="D1398" s="19"/>
      <c r="E1398" s="19"/>
      <c r="F1398" s="19"/>
      <c r="G1398" s="19"/>
      <c r="H1398" s="19"/>
      <c r="I1398" s="19"/>
      <c r="J1398" s="19"/>
      <c r="K1398" s="19"/>
      <c r="L1398" s="19"/>
      <c r="M1398" s="19"/>
    </row>
    <row r="1399" spans="1:16" ht="12.75" hidden="1" customHeight="1" x14ac:dyDescent="0.25">
      <c r="A1399" s="20" t="s">
        <v>0</v>
      </c>
      <c r="B1399" s="20"/>
      <c r="C1399" s="20"/>
      <c r="D1399" s="20"/>
      <c r="E1399" s="20"/>
      <c r="F1399" s="20"/>
      <c r="G1399" s="20"/>
      <c r="H1399" s="20"/>
      <c r="I1399" s="20"/>
      <c r="J1399" s="20"/>
      <c r="K1399" s="20"/>
      <c r="L1399" s="20"/>
      <c r="M1399" s="20"/>
    </row>
    <row r="1400" spans="1:16" ht="12.75" hidden="1" customHeight="1" x14ac:dyDescent="0.25">
      <c r="A1400" s="19" t="s">
        <v>1</v>
      </c>
      <c r="B1400" s="19"/>
      <c r="C1400" s="19"/>
      <c r="D1400" s="19"/>
      <c r="E1400" s="19"/>
      <c r="F1400" s="19"/>
      <c r="G1400" s="19"/>
      <c r="H1400" s="19"/>
      <c r="I1400" s="19"/>
      <c r="J1400" s="19"/>
      <c r="K1400" s="19"/>
      <c r="L1400" s="19"/>
      <c r="M1400" s="19"/>
    </row>
    <row r="1401" spans="1:16" ht="12.75" hidden="1" customHeight="1" x14ac:dyDescent="0.25">
      <c r="A1401" s="20" t="s">
        <v>0</v>
      </c>
      <c r="B1401" s="20"/>
      <c r="C1401" s="20"/>
      <c r="D1401" s="20"/>
      <c r="E1401" s="20"/>
      <c r="F1401" s="20"/>
      <c r="G1401" s="20"/>
      <c r="H1401" s="20"/>
      <c r="I1401" s="20"/>
      <c r="J1401" s="20"/>
      <c r="K1401" s="20"/>
      <c r="L1401" s="20"/>
      <c r="M1401" s="20"/>
    </row>
    <row r="1402" spans="1:16" ht="12.75" hidden="1" customHeight="1" x14ac:dyDescent="0.25">
      <c r="A1402" s="19" t="s">
        <v>1</v>
      </c>
      <c r="B1402" s="19"/>
      <c r="C1402" s="19"/>
      <c r="D1402" s="19"/>
      <c r="E1402" s="19"/>
      <c r="F1402" s="19"/>
      <c r="G1402" s="19"/>
      <c r="H1402" s="19"/>
      <c r="I1402" s="19"/>
      <c r="J1402" s="19"/>
      <c r="K1402" s="19"/>
      <c r="L1402" s="19"/>
      <c r="M1402" s="19"/>
    </row>
    <row r="1403" spans="1:16" ht="12.75" hidden="1" customHeight="1" x14ac:dyDescent="0.25">
      <c r="A1403" s="20" t="s">
        <v>0</v>
      </c>
      <c r="B1403" s="20"/>
      <c r="C1403" s="20"/>
      <c r="D1403" s="20"/>
      <c r="E1403" s="20"/>
      <c r="F1403" s="20"/>
      <c r="G1403" s="20"/>
      <c r="H1403" s="20"/>
      <c r="I1403" s="20"/>
      <c r="J1403" s="20"/>
      <c r="K1403" s="20"/>
      <c r="L1403" s="20"/>
      <c r="M1403" s="20"/>
    </row>
    <row r="1404" spans="1:16" ht="12.75" hidden="1" customHeight="1" x14ac:dyDescent="0.25">
      <c r="A1404" s="19" t="s">
        <v>1</v>
      </c>
      <c r="B1404" s="19"/>
      <c r="C1404" s="19"/>
      <c r="D1404" s="19"/>
      <c r="E1404" s="19"/>
      <c r="F1404" s="19"/>
      <c r="G1404" s="19"/>
      <c r="H1404" s="19"/>
      <c r="I1404" s="19"/>
      <c r="J1404" s="19"/>
      <c r="K1404" s="19"/>
      <c r="L1404" s="19"/>
      <c r="M1404" s="19"/>
    </row>
    <row r="1405" spans="1:16" ht="12.75" hidden="1" customHeight="1" x14ac:dyDescent="0.25">
      <c r="A1405" s="20" t="s">
        <v>0</v>
      </c>
      <c r="B1405" s="20"/>
      <c r="C1405" s="20"/>
      <c r="D1405" s="20"/>
      <c r="E1405" s="20"/>
      <c r="F1405" s="20"/>
      <c r="G1405" s="20"/>
      <c r="H1405" s="20"/>
      <c r="I1405" s="20"/>
      <c r="J1405" s="20"/>
      <c r="K1405" s="20"/>
      <c r="L1405" s="20"/>
      <c r="M1405" s="20"/>
    </row>
    <row r="1406" spans="1:16" ht="12.75" hidden="1" customHeight="1" x14ac:dyDescent="0.25">
      <c r="A1406" s="19" t="s">
        <v>1</v>
      </c>
      <c r="B1406" s="19"/>
      <c r="C1406" s="19"/>
      <c r="D1406" s="19"/>
      <c r="E1406" s="19"/>
      <c r="F1406" s="19"/>
      <c r="G1406" s="19"/>
      <c r="H1406" s="19"/>
      <c r="I1406" s="19"/>
      <c r="J1406" s="19"/>
      <c r="K1406" s="19"/>
      <c r="L1406" s="19"/>
      <c r="M1406" s="19"/>
    </row>
    <row r="1407" spans="1:16" ht="12.75" hidden="1" customHeight="1" x14ac:dyDescent="0.25">
      <c r="A1407" s="20" t="s">
        <v>0</v>
      </c>
      <c r="B1407" s="20"/>
      <c r="C1407" s="20"/>
      <c r="D1407" s="20"/>
      <c r="E1407" s="20"/>
      <c r="F1407" s="20"/>
      <c r="G1407" s="20"/>
      <c r="H1407" s="20"/>
      <c r="I1407" s="20"/>
      <c r="J1407" s="20"/>
      <c r="K1407" s="20"/>
      <c r="L1407" s="20"/>
      <c r="M1407" s="20"/>
    </row>
    <row r="1408" spans="1:16" ht="12.75" hidden="1" customHeight="1" x14ac:dyDescent="0.25">
      <c r="A1408" s="19" t="s">
        <v>1</v>
      </c>
      <c r="B1408" s="19"/>
      <c r="C1408" s="19"/>
      <c r="D1408" s="19"/>
      <c r="E1408" s="19"/>
      <c r="F1408" s="19"/>
      <c r="G1408" s="19"/>
      <c r="H1408" s="19"/>
      <c r="I1408" s="19"/>
      <c r="J1408" s="19"/>
      <c r="K1408" s="19"/>
      <c r="L1408" s="19"/>
      <c r="M1408" s="19"/>
    </row>
    <row r="1409" spans="1:13" ht="12.75" hidden="1" customHeight="1" x14ac:dyDescent="0.25">
      <c r="A1409" s="20" t="s">
        <v>0</v>
      </c>
      <c r="B1409" s="20"/>
      <c r="C1409" s="20"/>
      <c r="D1409" s="20"/>
      <c r="E1409" s="20"/>
      <c r="F1409" s="20"/>
      <c r="G1409" s="20"/>
      <c r="H1409" s="20"/>
      <c r="I1409" s="20"/>
      <c r="J1409" s="20"/>
      <c r="K1409" s="20"/>
      <c r="L1409" s="20"/>
      <c r="M1409" s="20"/>
    </row>
    <row r="1410" spans="1:13" ht="12.75" hidden="1" customHeight="1" x14ac:dyDescent="0.25">
      <c r="A1410" s="19" t="s">
        <v>1</v>
      </c>
      <c r="B1410" s="19"/>
      <c r="C1410" s="19"/>
      <c r="D1410" s="19"/>
      <c r="E1410" s="19"/>
      <c r="F1410" s="19"/>
      <c r="G1410" s="19"/>
      <c r="H1410" s="19"/>
      <c r="I1410" s="19"/>
      <c r="J1410" s="19"/>
      <c r="K1410" s="19"/>
      <c r="L1410" s="19"/>
      <c r="M1410" s="19"/>
    </row>
    <row r="1411" spans="1:13" ht="12.75" hidden="1" customHeight="1" x14ac:dyDescent="0.25">
      <c r="A1411" s="20" t="s">
        <v>0</v>
      </c>
      <c r="B1411" s="20"/>
      <c r="C1411" s="20"/>
      <c r="D1411" s="20"/>
      <c r="E1411" s="20"/>
      <c r="F1411" s="20"/>
      <c r="G1411" s="20"/>
      <c r="H1411" s="20"/>
      <c r="I1411" s="20"/>
      <c r="J1411" s="20"/>
      <c r="K1411" s="20"/>
      <c r="L1411" s="20"/>
      <c r="M1411" s="20"/>
    </row>
    <row r="1412" spans="1:13" ht="12.75" hidden="1" customHeight="1" x14ac:dyDescent="0.25">
      <c r="A1412" s="19" t="s">
        <v>1</v>
      </c>
      <c r="B1412" s="19"/>
      <c r="C1412" s="19"/>
      <c r="D1412" s="19"/>
      <c r="E1412" s="19"/>
      <c r="F1412" s="19"/>
      <c r="G1412" s="19"/>
      <c r="H1412" s="19"/>
      <c r="I1412" s="19"/>
      <c r="J1412" s="19"/>
      <c r="K1412" s="19"/>
      <c r="L1412" s="19"/>
      <c r="M1412" s="19"/>
    </row>
    <row r="1413" spans="1:13" ht="12.75" hidden="1" customHeight="1" x14ac:dyDescent="0.25">
      <c r="A1413" s="20" t="s">
        <v>0</v>
      </c>
      <c r="B1413" s="20"/>
      <c r="C1413" s="20"/>
      <c r="D1413" s="20"/>
      <c r="E1413" s="20"/>
      <c r="F1413" s="20"/>
      <c r="G1413" s="20"/>
      <c r="H1413" s="20"/>
      <c r="I1413" s="20"/>
      <c r="J1413" s="20"/>
      <c r="K1413" s="20"/>
      <c r="L1413" s="20"/>
      <c r="M1413" s="20"/>
    </row>
    <row r="1414" spans="1:13" ht="12.75" hidden="1" customHeight="1" x14ac:dyDescent="0.25">
      <c r="A1414" s="19" t="s">
        <v>1</v>
      </c>
      <c r="B1414" s="19"/>
      <c r="C1414" s="19"/>
      <c r="D1414" s="19"/>
      <c r="E1414" s="19"/>
      <c r="F1414" s="19"/>
      <c r="G1414" s="19"/>
      <c r="H1414" s="19"/>
      <c r="I1414" s="19"/>
      <c r="J1414" s="19"/>
      <c r="K1414" s="19"/>
      <c r="L1414" s="19"/>
      <c r="M1414" s="19"/>
    </row>
    <row r="1415" spans="1:13" ht="12.75" hidden="1" customHeight="1" x14ac:dyDescent="0.25">
      <c r="A1415" s="20" t="s">
        <v>0</v>
      </c>
      <c r="B1415" s="20"/>
      <c r="C1415" s="20"/>
      <c r="D1415" s="20"/>
      <c r="E1415" s="20"/>
      <c r="F1415" s="20"/>
      <c r="G1415" s="20"/>
      <c r="H1415" s="20"/>
      <c r="I1415" s="20"/>
      <c r="J1415" s="20"/>
      <c r="K1415" s="20"/>
      <c r="L1415" s="20"/>
      <c r="M1415" s="20"/>
    </row>
    <row r="1416" spans="1:13" ht="12.75" hidden="1" customHeight="1" x14ac:dyDescent="0.25">
      <c r="A1416" s="19" t="s">
        <v>1</v>
      </c>
      <c r="B1416" s="19"/>
      <c r="C1416" s="19"/>
      <c r="D1416" s="19"/>
      <c r="E1416" s="19"/>
      <c r="F1416" s="19"/>
      <c r="G1416" s="19"/>
      <c r="H1416" s="19"/>
      <c r="I1416" s="19"/>
      <c r="J1416" s="19"/>
      <c r="K1416" s="19"/>
      <c r="L1416" s="19"/>
      <c r="M1416" s="19"/>
    </row>
    <row r="1417" spans="1:13" ht="12.75" hidden="1" customHeight="1" x14ac:dyDescent="0.25">
      <c r="A1417" s="20" t="s">
        <v>0</v>
      </c>
      <c r="B1417" s="20"/>
      <c r="C1417" s="20"/>
      <c r="D1417" s="20"/>
      <c r="E1417" s="20"/>
      <c r="F1417" s="20"/>
      <c r="G1417" s="20"/>
      <c r="H1417" s="20"/>
      <c r="I1417" s="20"/>
      <c r="J1417" s="20"/>
      <c r="K1417" s="20"/>
      <c r="L1417" s="20"/>
      <c r="M1417" s="20"/>
    </row>
    <row r="1418" spans="1:13" ht="12.75" hidden="1" customHeight="1" x14ac:dyDescent="0.25">
      <c r="A1418" s="19" t="s">
        <v>1</v>
      </c>
      <c r="B1418" s="19"/>
      <c r="C1418" s="19"/>
      <c r="D1418" s="19"/>
      <c r="E1418" s="19"/>
      <c r="F1418" s="19"/>
      <c r="G1418" s="19"/>
      <c r="H1418" s="19"/>
      <c r="I1418" s="19"/>
      <c r="J1418" s="19"/>
      <c r="K1418" s="19"/>
      <c r="L1418" s="19"/>
      <c r="M1418" s="19"/>
    </row>
    <row r="1419" spans="1:13" ht="12.75" customHeight="1" x14ac:dyDescent="0.25">
      <c r="A1419" s="20" t="s">
        <v>0</v>
      </c>
      <c r="B1419" s="20"/>
      <c r="C1419" s="20"/>
      <c r="D1419" s="20"/>
      <c r="E1419" s="20"/>
      <c r="F1419" s="20"/>
      <c r="G1419" s="20"/>
      <c r="H1419" s="20"/>
      <c r="I1419" s="20"/>
      <c r="J1419" s="20"/>
      <c r="K1419" s="20"/>
      <c r="L1419" s="20"/>
      <c r="M1419" s="20"/>
    </row>
    <row r="1422" spans="1:13" ht="13.5" customHeight="1" x14ac:dyDescent="0.25">
      <c r="A1422" s="56" t="s">
        <v>99</v>
      </c>
      <c r="B1422" s="56"/>
      <c r="C1422" s="56"/>
      <c r="D1422" s="56"/>
      <c r="E1422" s="56"/>
      <c r="F1422" s="56"/>
      <c r="G1422" s="56"/>
      <c r="H1422" s="56"/>
      <c r="I1422" s="56"/>
      <c r="J1422" s="56"/>
      <c r="K1422" s="56"/>
      <c r="L1422" s="56"/>
      <c r="M1422" s="2"/>
    </row>
    <row r="1423" spans="1:13" ht="12.75" customHeight="1" x14ac:dyDescent="0.25">
      <c r="A1423" s="18"/>
      <c r="B1423" s="18"/>
      <c r="C1423" s="18"/>
      <c r="D1423" s="57" t="s">
        <v>98</v>
      </c>
      <c r="E1423" s="57"/>
      <c r="F1423" s="57"/>
      <c r="G1423" s="57"/>
      <c r="H1423" s="57"/>
      <c r="I1423" s="18"/>
      <c r="J1423" s="18"/>
      <c r="K1423" s="18"/>
      <c r="L1423" s="18"/>
      <c r="M1423" s="2"/>
    </row>
    <row r="1424" spans="1:13" ht="12.75" customHeight="1" x14ac:dyDescent="0.25">
      <c r="A1424" s="58" t="s">
        <v>55</v>
      </c>
      <c r="B1424" s="58"/>
      <c r="C1424" s="58"/>
      <c r="D1424" s="58"/>
      <c r="E1424" s="58"/>
      <c r="F1424" s="58"/>
      <c r="G1424" s="58"/>
      <c r="H1424" s="58"/>
      <c r="I1424" s="58"/>
      <c r="J1424" s="58"/>
      <c r="K1424" s="58"/>
      <c r="L1424" s="58"/>
      <c r="M1424" s="2"/>
    </row>
    <row r="1425" spans="1:17" ht="12.75" customHeight="1" x14ac:dyDescent="0.25">
      <c r="A1425" s="59" t="s">
        <v>54</v>
      </c>
      <c r="B1425" s="59"/>
      <c r="C1425" s="60" t="s">
        <v>53</v>
      </c>
      <c r="D1425" s="60"/>
      <c r="E1425" s="60"/>
      <c r="F1425" s="17"/>
      <c r="G1425" s="2"/>
      <c r="H1425" s="17" t="s">
        <v>52</v>
      </c>
      <c r="I1425" s="60" t="s">
        <v>51</v>
      </c>
      <c r="J1425" s="60"/>
      <c r="K1425" s="60"/>
      <c r="L1425" s="60"/>
      <c r="M1425" s="60"/>
    </row>
    <row r="1426" spans="1:17" ht="12.75" customHeight="1" x14ac:dyDescent="0.25">
      <c r="A1426" s="5" t="s">
        <v>49</v>
      </c>
      <c r="B1426" s="5"/>
      <c r="C1426" s="54" t="s">
        <v>50</v>
      </c>
      <c r="D1426" s="54"/>
      <c r="E1426" s="54"/>
      <c r="F1426" s="5"/>
      <c r="G1426" s="2"/>
      <c r="H1426" s="5" t="s">
        <v>49</v>
      </c>
      <c r="I1426" s="55" t="s">
        <v>48</v>
      </c>
      <c r="J1426" s="55"/>
      <c r="K1426" s="55"/>
      <c r="L1426" s="55"/>
      <c r="M1426" s="55"/>
    </row>
    <row r="1427" spans="1:17" ht="12.75" customHeight="1" x14ac:dyDescent="0.25">
      <c r="A1427" s="5" t="s">
        <v>47</v>
      </c>
      <c r="B1427" s="5"/>
      <c r="C1427" s="43" t="s">
        <v>71</v>
      </c>
      <c r="D1427" s="43"/>
      <c r="E1427" s="43"/>
      <c r="F1427" s="5"/>
      <c r="G1427" s="2"/>
      <c r="H1427" s="5" t="s">
        <v>45</v>
      </c>
      <c r="I1427" s="43" t="s">
        <v>44</v>
      </c>
      <c r="J1427" s="43"/>
      <c r="K1427" s="43"/>
      <c r="L1427" s="43"/>
      <c r="M1427" s="43"/>
    </row>
    <row r="1428" spans="1:17" ht="12.75" customHeight="1" x14ac:dyDescent="0.25">
      <c r="A1428" s="5" t="s">
        <v>43</v>
      </c>
      <c r="B1428" s="5"/>
      <c r="C1428" s="42" t="s">
        <v>42</v>
      </c>
      <c r="D1428" s="42"/>
      <c r="E1428" s="42"/>
      <c r="F1428" s="5"/>
      <c r="G1428" s="2"/>
      <c r="H1428" s="5" t="s">
        <v>41</v>
      </c>
      <c r="I1428" s="43" t="s">
        <v>40</v>
      </c>
      <c r="J1428" s="43"/>
      <c r="K1428" s="43"/>
      <c r="L1428" s="43"/>
      <c r="M1428" s="43"/>
    </row>
    <row r="1429" spans="1:17" ht="12.75" customHeight="1" x14ac:dyDescent="0.25">
      <c r="A1429" s="5" t="s">
        <v>38</v>
      </c>
      <c r="B1429" s="5"/>
      <c r="C1429" s="51" t="s">
        <v>39</v>
      </c>
      <c r="D1429" s="51"/>
      <c r="E1429" s="51"/>
      <c r="F1429" s="51"/>
      <c r="G1429" s="2"/>
      <c r="H1429" s="5" t="s">
        <v>38</v>
      </c>
      <c r="I1429" s="52" t="s">
        <v>37</v>
      </c>
      <c r="J1429" s="52"/>
      <c r="K1429" s="52"/>
      <c r="L1429" s="52"/>
      <c r="M1429" s="52"/>
    </row>
    <row r="1430" spans="1:17" ht="12.75" customHeight="1" x14ac:dyDescent="0.25">
      <c r="A1430" s="5" t="s">
        <v>35</v>
      </c>
      <c r="B1430" s="5"/>
      <c r="C1430" s="53" t="s">
        <v>36</v>
      </c>
      <c r="D1430" s="53"/>
      <c r="E1430" s="53"/>
      <c r="F1430" s="5"/>
      <c r="G1430" s="2"/>
      <c r="H1430" s="5" t="s">
        <v>35</v>
      </c>
      <c r="I1430" s="43" t="s">
        <v>34</v>
      </c>
      <c r="J1430" s="43"/>
      <c r="K1430" s="43"/>
      <c r="L1430" s="43"/>
      <c r="M1430" s="43"/>
    </row>
    <row r="1431" spans="1:17" ht="12.75" customHeight="1" x14ac:dyDescent="0.25">
      <c r="A1431" s="5" t="s">
        <v>32</v>
      </c>
      <c r="B1431" s="5"/>
      <c r="C1431" s="42" t="s">
        <v>33</v>
      </c>
      <c r="D1431" s="42"/>
      <c r="E1431" s="42"/>
      <c r="F1431" s="5"/>
      <c r="G1431" s="2"/>
      <c r="H1431" s="5" t="s">
        <v>32</v>
      </c>
      <c r="I1431" s="52">
        <v>204663171</v>
      </c>
      <c r="J1431" s="52"/>
      <c r="K1431" s="52"/>
      <c r="L1431" s="52"/>
      <c r="M1431" s="52"/>
    </row>
    <row r="1432" spans="1:17" ht="12.75" customHeight="1" x14ac:dyDescent="0.25">
      <c r="A1432" s="5" t="s">
        <v>30</v>
      </c>
      <c r="B1432" s="5"/>
      <c r="C1432" s="42" t="s">
        <v>31</v>
      </c>
      <c r="D1432" s="42"/>
      <c r="E1432" s="42"/>
      <c r="F1432" s="5"/>
      <c r="G1432" s="2"/>
      <c r="H1432" s="5" t="s">
        <v>30</v>
      </c>
      <c r="I1432" s="43" t="s">
        <v>29</v>
      </c>
      <c r="J1432" s="43"/>
      <c r="K1432" s="43"/>
      <c r="L1432" s="43"/>
      <c r="M1432" s="43"/>
    </row>
    <row r="1433" spans="1:17" ht="45" x14ac:dyDescent="0.25">
      <c r="A1433" s="44" t="s">
        <v>28</v>
      </c>
      <c r="B1433" s="40"/>
      <c r="C1433" s="40"/>
      <c r="D1433" s="45"/>
      <c r="E1433" s="49" t="s">
        <v>27</v>
      </c>
      <c r="F1433" s="49" t="s">
        <v>26</v>
      </c>
      <c r="G1433" s="49" t="s">
        <v>25</v>
      </c>
      <c r="H1433" s="49" t="s">
        <v>24</v>
      </c>
      <c r="I1433" s="39" t="s">
        <v>23</v>
      </c>
      <c r="J1433" s="39"/>
      <c r="K1433" s="39" t="s">
        <v>22</v>
      </c>
      <c r="L1433" s="39"/>
      <c r="M1433" s="9" t="s">
        <v>21</v>
      </c>
    </row>
    <row r="1434" spans="1:17" ht="22.5" x14ac:dyDescent="0.25">
      <c r="A1434" s="46"/>
      <c r="B1434" s="47"/>
      <c r="C1434" s="47"/>
      <c r="D1434" s="48"/>
      <c r="E1434" s="50"/>
      <c r="F1434" s="50"/>
      <c r="G1434" s="50"/>
      <c r="H1434" s="50"/>
      <c r="I1434" s="9" t="s">
        <v>20</v>
      </c>
      <c r="J1434" s="16" t="s">
        <v>19</v>
      </c>
      <c r="K1434" s="9" t="s">
        <v>20</v>
      </c>
      <c r="L1434" s="16" t="s">
        <v>19</v>
      </c>
      <c r="M1434" s="9"/>
      <c r="O1434">
        <f>316500+50000</f>
        <v>366500</v>
      </c>
    </row>
    <row r="1435" spans="1:17" ht="12.75" customHeight="1" x14ac:dyDescent="0.25">
      <c r="A1435" s="29">
        <v>1</v>
      </c>
      <c r="B1435" s="30"/>
      <c r="C1435" s="30"/>
      <c r="D1435" s="31"/>
      <c r="E1435" s="15">
        <v>2</v>
      </c>
      <c r="F1435" s="9">
        <v>3</v>
      </c>
      <c r="G1435" s="15">
        <v>4</v>
      </c>
      <c r="H1435" s="15">
        <v>5</v>
      </c>
      <c r="I1435" s="9">
        <v>6</v>
      </c>
      <c r="J1435" s="9">
        <v>7</v>
      </c>
      <c r="K1435" s="9">
        <v>8</v>
      </c>
      <c r="L1435" s="9">
        <v>9</v>
      </c>
      <c r="M1435" s="15">
        <v>10</v>
      </c>
    </row>
    <row r="1436" spans="1:17" ht="19.5" customHeight="1" x14ac:dyDescent="0.25">
      <c r="A1436" s="14" t="s">
        <v>18</v>
      </c>
      <c r="B1436" s="32" t="s">
        <v>17</v>
      </c>
      <c r="C1436" s="33"/>
      <c r="D1436" s="34"/>
      <c r="E1436" s="14" t="s">
        <v>16</v>
      </c>
      <c r="F1436" s="13">
        <v>10</v>
      </c>
      <c r="G1436" s="12">
        <v>5000</v>
      </c>
      <c r="H1436" s="11">
        <f>G1436*F1436</f>
        <v>50000</v>
      </c>
      <c r="I1436" s="35" t="s">
        <v>15</v>
      </c>
      <c r="J1436" s="36"/>
      <c r="K1436" s="35" t="s">
        <v>14</v>
      </c>
      <c r="L1436" s="36"/>
      <c r="M1436" s="11">
        <f>H1436</f>
        <v>50000</v>
      </c>
    </row>
    <row r="1437" spans="1:17" ht="12.75" customHeight="1" x14ac:dyDescent="0.25">
      <c r="A1437" s="10"/>
      <c r="B1437" s="39" t="s">
        <v>13</v>
      </c>
      <c r="C1437" s="39"/>
      <c r="D1437" s="39"/>
      <c r="E1437" s="9"/>
      <c r="F1437" s="9"/>
      <c r="G1437" s="8"/>
      <c r="H1437" s="7">
        <f>SUM(H1436:H1436)</f>
        <v>50000</v>
      </c>
      <c r="I1437" s="37"/>
      <c r="J1437" s="38"/>
      <c r="K1437" s="37"/>
      <c r="L1437" s="38"/>
      <c r="M1437" s="7">
        <f>(M1436:M1436)</f>
        <v>50000</v>
      </c>
    </row>
    <row r="1438" spans="1:17" ht="12.75" customHeight="1" x14ac:dyDescent="0.25">
      <c r="A1438" s="40" t="s">
        <v>12</v>
      </c>
      <c r="B1438" s="40"/>
      <c r="C1438" s="40"/>
      <c r="D1438" s="40"/>
      <c r="E1438" s="41" t="s">
        <v>75</v>
      </c>
      <c r="F1438" s="41"/>
      <c r="G1438" s="41"/>
      <c r="H1438" s="41"/>
      <c r="I1438" s="41"/>
      <c r="J1438" s="41"/>
      <c r="K1438" s="41"/>
      <c r="L1438" s="41"/>
      <c r="M1438" s="41"/>
    </row>
    <row r="1439" spans="1:17" ht="12.75" customHeight="1" x14ac:dyDescent="0.25">
      <c r="A1439" s="23" t="s">
        <v>10</v>
      </c>
      <c r="B1439" s="24"/>
      <c r="C1439" s="24"/>
      <c r="D1439" s="24"/>
      <c r="E1439" s="24"/>
      <c r="F1439" s="24"/>
      <c r="G1439" s="2"/>
      <c r="H1439" s="5" t="s">
        <v>9</v>
      </c>
      <c r="I1439" s="2"/>
      <c r="J1439" s="2"/>
      <c r="K1439" s="2"/>
      <c r="L1439" s="2"/>
      <c r="M1439" s="2"/>
      <c r="Q1439" s="1"/>
    </row>
    <row r="1440" spans="1:17" ht="12.75" customHeight="1" x14ac:dyDescent="0.25">
      <c r="A1440" s="2"/>
      <c r="B1440" s="4"/>
      <c r="C1440" s="4"/>
      <c r="D1440" s="4"/>
      <c r="E1440" s="4"/>
      <c r="F1440" s="4"/>
      <c r="G1440" s="4"/>
      <c r="H1440" s="4"/>
      <c r="I1440" s="4"/>
      <c r="J1440" s="5" t="s">
        <v>8</v>
      </c>
      <c r="K1440" s="5"/>
      <c r="L1440" s="5"/>
      <c r="M1440" s="2"/>
    </row>
    <row r="1441" spans="1:16" ht="12.75" customHeight="1" x14ac:dyDescent="0.25">
      <c r="A1441" s="25" t="s">
        <v>7</v>
      </c>
      <c r="B1441" s="26"/>
      <c r="C1441" s="26"/>
      <c r="D1441" s="26"/>
      <c r="E1441" s="26"/>
      <c r="F1441" s="6"/>
      <c r="G1441" s="6"/>
      <c r="H1441" s="21"/>
      <c r="I1441" s="21"/>
      <c r="J1441" s="21"/>
      <c r="K1441" s="21"/>
      <c r="L1441" s="21"/>
      <c r="M1441" s="2"/>
    </row>
    <row r="1442" spans="1:16" ht="12.75" customHeight="1" x14ac:dyDescent="0.25">
      <c r="A1442" s="2"/>
      <c r="B1442" s="4"/>
      <c r="C1442" s="4"/>
      <c r="D1442" s="4"/>
      <c r="E1442" s="4"/>
      <c r="F1442" s="4"/>
      <c r="G1442" s="4"/>
      <c r="H1442" s="27" t="s">
        <v>6</v>
      </c>
      <c r="I1442" s="27"/>
      <c r="J1442" s="27"/>
      <c r="K1442" s="27"/>
      <c r="L1442" s="27"/>
      <c r="M1442" s="2"/>
    </row>
    <row r="1443" spans="1:16" ht="12.75" customHeight="1" x14ac:dyDescent="0.25">
      <c r="A1443" s="2"/>
      <c r="B1443" s="5" t="s">
        <v>5</v>
      </c>
      <c r="C1443" s="4"/>
      <c r="D1443" s="4"/>
      <c r="E1443" s="4"/>
      <c r="F1443" s="4"/>
      <c r="G1443" s="4"/>
      <c r="H1443" s="28" t="s">
        <v>4</v>
      </c>
      <c r="I1443" s="28"/>
      <c r="J1443" s="28"/>
      <c r="K1443" s="28"/>
      <c r="L1443" s="28"/>
      <c r="M1443" s="2"/>
    </row>
    <row r="1444" spans="1:16" ht="12.75" customHeight="1" x14ac:dyDescent="0.25">
      <c r="A1444" s="2"/>
      <c r="B1444" s="5"/>
      <c r="C1444" s="26" t="s">
        <v>3</v>
      </c>
      <c r="D1444" s="26"/>
      <c r="E1444" s="26"/>
      <c r="F1444" s="26"/>
      <c r="G1444" s="4"/>
      <c r="M1444" s="2"/>
      <c r="P1444" s="1"/>
    </row>
    <row r="1445" spans="1:16" ht="12.75" customHeight="1" thickBot="1" x14ac:dyDescent="0.3">
      <c r="A1445" s="2"/>
      <c r="B1445" s="4"/>
      <c r="C1445" s="21"/>
      <c r="D1445" s="21"/>
      <c r="E1445" s="21"/>
      <c r="F1445" s="21"/>
      <c r="G1445" s="3"/>
      <c r="H1445" s="22" t="s">
        <v>97</v>
      </c>
      <c r="I1445" s="22"/>
      <c r="J1445" s="22"/>
      <c r="K1445" s="22"/>
      <c r="L1445" s="22"/>
      <c r="M1445" s="2"/>
    </row>
    <row r="1446" spans="1:16" ht="12.75" customHeight="1" x14ac:dyDescent="0.25"/>
    <row r="1447" spans="1:16" ht="12.75" customHeight="1" x14ac:dyDescent="0.25">
      <c r="A1447" s="19" t="s">
        <v>1</v>
      </c>
      <c r="B1447" s="19"/>
      <c r="C1447" s="19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P1447" s="1"/>
    </row>
    <row r="1448" spans="1:16" ht="12.75" hidden="1" customHeight="1" x14ac:dyDescent="0.25">
      <c r="A1448" s="20" t="s">
        <v>0</v>
      </c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  <c r="L1448" s="20"/>
      <c r="M1448" s="20"/>
    </row>
    <row r="1449" spans="1:16" ht="12.75" hidden="1" customHeight="1" x14ac:dyDescent="0.25">
      <c r="A1449" s="19" t="s">
        <v>1</v>
      </c>
      <c r="B1449" s="19"/>
      <c r="C1449" s="19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</row>
    <row r="1450" spans="1:16" ht="12.75" hidden="1" customHeight="1" x14ac:dyDescent="0.25">
      <c r="A1450" s="20" t="s">
        <v>0</v>
      </c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  <c r="L1450" s="20"/>
      <c r="M1450" s="20"/>
    </row>
    <row r="1451" spans="1:16" ht="12.75" hidden="1" customHeight="1" x14ac:dyDescent="0.25">
      <c r="A1451" s="19" t="s">
        <v>1</v>
      </c>
      <c r="B1451" s="19"/>
      <c r="C1451" s="19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</row>
    <row r="1452" spans="1:16" ht="12.75" hidden="1" customHeight="1" x14ac:dyDescent="0.25">
      <c r="A1452" s="20" t="s">
        <v>0</v>
      </c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  <c r="L1452" s="20"/>
      <c r="M1452" s="20"/>
    </row>
    <row r="1453" spans="1:16" ht="12.75" hidden="1" customHeight="1" x14ac:dyDescent="0.25">
      <c r="A1453" s="19" t="s">
        <v>1</v>
      </c>
      <c r="B1453" s="19"/>
      <c r="C1453" s="19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</row>
    <row r="1454" spans="1:16" ht="12.75" hidden="1" customHeight="1" x14ac:dyDescent="0.25">
      <c r="A1454" s="20" t="s">
        <v>0</v>
      </c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</row>
    <row r="1455" spans="1:16" ht="12.75" hidden="1" customHeight="1" x14ac:dyDescent="0.25">
      <c r="A1455" s="19" t="s">
        <v>1</v>
      </c>
      <c r="B1455" s="19"/>
      <c r="C1455" s="19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</row>
    <row r="1456" spans="1:16" ht="12.75" hidden="1" customHeight="1" x14ac:dyDescent="0.25">
      <c r="A1456" s="20" t="s">
        <v>0</v>
      </c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</row>
    <row r="1457" spans="1:13" ht="12.75" hidden="1" customHeight="1" x14ac:dyDescent="0.25">
      <c r="A1457" s="19" t="s">
        <v>1</v>
      </c>
      <c r="B1457" s="19"/>
      <c r="C1457" s="19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</row>
    <row r="1458" spans="1:13" ht="12.75" hidden="1" customHeight="1" x14ac:dyDescent="0.25">
      <c r="A1458" s="20" t="s">
        <v>0</v>
      </c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</row>
    <row r="1459" spans="1:13" ht="12.75" hidden="1" customHeight="1" x14ac:dyDescent="0.25">
      <c r="A1459" s="19" t="s">
        <v>1</v>
      </c>
      <c r="B1459" s="19"/>
      <c r="C1459" s="19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</row>
    <row r="1460" spans="1:13" ht="12.75" hidden="1" customHeight="1" x14ac:dyDescent="0.25">
      <c r="A1460" s="20" t="s">
        <v>0</v>
      </c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</row>
    <row r="1461" spans="1:13" ht="12.75" hidden="1" customHeight="1" x14ac:dyDescent="0.25">
      <c r="A1461" s="19" t="s">
        <v>1</v>
      </c>
      <c r="B1461" s="19"/>
      <c r="C1461" s="19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</row>
    <row r="1462" spans="1:13" ht="12.75" hidden="1" customHeight="1" x14ac:dyDescent="0.25">
      <c r="A1462" s="20" t="s">
        <v>0</v>
      </c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</row>
    <row r="1463" spans="1:13" ht="12.75" hidden="1" customHeight="1" x14ac:dyDescent="0.25">
      <c r="A1463" s="19" t="s">
        <v>1</v>
      </c>
      <c r="B1463" s="19"/>
      <c r="C1463" s="19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</row>
    <row r="1464" spans="1:13" ht="12.75" hidden="1" customHeight="1" x14ac:dyDescent="0.25">
      <c r="A1464" s="20" t="s">
        <v>0</v>
      </c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</row>
    <row r="1465" spans="1:13" ht="12.75" hidden="1" customHeight="1" x14ac:dyDescent="0.25">
      <c r="A1465" s="19" t="s">
        <v>1</v>
      </c>
      <c r="B1465" s="19"/>
      <c r="C1465" s="19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</row>
    <row r="1466" spans="1:13" ht="12.75" hidden="1" customHeight="1" x14ac:dyDescent="0.25">
      <c r="A1466" s="20" t="s">
        <v>0</v>
      </c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  <c r="L1466" s="20"/>
      <c r="M1466" s="20"/>
    </row>
    <row r="1467" spans="1:13" ht="12.75" hidden="1" customHeight="1" x14ac:dyDescent="0.25">
      <c r="A1467" s="19" t="s">
        <v>1</v>
      </c>
      <c r="B1467" s="19"/>
      <c r="C1467" s="19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</row>
    <row r="1468" spans="1:13" ht="12.75" hidden="1" customHeight="1" x14ac:dyDescent="0.25">
      <c r="A1468" s="20" t="s">
        <v>0</v>
      </c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</row>
    <row r="1469" spans="1:13" ht="12.75" hidden="1" customHeight="1" x14ac:dyDescent="0.25">
      <c r="A1469" s="19" t="s">
        <v>1</v>
      </c>
      <c r="B1469" s="19"/>
      <c r="C1469" s="19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</row>
    <row r="1470" spans="1:13" ht="12.75" hidden="1" customHeight="1" x14ac:dyDescent="0.25">
      <c r="A1470" s="20" t="s">
        <v>0</v>
      </c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  <c r="L1470" s="20"/>
      <c r="M1470" s="20"/>
    </row>
    <row r="1471" spans="1:13" ht="12.75" hidden="1" customHeight="1" x14ac:dyDescent="0.25">
      <c r="A1471" s="19" t="s">
        <v>1</v>
      </c>
      <c r="B1471" s="19"/>
      <c r="C1471" s="19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</row>
    <row r="1472" spans="1:13" ht="12.75" customHeight="1" x14ac:dyDescent="0.25">
      <c r="A1472" s="20" t="s">
        <v>0</v>
      </c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  <c r="L1472" s="20"/>
      <c r="M1472" s="20"/>
    </row>
    <row r="1475" spans="1:15" ht="13.5" customHeight="1" x14ac:dyDescent="0.25">
      <c r="A1475" s="56" t="s">
        <v>96</v>
      </c>
      <c r="B1475" s="56"/>
      <c r="C1475" s="56"/>
      <c r="D1475" s="56"/>
      <c r="E1475" s="56"/>
      <c r="F1475" s="56"/>
      <c r="G1475" s="56"/>
      <c r="H1475" s="56"/>
      <c r="I1475" s="56"/>
      <c r="J1475" s="56"/>
      <c r="K1475" s="56"/>
      <c r="L1475" s="56"/>
      <c r="M1475" s="2"/>
    </row>
    <row r="1476" spans="1:15" ht="12.75" customHeight="1" x14ac:dyDescent="0.25">
      <c r="A1476" s="18"/>
      <c r="B1476" s="18"/>
      <c r="C1476" s="18"/>
      <c r="D1476" s="57" t="s">
        <v>95</v>
      </c>
      <c r="E1476" s="57"/>
      <c r="F1476" s="57"/>
      <c r="G1476" s="57"/>
      <c r="H1476" s="57"/>
      <c r="I1476" s="18"/>
      <c r="J1476" s="18"/>
      <c r="K1476" s="18"/>
      <c r="L1476" s="18"/>
      <c r="M1476" s="2"/>
    </row>
    <row r="1477" spans="1:15" ht="12.75" customHeight="1" x14ac:dyDescent="0.25">
      <c r="A1477" s="58" t="s">
        <v>55</v>
      </c>
      <c r="B1477" s="58"/>
      <c r="C1477" s="58"/>
      <c r="D1477" s="58"/>
      <c r="E1477" s="58"/>
      <c r="F1477" s="58"/>
      <c r="G1477" s="58"/>
      <c r="H1477" s="58"/>
      <c r="I1477" s="58"/>
      <c r="J1477" s="58"/>
      <c r="K1477" s="58"/>
      <c r="L1477" s="58"/>
      <c r="M1477" s="2"/>
    </row>
    <row r="1478" spans="1:15" ht="12.75" customHeight="1" x14ac:dyDescent="0.25">
      <c r="A1478" s="59" t="s">
        <v>54</v>
      </c>
      <c r="B1478" s="59"/>
      <c r="C1478" s="60" t="s">
        <v>53</v>
      </c>
      <c r="D1478" s="60"/>
      <c r="E1478" s="60"/>
      <c r="F1478" s="17"/>
      <c r="G1478" s="2"/>
      <c r="H1478" s="17" t="s">
        <v>52</v>
      </c>
      <c r="I1478" s="60" t="s">
        <v>51</v>
      </c>
      <c r="J1478" s="60"/>
      <c r="K1478" s="60"/>
      <c r="L1478" s="60"/>
      <c r="M1478" s="60"/>
    </row>
    <row r="1479" spans="1:15" ht="12.75" customHeight="1" x14ac:dyDescent="0.25">
      <c r="A1479" s="5" t="s">
        <v>49</v>
      </c>
      <c r="B1479" s="5"/>
      <c r="C1479" s="54" t="s">
        <v>50</v>
      </c>
      <c r="D1479" s="54"/>
      <c r="E1479" s="54"/>
      <c r="F1479" s="5"/>
      <c r="G1479" s="2"/>
      <c r="H1479" s="5" t="s">
        <v>49</v>
      </c>
      <c r="I1479" s="55" t="s">
        <v>48</v>
      </c>
      <c r="J1479" s="55"/>
      <c r="K1479" s="55"/>
      <c r="L1479" s="55"/>
      <c r="M1479" s="55"/>
    </row>
    <row r="1480" spans="1:15" ht="12.75" customHeight="1" x14ac:dyDescent="0.25">
      <c r="A1480" s="5" t="s">
        <v>47</v>
      </c>
      <c r="B1480" s="5"/>
      <c r="C1480" s="43" t="s">
        <v>71</v>
      </c>
      <c r="D1480" s="43"/>
      <c r="E1480" s="43"/>
      <c r="F1480" s="5"/>
      <c r="G1480" s="2"/>
      <c r="H1480" s="5" t="s">
        <v>45</v>
      </c>
      <c r="I1480" s="43" t="s">
        <v>44</v>
      </c>
      <c r="J1480" s="43"/>
      <c r="K1480" s="43"/>
      <c r="L1480" s="43"/>
      <c r="M1480" s="43"/>
    </row>
    <row r="1481" spans="1:15" ht="12.75" customHeight="1" x14ac:dyDescent="0.25">
      <c r="A1481" s="5" t="s">
        <v>43</v>
      </c>
      <c r="B1481" s="5"/>
      <c r="C1481" s="42" t="s">
        <v>42</v>
      </c>
      <c r="D1481" s="42"/>
      <c r="E1481" s="42"/>
      <c r="F1481" s="5"/>
      <c r="G1481" s="2"/>
      <c r="H1481" s="5" t="s">
        <v>41</v>
      </c>
      <c r="I1481" s="43" t="s">
        <v>40</v>
      </c>
      <c r="J1481" s="43"/>
      <c r="K1481" s="43"/>
      <c r="L1481" s="43"/>
      <c r="M1481" s="43"/>
    </row>
    <row r="1482" spans="1:15" ht="12.75" customHeight="1" x14ac:dyDescent="0.25">
      <c r="A1482" s="5" t="s">
        <v>38</v>
      </c>
      <c r="B1482" s="5"/>
      <c r="C1482" s="51" t="s">
        <v>39</v>
      </c>
      <c r="D1482" s="51"/>
      <c r="E1482" s="51"/>
      <c r="F1482" s="51"/>
      <c r="G1482" s="2"/>
      <c r="H1482" s="5" t="s">
        <v>38</v>
      </c>
      <c r="I1482" s="52" t="s">
        <v>37</v>
      </c>
      <c r="J1482" s="52"/>
      <c r="K1482" s="52"/>
      <c r="L1482" s="52"/>
      <c r="M1482" s="52"/>
    </row>
    <row r="1483" spans="1:15" ht="12.75" customHeight="1" x14ac:dyDescent="0.25">
      <c r="A1483" s="5" t="s">
        <v>35</v>
      </c>
      <c r="B1483" s="5"/>
      <c r="C1483" s="53" t="s">
        <v>36</v>
      </c>
      <c r="D1483" s="53"/>
      <c r="E1483" s="53"/>
      <c r="F1483" s="5"/>
      <c r="G1483" s="2"/>
      <c r="H1483" s="5" t="s">
        <v>35</v>
      </c>
      <c r="I1483" s="43" t="s">
        <v>34</v>
      </c>
      <c r="J1483" s="43"/>
      <c r="K1483" s="43"/>
      <c r="L1483" s="43"/>
      <c r="M1483" s="43"/>
    </row>
    <row r="1484" spans="1:15" ht="12.75" customHeight="1" x14ac:dyDescent="0.25">
      <c r="A1484" s="5" t="s">
        <v>32</v>
      </c>
      <c r="B1484" s="5"/>
      <c r="C1484" s="42" t="s">
        <v>33</v>
      </c>
      <c r="D1484" s="42"/>
      <c r="E1484" s="42"/>
      <c r="F1484" s="5"/>
      <c r="G1484" s="2"/>
      <c r="H1484" s="5" t="s">
        <v>32</v>
      </c>
      <c r="I1484" s="52">
        <v>204663171</v>
      </c>
      <c r="J1484" s="52"/>
      <c r="K1484" s="52"/>
      <c r="L1484" s="52"/>
      <c r="M1484" s="52"/>
    </row>
    <row r="1485" spans="1:15" ht="12.75" customHeight="1" x14ac:dyDescent="0.25">
      <c r="A1485" s="5" t="s">
        <v>30</v>
      </c>
      <c r="B1485" s="5"/>
      <c r="C1485" s="42" t="s">
        <v>31</v>
      </c>
      <c r="D1485" s="42"/>
      <c r="E1485" s="42"/>
      <c r="F1485" s="5"/>
      <c r="G1485" s="2"/>
      <c r="H1485" s="5" t="s">
        <v>30</v>
      </c>
      <c r="I1485" s="43" t="s">
        <v>29</v>
      </c>
      <c r="J1485" s="43"/>
      <c r="K1485" s="43"/>
      <c r="L1485" s="43"/>
      <c r="M1485" s="43"/>
    </row>
    <row r="1486" spans="1:15" ht="45" x14ac:dyDescent="0.25">
      <c r="A1486" s="44" t="s">
        <v>28</v>
      </c>
      <c r="B1486" s="40"/>
      <c r="C1486" s="40"/>
      <c r="D1486" s="45"/>
      <c r="E1486" s="49" t="s">
        <v>27</v>
      </c>
      <c r="F1486" s="49" t="s">
        <v>26</v>
      </c>
      <c r="G1486" s="49" t="s">
        <v>25</v>
      </c>
      <c r="H1486" s="49" t="s">
        <v>24</v>
      </c>
      <c r="I1486" s="39" t="s">
        <v>23</v>
      </c>
      <c r="J1486" s="39"/>
      <c r="K1486" s="39" t="s">
        <v>22</v>
      </c>
      <c r="L1486" s="39"/>
      <c r="M1486" s="9" t="s">
        <v>21</v>
      </c>
    </row>
    <row r="1487" spans="1:15" ht="22.5" x14ac:dyDescent="0.25">
      <c r="A1487" s="46"/>
      <c r="B1487" s="47"/>
      <c r="C1487" s="47"/>
      <c r="D1487" s="48"/>
      <c r="E1487" s="50"/>
      <c r="F1487" s="50"/>
      <c r="G1487" s="50"/>
      <c r="H1487" s="50"/>
      <c r="I1487" s="9" t="s">
        <v>20</v>
      </c>
      <c r="J1487" s="16" t="s">
        <v>19</v>
      </c>
      <c r="K1487" s="9" t="s">
        <v>20</v>
      </c>
      <c r="L1487" s="16" t="s">
        <v>19</v>
      </c>
      <c r="M1487" s="9"/>
      <c r="O1487">
        <f>366500+50000</f>
        <v>416500</v>
      </c>
    </row>
    <row r="1488" spans="1:15" ht="12.75" customHeight="1" x14ac:dyDescent="0.25">
      <c r="A1488" s="29">
        <v>1</v>
      </c>
      <c r="B1488" s="30"/>
      <c r="C1488" s="30"/>
      <c r="D1488" s="31"/>
      <c r="E1488" s="15">
        <v>2</v>
      </c>
      <c r="F1488" s="9">
        <v>3</v>
      </c>
      <c r="G1488" s="15">
        <v>4</v>
      </c>
      <c r="H1488" s="15">
        <v>5</v>
      </c>
      <c r="I1488" s="9">
        <v>6</v>
      </c>
      <c r="J1488" s="9">
        <v>7</v>
      </c>
      <c r="K1488" s="9">
        <v>8</v>
      </c>
      <c r="L1488" s="9">
        <v>9</v>
      </c>
      <c r="M1488" s="15">
        <v>10</v>
      </c>
    </row>
    <row r="1489" spans="1:17" ht="19.5" customHeight="1" x14ac:dyDescent="0.25">
      <c r="A1489" s="14" t="s">
        <v>18</v>
      </c>
      <c r="B1489" s="32" t="s">
        <v>17</v>
      </c>
      <c r="C1489" s="33"/>
      <c r="D1489" s="34"/>
      <c r="E1489" s="14" t="s">
        <v>16</v>
      </c>
      <c r="F1489" s="13">
        <v>10</v>
      </c>
      <c r="G1489" s="12">
        <v>5000</v>
      </c>
      <c r="H1489" s="11">
        <f>G1489*F1489</f>
        <v>50000</v>
      </c>
      <c r="I1489" s="35" t="s">
        <v>15</v>
      </c>
      <c r="J1489" s="36"/>
      <c r="K1489" s="35" t="s">
        <v>14</v>
      </c>
      <c r="L1489" s="36"/>
      <c r="M1489" s="11">
        <f>H1489</f>
        <v>50000</v>
      </c>
    </row>
    <row r="1490" spans="1:17" ht="12.75" customHeight="1" x14ac:dyDescent="0.25">
      <c r="A1490" s="10"/>
      <c r="B1490" s="39" t="s">
        <v>13</v>
      </c>
      <c r="C1490" s="39"/>
      <c r="D1490" s="39"/>
      <c r="E1490" s="9"/>
      <c r="F1490" s="9"/>
      <c r="G1490" s="8"/>
      <c r="H1490" s="7">
        <f>SUM(H1489:H1489)</f>
        <v>50000</v>
      </c>
      <c r="I1490" s="37"/>
      <c r="J1490" s="38"/>
      <c r="K1490" s="37"/>
      <c r="L1490" s="38"/>
      <c r="M1490" s="7">
        <f>(M1489:M1489)</f>
        <v>50000</v>
      </c>
    </row>
    <row r="1491" spans="1:17" ht="12.75" customHeight="1" x14ac:dyDescent="0.25">
      <c r="A1491" s="40" t="s">
        <v>12</v>
      </c>
      <c r="B1491" s="40"/>
      <c r="C1491" s="40"/>
      <c r="D1491" s="40"/>
      <c r="E1491" s="41" t="s">
        <v>75</v>
      </c>
      <c r="F1491" s="41"/>
      <c r="G1491" s="41"/>
      <c r="H1491" s="41"/>
      <c r="I1491" s="41"/>
      <c r="J1491" s="41"/>
      <c r="K1491" s="41"/>
      <c r="L1491" s="41"/>
      <c r="M1491" s="41"/>
    </row>
    <row r="1492" spans="1:17" ht="12.75" customHeight="1" x14ac:dyDescent="0.25">
      <c r="A1492" s="23" t="s">
        <v>10</v>
      </c>
      <c r="B1492" s="24"/>
      <c r="C1492" s="24"/>
      <c r="D1492" s="24"/>
      <c r="E1492" s="24"/>
      <c r="F1492" s="24"/>
      <c r="G1492" s="2"/>
      <c r="H1492" s="5" t="s">
        <v>9</v>
      </c>
      <c r="I1492" s="2"/>
      <c r="J1492" s="2"/>
      <c r="K1492" s="2"/>
      <c r="L1492" s="2"/>
      <c r="M1492" s="2"/>
      <c r="Q1492" s="1"/>
    </row>
    <row r="1493" spans="1:17" ht="12.75" customHeight="1" x14ac:dyDescent="0.25">
      <c r="A1493" s="2"/>
      <c r="B1493" s="4"/>
      <c r="C1493" s="4"/>
      <c r="D1493" s="4"/>
      <c r="E1493" s="4"/>
      <c r="F1493" s="4"/>
      <c r="G1493" s="4"/>
      <c r="H1493" s="4"/>
      <c r="I1493" s="4"/>
      <c r="J1493" s="5" t="s">
        <v>8</v>
      </c>
      <c r="K1493" s="5"/>
      <c r="L1493" s="5"/>
      <c r="M1493" s="2"/>
    </row>
    <row r="1494" spans="1:17" ht="12.75" customHeight="1" x14ac:dyDescent="0.25">
      <c r="A1494" s="25" t="s">
        <v>7</v>
      </c>
      <c r="B1494" s="26"/>
      <c r="C1494" s="26"/>
      <c r="D1494" s="26"/>
      <c r="E1494" s="26"/>
      <c r="F1494" s="6"/>
      <c r="G1494" s="6"/>
      <c r="H1494" s="21"/>
      <c r="I1494" s="21"/>
      <c r="J1494" s="21"/>
      <c r="K1494" s="21"/>
      <c r="L1494" s="21"/>
      <c r="M1494" s="2"/>
    </row>
    <row r="1495" spans="1:17" ht="12.75" customHeight="1" x14ac:dyDescent="0.25">
      <c r="A1495" s="2"/>
      <c r="B1495" s="4"/>
      <c r="C1495" s="4"/>
      <c r="D1495" s="4"/>
      <c r="E1495" s="4"/>
      <c r="F1495" s="4"/>
      <c r="G1495" s="4"/>
      <c r="H1495" s="27" t="s">
        <v>6</v>
      </c>
      <c r="I1495" s="27"/>
      <c r="J1495" s="27"/>
      <c r="K1495" s="27"/>
      <c r="L1495" s="27"/>
      <c r="M1495" s="2"/>
    </row>
    <row r="1496" spans="1:17" ht="12.75" customHeight="1" x14ac:dyDescent="0.25">
      <c r="A1496" s="2"/>
      <c r="B1496" s="5" t="s">
        <v>5</v>
      </c>
      <c r="C1496" s="4"/>
      <c r="D1496" s="4"/>
      <c r="E1496" s="4"/>
      <c r="F1496" s="4"/>
      <c r="G1496" s="4"/>
      <c r="H1496" s="28" t="s">
        <v>4</v>
      </c>
      <c r="I1496" s="28"/>
      <c r="J1496" s="28"/>
      <c r="K1496" s="28"/>
      <c r="L1496" s="28"/>
      <c r="M1496" s="2"/>
    </row>
    <row r="1497" spans="1:17" ht="12.75" customHeight="1" x14ac:dyDescent="0.25">
      <c r="A1497" s="2"/>
      <c r="B1497" s="5"/>
      <c r="C1497" s="26" t="s">
        <v>3</v>
      </c>
      <c r="D1497" s="26"/>
      <c r="E1497" s="26"/>
      <c r="F1497" s="26"/>
      <c r="G1497" s="4"/>
      <c r="M1497" s="2"/>
      <c r="P1497" s="1"/>
    </row>
    <row r="1498" spans="1:17" ht="12.75" customHeight="1" thickBot="1" x14ac:dyDescent="0.3">
      <c r="A1498" s="2"/>
      <c r="B1498" s="4"/>
      <c r="C1498" s="21"/>
      <c r="D1498" s="21"/>
      <c r="E1498" s="21"/>
      <c r="F1498" s="21"/>
      <c r="G1498" s="3"/>
      <c r="H1498" s="22" t="s">
        <v>94</v>
      </c>
      <c r="I1498" s="22"/>
      <c r="J1498" s="22"/>
      <c r="K1498" s="22"/>
      <c r="L1498" s="22"/>
      <c r="M1498" s="2"/>
    </row>
    <row r="1499" spans="1:17" ht="12.75" customHeight="1" x14ac:dyDescent="0.25"/>
    <row r="1500" spans="1:17" ht="12.75" customHeight="1" x14ac:dyDescent="0.25">
      <c r="A1500" s="19" t="s">
        <v>1</v>
      </c>
      <c r="B1500" s="19"/>
      <c r="C1500" s="19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P1500" s="1"/>
    </row>
    <row r="1501" spans="1:17" ht="12.75" hidden="1" customHeight="1" x14ac:dyDescent="0.25">
      <c r="A1501" s="20" t="s">
        <v>0</v>
      </c>
      <c r="B1501" s="20"/>
      <c r="C1501" s="20"/>
      <c r="D1501" s="20"/>
      <c r="E1501" s="20"/>
      <c r="F1501" s="20"/>
      <c r="G1501" s="20"/>
      <c r="H1501" s="20"/>
      <c r="I1501" s="20"/>
      <c r="J1501" s="20"/>
      <c r="K1501" s="20"/>
      <c r="L1501" s="20"/>
      <c r="M1501" s="20"/>
    </row>
    <row r="1502" spans="1:17" ht="12.75" hidden="1" customHeight="1" x14ac:dyDescent="0.25">
      <c r="A1502" s="19" t="s">
        <v>1</v>
      </c>
      <c r="B1502" s="19"/>
      <c r="C1502" s="19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</row>
    <row r="1503" spans="1:17" ht="12.75" hidden="1" customHeight="1" x14ac:dyDescent="0.25">
      <c r="A1503" s="20" t="s">
        <v>0</v>
      </c>
      <c r="B1503" s="20"/>
      <c r="C1503" s="20"/>
      <c r="D1503" s="20"/>
      <c r="E1503" s="20"/>
      <c r="F1503" s="20"/>
      <c r="G1503" s="20"/>
      <c r="H1503" s="20"/>
      <c r="I1503" s="20"/>
      <c r="J1503" s="20"/>
      <c r="K1503" s="20"/>
      <c r="L1503" s="20"/>
      <c r="M1503" s="20"/>
    </row>
    <row r="1504" spans="1:17" ht="12.75" hidden="1" customHeight="1" x14ac:dyDescent="0.25">
      <c r="A1504" s="19" t="s">
        <v>1</v>
      </c>
      <c r="B1504" s="19"/>
      <c r="C1504" s="19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</row>
    <row r="1505" spans="1:13" ht="12.75" hidden="1" customHeight="1" x14ac:dyDescent="0.25">
      <c r="A1505" s="20" t="s">
        <v>0</v>
      </c>
      <c r="B1505" s="20"/>
      <c r="C1505" s="20"/>
      <c r="D1505" s="20"/>
      <c r="E1505" s="20"/>
      <c r="F1505" s="20"/>
      <c r="G1505" s="20"/>
      <c r="H1505" s="20"/>
      <c r="I1505" s="20"/>
      <c r="J1505" s="20"/>
      <c r="K1505" s="20"/>
      <c r="L1505" s="20"/>
      <c r="M1505" s="20"/>
    </row>
    <row r="1506" spans="1:13" ht="12.75" hidden="1" customHeight="1" x14ac:dyDescent="0.25">
      <c r="A1506" s="19" t="s">
        <v>1</v>
      </c>
      <c r="B1506" s="19"/>
      <c r="C1506" s="19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</row>
    <row r="1507" spans="1:13" ht="12.75" hidden="1" customHeight="1" x14ac:dyDescent="0.25">
      <c r="A1507" s="20" t="s">
        <v>0</v>
      </c>
      <c r="B1507" s="20"/>
      <c r="C1507" s="20"/>
      <c r="D1507" s="20"/>
      <c r="E1507" s="20"/>
      <c r="F1507" s="20"/>
      <c r="G1507" s="20"/>
      <c r="H1507" s="20"/>
      <c r="I1507" s="20"/>
      <c r="J1507" s="20"/>
      <c r="K1507" s="20"/>
      <c r="L1507" s="20"/>
      <c r="M1507" s="20"/>
    </row>
    <row r="1508" spans="1:13" ht="12.75" hidden="1" customHeight="1" x14ac:dyDescent="0.25">
      <c r="A1508" s="19" t="s">
        <v>1</v>
      </c>
      <c r="B1508" s="19"/>
      <c r="C1508" s="19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</row>
    <row r="1509" spans="1:13" ht="12.75" hidden="1" customHeight="1" x14ac:dyDescent="0.25">
      <c r="A1509" s="20" t="s">
        <v>0</v>
      </c>
      <c r="B1509" s="20"/>
      <c r="C1509" s="20"/>
      <c r="D1509" s="20"/>
      <c r="E1509" s="20"/>
      <c r="F1509" s="20"/>
      <c r="G1509" s="20"/>
      <c r="H1509" s="20"/>
      <c r="I1509" s="20"/>
      <c r="J1509" s="20"/>
      <c r="K1509" s="20"/>
      <c r="L1509" s="20"/>
      <c r="M1509" s="20"/>
    </row>
    <row r="1510" spans="1:13" ht="12.75" hidden="1" customHeight="1" x14ac:dyDescent="0.25">
      <c r="A1510" s="19" t="s">
        <v>1</v>
      </c>
      <c r="B1510" s="19"/>
      <c r="C1510" s="19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</row>
    <row r="1511" spans="1:13" ht="12.75" hidden="1" customHeight="1" x14ac:dyDescent="0.25">
      <c r="A1511" s="20" t="s">
        <v>0</v>
      </c>
      <c r="B1511" s="20"/>
      <c r="C1511" s="20"/>
      <c r="D1511" s="20"/>
      <c r="E1511" s="20"/>
      <c r="F1511" s="20"/>
      <c r="G1511" s="20"/>
      <c r="H1511" s="20"/>
      <c r="I1511" s="20"/>
      <c r="J1511" s="20"/>
      <c r="K1511" s="20"/>
      <c r="L1511" s="20"/>
      <c r="M1511" s="20"/>
    </row>
    <row r="1512" spans="1:13" ht="12.75" hidden="1" customHeight="1" x14ac:dyDescent="0.25">
      <c r="A1512" s="19" t="s">
        <v>1</v>
      </c>
      <c r="B1512" s="19"/>
      <c r="C1512" s="19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</row>
    <row r="1513" spans="1:13" ht="12.75" hidden="1" customHeight="1" x14ac:dyDescent="0.25">
      <c r="A1513" s="20" t="s">
        <v>0</v>
      </c>
      <c r="B1513" s="20"/>
      <c r="C1513" s="20"/>
      <c r="D1513" s="20"/>
      <c r="E1513" s="20"/>
      <c r="F1513" s="20"/>
      <c r="G1513" s="20"/>
      <c r="H1513" s="20"/>
      <c r="I1513" s="20"/>
      <c r="J1513" s="20"/>
      <c r="K1513" s="20"/>
      <c r="L1513" s="20"/>
      <c r="M1513" s="20"/>
    </row>
    <row r="1514" spans="1:13" ht="12.75" hidden="1" customHeight="1" x14ac:dyDescent="0.25">
      <c r="A1514" s="19" t="s">
        <v>1</v>
      </c>
      <c r="B1514" s="19"/>
      <c r="C1514" s="19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</row>
    <row r="1515" spans="1:13" ht="12.75" hidden="1" customHeight="1" x14ac:dyDescent="0.25">
      <c r="A1515" s="20" t="s">
        <v>0</v>
      </c>
      <c r="B1515" s="20"/>
      <c r="C1515" s="20"/>
      <c r="D1515" s="20"/>
      <c r="E1515" s="20"/>
      <c r="F1515" s="20"/>
      <c r="G1515" s="20"/>
      <c r="H1515" s="20"/>
      <c r="I1515" s="20"/>
      <c r="J1515" s="20"/>
      <c r="K1515" s="20"/>
      <c r="L1515" s="20"/>
      <c r="M1515" s="20"/>
    </row>
    <row r="1516" spans="1:13" ht="12.75" hidden="1" customHeight="1" x14ac:dyDescent="0.25">
      <c r="A1516" s="19" t="s">
        <v>1</v>
      </c>
      <c r="B1516" s="19"/>
      <c r="C1516" s="19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</row>
    <row r="1517" spans="1:13" ht="12.75" hidden="1" customHeight="1" x14ac:dyDescent="0.25">
      <c r="A1517" s="20" t="s">
        <v>0</v>
      </c>
      <c r="B1517" s="20"/>
      <c r="C1517" s="20"/>
      <c r="D1517" s="20"/>
      <c r="E1517" s="20"/>
      <c r="F1517" s="20"/>
      <c r="G1517" s="20"/>
      <c r="H1517" s="20"/>
      <c r="I1517" s="20"/>
      <c r="J1517" s="20"/>
      <c r="K1517" s="20"/>
      <c r="L1517" s="20"/>
      <c r="M1517" s="20"/>
    </row>
    <row r="1518" spans="1:13" ht="12.75" hidden="1" customHeight="1" x14ac:dyDescent="0.25">
      <c r="A1518" s="19" t="s">
        <v>1</v>
      </c>
      <c r="B1518" s="19"/>
      <c r="C1518" s="19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</row>
    <row r="1519" spans="1:13" ht="12.75" hidden="1" customHeight="1" x14ac:dyDescent="0.25">
      <c r="A1519" s="20" t="s">
        <v>0</v>
      </c>
      <c r="B1519" s="20"/>
      <c r="C1519" s="20"/>
      <c r="D1519" s="20"/>
      <c r="E1519" s="20"/>
      <c r="F1519" s="20"/>
      <c r="G1519" s="20"/>
      <c r="H1519" s="20"/>
      <c r="I1519" s="20"/>
      <c r="J1519" s="20"/>
      <c r="K1519" s="20"/>
      <c r="L1519" s="20"/>
      <c r="M1519" s="20"/>
    </row>
    <row r="1520" spans="1:13" ht="12.75" hidden="1" customHeight="1" x14ac:dyDescent="0.25">
      <c r="A1520" s="19" t="s">
        <v>1</v>
      </c>
      <c r="B1520" s="19"/>
      <c r="C1520" s="19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</row>
    <row r="1521" spans="1:13" ht="12.75" hidden="1" customHeight="1" x14ac:dyDescent="0.25">
      <c r="A1521" s="20" t="s">
        <v>0</v>
      </c>
      <c r="B1521" s="20"/>
      <c r="C1521" s="20"/>
      <c r="D1521" s="20"/>
      <c r="E1521" s="20"/>
      <c r="F1521" s="20"/>
      <c r="G1521" s="20"/>
      <c r="H1521" s="20"/>
      <c r="I1521" s="20"/>
      <c r="J1521" s="20"/>
      <c r="K1521" s="20"/>
      <c r="L1521" s="20"/>
      <c r="M1521" s="20"/>
    </row>
    <row r="1522" spans="1:13" ht="12.75" hidden="1" customHeight="1" x14ac:dyDescent="0.25">
      <c r="A1522" s="19" t="s">
        <v>1</v>
      </c>
      <c r="B1522" s="19"/>
      <c r="C1522" s="19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</row>
    <row r="1523" spans="1:13" ht="12.75" hidden="1" customHeight="1" x14ac:dyDescent="0.25">
      <c r="A1523" s="20" t="s">
        <v>0</v>
      </c>
      <c r="B1523" s="20"/>
      <c r="C1523" s="20"/>
      <c r="D1523" s="20"/>
      <c r="E1523" s="20"/>
      <c r="F1523" s="20"/>
      <c r="G1523" s="20"/>
      <c r="H1523" s="20"/>
      <c r="I1523" s="20"/>
      <c r="J1523" s="20"/>
      <c r="K1523" s="20"/>
      <c r="L1523" s="20"/>
      <c r="M1523" s="20"/>
    </row>
    <row r="1524" spans="1:13" ht="12.75" hidden="1" customHeight="1" x14ac:dyDescent="0.25">
      <c r="A1524" s="19" t="s">
        <v>1</v>
      </c>
      <c r="B1524" s="19"/>
      <c r="C1524" s="19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</row>
    <row r="1525" spans="1:13" ht="12.75" customHeight="1" x14ac:dyDescent="0.25">
      <c r="A1525" s="20" t="s">
        <v>0</v>
      </c>
      <c r="B1525" s="20"/>
      <c r="C1525" s="20"/>
      <c r="D1525" s="20"/>
      <c r="E1525" s="20"/>
      <c r="F1525" s="20"/>
      <c r="G1525" s="20"/>
      <c r="H1525" s="20"/>
      <c r="I1525" s="20"/>
      <c r="J1525" s="20"/>
      <c r="K1525" s="20"/>
      <c r="L1525" s="20"/>
      <c r="M1525" s="20"/>
    </row>
    <row r="1528" spans="1:13" ht="13.5" customHeight="1" x14ac:dyDescent="0.25">
      <c r="A1528" s="56" t="s">
        <v>93</v>
      </c>
      <c r="B1528" s="56"/>
      <c r="C1528" s="56"/>
      <c r="D1528" s="56"/>
      <c r="E1528" s="56"/>
      <c r="F1528" s="56"/>
      <c r="G1528" s="56"/>
      <c r="H1528" s="56"/>
      <c r="I1528" s="56"/>
      <c r="J1528" s="56"/>
      <c r="K1528" s="56"/>
      <c r="L1528" s="56"/>
      <c r="M1528" s="2"/>
    </row>
    <row r="1529" spans="1:13" ht="12.75" customHeight="1" x14ac:dyDescent="0.25">
      <c r="A1529" s="18"/>
      <c r="B1529" s="18"/>
      <c r="C1529" s="18"/>
      <c r="D1529" s="57" t="s">
        <v>92</v>
      </c>
      <c r="E1529" s="57"/>
      <c r="F1529" s="57"/>
      <c r="G1529" s="57"/>
      <c r="H1529" s="57"/>
      <c r="I1529" s="18"/>
      <c r="J1529" s="18"/>
      <c r="K1529" s="18"/>
      <c r="L1529" s="18"/>
      <c r="M1529" s="2"/>
    </row>
    <row r="1530" spans="1:13" ht="12.75" customHeight="1" x14ac:dyDescent="0.25">
      <c r="A1530" s="58" t="s">
        <v>55</v>
      </c>
      <c r="B1530" s="58"/>
      <c r="C1530" s="58"/>
      <c r="D1530" s="58"/>
      <c r="E1530" s="58"/>
      <c r="F1530" s="58"/>
      <c r="G1530" s="58"/>
      <c r="H1530" s="58"/>
      <c r="I1530" s="58"/>
      <c r="J1530" s="58"/>
      <c r="K1530" s="58"/>
      <c r="L1530" s="58"/>
      <c r="M1530" s="2"/>
    </row>
    <row r="1531" spans="1:13" ht="12.75" customHeight="1" x14ac:dyDescent="0.25">
      <c r="A1531" s="59" t="s">
        <v>54</v>
      </c>
      <c r="B1531" s="59"/>
      <c r="C1531" s="60" t="s">
        <v>53</v>
      </c>
      <c r="D1531" s="60"/>
      <c r="E1531" s="60"/>
      <c r="F1531" s="17"/>
      <c r="G1531" s="2"/>
      <c r="H1531" s="17" t="s">
        <v>52</v>
      </c>
      <c r="I1531" s="60" t="s">
        <v>51</v>
      </c>
      <c r="J1531" s="60"/>
      <c r="K1531" s="60"/>
      <c r="L1531" s="60"/>
      <c r="M1531" s="60"/>
    </row>
    <row r="1532" spans="1:13" ht="12.75" customHeight="1" x14ac:dyDescent="0.25">
      <c r="A1532" s="5" t="s">
        <v>49</v>
      </c>
      <c r="B1532" s="5"/>
      <c r="C1532" s="54" t="s">
        <v>50</v>
      </c>
      <c r="D1532" s="54"/>
      <c r="E1532" s="54"/>
      <c r="F1532" s="5"/>
      <c r="G1532" s="2"/>
      <c r="H1532" s="5" t="s">
        <v>49</v>
      </c>
      <c r="I1532" s="55" t="s">
        <v>48</v>
      </c>
      <c r="J1532" s="55"/>
      <c r="K1532" s="55"/>
      <c r="L1532" s="55"/>
      <c r="M1532" s="55"/>
    </row>
    <row r="1533" spans="1:13" ht="12.75" customHeight="1" x14ac:dyDescent="0.25">
      <c r="A1533" s="5" t="s">
        <v>47</v>
      </c>
      <c r="B1533" s="5"/>
      <c r="C1533" s="43" t="s">
        <v>71</v>
      </c>
      <c r="D1533" s="43"/>
      <c r="E1533" s="43"/>
      <c r="F1533" s="5"/>
      <c r="G1533" s="2"/>
      <c r="H1533" s="5" t="s">
        <v>45</v>
      </c>
      <c r="I1533" s="43" t="s">
        <v>44</v>
      </c>
      <c r="J1533" s="43"/>
      <c r="K1533" s="43"/>
      <c r="L1533" s="43"/>
      <c r="M1533" s="43"/>
    </row>
    <row r="1534" spans="1:13" ht="12.75" customHeight="1" x14ac:dyDescent="0.25">
      <c r="A1534" s="5" t="s">
        <v>43</v>
      </c>
      <c r="B1534" s="5"/>
      <c r="C1534" s="42" t="s">
        <v>42</v>
      </c>
      <c r="D1534" s="42"/>
      <c r="E1534" s="42"/>
      <c r="F1534" s="5"/>
      <c r="G1534" s="2"/>
      <c r="H1534" s="5" t="s">
        <v>41</v>
      </c>
      <c r="I1534" s="43" t="s">
        <v>40</v>
      </c>
      <c r="J1534" s="43"/>
      <c r="K1534" s="43"/>
      <c r="L1534" s="43"/>
      <c r="M1534" s="43"/>
    </row>
    <row r="1535" spans="1:13" ht="12.75" customHeight="1" x14ac:dyDescent="0.25">
      <c r="A1535" s="5" t="s">
        <v>38</v>
      </c>
      <c r="B1535" s="5"/>
      <c r="C1535" s="51" t="s">
        <v>39</v>
      </c>
      <c r="D1535" s="51"/>
      <c r="E1535" s="51"/>
      <c r="F1535" s="51"/>
      <c r="G1535" s="2"/>
      <c r="H1535" s="5" t="s">
        <v>38</v>
      </c>
      <c r="I1535" s="52" t="s">
        <v>37</v>
      </c>
      <c r="J1535" s="52"/>
      <c r="K1535" s="52"/>
      <c r="L1535" s="52"/>
      <c r="M1535" s="52"/>
    </row>
    <row r="1536" spans="1:13" ht="12.75" customHeight="1" x14ac:dyDescent="0.25">
      <c r="A1536" s="5" t="s">
        <v>35</v>
      </c>
      <c r="B1536" s="5"/>
      <c r="C1536" s="53" t="s">
        <v>36</v>
      </c>
      <c r="D1536" s="53"/>
      <c r="E1536" s="53"/>
      <c r="F1536" s="5"/>
      <c r="G1536" s="2"/>
      <c r="H1536" s="5" t="s">
        <v>35</v>
      </c>
      <c r="I1536" s="43" t="s">
        <v>34</v>
      </c>
      <c r="J1536" s="43"/>
      <c r="K1536" s="43"/>
      <c r="L1536" s="43"/>
      <c r="M1536" s="43"/>
    </row>
    <row r="1537" spans="1:17" ht="12.75" customHeight="1" x14ac:dyDescent="0.25">
      <c r="A1537" s="5" t="s">
        <v>32</v>
      </c>
      <c r="B1537" s="5"/>
      <c r="C1537" s="42" t="s">
        <v>33</v>
      </c>
      <c r="D1537" s="42"/>
      <c r="E1537" s="42"/>
      <c r="F1537" s="5"/>
      <c r="G1537" s="2"/>
      <c r="H1537" s="5" t="s">
        <v>32</v>
      </c>
      <c r="I1537" s="52">
        <v>204663171</v>
      </c>
      <c r="J1537" s="52"/>
      <c r="K1537" s="52"/>
      <c r="L1537" s="52"/>
      <c r="M1537" s="52"/>
    </row>
    <row r="1538" spans="1:17" ht="12.75" customHeight="1" x14ac:dyDescent="0.25">
      <c r="A1538" s="5" t="s">
        <v>30</v>
      </c>
      <c r="B1538" s="5"/>
      <c r="C1538" s="42" t="s">
        <v>31</v>
      </c>
      <c r="D1538" s="42"/>
      <c r="E1538" s="42"/>
      <c r="F1538" s="5"/>
      <c r="G1538" s="2"/>
      <c r="H1538" s="5" t="s">
        <v>30</v>
      </c>
      <c r="I1538" s="43" t="s">
        <v>29</v>
      </c>
      <c r="J1538" s="43"/>
      <c r="K1538" s="43"/>
      <c r="L1538" s="43"/>
      <c r="M1538" s="43"/>
    </row>
    <row r="1539" spans="1:17" ht="45" x14ac:dyDescent="0.25">
      <c r="A1539" s="44" t="s">
        <v>28</v>
      </c>
      <c r="B1539" s="40"/>
      <c r="C1539" s="40"/>
      <c r="D1539" s="45"/>
      <c r="E1539" s="49" t="s">
        <v>27</v>
      </c>
      <c r="F1539" s="49" t="s">
        <v>26</v>
      </c>
      <c r="G1539" s="49" t="s">
        <v>25</v>
      </c>
      <c r="H1539" s="49" t="s">
        <v>24</v>
      </c>
      <c r="I1539" s="39" t="s">
        <v>23</v>
      </c>
      <c r="J1539" s="39"/>
      <c r="K1539" s="39" t="s">
        <v>22</v>
      </c>
      <c r="L1539" s="39"/>
      <c r="M1539" s="9" t="s">
        <v>21</v>
      </c>
    </row>
    <row r="1540" spans="1:17" ht="22.5" x14ac:dyDescent="0.25">
      <c r="A1540" s="46"/>
      <c r="B1540" s="47"/>
      <c r="C1540" s="47"/>
      <c r="D1540" s="48"/>
      <c r="E1540" s="50"/>
      <c r="F1540" s="50"/>
      <c r="G1540" s="50"/>
      <c r="H1540" s="50"/>
      <c r="I1540" s="9" t="s">
        <v>20</v>
      </c>
      <c r="J1540" s="16" t="s">
        <v>19</v>
      </c>
      <c r="K1540" s="9" t="s">
        <v>20</v>
      </c>
      <c r="L1540" s="16" t="s">
        <v>19</v>
      </c>
      <c r="M1540" s="9"/>
      <c r="O1540">
        <f>416500+50000</f>
        <v>466500</v>
      </c>
    </row>
    <row r="1541" spans="1:17" ht="12.75" customHeight="1" x14ac:dyDescent="0.25">
      <c r="A1541" s="29">
        <v>1</v>
      </c>
      <c r="B1541" s="30"/>
      <c r="C1541" s="30"/>
      <c r="D1541" s="31"/>
      <c r="E1541" s="15">
        <v>2</v>
      </c>
      <c r="F1541" s="9">
        <v>3</v>
      </c>
      <c r="G1541" s="15">
        <v>4</v>
      </c>
      <c r="H1541" s="15">
        <v>5</v>
      </c>
      <c r="I1541" s="9">
        <v>6</v>
      </c>
      <c r="J1541" s="9">
        <v>7</v>
      </c>
      <c r="K1541" s="9">
        <v>8</v>
      </c>
      <c r="L1541" s="9">
        <v>9</v>
      </c>
      <c r="M1541" s="15">
        <v>10</v>
      </c>
    </row>
    <row r="1542" spans="1:17" ht="19.5" customHeight="1" x14ac:dyDescent="0.25">
      <c r="A1542" s="14" t="s">
        <v>18</v>
      </c>
      <c r="B1542" s="32" t="s">
        <v>17</v>
      </c>
      <c r="C1542" s="33"/>
      <c r="D1542" s="34"/>
      <c r="E1542" s="14" t="s">
        <v>16</v>
      </c>
      <c r="F1542" s="13">
        <v>10</v>
      </c>
      <c r="G1542" s="12">
        <v>5000</v>
      </c>
      <c r="H1542" s="11">
        <f>G1542*F1542</f>
        <v>50000</v>
      </c>
      <c r="I1542" s="35" t="s">
        <v>15</v>
      </c>
      <c r="J1542" s="36"/>
      <c r="K1542" s="35" t="s">
        <v>14</v>
      </c>
      <c r="L1542" s="36"/>
      <c r="M1542" s="11">
        <f>H1542</f>
        <v>50000</v>
      </c>
    </row>
    <row r="1543" spans="1:17" ht="12.75" customHeight="1" x14ac:dyDescent="0.25">
      <c r="A1543" s="10"/>
      <c r="B1543" s="39" t="s">
        <v>13</v>
      </c>
      <c r="C1543" s="39"/>
      <c r="D1543" s="39"/>
      <c r="E1543" s="9"/>
      <c r="F1543" s="9"/>
      <c r="G1543" s="8"/>
      <c r="H1543" s="7">
        <f>SUM(H1542:H1542)</f>
        <v>50000</v>
      </c>
      <c r="I1543" s="37"/>
      <c r="J1543" s="38"/>
      <c r="K1543" s="37"/>
      <c r="L1543" s="38"/>
      <c r="M1543" s="7">
        <f>(M1542:M1542)</f>
        <v>50000</v>
      </c>
    </row>
    <row r="1544" spans="1:17" ht="12.75" customHeight="1" x14ac:dyDescent="0.25">
      <c r="A1544" s="40" t="s">
        <v>12</v>
      </c>
      <c r="B1544" s="40"/>
      <c r="C1544" s="40"/>
      <c r="D1544" s="40"/>
      <c r="E1544" s="41" t="s">
        <v>75</v>
      </c>
      <c r="F1544" s="41"/>
      <c r="G1544" s="41"/>
      <c r="H1544" s="41"/>
      <c r="I1544" s="41"/>
      <c r="J1544" s="41"/>
      <c r="K1544" s="41"/>
      <c r="L1544" s="41"/>
      <c r="M1544" s="41"/>
    </row>
    <row r="1545" spans="1:17" ht="12.75" customHeight="1" x14ac:dyDescent="0.25">
      <c r="A1545" s="23" t="s">
        <v>10</v>
      </c>
      <c r="B1545" s="24"/>
      <c r="C1545" s="24"/>
      <c r="D1545" s="24"/>
      <c r="E1545" s="24"/>
      <c r="F1545" s="24"/>
      <c r="G1545" s="2"/>
      <c r="H1545" s="5" t="s">
        <v>9</v>
      </c>
      <c r="I1545" s="2"/>
      <c r="J1545" s="2"/>
      <c r="K1545" s="2"/>
      <c r="L1545" s="2"/>
      <c r="M1545" s="2"/>
      <c r="Q1545" s="1"/>
    </row>
    <row r="1546" spans="1:17" ht="12.75" customHeight="1" x14ac:dyDescent="0.25">
      <c r="A1546" s="2"/>
      <c r="B1546" s="4"/>
      <c r="C1546" s="4"/>
      <c r="D1546" s="4"/>
      <c r="E1546" s="4"/>
      <c r="F1546" s="4"/>
      <c r="G1546" s="4"/>
      <c r="H1546" s="4"/>
      <c r="I1546" s="4"/>
      <c r="J1546" s="5" t="s">
        <v>8</v>
      </c>
      <c r="K1546" s="5"/>
      <c r="L1546" s="5"/>
      <c r="M1546" s="2"/>
    </row>
    <row r="1547" spans="1:17" ht="12.75" customHeight="1" x14ac:dyDescent="0.25">
      <c r="A1547" s="25" t="s">
        <v>7</v>
      </c>
      <c r="B1547" s="26"/>
      <c r="C1547" s="26"/>
      <c r="D1547" s="26"/>
      <c r="E1547" s="26"/>
      <c r="F1547" s="6"/>
      <c r="G1547" s="6"/>
      <c r="H1547" s="21"/>
      <c r="I1547" s="21"/>
      <c r="J1547" s="21"/>
      <c r="K1547" s="21"/>
      <c r="L1547" s="21"/>
      <c r="M1547" s="2"/>
    </row>
    <row r="1548" spans="1:17" ht="12.75" customHeight="1" x14ac:dyDescent="0.25">
      <c r="A1548" s="2"/>
      <c r="B1548" s="4"/>
      <c r="C1548" s="4"/>
      <c r="D1548" s="4"/>
      <c r="E1548" s="4"/>
      <c r="F1548" s="4"/>
      <c r="G1548" s="4"/>
      <c r="H1548" s="27" t="s">
        <v>6</v>
      </c>
      <c r="I1548" s="27"/>
      <c r="J1548" s="27"/>
      <c r="K1548" s="27"/>
      <c r="L1548" s="27"/>
      <c r="M1548" s="2"/>
    </row>
    <row r="1549" spans="1:17" ht="12.75" customHeight="1" x14ac:dyDescent="0.25">
      <c r="A1549" s="2"/>
      <c r="B1549" s="5" t="s">
        <v>5</v>
      </c>
      <c r="C1549" s="4"/>
      <c r="D1549" s="4"/>
      <c r="E1549" s="4"/>
      <c r="F1549" s="4"/>
      <c r="G1549" s="4"/>
      <c r="H1549" s="28" t="s">
        <v>4</v>
      </c>
      <c r="I1549" s="28"/>
      <c r="J1549" s="28"/>
      <c r="K1549" s="28"/>
      <c r="L1549" s="28"/>
      <c r="M1549" s="2"/>
    </row>
    <row r="1550" spans="1:17" ht="12.75" customHeight="1" x14ac:dyDescent="0.25">
      <c r="A1550" s="2"/>
      <c r="B1550" s="5"/>
      <c r="C1550" s="26" t="s">
        <v>3</v>
      </c>
      <c r="D1550" s="26"/>
      <c r="E1550" s="26"/>
      <c r="F1550" s="26"/>
      <c r="G1550" s="4"/>
      <c r="M1550" s="2"/>
      <c r="P1550" s="1"/>
    </row>
    <row r="1551" spans="1:17" ht="12.75" customHeight="1" thickBot="1" x14ac:dyDescent="0.3">
      <c r="A1551" s="2"/>
      <c r="B1551" s="4"/>
      <c r="C1551" s="21"/>
      <c r="D1551" s="21"/>
      <c r="E1551" s="21"/>
      <c r="F1551" s="21"/>
      <c r="G1551" s="3"/>
      <c r="H1551" s="22" t="s">
        <v>91</v>
      </c>
      <c r="I1551" s="22"/>
      <c r="J1551" s="22"/>
      <c r="K1551" s="22"/>
      <c r="L1551" s="22"/>
      <c r="M1551" s="2"/>
    </row>
    <row r="1552" spans="1:17" ht="12.75" customHeight="1" x14ac:dyDescent="0.25"/>
    <row r="1553" spans="1:16" ht="12.75" customHeight="1" x14ac:dyDescent="0.25">
      <c r="A1553" s="19" t="s">
        <v>1</v>
      </c>
      <c r="B1553" s="19"/>
      <c r="C1553" s="19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P1553" s="1"/>
    </row>
    <row r="1554" spans="1:16" ht="12.75" hidden="1" customHeight="1" x14ac:dyDescent="0.25">
      <c r="A1554" s="20" t="s">
        <v>0</v>
      </c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  <c r="L1554" s="20"/>
      <c r="M1554" s="20"/>
    </row>
    <row r="1555" spans="1:16" ht="12.75" hidden="1" customHeight="1" x14ac:dyDescent="0.25">
      <c r="A1555" s="19" t="s">
        <v>1</v>
      </c>
      <c r="B1555" s="19"/>
      <c r="C1555" s="19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</row>
    <row r="1556" spans="1:16" ht="12.75" hidden="1" customHeight="1" x14ac:dyDescent="0.25">
      <c r="A1556" s="20" t="s">
        <v>0</v>
      </c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  <c r="L1556" s="20"/>
      <c r="M1556" s="20"/>
    </row>
    <row r="1557" spans="1:16" ht="12.75" hidden="1" customHeight="1" x14ac:dyDescent="0.25">
      <c r="A1557" s="19" t="s">
        <v>1</v>
      </c>
      <c r="B1557" s="19"/>
      <c r="C1557" s="19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</row>
    <row r="1558" spans="1:16" ht="12.75" hidden="1" customHeight="1" x14ac:dyDescent="0.25">
      <c r="A1558" s="20" t="s">
        <v>0</v>
      </c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  <c r="L1558" s="20"/>
      <c r="M1558" s="20"/>
    </row>
    <row r="1559" spans="1:16" ht="12.75" hidden="1" customHeight="1" x14ac:dyDescent="0.25">
      <c r="A1559" s="19" t="s">
        <v>1</v>
      </c>
      <c r="B1559" s="19"/>
      <c r="C1559" s="19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</row>
    <row r="1560" spans="1:16" ht="12.75" hidden="1" customHeight="1" x14ac:dyDescent="0.25">
      <c r="A1560" s="20" t="s">
        <v>0</v>
      </c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  <c r="L1560" s="20"/>
      <c r="M1560" s="20"/>
    </row>
    <row r="1561" spans="1:16" ht="12.75" hidden="1" customHeight="1" x14ac:dyDescent="0.25">
      <c r="A1561" s="19" t="s">
        <v>1</v>
      </c>
      <c r="B1561" s="19"/>
      <c r="C1561" s="19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</row>
    <row r="1562" spans="1:16" ht="12.75" hidden="1" customHeight="1" x14ac:dyDescent="0.25">
      <c r="A1562" s="20" t="s">
        <v>0</v>
      </c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  <c r="L1562" s="20"/>
      <c r="M1562" s="20"/>
    </row>
    <row r="1563" spans="1:16" ht="12.75" hidden="1" customHeight="1" x14ac:dyDescent="0.25">
      <c r="A1563" s="19" t="s">
        <v>1</v>
      </c>
      <c r="B1563" s="19"/>
      <c r="C1563" s="19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</row>
    <row r="1564" spans="1:16" ht="12.75" hidden="1" customHeight="1" x14ac:dyDescent="0.25">
      <c r="A1564" s="20" t="s">
        <v>0</v>
      </c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  <c r="L1564" s="20"/>
      <c r="M1564" s="20"/>
    </row>
    <row r="1565" spans="1:16" ht="12.75" hidden="1" customHeight="1" x14ac:dyDescent="0.25">
      <c r="A1565" s="19" t="s">
        <v>1</v>
      </c>
      <c r="B1565" s="19"/>
      <c r="C1565" s="19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</row>
    <row r="1566" spans="1:16" ht="12.75" hidden="1" customHeight="1" x14ac:dyDescent="0.25">
      <c r="A1566" s="20" t="s">
        <v>0</v>
      </c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  <c r="L1566" s="20"/>
      <c r="M1566" s="20"/>
    </row>
    <row r="1567" spans="1:16" ht="12.75" hidden="1" customHeight="1" x14ac:dyDescent="0.25">
      <c r="A1567" s="19" t="s">
        <v>1</v>
      </c>
      <c r="B1567" s="19"/>
      <c r="C1567" s="19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</row>
    <row r="1568" spans="1:16" ht="12.75" hidden="1" customHeight="1" x14ac:dyDescent="0.25">
      <c r="A1568" s="20" t="s">
        <v>0</v>
      </c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  <c r="L1568" s="20"/>
      <c r="M1568" s="20"/>
    </row>
    <row r="1569" spans="1:13" ht="12.75" hidden="1" customHeight="1" x14ac:dyDescent="0.25">
      <c r="A1569" s="19" t="s">
        <v>1</v>
      </c>
      <c r="B1569" s="19"/>
      <c r="C1569" s="19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</row>
    <row r="1570" spans="1:13" ht="12.75" hidden="1" customHeight="1" x14ac:dyDescent="0.25">
      <c r="A1570" s="20" t="s">
        <v>0</v>
      </c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  <c r="L1570" s="20"/>
      <c r="M1570" s="20"/>
    </row>
    <row r="1571" spans="1:13" ht="12.75" hidden="1" customHeight="1" x14ac:dyDescent="0.25">
      <c r="A1571" s="19" t="s">
        <v>1</v>
      </c>
      <c r="B1571" s="19"/>
      <c r="C1571" s="19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</row>
    <row r="1572" spans="1:13" ht="12.75" hidden="1" customHeight="1" x14ac:dyDescent="0.25">
      <c r="A1572" s="20" t="s">
        <v>0</v>
      </c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  <c r="L1572" s="20"/>
      <c r="M1572" s="20"/>
    </row>
    <row r="1573" spans="1:13" ht="12.75" hidden="1" customHeight="1" x14ac:dyDescent="0.25">
      <c r="A1573" s="19" t="s">
        <v>1</v>
      </c>
      <c r="B1573" s="19"/>
      <c r="C1573" s="19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</row>
    <row r="1574" spans="1:13" ht="12.75" hidden="1" customHeight="1" x14ac:dyDescent="0.25">
      <c r="A1574" s="20" t="s">
        <v>0</v>
      </c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  <c r="L1574" s="20"/>
      <c r="M1574" s="20"/>
    </row>
    <row r="1575" spans="1:13" ht="12.75" hidden="1" customHeight="1" x14ac:dyDescent="0.25">
      <c r="A1575" s="19" t="s">
        <v>1</v>
      </c>
      <c r="B1575" s="19"/>
      <c r="C1575" s="19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</row>
    <row r="1576" spans="1:13" ht="12.75" hidden="1" customHeight="1" x14ac:dyDescent="0.25">
      <c r="A1576" s="20" t="s">
        <v>0</v>
      </c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  <c r="L1576" s="20"/>
      <c r="M1576" s="20"/>
    </row>
    <row r="1577" spans="1:13" ht="12.75" hidden="1" customHeight="1" x14ac:dyDescent="0.25">
      <c r="A1577" s="19" t="s">
        <v>1</v>
      </c>
      <c r="B1577" s="19"/>
      <c r="C1577" s="19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</row>
    <row r="1578" spans="1:13" ht="12.75" customHeight="1" x14ac:dyDescent="0.25">
      <c r="A1578" s="20" t="s">
        <v>0</v>
      </c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  <c r="L1578" s="20"/>
      <c r="M1578" s="20"/>
    </row>
    <row r="1581" spans="1:13" ht="13.5" customHeight="1" x14ac:dyDescent="0.25">
      <c r="A1581" s="56" t="s">
        <v>90</v>
      </c>
      <c r="B1581" s="56"/>
      <c r="C1581" s="56"/>
      <c r="D1581" s="56"/>
      <c r="E1581" s="56"/>
      <c r="F1581" s="56"/>
      <c r="G1581" s="56"/>
      <c r="H1581" s="56"/>
      <c r="I1581" s="56"/>
      <c r="J1581" s="56"/>
      <c r="K1581" s="56"/>
      <c r="L1581" s="56"/>
      <c r="M1581" s="2"/>
    </row>
    <row r="1582" spans="1:13" ht="12.75" customHeight="1" x14ac:dyDescent="0.25">
      <c r="A1582" s="18"/>
      <c r="B1582" s="18"/>
      <c r="C1582" s="18"/>
      <c r="D1582" s="57" t="s">
        <v>89</v>
      </c>
      <c r="E1582" s="57"/>
      <c r="F1582" s="57"/>
      <c r="G1582" s="57"/>
      <c r="H1582" s="57"/>
      <c r="I1582" s="18"/>
      <c r="J1582" s="18"/>
      <c r="K1582" s="18"/>
      <c r="L1582" s="18"/>
      <c r="M1582" s="2"/>
    </row>
    <row r="1583" spans="1:13" ht="12.75" customHeight="1" x14ac:dyDescent="0.25">
      <c r="A1583" s="58" t="s">
        <v>55</v>
      </c>
      <c r="B1583" s="58"/>
      <c r="C1583" s="58"/>
      <c r="D1583" s="58"/>
      <c r="E1583" s="58"/>
      <c r="F1583" s="58"/>
      <c r="G1583" s="58"/>
      <c r="H1583" s="58"/>
      <c r="I1583" s="58"/>
      <c r="J1583" s="58"/>
      <c r="K1583" s="58"/>
      <c r="L1583" s="58"/>
      <c r="M1583" s="2"/>
    </row>
    <row r="1584" spans="1:13" ht="12.75" customHeight="1" x14ac:dyDescent="0.25">
      <c r="A1584" s="59" t="s">
        <v>54</v>
      </c>
      <c r="B1584" s="59"/>
      <c r="C1584" s="60" t="s">
        <v>53</v>
      </c>
      <c r="D1584" s="60"/>
      <c r="E1584" s="60"/>
      <c r="F1584" s="17"/>
      <c r="G1584" s="2"/>
      <c r="H1584" s="17" t="s">
        <v>52</v>
      </c>
      <c r="I1584" s="60" t="s">
        <v>51</v>
      </c>
      <c r="J1584" s="60"/>
      <c r="K1584" s="60"/>
      <c r="L1584" s="60"/>
      <c r="M1584" s="60"/>
    </row>
    <row r="1585" spans="1:17" ht="12.75" customHeight="1" x14ac:dyDescent="0.25">
      <c r="A1585" s="5" t="s">
        <v>49</v>
      </c>
      <c r="B1585" s="5"/>
      <c r="C1585" s="54" t="s">
        <v>50</v>
      </c>
      <c r="D1585" s="54"/>
      <c r="E1585" s="54"/>
      <c r="F1585" s="5"/>
      <c r="G1585" s="2"/>
      <c r="H1585" s="5" t="s">
        <v>49</v>
      </c>
      <c r="I1585" s="55" t="s">
        <v>48</v>
      </c>
      <c r="J1585" s="55"/>
      <c r="K1585" s="55"/>
      <c r="L1585" s="55"/>
      <c r="M1585" s="55"/>
    </row>
    <row r="1586" spans="1:17" ht="12.75" customHeight="1" x14ac:dyDescent="0.25">
      <c r="A1586" s="5" t="s">
        <v>47</v>
      </c>
      <c r="B1586" s="5"/>
      <c r="C1586" s="43" t="s">
        <v>71</v>
      </c>
      <c r="D1586" s="43"/>
      <c r="E1586" s="43"/>
      <c r="F1586" s="5"/>
      <c r="G1586" s="2"/>
      <c r="H1586" s="5" t="s">
        <v>45</v>
      </c>
      <c r="I1586" s="43" t="s">
        <v>44</v>
      </c>
      <c r="J1586" s="43"/>
      <c r="K1586" s="43"/>
      <c r="L1586" s="43"/>
      <c r="M1586" s="43"/>
    </row>
    <row r="1587" spans="1:17" ht="12.75" customHeight="1" x14ac:dyDescent="0.25">
      <c r="A1587" s="5" t="s">
        <v>43</v>
      </c>
      <c r="B1587" s="5"/>
      <c r="C1587" s="42" t="s">
        <v>42</v>
      </c>
      <c r="D1587" s="42"/>
      <c r="E1587" s="42"/>
      <c r="F1587" s="5"/>
      <c r="G1587" s="2"/>
      <c r="H1587" s="5" t="s">
        <v>41</v>
      </c>
      <c r="I1587" s="43" t="s">
        <v>40</v>
      </c>
      <c r="J1587" s="43"/>
      <c r="K1587" s="43"/>
      <c r="L1587" s="43"/>
      <c r="M1587" s="43"/>
    </row>
    <row r="1588" spans="1:17" ht="12.75" customHeight="1" x14ac:dyDescent="0.25">
      <c r="A1588" s="5" t="s">
        <v>38</v>
      </c>
      <c r="B1588" s="5"/>
      <c r="C1588" s="51" t="s">
        <v>39</v>
      </c>
      <c r="D1588" s="51"/>
      <c r="E1588" s="51"/>
      <c r="F1588" s="51"/>
      <c r="G1588" s="2"/>
      <c r="H1588" s="5" t="s">
        <v>38</v>
      </c>
      <c r="I1588" s="52" t="s">
        <v>37</v>
      </c>
      <c r="J1588" s="52"/>
      <c r="K1588" s="52"/>
      <c r="L1588" s="52"/>
      <c r="M1588" s="52"/>
    </row>
    <row r="1589" spans="1:17" ht="12.75" customHeight="1" x14ac:dyDescent="0.25">
      <c r="A1589" s="5" t="s">
        <v>35</v>
      </c>
      <c r="B1589" s="5"/>
      <c r="C1589" s="53" t="s">
        <v>36</v>
      </c>
      <c r="D1589" s="53"/>
      <c r="E1589" s="53"/>
      <c r="F1589" s="5"/>
      <c r="G1589" s="2"/>
      <c r="H1589" s="5" t="s">
        <v>35</v>
      </c>
      <c r="I1589" s="43" t="s">
        <v>34</v>
      </c>
      <c r="J1589" s="43"/>
      <c r="K1589" s="43"/>
      <c r="L1589" s="43"/>
      <c r="M1589" s="43"/>
    </row>
    <row r="1590" spans="1:17" ht="12.75" customHeight="1" x14ac:dyDescent="0.25">
      <c r="A1590" s="5" t="s">
        <v>32</v>
      </c>
      <c r="B1590" s="5"/>
      <c r="C1590" s="42" t="s">
        <v>33</v>
      </c>
      <c r="D1590" s="42"/>
      <c r="E1590" s="42"/>
      <c r="F1590" s="5"/>
      <c r="G1590" s="2"/>
      <c r="H1590" s="5" t="s">
        <v>32</v>
      </c>
      <c r="I1590" s="52">
        <v>204663171</v>
      </c>
      <c r="J1590" s="52"/>
      <c r="K1590" s="52"/>
      <c r="L1590" s="52"/>
      <c r="M1590" s="52"/>
    </row>
    <row r="1591" spans="1:17" ht="12.75" customHeight="1" x14ac:dyDescent="0.25">
      <c r="A1591" s="5" t="s">
        <v>30</v>
      </c>
      <c r="B1591" s="5"/>
      <c r="C1591" s="42" t="s">
        <v>31</v>
      </c>
      <c r="D1591" s="42"/>
      <c r="E1591" s="42"/>
      <c r="F1591" s="5"/>
      <c r="G1591" s="2"/>
      <c r="H1591" s="5" t="s">
        <v>30</v>
      </c>
      <c r="I1591" s="43" t="s">
        <v>29</v>
      </c>
      <c r="J1591" s="43"/>
      <c r="K1591" s="43"/>
      <c r="L1591" s="43"/>
      <c r="M1591" s="43"/>
    </row>
    <row r="1592" spans="1:17" ht="45" x14ac:dyDescent="0.25">
      <c r="A1592" s="44" t="s">
        <v>28</v>
      </c>
      <c r="B1592" s="40"/>
      <c r="C1592" s="40"/>
      <c r="D1592" s="45"/>
      <c r="E1592" s="49" t="s">
        <v>27</v>
      </c>
      <c r="F1592" s="49" t="s">
        <v>26</v>
      </c>
      <c r="G1592" s="49" t="s">
        <v>25</v>
      </c>
      <c r="H1592" s="49" t="s">
        <v>24</v>
      </c>
      <c r="I1592" s="39" t="s">
        <v>23</v>
      </c>
      <c r="J1592" s="39"/>
      <c r="K1592" s="39" t="s">
        <v>22</v>
      </c>
      <c r="L1592" s="39"/>
      <c r="M1592" s="9" t="s">
        <v>21</v>
      </c>
    </row>
    <row r="1593" spans="1:17" ht="22.5" x14ac:dyDescent="0.25">
      <c r="A1593" s="46"/>
      <c r="B1593" s="47"/>
      <c r="C1593" s="47"/>
      <c r="D1593" s="48"/>
      <c r="E1593" s="50"/>
      <c r="F1593" s="50"/>
      <c r="G1593" s="50"/>
      <c r="H1593" s="50"/>
      <c r="I1593" s="9" t="s">
        <v>20</v>
      </c>
      <c r="J1593" s="16" t="s">
        <v>19</v>
      </c>
      <c r="K1593" s="9" t="s">
        <v>20</v>
      </c>
      <c r="L1593" s="16" t="s">
        <v>19</v>
      </c>
      <c r="M1593" s="9"/>
      <c r="O1593">
        <f>466500+50000</f>
        <v>516500</v>
      </c>
    </row>
    <row r="1594" spans="1:17" ht="12.75" customHeight="1" x14ac:dyDescent="0.25">
      <c r="A1594" s="29">
        <v>1</v>
      </c>
      <c r="B1594" s="30"/>
      <c r="C1594" s="30"/>
      <c r="D1594" s="31"/>
      <c r="E1594" s="15">
        <v>2</v>
      </c>
      <c r="F1594" s="9">
        <v>3</v>
      </c>
      <c r="G1594" s="15">
        <v>4</v>
      </c>
      <c r="H1594" s="15">
        <v>5</v>
      </c>
      <c r="I1594" s="9">
        <v>6</v>
      </c>
      <c r="J1594" s="9">
        <v>7</v>
      </c>
      <c r="K1594" s="9">
        <v>8</v>
      </c>
      <c r="L1594" s="9">
        <v>9</v>
      </c>
      <c r="M1594" s="15">
        <v>10</v>
      </c>
    </row>
    <row r="1595" spans="1:17" ht="19.5" customHeight="1" x14ac:dyDescent="0.25">
      <c r="A1595" s="14" t="s">
        <v>18</v>
      </c>
      <c r="B1595" s="32" t="s">
        <v>17</v>
      </c>
      <c r="C1595" s="33"/>
      <c r="D1595" s="34"/>
      <c r="E1595" s="14" t="s">
        <v>16</v>
      </c>
      <c r="F1595" s="13">
        <v>10</v>
      </c>
      <c r="G1595" s="12">
        <v>5000</v>
      </c>
      <c r="H1595" s="11">
        <f>G1595*F1595</f>
        <v>50000</v>
      </c>
      <c r="I1595" s="35" t="s">
        <v>15</v>
      </c>
      <c r="J1595" s="36"/>
      <c r="K1595" s="35" t="s">
        <v>14</v>
      </c>
      <c r="L1595" s="36"/>
      <c r="M1595" s="11">
        <f>H1595</f>
        <v>50000</v>
      </c>
    </row>
    <row r="1596" spans="1:17" ht="12.75" customHeight="1" x14ac:dyDescent="0.25">
      <c r="A1596" s="10"/>
      <c r="B1596" s="39" t="s">
        <v>13</v>
      </c>
      <c r="C1596" s="39"/>
      <c r="D1596" s="39"/>
      <c r="E1596" s="9"/>
      <c r="F1596" s="9"/>
      <c r="G1596" s="8"/>
      <c r="H1596" s="7">
        <f>SUM(H1595:H1595)</f>
        <v>50000</v>
      </c>
      <c r="I1596" s="37"/>
      <c r="J1596" s="38"/>
      <c r="K1596" s="37"/>
      <c r="L1596" s="38"/>
      <c r="M1596" s="7">
        <f>(M1595:M1595)</f>
        <v>50000</v>
      </c>
    </row>
    <row r="1597" spans="1:17" ht="12.75" customHeight="1" x14ac:dyDescent="0.25">
      <c r="A1597" s="40" t="s">
        <v>12</v>
      </c>
      <c r="B1597" s="40"/>
      <c r="C1597" s="40"/>
      <c r="D1597" s="40"/>
      <c r="E1597" s="41" t="s">
        <v>75</v>
      </c>
      <c r="F1597" s="41"/>
      <c r="G1597" s="41"/>
      <c r="H1597" s="41"/>
      <c r="I1597" s="41"/>
      <c r="J1597" s="41"/>
      <c r="K1597" s="41"/>
      <c r="L1597" s="41"/>
      <c r="M1597" s="41"/>
    </row>
    <row r="1598" spans="1:17" ht="12.75" customHeight="1" x14ac:dyDescent="0.25">
      <c r="A1598" s="23" t="s">
        <v>10</v>
      </c>
      <c r="B1598" s="24"/>
      <c r="C1598" s="24"/>
      <c r="D1598" s="24"/>
      <c r="E1598" s="24"/>
      <c r="F1598" s="24"/>
      <c r="G1598" s="2"/>
      <c r="H1598" s="5" t="s">
        <v>9</v>
      </c>
      <c r="I1598" s="2"/>
      <c r="J1598" s="2"/>
      <c r="K1598" s="2"/>
      <c r="L1598" s="2"/>
      <c r="M1598" s="2"/>
      <c r="Q1598" s="1"/>
    </row>
    <row r="1599" spans="1:17" ht="12.75" customHeight="1" x14ac:dyDescent="0.25">
      <c r="A1599" s="2"/>
      <c r="B1599" s="4"/>
      <c r="C1599" s="4"/>
      <c r="D1599" s="4"/>
      <c r="E1599" s="4"/>
      <c r="F1599" s="4"/>
      <c r="G1599" s="4"/>
      <c r="H1599" s="4"/>
      <c r="I1599" s="4"/>
      <c r="J1599" s="5" t="s">
        <v>8</v>
      </c>
      <c r="K1599" s="5"/>
      <c r="L1599" s="5"/>
      <c r="M1599" s="2"/>
    </row>
    <row r="1600" spans="1:17" ht="12.75" customHeight="1" x14ac:dyDescent="0.25">
      <c r="A1600" s="25" t="s">
        <v>7</v>
      </c>
      <c r="B1600" s="26"/>
      <c r="C1600" s="26"/>
      <c r="D1600" s="26"/>
      <c r="E1600" s="26"/>
      <c r="F1600" s="6"/>
      <c r="G1600" s="6"/>
      <c r="H1600" s="21"/>
      <c r="I1600" s="21"/>
      <c r="J1600" s="21"/>
      <c r="K1600" s="21"/>
      <c r="L1600" s="21"/>
      <c r="M1600" s="2"/>
    </row>
    <row r="1601" spans="1:16" ht="12.75" customHeight="1" x14ac:dyDescent="0.25">
      <c r="A1601" s="2"/>
      <c r="B1601" s="4"/>
      <c r="C1601" s="4"/>
      <c r="D1601" s="4"/>
      <c r="E1601" s="4"/>
      <c r="F1601" s="4"/>
      <c r="G1601" s="4"/>
      <c r="H1601" s="27" t="s">
        <v>6</v>
      </c>
      <c r="I1601" s="27"/>
      <c r="J1601" s="27"/>
      <c r="K1601" s="27"/>
      <c r="L1601" s="27"/>
      <c r="M1601" s="2"/>
    </row>
    <row r="1602" spans="1:16" ht="12.75" customHeight="1" x14ac:dyDescent="0.25">
      <c r="A1602" s="2"/>
      <c r="B1602" s="5" t="s">
        <v>5</v>
      </c>
      <c r="C1602" s="4"/>
      <c r="D1602" s="4"/>
      <c r="E1602" s="4"/>
      <c r="F1602" s="4"/>
      <c r="G1602" s="4"/>
      <c r="H1602" s="28" t="s">
        <v>4</v>
      </c>
      <c r="I1602" s="28"/>
      <c r="J1602" s="28"/>
      <c r="K1602" s="28"/>
      <c r="L1602" s="28"/>
      <c r="M1602" s="2"/>
    </row>
    <row r="1603" spans="1:16" ht="12.75" customHeight="1" x14ac:dyDescent="0.25">
      <c r="A1603" s="2"/>
      <c r="B1603" s="5"/>
      <c r="C1603" s="26" t="s">
        <v>3</v>
      </c>
      <c r="D1603" s="26"/>
      <c r="E1603" s="26"/>
      <c r="F1603" s="26"/>
      <c r="G1603" s="4"/>
      <c r="M1603" s="2"/>
      <c r="P1603" s="1"/>
    </row>
    <row r="1604" spans="1:16" ht="12.75" customHeight="1" thickBot="1" x14ac:dyDescent="0.3">
      <c r="A1604" s="2"/>
      <c r="B1604" s="4"/>
      <c r="C1604" s="21"/>
      <c r="D1604" s="21"/>
      <c r="E1604" s="21"/>
      <c r="F1604" s="21"/>
      <c r="G1604" s="3"/>
      <c r="H1604" s="22" t="s">
        <v>88</v>
      </c>
      <c r="I1604" s="22"/>
      <c r="J1604" s="22"/>
      <c r="K1604" s="22"/>
      <c r="L1604" s="22"/>
      <c r="M1604" s="2"/>
    </row>
    <row r="1605" spans="1:16" ht="12.75" customHeight="1" x14ac:dyDescent="0.25"/>
    <row r="1606" spans="1:16" ht="12.75" customHeight="1" x14ac:dyDescent="0.25">
      <c r="A1606" s="19" t="s">
        <v>1</v>
      </c>
      <c r="B1606" s="19"/>
      <c r="C1606" s="19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P1606" s="1"/>
    </row>
    <row r="1607" spans="1:16" ht="12.75" hidden="1" customHeight="1" x14ac:dyDescent="0.25">
      <c r="A1607" s="20" t="s">
        <v>0</v>
      </c>
      <c r="B1607" s="20"/>
      <c r="C1607" s="20"/>
      <c r="D1607" s="20"/>
      <c r="E1607" s="20"/>
      <c r="F1607" s="20"/>
      <c r="G1607" s="20"/>
      <c r="H1607" s="20"/>
      <c r="I1607" s="20"/>
      <c r="J1607" s="20"/>
      <c r="K1607" s="20"/>
      <c r="L1607" s="20"/>
      <c r="M1607" s="20"/>
    </row>
    <row r="1608" spans="1:16" ht="12.75" hidden="1" customHeight="1" x14ac:dyDescent="0.25">
      <c r="A1608" s="19" t="s">
        <v>1</v>
      </c>
      <c r="B1608" s="19"/>
      <c r="C1608" s="19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</row>
    <row r="1609" spans="1:16" ht="12.75" hidden="1" customHeight="1" x14ac:dyDescent="0.25">
      <c r="A1609" s="20" t="s">
        <v>0</v>
      </c>
      <c r="B1609" s="20"/>
      <c r="C1609" s="20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</row>
    <row r="1610" spans="1:16" ht="12.75" hidden="1" customHeight="1" x14ac:dyDescent="0.25">
      <c r="A1610" s="19" t="s">
        <v>1</v>
      </c>
      <c r="B1610" s="19"/>
      <c r="C1610" s="19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</row>
    <row r="1611" spans="1:16" ht="12.75" hidden="1" customHeight="1" x14ac:dyDescent="0.25">
      <c r="A1611" s="20" t="s">
        <v>0</v>
      </c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</row>
    <row r="1612" spans="1:16" ht="12.75" hidden="1" customHeight="1" x14ac:dyDescent="0.25">
      <c r="A1612" s="19" t="s">
        <v>1</v>
      </c>
      <c r="B1612" s="19"/>
      <c r="C1612" s="19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</row>
    <row r="1613" spans="1:16" ht="12.75" hidden="1" customHeight="1" x14ac:dyDescent="0.25">
      <c r="A1613" s="20" t="s">
        <v>0</v>
      </c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</row>
    <row r="1614" spans="1:16" ht="12.75" hidden="1" customHeight="1" x14ac:dyDescent="0.25">
      <c r="A1614" s="19" t="s">
        <v>1</v>
      </c>
      <c r="B1614" s="19"/>
      <c r="C1614" s="19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</row>
    <row r="1615" spans="1:16" ht="12.75" hidden="1" customHeight="1" x14ac:dyDescent="0.25">
      <c r="A1615" s="20" t="s">
        <v>0</v>
      </c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</row>
    <row r="1616" spans="1:16" ht="12.75" hidden="1" customHeight="1" x14ac:dyDescent="0.25">
      <c r="A1616" s="19" t="s">
        <v>1</v>
      </c>
      <c r="B1616" s="19"/>
      <c r="C1616" s="19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</row>
    <row r="1617" spans="1:13" ht="12.75" hidden="1" customHeight="1" x14ac:dyDescent="0.25">
      <c r="A1617" s="20" t="s">
        <v>0</v>
      </c>
      <c r="B1617" s="20"/>
      <c r="C1617" s="20"/>
      <c r="D1617" s="20"/>
      <c r="E1617" s="20"/>
      <c r="F1617" s="20"/>
      <c r="G1617" s="20"/>
      <c r="H1617" s="20"/>
      <c r="I1617" s="20"/>
      <c r="J1617" s="20"/>
      <c r="K1617" s="20"/>
      <c r="L1617" s="20"/>
      <c r="M1617" s="20"/>
    </row>
    <row r="1618" spans="1:13" ht="12.75" hidden="1" customHeight="1" x14ac:dyDescent="0.25">
      <c r="A1618" s="19" t="s">
        <v>1</v>
      </c>
      <c r="B1618" s="19"/>
      <c r="C1618" s="19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</row>
    <row r="1619" spans="1:13" ht="12.75" hidden="1" customHeight="1" x14ac:dyDescent="0.25">
      <c r="A1619" s="20" t="s">
        <v>0</v>
      </c>
      <c r="B1619" s="20"/>
      <c r="C1619" s="20"/>
      <c r="D1619" s="20"/>
      <c r="E1619" s="20"/>
      <c r="F1619" s="20"/>
      <c r="G1619" s="20"/>
      <c r="H1619" s="20"/>
      <c r="I1619" s="20"/>
      <c r="J1619" s="20"/>
      <c r="K1619" s="20"/>
      <c r="L1619" s="20"/>
      <c r="M1619" s="20"/>
    </row>
    <row r="1620" spans="1:13" ht="12.75" hidden="1" customHeight="1" x14ac:dyDescent="0.25">
      <c r="A1620" s="19" t="s">
        <v>1</v>
      </c>
      <c r="B1620" s="19"/>
      <c r="C1620" s="19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</row>
    <row r="1621" spans="1:13" ht="12.75" hidden="1" customHeight="1" x14ac:dyDescent="0.25">
      <c r="A1621" s="20" t="s">
        <v>0</v>
      </c>
      <c r="B1621" s="20"/>
      <c r="C1621" s="20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</row>
    <row r="1622" spans="1:13" ht="12.75" hidden="1" customHeight="1" x14ac:dyDescent="0.25">
      <c r="A1622" s="19" t="s">
        <v>1</v>
      </c>
      <c r="B1622" s="19"/>
      <c r="C1622" s="19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</row>
    <row r="1623" spans="1:13" ht="12.75" hidden="1" customHeight="1" x14ac:dyDescent="0.25">
      <c r="A1623" s="20" t="s">
        <v>0</v>
      </c>
      <c r="B1623" s="20"/>
      <c r="C1623" s="20"/>
      <c r="D1623" s="20"/>
      <c r="E1623" s="20"/>
      <c r="F1623" s="20"/>
      <c r="G1623" s="20"/>
      <c r="H1623" s="20"/>
      <c r="I1623" s="20"/>
      <c r="J1623" s="20"/>
      <c r="K1623" s="20"/>
      <c r="L1623" s="20"/>
      <c r="M1623" s="20"/>
    </row>
    <row r="1624" spans="1:13" ht="12.75" hidden="1" customHeight="1" x14ac:dyDescent="0.25">
      <c r="A1624" s="19" t="s">
        <v>1</v>
      </c>
      <c r="B1624" s="19"/>
      <c r="C1624" s="19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</row>
    <row r="1625" spans="1:13" ht="12.75" hidden="1" customHeight="1" x14ac:dyDescent="0.25">
      <c r="A1625" s="20" t="s">
        <v>0</v>
      </c>
      <c r="B1625" s="20"/>
      <c r="C1625" s="20"/>
      <c r="D1625" s="20"/>
      <c r="E1625" s="20"/>
      <c r="F1625" s="20"/>
      <c r="G1625" s="20"/>
      <c r="H1625" s="20"/>
      <c r="I1625" s="20"/>
      <c r="J1625" s="20"/>
      <c r="K1625" s="20"/>
      <c r="L1625" s="20"/>
      <c r="M1625" s="20"/>
    </row>
    <row r="1626" spans="1:13" ht="12.75" hidden="1" customHeight="1" x14ac:dyDescent="0.25">
      <c r="A1626" s="19" t="s">
        <v>1</v>
      </c>
      <c r="B1626" s="19"/>
      <c r="C1626" s="19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</row>
    <row r="1627" spans="1:13" ht="12.75" hidden="1" customHeight="1" x14ac:dyDescent="0.25">
      <c r="A1627" s="20" t="s">
        <v>0</v>
      </c>
      <c r="B1627" s="20"/>
      <c r="C1627" s="20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</row>
    <row r="1628" spans="1:13" ht="12.75" hidden="1" customHeight="1" x14ac:dyDescent="0.25">
      <c r="A1628" s="19" t="s">
        <v>1</v>
      </c>
      <c r="B1628" s="19"/>
      <c r="C1628" s="19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</row>
    <row r="1629" spans="1:13" ht="12.75" hidden="1" customHeight="1" x14ac:dyDescent="0.25">
      <c r="A1629" s="20" t="s">
        <v>0</v>
      </c>
      <c r="B1629" s="20"/>
      <c r="C1629" s="20"/>
      <c r="D1629" s="20"/>
      <c r="E1629" s="20"/>
      <c r="F1629" s="20"/>
      <c r="G1629" s="20"/>
      <c r="H1629" s="20"/>
      <c r="I1629" s="20"/>
      <c r="J1629" s="20"/>
      <c r="K1629" s="20"/>
      <c r="L1629" s="20"/>
      <c r="M1629" s="20"/>
    </row>
    <row r="1630" spans="1:13" ht="12.75" hidden="1" customHeight="1" x14ac:dyDescent="0.25">
      <c r="A1630" s="19" t="s">
        <v>1</v>
      </c>
      <c r="B1630" s="19"/>
      <c r="C1630" s="19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</row>
    <row r="1631" spans="1:13" ht="12.75" customHeight="1" x14ac:dyDescent="0.25">
      <c r="A1631" s="20" t="s">
        <v>0</v>
      </c>
      <c r="B1631" s="20"/>
      <c r="C1631" s="20"/>
      <c r="D1631" s="20"/>
      <c r="E1631" s="20"/>
      <c r="F1631" s="20"/>
      <c r="G1631" s="20"/>
      <c r="H1631" s="20"/>
      <c r="I1631" s="20"/>
      <c r="J1631" s="20"/>
      <c r="K1631" s="20"/>
      <c r="L1631" s="20"/>
      <c r="M1631" s="20"/>
    </row>
    <row r="1634" spans="1:15" ht="13.5" customHeight="1" x14ac:dyDescent="0.25">
      <c r="A1634" s="56" t="s">
        <v>87</v>
      </c>
      <c r="B1634" s="56"/>
      <c r="C1634" s="56"/>
      <c r="D1634" s="56"/>
      <c r="E1634" s="56"/>
      <c r="F1634" s="56"/>
      <c r="G1634" s="56"/>
      <c r="H1634" s="56"/>
      <c r="I1634" s="56"/>
      <c r="J1634" s="56"/>
      <c r="K1634" s="56"/>
      <c r="L1634" s="56"/>
      <c r="M1634" s="2"/>
    </row>
    <row r="1635" spans="1:15" ht="12.75" customHeight="1" x14ac:dyDescent="0.25">
      <c r="A1635" s="18"/>
      <c r="B1635" s="18"/>
      <c r="C1635" s="18"/>
      <c r="D1635" s="57" t="s">
        <v>86</v>
      </c>
      <c r="E1635" s="57"/>
      <c r="F1635" s="57"/>
      <c r="G1635" s="57"/>
      <c r="H1635" s="57"/>
      <c r="I1635" s="18"/>
      <c r="J1635" s="18"/>
      <c r="K1635" s="18"/>
      <c r="L1635" s="18"/>
      <c r="M1635" s="2"/>
    </row>
    <row r="1636" spans="1:15" ht="12.75" customHeight="1" x14ac:dyDescent="0.25">
      <c r="A1636" s="58" t="s">
        <v>55</v>
      </c>
      <c r="B1636" s="58"/>
      <c r="C1636" s="58"/>
      <c r="D1636" s="58"/>
      <c r="E1636" s="58"/>
      <c r="F1636" s="58"/>
      <c r="G1636" s="58"/>
      <c r="H1636" s="58"/>
      <c r="I1636" s="58"/>
      <c r="J1636" s="58"/>
      <c r="K1636" s="58"/>
      <c r="L1636" s="58"/>
      <c r="M1636" s="2"/>
    </row>
    <row r="1637" spans="1:15" ht="12.75" customHeight="1" x14ac:dyDescent="0.25">
      <c r="A1637" s="59" t="s">
        <v>54</v>
      </c>
      <c r="B1637" s="59"/>
      <c r="C1637" s="60" t="s">
        <v>53</v>
      </c>
      <c r="D1637" s="60"/>
      <c r="E1637" s="60"/>
      <c r="F1637" s="17"/>
      <c r="G1637" s="2"/>
      <c r="H1637" s="17" t="s">
        <v>52</v>
      </c>
      <c r="I1637" s="60" t="s">
        <v>51</v>
      </c>
      <c r="J1637" s="60"/>
      <c r="K1637" s="60"/>
      <c r="L1637" s="60"/>
      <c r="M1637" s="60"/>
    </row>
    <row r="1638" spans="1:15" ht="12.75" customHeight="1" x14ac:dyDescent="0.25">
      <c r="A1638" s="5" t="s">
        <v>49</v>
      </c>
      <c r="B1638" s="5"/>
      <c r="C1638" s="54" t="s">
        <v>50</v>
      </c>
      <c r="D1638" s="54"/>
      <c r="E1638" s="54"/>
      <c r="F1638" s="5"/>
      <c r="G1638" s="2"/>
      <c r="H1638" s="5" t="s">
        <v>49</v>
      </c>
      <c r="I1638" s="55" t="s">
        <v>48</v>
      </c>
      <c r="J1638" s="55"/>
      <c r="K1638" s="55"/>
      <c r="L1638" s="55"/>
      <c r="M1638" s="55"/>
    </row>
    <row r="1639" spans="1:15" ht="12.75" customHeight="1" x14ac:dyDescent="0.25">
      <c r="A1639" s="5" t="s">
        <v>47</v>
      </c>
      <c r="B1639" s="5"/>
      <c r="C1639" s="43" t="s">
        <v>71</v>
      </c>
      <c r="D1639" s="43"/>
      <c r="E1639" s="43"/>
      <c r="F1639" s="5"/>
      <c r="G1639" s="2"/>
      <c r="H1639" s="5" t="s">
        <v>45</v>
      </c>
      <c r="I1639" s="43" t="s">
        <v>44</v>
      </c>
      <c r="J1639" s="43"/>
      <c r="K1639" s="43"/>
      <c r="L1639" s="43"/>
      <c r="M1639" s="43"/>
    </row>
    <row r="1640" spans="1:15" ht="12.75" customHeight="1" x14ac:dyDescent="0.25">
      <c r="A1640" s="5" t="s">
        <v>43</v>
      </c>
      <c r="B1640" s="5"/>
      <c r="C1640" s="42" t="s">
        <v>42</v>
      </c>
      <c r="D1640" s="42"/>
      <c r="E1640" s="42"/>
      <c r="F1640" s="5"/>
      <c r="G1640" s="2"/>
      <c r="H1640" s="5" t="s">
        <v>41</v>
      </c>
      <c r="I1640" s="43" t="s">
        <v>40</v>
      </c>
      <c r="J1640" s="43"/>
      <c r="K1640" s="43"/>
      <c r="L1640" s="43"/>
      <c r="M1640" s="43"/>
    </row>
    <row r="1641" spans="1:15" ht="12.75" customHeight="1" x14ac:dyDescent="0.25">
      <c r="A1641" s="5" t="s">
        <v>38</v>
      </c>
      <c r="B1641" s="5"/>
      <c r="C1641" s="51" t="s">
        <v>39</v>
      </c>
      <c r="D1641" s="51"/>
      <c r="E1641" s="51"/>
      <c r="F1641" s="51"/>
      <c r="G1641" s="2"/>
      <c r="H1641" s="5" t="s">
        <v>38</v>
      </c>
      <c r="I1641" s="52" t="s">
        <v>37</v>
      </c>
      <c r="J1641" s="52"/>
      <c r="K1641" s="52"/>
      <c r="L1641" s="52"/>
      <c r="M1641" s="52"/>
    </row>
    <row r="1642" spans="1:15" ht="12.75" customHeight="1" x14ac:dyDescent="0.25">
      <c r="A1642" s="5" t="s">
        <v>35</v>
      </c>
      <c r="B1642" s="5"/>
      <c r="C1642" s="53" t="s">
        <v>36</v>
      </c>
      <c r="D1642" s="53"/>
      <c r="E1642" s="53"/>
      <c r="F1642" s="5"/>
      <c r="G1642" s="2"/>
      <c r="H1642" s="5" t="s">
        <v>35</v>
      </c>
      <c r="I1642" s="43" t="s">
        <v>34</v>
      </c>
      <c r="J1642" s="43"/>
      <c r="K1642" s="43"/>
      <c r="L1642" s="43"/>
      <c r="M1642" s="43"/>
    </row>
    <row r="1643" spans="1:15" ht="12.75" customHeight="1" x14ac:dyDescent="0.25">
      <c r="A1643" s="5" t="s">
        <v>32</v>
      </c>
      <c r="B1643" s="5"/>
      <c r="C1643" s="42" t="s">
        <v>33</v>
      </c>
      <c r="D1643" s="42"/>
      <c r="E1643" s="42"/>
      <c r="F1643" s="5"/>
      <c r="G1643" s="2"/>
      <c r="H1643" s="5" t="s">
        <v>32</v>
      </c>
      <c r="I1643" s="52">
        <v>204663171</v>
      </c>
      <c r="J1643" s="52"/>
      <c r="K1643" s="52"/>
      <c r="L1643" s="52"/>
      <c r="M1643" s="52"/>
    </row>
    <row r="1644" spans="1:15" ht="12.75" customHeight="1" x14ac:dyDescent="0.25">
      <c r="A1644" s="5" t="s">
        <v>30</v>
      </c>
      <c r="B1644" s="5"/>
      <c r="C1644" s="42" t="s">
        <v>31</v>
      </c>
      <c r="D1644" s="42"/>
      <c r="E1644" s="42"/>
      <c r="F1644" s="5"/>
      <c r="G1644" s="2"/>
      <c r="H1644" s="5" t="s">
        <v>30</v>
      </c>
      <c r="I1644" s="43" t="s">
        <v>29</v>
      </c>
      <c r="J1644" s="43"/>
      <c r="K1644" s="43"/>
      <c r="L1644" s="43"/>
      <c r="M1644" s="43"/>
    </row>
    <row r="1645" spans="1:15" ht="45" x14ac:dyDescent="0.25">
      <c r="A1645" s="44" t="s">
        <v>28</v>
      </c>
      <c r="B1645" s="40"/>
      <c r="C1645" s="40"/>
      <c r="D1645" s="45"/>
      <c r="E1645" s="49" t="s">
        <v>27</v>
      </c>
      <c r="F1645" s="49" t="s">
        <v>26</v>
      </c>
      <c r="G1645" s="49" t="s">
        <v>25</v>
      </c>
      <c r="H1645" s="49" t="s">
        <v>24</v>
      </c>
      <c r="I1645" s="39" t="s">
        <v>23</v>
      </c>
      <c r="J1645" s="39"/>
      <c r="K1645" s="39" t="s">
        <v>22</v>
      </c>
      <c r="L1645" s="39"/>
      <c r="M1645" s="9" t="s">
        <v>21</v>
      </c>
    </row>
    <row r="1646" spans="1:15" ht="22.5" x14ac:dyDescent="0.25">
      <c r="A1646" s="46"/>
      <c r="B1646" s="47"/>
      <c r="C1646" s="47"/>
      <c r="D1646" s="48"/>
      <c r="E1646" s="50"/>
      <c r="F1646" s="50"/>
      <c r="G1646" s="50"/>
      <c r="H1646" s="50"/>
      <c r="I1646" s="9" t="s">
        <v>20</v>
      </c>
      <c r="J1646" s="16" t="s">
        <v>19</v>
      </c>
      <c r="K1646" s="9" t="s">
        <v>20</v>
      </c>
      <c r="L1646" s="16" t="s">
        <v>19</v>
      </c>
      <c r="M1646" s="9"/>
      <c r="O1646">
        <f>516500+50000</f>
        <v>566500</v>
      </c>
    </row>
    <row r="1647" spans="1:15" ht="12.75" customHeight="1" x14ac:dyDescent="0.25">
      <c r="A1647" s="29">
        <v>1</v>
      </c>
      <c r="B1647" s="30"/>
      <c r="C1647" s="30"/>
      <c r="D1647" s="31"/>
      <c r="E1647" s="15">
        <v>2</v>
      </c>
      <c r="F1647" s="9">
        <v>3</v>
      </c>
      <c r="G1647" s="15">
        <v>4</v>
      </c>
      <c r="H1647" s="15">
        <v>5</v>
      </c>
      <c r="I1647" s="9">
        <v>6</v>
      </c>
      <c r="J1647" s="9">
        <v>7</v>
      </c>
      <c r="K1647" s="9">
        <v>8</v>
      </c>
      <c r="L1647" s="9">
        <v>9</v>
      </c>
      <c r="M1647" s="15">
        <v>10</v>
      </c>
    </row>
    <row r="1648" spans="1:15" ht="19.5" customHeight="1" x14ac:dyDescent="0.25">
      <c r="A1648" s="14" t="s">
        <v>18</v>
      </c>
      <c r="B1648" s="32" t="s">
        <v>17</v>
      </c>
      <c r="C1648" s="33"/>
      <c r="D1648" s="34"/>
      <c r="E1648" s="14" t="s">
        <v>16</v>
      </c>
      <c r="F1648" s="13">
        <v>10</v>
      </c>
      <c r="G1648" s="12">
        <v>5000</v>
      </c>
      <c r="H1648" s="11">
        <f>G1648*F1648</f>
        <v>50000</v>
      </c>
      <c r="I1648" s="35" t="s">
        <v>15</v>
      </c>
      <c r="J1648" s="36"/>
      <c r="K1648" s="35" t="s">
        <v>14</v>
      </c>
      <c r="L1648" s="36"/>
      <c r="M1648" s="11">
        <f>H1648</f>
        <v>50000</v>
      </c>
    </row>
    <row r="1649" spans="1:17" ht="12.75" customHeight="1" x14ac:dyDescent="0.25">
      <c r="A1649" s="10"/>
      <c r="B1649" s="39" t="s">
        <v>13</v>
      </c>
      <c r="C1649" s="39"/>
      <c r="D1649" s="39"/>
      <c r="E1649" s="9"/>
      <c r="F1649" s="9"/>
      <c r="G1649" s="8"/>
      <c r="H1649" s="7">
        <f>SUM(H1648:H1648)</f>
        <v>50000</v>
      </c>
      <c r="I1649" s="37"/>
      <c r="J1649" s="38"/>
      <c r="K1649" s="37"/>
      <c r="L1649" s="38"/>
      <c r="M1649" s="7">
        <f>(M1648:M1648)</f>
        <v>50000</v>
      </c>
    </row>
    <row r="1650" spans="1:17" ht="12.75" customHeight="1" x14ac:dyDescent="0.25">
      <c r="A1650" s="40" t="s">
        <v>12</v>
      </c>
      <c r="B1650" s="40"/>
      <c r="C1650" s="40"/>
      <c r="D1650" s="40"/>
      <c r="E1650" s="41" t="s">
        <v>75</v>
      </c>
      <c r="F1650" s="41"/>
      <c r="G1650" s="41"/>
      <c r="H1650" s="41"/>
      <c r="I1650" s="41"/>
      <c r="J1650" s="41"/>
      <c r="K1650" s="41"/>
      <c r="L1650" s="41"/>
      <c r="M1650" s="41"/>
    </row>
    <row r="1651" spans="1:17" ht="12.75" customHeight="1" x14ac:dyDescent="0.25">
      <c r="A1651" s="23" t="s">
        <v>10</v>
      </c>
      <c r="B1651" s="24"/>
      <c r="C1651" s="24"/>
      <c r="D1651" s="24"/>
      <c r="E1651" s="24"/>
      <c r="F1651" s="24"/>
      <c r="G1651" s="2"/>
      <c r="H1651" s="5" t="s">
        <v>9</v>
      </c>
      <c r="I1651" s="2"/>
      <c r="J1651" s="2"/>
      <c r="K1651" s="2"/>
      <c r="L1651" s="2"/>
      <c r="M1651" s="2"/>
      <c r="Q1651" s="1"/>
    </row>
    <row r="1652" spans="1:17" ht="12.75" customHeight="1" x14ac:dyDescent="0.25">
      <c r="A1652" s="2"/>
      <c r="B1652" s="4"/>
      <c r="C1652" s="4"/>
      <c r="D1652" s="4"/>
      <c r="E1652" s="4"/>
      <c r="F1652" s="4"/>
      <c r="G1652" s="4"/>
      <c r="H1652" s="4"/>
      <c r="I1652" s="4"/>
      <c r="J1652" s="5" t="s">
        <v>8</v>
      </c>
      <c r="K1652" s="5"/>
      <c r="L1652" s="5"/>
      <c r="M1652" s="2"/>
    </row>
    <row r="1653" spans="1:17" ht="12.75" customHeight="1" x14ac:dyDescent="0.25">
      <c r="A1653" s="25" t="s">
        <v>7</v>
      </c>
      <c r="B1653" s="26"/>
      <c r="C1653" s="26"/>
      <c r="D1653" s="26"/>
      <c r="E1653" s="26"/>
      <c r="F1653" s="6"/>
      <c r="G1653" s="6"/>
      <c r="H1653" s="21"/>
      <c r="I1653" s="21"/>
      <c r="J1653" s="21"/>
      <c r="K1653" s="21"/>
      <c r="L1653" s="21"/>
      <c r="M1653" s="2"/>
    </row>
    <row r="1654" spans="1:17" ht="12.75" customHeight="1" x14ac:dyDescent="0.25">
      <c r="A1654" s="2"/>
      <c r="B1654" s="4"/>
      <c r="C1654" s="4"/>
      <c r="D1654" s="4"/>
      <c r="E1654" s="4"/>
      <c r="F1654" s="4"/>
      <c r="G1654" s="4"/>
      <c r="H1654" s="27" t="s">
        <v>6</v>
      </c>
      <c r="I1654" s="27"/>
      <c r="J1654" s="27"/>
      <c r="K1654" s="27"/>
      <c r="L1654" s="27"/>
      <c r="M1654" s="2"/>
    </row>
    <row r="1655" spans="1:17" ht="12.75" customHeight="1" x14ac:dyDescent="0.25">
      <c r="A1655" s="2"/>
      <c r="B1655" s="5" t="s">
        <v>5</v>
      </c>
      <c r="C1655" s="4"/>
      <c r="D1655" s="4"/>
      <c r="E1655" s="4"/>
      <c r="F1655" s="4"/>
      <c r="G1655" s="4"/>
      <c r="H1655" s="28" t="s">
        <v>4</v>
      </c>
      <c r="I1655" s="28"/>
      <c r="J1655" s="28"/>
      <c r="K1655" s="28"/>
      <c r="L1655" s="28"/>
      <c r="M1655" s="2"/>
    </row>
    <row r="1656" spans="1:17" ht="12.75" customHeight="1" x14ac:dyDescent="0.25">
      <c r="A1656" s="2"/>
      <c r="B1656" s="5"/>
      <c r="C1656" s="26" t="s">
        <v>3</v>
      </c>
      <c r="D1656" s="26"/>
      <c r="E1656" s="26"/>
      <c r="F1656" s="26"/>
      <c r="G1656" s="4"/>
      <c r="M1656" s="2"/>
      <c r="P1656" s="1"/>
      <c r="Q1656" s="1"/>
    </row>
    <row r="1657" spans="1:17" ht="12.75" customHeight="1" thickBot="1" x14ac:dyDescent="0.3">
      <c r="A1657" s="2"/>
      <c r="B1657" s="4"/>
      <c r="C1657" s="21"/>
      <c r="D1657" s="21"/>
      <c r="E1657" s="21"/>
      <c r="F1657" s="21"/>
      <c r="G1657" s="3"/>
      <c r="H1657" s="22" t="s">
        <v>85</v>
      </c>
      <c r="I1657" s="22"/>
      <c r="J1657" s="22"/>
      <c r="K1657" s="22"/>
      <c r="L1657" s="22"/>
      <c r="M1657" s="2"/>
    </row>
    <row r="1658" spans="1:17" ht="12.75" customHeight="1" x14ac:dyDescent="0.25"/>
    <row r="1659" spans="1:17" ht="12.75" customHeight="1" x14ac:dyDescent="0.25">
      <c r="A1659" s="19" t="s">
        <v>1</v>
      </c>
      <c r="B1659" s="19"/>
      <c r="C1659" s="19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P1659" s="1"/>
    </row>
    <row r="1660" spans="1:17" ht="12.75" hidden="1" customHeight="1" x14ac:dyDescent="0.25">
      <c r="A1660" s="20" t="s">
        <v>0</v>
      </c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</row>
    <row r="1661" spans="1:17" ht="12.75" hidden="1" customHeight="1" x14ac:dyDescent="0.25">
      <c r="A1661" s="19" t="s">
        <v>1</v>
      </c>
      <c r="B1661" s="19"/>
      <c r="C1661" s="19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</row>
    <row r="1662" spans="1:17" ht="12.75" hidden="1" customHeight="1" x14ac:dyDescent="0.25">
      <c r="A1662" s="20" t="s">
        <v>0</v>
      </c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  <c r="L1662" s="20"/>
      <c r="M1662" s="20"/>
    </row>
    <row r="1663" spans="1:17" ht="12.75" hidden="1" customHeight="1" x14ac:dyDescent="0.25">
      <c r="A1663" s="19" t="s">
        <v>1</v>
      </c>
      <c r="B1663" s="19"/>
      <c r="C1663" s="19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</row>
    <row r="1664" spans="1:17" ht="12.75" hidden="1" customHeight="1" x14ac:dyDescent="0.25">
      <c r="A1664" s="20" t="s">
        <v>0</v>
      </c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  <c r="L1664" s="20"/>
      <c r="M1664" s="20"/>
    </row>
    <row r="1665" spans="1:13" ht="12.75" hidden="1" customHeight="1" x14ac:dyDescent="0.25">
      <c r="A1665" s="19" t="s">
        <v>1</v>
      </c>
      <c r="B1665" s="19"/>
      <c r="C1665" s="19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</row>
    <row r="1666" spans="1:13" ht="12.75" hidden="1" customHeight="1" x14ac:dyDescent="0.25">
      <c r="A1666" s="20" t="s">
        <v>0</v>
      </c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  <c r="L1666" s="20"/>
      <c r="M1666" s="20"/>
    </row>
    <row r="1667" spans="1:13" ht="12.75" hidden="1" customHeight="1" x14ac:dyDescent="0.25">
      <c r="A1667" s="19" t="s">
        <v>1</v>
      </c>
      <c r="B1667" s="19"/>
      <c r="C1667" s="19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</row>
    <row r="1668" spans="1:13" ht="12.75" hidden="1" customHeight="1" x14ac:dyDescent="0.25">
      <c r="A1668" s="20" t="s">
        <v>0</v>
      </c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  <c r="L1668" s="20"/>
      <c r="M1668" s="20"/>
    </row>
    <row r="1669" spans="1:13" ht="12.75" hidden="1" customHeight="1" x14ac:dyDescent="0.25">
      <c r="A1669" s="19" t="s">
        <v>1</v>
      </c>
      <c r="B1669" s="19"/>
      <c r="C1669" s="19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</row>
    <row r="1670" spans="1:13" ht="12.75" hidden="1" customHeight="1" x14ac:dyDescent="0.25">
      <c r="A1670" s="20" t="s">
        <v>0</v>
      </c>
      <c r="B1670" s="20"/>
      <c r="C1670" s="20"/>
      <c r="D1670" s="20"/>
      <c r="E1670" s="20"/>
      <c r="F1670" s="20"/>
      <c r="G1670" s="20"/>
      <c r="H1670" s="20"/>
      <c r="I1670" s="20"/>
      <c r="J1670" s="20"/>
      <c r="K1670" s="20"/>
      <c r="L1670" s="20"/>
      <c r="M1670" s="20"/>
    </row>
    <row r="1671" spans="1:13" ht="12.75" hidden="1" customHeight="1" x14ac:dyDescent="0.25">
      <c r="A1671" s="19" t="s">
        <v>1</v>
      </c>
      <c r="B1671" s="19"/>
      <c r="C1671" s="19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</row>
    <row r="1672" spans="1:13" ht="12.75" hidden="1" customHeight="1" x14ac:dyDescent="0.25">
      <c r="A1672" s="20" t="s">
        <v>0</v>
      </c>
      <c r="B1672" s="20"/>
      <c r="C1672" s="20"/>
      <c r="D1672" s="20"/>
      <c r="E1672" s="20"/>
      <c r="F1672" s="20"/>
      <c r="G1672" s="20"/>
      <c r="H1672" s="20"/>
      <c r="I1672" s="20"/>
      <c r="J1672" s="20"/>
      <c r="K1672" s="20"/>
      <c r="L1672" s="20"/>
      <c r="M1672" s="20"/>
    </row>
    <row r="1673" spans="1:13" ht="12.75" hidden="1" customHeight="1" x14ac:dyDescent="0.25">
      <c r="A1673" s="19" t="s">
        <v>1</v>
      </c>
      <c r="B1673" s="19"/>
      <c r="C1673" s="19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</row>
    <row r="1674" spans="1:13" ht="12.75" hidden="1" customHeight="1" x14ac:dyDescent="0.25">
      <c r="A1674" s="20" t="s">
        <v>0</v>
      </c>
      <c r="B1674" s="20"/>
      <c r="C1674" s="20"/>
      <c r="D1674" s="20"/>
      <c r="E1674" s="20"/>
      <c r="F1674" s="20"/>
      <c r="G1674" s="20"/>
      <c r="H1674" s="20"/>
      <c r="I1674" s="20"/>
      <c r="J1674" s="20"/>
      <c r="K1674" s="20"/>
      <c r="L1674" s="20"/>
      <c r="M1674" s="20"/>
    </row>
    <row r="1675" spans="1:13" ht="12.75" hidden="1" customHeight="1" x14ac:dyDescent="0.25">
      <c r="A1675" s="19" t="s">
        <v>1</v>
      </c>
      <c r="B1675" s="19"/>
      <c r="C1675" s="19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</row>
    <row r="1676" spans="1:13" ht="12.75" hidden="1" customHeight="1" x14ac:dyDescent="0.25">
      <c r="A1676" s="20" t="s">
        <v>0</v>
      </c>
      <c r="B1676" s="20"/>
      <c r="C1676" s="20"/>
      <c r="D1676" s="20"/>
      <c r="E1676" s="20"/>
      <c r="F1676" s="20"/>
      <c r="G1676" s="20"/>
      <c r="H1676" s="20"/>
      <c r="I1676" s="20"/>
      <c r="J1676" s="20"/>
      <c r="K1676" s="20"/>
      <c r="L1676" s="20"/>
      <c r="M1676" s="20"/>
    </row>
    <row r="1677" spans="1:13" ht="12.75" hidden="1" customHeight="1" x14ac:dyDescent="0.25">
      <c r="A1677" s="19" t="s">
        <v>1</v>
      </c>
      <c r="B1677" s="19"/>
      <c r="C1677" s="19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</row>
    <row r="1678" spans="1:13" ht="12.75" hidden="1" customHeight="1" x14ac:dyDescent="0.25">
      <c r="A1678" s="20" t="s">
        <v>0</v>
      </c>
      <c r="B1678" s="20"/>
      <c r="C1678" s="20"/>
      <c r="D1678" s="20"/>
      <c r="E1678" s="20"/>
      <c r="F1678" s="20"/>
      <c r="G1678" s="20"/>
      <c r="H1678" s="20"/>
      <c r="I1678" s="20"/>
      <c r="J1678" s="20"/>
      <c r="K1678" s="20"/>
      <c r="L1678" s="20"/>
      <c r="M1678" s="20"/>
    </row>
    <row r="1679" spans="1:13" ht="12.75" hidden="1" customHeight="1" x14ac:dyDescent="0.25">
      <c r="A1679" s="19" t="s">
        <v>1</v>
      </c>
      <c r="B1679" s="19"/>
      <c r="C1679" s="19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</row>
    <row r="1680" spans="1:13" ht="12.75" hidden="1" customHeight="1" x14ac:dyDescent="0.25">
      <c r="A1680" s="20" t="s">
        <v>0</v>
      </c>
      <c r="B1680" s="20"/>
      <c r="C1680" s="20"/>
      <c r="D1680" s="20"/>
      <c r="E1680" s="20"/>
      <c r="F1680" s="20"/>
      <c r="G1680" s="20"/>
      <c r="H1680" s="20"/>
      <c r="I1680" s="20"/>
      <c r="J1680" s="20"/>
      <c r="K1680" s="20"/>
      <c r="L1680" s="20"/>
      <c r="M1680" s="20"/>
    </row>
    <row r="1681" spans="1:13" ht="12.75" hidden="1" customHeight="1" x14ac:dyDescent="0.25">
      <c r="A1681" s="19" t="s">
        <v>1</v>
      </c>
      <c r="B1681" s="19"/>
      <c r="C1681" s="19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</row>
    <row r="1682" spans="1:13" ht="12.75" hidden="1" customHeight="1" x14ac:dyDescent="0.25">
      <c r="A1682" s="20" t="s">
        <v>0</v>
      </c>
      <c r="B1682" s="20"/>
      <c r="C1682" s="20"/>
      <c r="D1682" s="20"/>
      <c r="E1682" s="20"/>
      <c r="F1682" s="20"/>
      <c r="G1682" s="20"/>
      <c r="H1682" s="20"/>
      <c r="I1682" s="20"/>
      <c r="J1682" s="20"/>
      <c r="K1682" s="20"/>
      <c r="L1682" s="20"/>
      <c r="M1682" s="20"/>
    </row>
    <row r="1683" spans="1:13" ht="12.75" hidden="1" customHeight="1" x14ac:dyDescent="0.25">
      <c r="A1683" s="19" t="s">
        <v>1</v>
      </c>
      <c r="B1683" s="19"/>
      <c r="C1683" s="19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</row>
    <row r="1684" spans="1:13" ht="12.75" customHeight="1" x14ac:dyDescent="0.25">
      <c r="A1684" s="20" t="s">
        <v>0</v>
      </c>
      <c r="B1684" s="20"/>
      <c r="C1684" s="20"/>
      <c r="D1684" s="20"/>
      <c r="E1684" s="20"/>
      <c r="F1684" s="20"/>
      <c r="G1684" s="20"/>
      <c r="H1684" s="20"/>
      <c r="I1684" s="20"/>
      <c r="J1684" s="20"/>
      <c r="K1684" s="20"/>
      <c r="L1684" s="20"/>
      <c r="M1684" s="20"/>
    </row>
    <row r="1687" spans="1:13" ht="13.5" customHeight="1" x14ac:dyDescent="0.25">
      <c r="A1687" s="56" t="s">
        <v>84</v>
      </c>
      <c r="B1687" s="56"/>
      <c r="C1687" s="56"/>
      <c r="D1687" s="56"/>
      <c r="E1687" s="56"/>
      <c r="F1687" s="56"/>
      <c r="G1687" s="56"/>
      <c r="H1687" s="56"/>
      <c r="I1687" s="56"/>
      <c r="J1687" s="56"/>
      <c r="K1687" s="56"/>
      <c r="L1687" s="56"/>
      <c r="M1687" s="2"/>
    </row>
    <row r="1688" spans="1:13" ht="12.75" customHeight="1" x14ac:dyDescent="0.25">
      <c r="A1688" s="18"/>
      <c r="B1688" s="18"/>
      <c r="C1688" s="18"/>
      <c r="D1688" s="57" t="s">
        <v>83</v>
      </c>
      <c r="E1688" s="57"/>
      <c r="F1688" s="57"/>
      <c r="G1688" s="57"/>
      <c r="H1688" s="57"/>
      <c r="I1688" s="18"/>
      <c r="J1688" s="18"/>
      <c r="K1688" s="18"/>
      <c r="L1688" s="18"/>
      <c r="M1688" s="2"/>
    </row>
    <row r="1689" spans="1:13" ht="12.75" customHeight="1" x14ac:dyDescent="0.25">
      <c r="A1689" s="58" t="s">
        <v>55</v>
      </c>
      <c r="B1689" s="58"/>
      <c r="C1689" s="58"/>
      <c r="D1689" s="58"/>
      <c r="E1689" s="58"/>
      <c r="F1689" s="58"/>
      <c r="G1689" s="58"/>
      <c r="H1689" s="58"/>
      <c r="I1689" s="58"/>
      <c r="J1689" s="58"/>
      <c r="K1689" s="58"/>
      <c r="L1689" s="58"/>
      <c r="M1689" s="2"/>
    </row>
    <row r="1690" spans="1:13" ht="12.75" customHeight="1" x14ac:dyDescent="0.25">
      <c r="A1690" s="59" t="s">
        <v>54</v>
      </c>
      <c r="B1690" s="59"/>
      <c r="C1690" s="60" t="s">
        <v>53</v>
      </c>
      <c r="D1690" s="60"/>
      <c r="E1690" s="60"/>
      <c r="F1690" s="17"/>
      <c r="G1690" s="2"/>
      <c r="H1690" s="17" t="s">
        <v>52</v>
      </c>
      <c r="I1690" s="60" t="s">
        <v>51</v>
      </c>
      <c r="J1690" s="60"/>
      <c r="K1690" s="60"/>
      <c r="L1690" s="60"/>
      <c r="M1690" s="60"/>
    </row>
    <row r="1691" spans="1:13" ht="12.75" customHeight="1" x14ac:dyDescent="0.25">
      <c r="A1691" s="5" t="s">
        <v>49</v>
      </c>
      <c r="B1691" s="5"/>
      <c r="C1691" s="54" t="s">
        <v>50</v>
      </c>
      <c r="D1691" s="54"/>
      <c r="E1691" s="54"/>
      <c r="F1691" s="5"/>
      <c r="G1691" s="2"/>
      <c r="H1691" s="5" t="s">
        <v>49</v>
      </c>
      <c r="I1691" s="55" t="s">
        <v>48</v>
      </c>
      <c r="J1691" s="55"/>
      <c r="K1691" s="55"/>
      <c r="L1691" s="55"/>
      <c r="M1691" s="55"/>
    </row>
    <row r="1692" spans="1:13" ht="12.75" customHeight="1" x14ac:dyDescent="0.25">
      <c r="A1692" s="5" t="s">
        <v>47</v>
      </c>
      <c r="B1692" s="5"/>
      <c r="C1692" s="43" t="s">
        <v>71</v>
      </c>
      <c r="D1692" s="43"/>
      <c r="E1692" s="43"/>
      <c r="F1692" s="5"/>
      <c r="G1692" s="2"/>
      <c r="H1692" s="5" t="s">
        <v>45</v>
      </c>
      <c r="I1692" s="43" t="s">
        <v>44</v>
      </c>
      <c r="J1692" s="43"/>
      <c r="K1692" s="43"/>
      <c r="L1692" s="43"/>
      <c r="M1692" s="43"/>
    </row>
    <row r="1693" spans="1:13" ht="12.75" customHeight="1" x14ac:dyDescent="0.25">
      <c r="A1693" s="5" t="s">
        <v>43</v>
      </c>
      <c r="B1693" s="5"/>
      <c r="C1693" s="42" t="s">
        <v>42</v>
      </c>
      <c r="D1693" s="42"/>
      <c r="E1693" s="42"/>
      <c r="F1693" s="5"/>
      <c r="G1693" s="2"/>
      <c r="H1693" s="5" t="s">
        <v>41</v>
      </c>
      <c r="I1693" s="43" t="s">
        <v>40</v>
      </c>
      <c r="J1693" s="43"/>
      <c r="K1693" s="43"/>
      <c r="L1693" s="43"/>
      <c r="M1693" s="43"/>
    </row>
    <row r="1694" spans="1:13" ht="12.75" customHeight="1" x14ac:dyDescent="0.25">
      <c r="A1694" s="5" t="s">
        <v>38</v>
      </c>
      <c r="B1694" s="5"/>
      <c r="C1694" s="51" t="s">
        <v>39</v>
      </c>
      <c r="D1694" s="51"/>
      <c r="E1694" s="51"/>
      <c r="F1694" s="51"/>
      <c r="G1694" s="2"/>
      <c r="H1694" s="5" t="s">
        <v>38</v>
      </c>
      <c r="I1694" s="52" t="s">
        <v>37</v>
      </c>
      <c r="J1694" s="52"/>
      <c r="K1694" s="52"/>
      <c r="L1694" s="52"/>
      <c r="M1694" s="52"/>
    </row>
    <row r="1695" spans="1:13" ht="12.75" customHeight="1" x14ac:dyDescent="0.25">
      <c r="A1695" s="5" t="s">
        <v>35</v>
      </c>
      <c r="B1695" s="5"/>
      <c r="C1695" s="53" t="s">
        <v>36</v>
      </c>
      <c r="D1695" s="53"/>
      <c r="E1695" s="53"/>
      <c r="F1695" s="5"/>
      <c r="G1695" s="2"/>
      <c r="H1695" s="5" t="s">
        <v>35</v>
      </c>
      <c r="I1695" s="43" t="s">
        <v>34</v>
      </c>
      <c r="J1695" s="43"/>
      <c r="K1695" s="43"/>
      <c r="L1695" s="43"/>
      <c r="M1695" s="43"/>
    </row>
    <row r="1696" spans="1:13" ht="12.75" customHeight="1" x14ac:dyDescent="0.25">
      <c r="A1696" s="5" t="s">
        <v>32</v>
      </c>
      <c r="B1696" s="5"/>
      <c r="C1696" s="42" t="s">
        <v>33</v>
      </c>
      <c r="D1696" s="42"/>
      <c r="E1696" s="42"/>
      <c r="F1696" s="5"/>
      <c r="G1696" s="2"/>
      <c r="H1696" s="5" t="s">
        <v>32</v>
      </c>
      <c r="I1696" s="52">
        <v>204663171</v>
      </c>
      <c r="J1696" s="52"/>
      <c r="K1696" s="52"/>
      <c r="L1696" s="52"/>
      <c r="M1696" s="52"/>
    </row>
    <row r="1697" spans="1:17" ht="12.75" customHeight="1" x14ac:dyDescent="0.25">
      <c r="A1697" s="5" t="s">
        <v>30</v>
      </c>
      <c r="B1697" s="5"/>
      <c r="C1697" s="42" t="s">
        <v>31</v>
      </c>
      <c r="D1697" s="42"/>
      <c r="E1697" s="42"/>
      <c r="F1697" s="5"/>
      <c r="G1697" s="2"/>
      <c r="H1697" s="5" t="s">
        <v>30</v>
      </c>
      <c r="I1697" s="43" t="s">
        <v>29</v>
      </c>
      <c r="J1697" s="43"/>
      <c r="K1697" s="43"/>
      <c r="L1697" s="43"/>
      <c r="M1697" s="43"/>
    </row>
    <row r="1698" spans="1:17" ht="45" x14ac:dyDescent="0.25">
      <c r="A1698" s="44" t="s">
        <v>28</v>
      </c>
      <c r="B1698" s="40"/>
      <c r="C1698" s="40"/>
      <c r="D1698" s="45"/>
      <c r="E1698" s="49" t="s">
        <v>27</v>
      </c>
      <c r="F1698" s="49" t="s">
        <v>26</v>
      </c>
      <c r="G1698" s="49" t="s">
        <v>25</v>
      </c>
      <c r="H1698" s="49" t="s">
        <v>24</v>
      </c>
      <c r="I1698" s="39" t="s">
        <v>23</v>
      </c>
      <c r="J1698" s="39"/>
      <c r="K1698" s="39" t="s">
        <v>22</v>
      </c>
      <c r="L1698" s="39"/>
      <c r="M1698" s="9" t="s">
        <v>21</v>
      </c>
    </row>
    <row r="1699" spans="1:17" ht="22.5" x14ac:dyDescent="0.25">
      <c r="A1699" s="46"/>
      <c r="B1699" s="47"/>
      <c r="C1699" s="47"/>
      <c r="D1699" s="48"/>
      <c r="E1699" s="50"/>
      <c r="F1699" s="50"/>
      <c r="G1699" s="50"/>
      <c r="H1699" s="50"/>
      <c r="I1699" s="9" t="s">
        <v>20</v>
      </c>
      <c r="J1699" s="16" t="s">
        <v>19</v>
      </c>
      <c r="K1699" s="9" t="s">
        <v>20</v>
      </c>
      <c r="L1699" s="16" t="s">
        <v>19</v>
      </c>
      <c r="M1699" s="9"/>
      <c r="O1699">
        <f>566500-331000</f>
        <v>235500</v>
      </c>
      <c r="P1699">
        <f>O1699+50000</f>
        <v>285500</v>
      </c>
    </row>
    <row r="1700" spans="1:17" ht="12.75" customHeight="1" x14ac:dyDescent="0.25">
      <c r="A1700" s="29">
        <v>1</v>
      </c>
      <c r="B1700" s="30"/>
      <c r="C1700" s="30"/>
      <c r="D1700" s="31"/>
      <c r="E1700" s="15">
        <v>2</v>
      </c>
      <c r="F1700" s="9">
        <v>3</v>
      </c>
      <c r="G1700" s="15">
        <v>4</v>
      </c>
      <c r="H1700" s="15">
        <v>5</v>
      </c>
      <c r="I1700" s="9">
        <v>6</v>
      </c>
      <c r="J1700" s="9">
        <v>7</v>
      </c>
      <c r="K1700" s="9">
        <v>8</v>
      </c>
      <c r="L1700" s="9">
        <v>9</v>
      </c>
      <c r="M1700" s="15">
        <v>10</v>
      </c>
      <c r="O1700">
        <f>O1699/5000</f>
        <v>47.1</v>
      </c>
    </row>
    <row r="1701" spans="1:17" ht="19.5" customHeight="1" x14ac:dyDescent="0.25">
      <c r="A1701" s="14" t="s">
        <v>18</v>
      </c>
      <c r="B1701" s="32" t="s">
        <v>17</v>
      </c>
      <c r="C1701" s="33"/>
      <c r="D1701" s="34"/>
      <c r="E1701" s="14" t="s">
        <v>16</v>
      </c>
      <c r="F1701" s="13">
        <v>10</v>
      </c>
      <c r="G1701" s="12">
        <v>5000</v>
      </c>
      <c r="H1701" s="11">
        <f>G1701*F1701</f>
        <v>50000</v>
      </c>
      <c r="I1701" s="35" t="s">
        <v>15</v>
      </c>
      <c r="J1701" s="36"/>
      <c r="K1701" s="35" t="s">
        <v>14</v>
      </c>
      <c r="L1701" s="36"/>
      <c r="M1701" s="11">
        <f>H1701</f>
        <v>50000</v>
      </c>
    </row>
    <row r="1702" spans="1:17" ht="12.75" customHeight="1" x14ac:dyDescent="0.25">
      <c r="A1702" s="10"/>
      <c r="B1702" s="39" t="s">
        <v>13</v>
      </c>
      <c r="C1702" s="39"/>
      <c r="D1702" s="39"/>
      <c r="E1702" s="9"/>
      <c r="F1702" s="9"/>
      <c r="G1702" s="8"/>
      <c r="H1702" s="7">
        <f>SUM(H1701:H1701)</f>
        <v>50000</v>
      </c>
      <c r="I1702" s="37"/>
      <c r="J1702" s="38"/>
      <c r="K1702" s="37"/>
      <c r="L1702" s="38"/>
      <c r="M1702" s="7">
        <f>(M1701:M1701)</f>
        <v>50000</v>
      </c>
    </row>
    <row r="1703" spans="1:17" ht="12.75" customHeight="1" x14ac:dyDescent="0.25">
      <c r="A1703" s="40" t="s">
        <v>12</v>
      </c>
      <c r="B1703" s="40"/>
      <c r="C1703" s="40"/>
      <c r="D1703" s="40"/>
      <c r="E1703" s="41" t="s">
        <v>75</v>
      </c>
      <c r="F1703" s="41"/>
      <c r="G1703" s="41"/>
      <c r="H1703" s="41"/>
      <c r="I1703" s="41"/>
      <c r="J1703" s="41"/>
      <c r="K1703" s="41"/>
      <c r="L1703" s="41"/>
      <c r="M1703" s="41"/>
    </row>
    <row r="1704" spans="1:17" ht="12.75" customHeight="1" x14ac:dyDescent="0.25">
      <c r="A1704" s="23" t="s">
        <v>10</v>
      </c>
      <c r="B1704" s="24"/>
      <c r="C1704" s="24"/>
      <c r="D1704" s="24"/>
      <c r="E1704" s="24"/>
      <c r="F1704" s="24"/>
      <c r="G1704" s="2"/>
      <c r="H1704" s="5" t="s">
        <v>9</v>
      </c>
      <c r="I1704" s="2"/>
      <c r="J1704" s="2"/>
      <c r="K1704" s="2"/>
      <c r="L1704" s="2"/>
      <c r="M1704" s="2"/>
      <c r="Q1704" s="1"/>
    </row>
    <row r="1705" spans="1:17" ht="12.75" customHeight="1" x14ac:dyDescent="0.25">
      <c r="A1705" s="2"/>
      <c r="B1705" s="4"/>
      <c r="C1705" s="4"/>
      <c r="D1705" s="4"/>
      <c r="E1705" s="4"/>
      <c r="F1705" s="4"/>
      <c r="G1705" s="4"/>
      <c r="H1705" s="4"/>
      <c r="I1705" s="4"/>
      <c r="J1705" s="5" t="s">
        <v>8</v>
      </c>
      <c r="K1705" s="5"/>
      <c r="L1705" s="5"/>
      <c r="M1705" s="2"/>
    </row>
    <row r="1706" spans="1:17" ht="12.75" customHeight="1" x14ac:dyDescent="0.25">
      <c r="A1706" s="25" t="s">
        <v>7</v>
      </c>
      <c r="B1706" s="26"/>
      <c r="C1706" s="26"/>
      <c r="D1706" s="26"/>
      <c r="E1706" s="26"/>
      <c r="F1706" s="6"/>
      <c r="G1706" s="6"/>
      <c r="H1706" s="21"/>
      <c r="I1706" s="21"/>
      <c r="J1706" s="21"/>
      <c r="K1706" s="21"/>
      <c r="L1706" s="21"/>
      <c r="M1706" s="2"/>
    </row>
    <row r="1707" spans="1:17" ht="12.75" customHeight="1" x14ac:dyDescent="0.25">
      <c r="A1707" s="2"/>
      <c r="B1707" s="4"/>
      <c r="C1707" s="4"/>
      <c r="D1707" s="4"/>
      <c r="E1707" s="4"/>
      <c r="F1707" s="4"/>
      <c r="G1707" s="4"/>
      <c r="H1707" s="27" t="s">
        <v>6</v>
      </c>
      <c r="I1707" s="27"/>
      <c r="J1707" s="27"/>
      <c r="K1707" s="27"/>
      <c r="L1707" s="27"/>
      <c r="M1707" s="2"/>
    </row>
    <row r="1708" spans="1:17" ht="12.75" customHeight="1" x14ac:dyDescent="0.25">
      <c r="A1708" s="2"/>
      <c r="B1708" s="5" t="s">
        <v>5</v>
      </c>
      <c r="C1708" s="4"/>
      <c r="D1708" s="4"/>
      <c r="E1708" s="4"/>
      <c r="F1708" s="4"/>
      <c r="G1708" s="4"/>
      <c r="H1708" s="28" t="s">
        <v>4</v>
      </c>
      <c r="I1708" s="28"/>
      <c r="J1708" s="28"/>
      <c r="K1708" s="28"/>
      <c r="L1708" s="28"/>
      <c r="M1708" s="2"/>
    </row>
    <row r="1709" spans="1:17" ht="12.75" customHeight="1" x14ac:dyDescent="0.25">
      <c r="A1709" s="2"/>
      <c r="B1709" s="5"/>
      <c r="C1709" s="26" t="s">
        <v>3</v>
      </c>
      <c r="D1709" s="26"/>
      <c r="E1709" s="26"/>
      <c r="F1709" s="26"/>
      <c r="G1709" s="4"/>
      <c r="M1709" s="2"/>
      <c r="P1709" s="1"/>
      <c r="Q1709" s="1" t="s">
        <v>82</v>
      </c>
    </row>
    <row r="1710" spans="1:17" ht="12.75" customHeight="1" thickBot="1" x14ac:dyDescent="0.3">
      <c r="A1710" s="2"/>
      <c r="B1710" s="4"/>
      <c r="C1710" s="21"/>
      <c r="D1710" s="21"/>
      <c r="E1710" s="21"/>
      <c r="F1710" s="21"/>
      <c r="G1710" s="3"/>
      <c r="H1710" s="22" t="s">
        <v>81</v>
      </c>
      <c r="I1710" s="22"/>
      <c r="J1710" s="22"/>
      <c r="K1710" s="22"/>
      <c r="L1710" s="22"/>
      <c r="M1710" s="2"/>
    </row>
    <row r="1711" spans="1:17" ht="12.75" customHeight="1" x14ac:dyDescent="0.25"/>
    <row r="1712" spans="1:17" ht="12.75" customHeight="1" x14ac:dyDescent="0.25">
      <c r="A1712" s="19" t="s">
        <v>1</v>
      </c>
      <c r="B1712" s="19"/>
      <c r="C1712" s="19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P1712" s="1"/>
    </row>
    <row r="1713" spans="1:13" ht="12.75" hidden="1" customHeight="1" x14ac:dyDescent="0.25">
      <c r="A1713" s="20" t="s">
        <v>0</v>
      </c>
      <c r="B1713" s="20"/>
      <c r="C1713" s="20"/>
      <c r="D1713" s="20"/>
      <c r="E1713" s="20"/>
      <c r="F1713" s="20"/>
      <c r="G1713" s="20"/>
      <c r="H1713" s="20"/>
      <c r="I1713" s="20"/>
      <c r="J1713" s="20"/>
      <c r="K1713" s="20"/>
      <c r="L1713" s="20"/>
      <c r="M1713" s="20"/>
    </row>
    <row r="1714" spans="1:13" ht="12.75" hidden="1" customHeight="1" x14ac:dyDescent="0.25">
      <c r="A1714" s="19" t="s">
        <v>1</v>
      </c>
      <c r="B1714" s="19"/>
      <c r="C1714" s="19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</row>
    <row r="1715" spans="1:13" ht="12.75" hidden="1" customHeight="1" x14ac:dyDescent="0.25">
      <c r="A1715" s="20" t="s">
        <v>0</v>
      </c>
      <c r="B1715" s="20"/>
      <c r="C1715" s="20"/>
      <c r="D1715" s="20"/>
      <c r="E1715" s="20"/>
      <c r="F1715" s="20"/>
      <c r="G1715" s="20"/>
      <c r="H1715" s="20"/>
      <c r="I1715" s="20"/>
      <c r="J1715" s="20"/>
      <c r="K1715" s="20"/>
      <c r="L1715" s="20"/>
      <c r="M1715" s="20"/>
    </row>
    <row r="1716" spans="1:13" ht="12.75" hidden="1" customHeight="1" x14ac:dyDescent="0.25">
      <c r="A1716" s="19" t="s">
        <v>1</v>
      </c>
      <c r="B1716" s="19"/>
      <c r="C1716" s="19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</row>
    <row r="1717" spans="1:13" ht="12.75" hidden="1" customHeight="1" x14ac:dyDescent="0.25">
      <c r="A1717" s="20" t="s">
        <v>0</v>
      </c>
      <c r="B1717" s="20"/>
      <c r="C1717" s="20"/>
      <c r="D1717" s="20"/>
      <c r="E1717" s="20"/>
      <c r="F1717" s="20"/>
      <c r="G1717" s="20"/>
      <c r="H1717" s="20"/>
      <c r="I1717" s="20"/>
      <c r="J1717" s="20"/>
      <c r="K1717" s="20"/>
      <c r="L1717" s="20"/>
      <c r="M1717" s="20"/>
    </row>
    <row r="1718" spans="1:13" ht="12.75" hidden="1" customHeight="1" x14ac:dyDescent="0.25">
      <c r="A1718" s="19" t="s">
        <v>1</v>
      </c>
      <c r="B1718" s="19"/>
      <c r="C1718" s="19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</row>
    <row r="1719" spans="1:13" ht="12.75" hidden="1" customHeight="1" x14ac:dyDescent="0.25">
      <c r="A1719" s="20" t="s">
        <v>0</v>
      </c>
      <c r="B1719" s="20"/>
      <c r="C1719" s="20"/>
      <c r="D1719" s="20"/>
      <c r="E1719" s="20"/>
      <c r="F1719" s="20"/>
      <c r="G1719" s="20"/>
      <c r="H1719" s="20"/>
      <c r="I1719" s="20"/>
      <c r="J1719" s="20"/>
      <c r="K1719" s="20"/>
      <c r="L1719" s="20"/>
      <c r="M1719" s="20"/>
    </row>
    <row r="1720" spans="1:13" ht="12.75" hidden="1" customHeight="1" x14ac:dyDescent="0.25">
      <c r="A1720" s="19" t="s">
        <v>1</v>
      </c>
      <c r="B1720" s="19"/>
      <c r="C1720" s="19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</row>
    <row r="1721" spans="1:13" ht="12.75" hidden="1" customHeight="1" x14ac:dyDescent="0.25">
      <c r="A1721" s="20" t="s">
        <v>0</v>
      </c>
      <c r="B1721" s="20"/>
      <c r="C1721" s="20"/>
      <c r="D1721" s="20"/>
      <c r="E1721" s="20"/>
      <c r="F1721" s="20"/>
      <c r="G1721" s="20"/>
      <c r="H1721" s="20"/>
      <c r="I1721" s="20"/>
      <c r="J1721" s="20"/>
      <c r="K1721" s="20"/>
      <c r="L1721" s="20"/>
      <c r="M1721" s="20"/>
    </row>
    <row r="1722" spans="1:13" ht="12.75" hidden="1" customHeight="1" x14ac:dyDescent="0.25">
      <c r="A1722" s="19" t="s">
        <v>1</v>
      </c>
      <c r="B1722" s="19"/>
      <c r="C1722" s="19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</row>
    <row r="1723" spans="1:13" ht="12.75" hidden="1" customHeight="1" x14ac:dyDescent="0.25">
      <c r="A1723" s="20" t="s">
        <v>0</v>
      </c>
      <c r="B1723" s="20"/>
      <c r="C1723" s="20"/>
      <c r="D1723" s="20"/>
      <c r="E1723" s="20"/>
      <c r="F1723" s="20"/>
      <c r="G1723" s="20"/>
      <c r="H1723" s="20"/>
      <c r="I1723" s="20"/>
      <c r="J1723" s="20"/>
      <c r="K1723" s="20"/>
      <c r="L1723" s="20"/>
      <c r="M1723" s="20"/>
    </row>
    <row r="1724" spans="1:13" ht="12.75" hidden="1" customHeight="1" x14ac:dyDescent="0.25">
      <c r="A1724" s="19" t="s">
        <v>1</v>
      </c>
      <c r="B1724" s="19"/>
      <c r="C1724" s="19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</row>
    <row r="1725" spans="1:13" ht="12.75" hidden="1" customHeight="1" x14ac:dyDescent="0.25">
      <c r="A1725" s="20" t="s">
        <v>0</v>
      </c>
      <c r="B1725" s="20"/>
      <c r="C1725" s="20"/>
      <c r="D1725" s="20"/>
      <c r="E1725" s="20"/>
      <c r="F1725" s="20"/>
      <c r="G1725" s="20"/>
      <c r="H1725" s="20"/>
      <c r="I1725" s="20"/>
      <c r="J1725" s="20"/>
      <c r="K1725" s="20"/>
      <c r="L1725" s="20"/>
      <c r="M1725" s="20"/>
    </row>
    <row r="1726" spans="1:13" ht="12.75" hidden="1" customHeight="1" x14ac:dyDescent="0.25">
      <c r="A1726" s="19" t="s">
        <v>1</v>
      </c>
      <c r="B1726" s="19"/>
      <c r="C1726" s="19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</row>
    <row r="1727" spans="1:13" ht="12.75" hidden="1" customHeight="1" x14ac:dyDescent="0.25">
      <c r="A1727" s="20" t="s">
        <v>0</v>
      </c>
      <c r="B1727" s="20"/>
      <c r="C1727" s="20"/>
      <c r="D1727" s="20"/>
      <c r="E1727" s="20"/>
      <c r="F1727" s="20"/>
      <c r="G1727" s="20"/>
      <c r="H1727" s="20"/>
      <c r="I1727" s="20"/>
      <c r="J1727" s="20"/>
      <c r="K1727" s="20"/>
      <c r="L1727" s="20"/>
      <c r="M1727" s="20"/>
    </row>
    <row r="1728" spans="1:13" ht="12.75" hidden="1" customHeight="1" x14ac:dyDescent="0.25">
      <c r="A1728" s="19" t="s">
        <v>1</v>
      </c>
      <c r="B1728" s="19"/>
      <c r="C1728" s="19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</row>
    <row r="1729" spans="1:13" ht="12.75" hidden="1" customHeight="1" x14ac:dyDescent="0.25">
      <c r="A1729" s="20" t="s">
        <v>0</v>
      </c>
      <c r="B1729" s="20"/>
      <c r="C1729" s="20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</row>
    <row r="1730" spans="1:13" ht="12.75" hidden="1" customHeight="1" x14ac:dyDescent="0.25">
      <c r="A1730" s="19" t="s">
        <v>1</v>
      </c>
      <c r="B1730" s="19"/>
      <c r="C1730" s="19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</row>
    <row r="1731" spans="1:13" ht="12.75" hidden="1" customHeight="1" x14ac:dyDescent="0.25">
      <c r="A1731" s="20" t="s">
        <v>0</v>
      </c>
      <c r="B1731" s="20"/>
      <c r="C1731" s="20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</row>
    <row r="1732" spans="1:13" ht="12.75" hidden="1" customHeight="1" x14ac:dyDescent="0.25">
      <c r="A1732" s="19" t="s">
        <v>1</v>
      </c>
      <c r="B1732" s="19"/>
      <c r="C1732" s="19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</row>
    <row r="1733" spans="1:13" ht="12.75" hidden="1" customHeight="1" x14ac:dyDescent="0.25">
      <c r="A1733" s="20" t="s">
        <v>0</v>
      </c>
      <c r="B1733" s="20"/>
      <c r="C1733" s="20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</row>
    <row r="1734" spans="1:13" ht="12.75" hidden="1" customHeight="1" x14ac:dyDescent="0.25">
      <c r="A1734" s="19" t="s">
        <v>1</v>
      </c>
      <c r="B1734" s="19"/>
      <c r="C1734" s="19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</row>
    <row r="1735" spans="1:13" ht="12.75" hidden="1" customHeight="1" x14ac:dyDescent="0.25">
      <c r="A1735" s="20" t="s">
        <v>0</v>
      </c>
      <c r="B1735" s="20"/>
      <c r="C1735" s="20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</row>
    <row r="1736" spans="1:13" ht="12.75" hidden="1" customHeight="1" x14ac:dyDescent="0.25">
      <c r="A1736" s="19" t="s">
        <v>1</v>
      </c>
      <c r="B1736" s="19"/>
      <c r="C1736" s="19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</row>
    <row r="1737" spans="1:13" ht="12.75" customHeight="1" x14ac:dyDescent="0.25">
      <c r="A1737" s="20" t="s">
        <v>0</v>
      </c>
      <c r="B1737" s="20"/>
      <c r="C1737" s="20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</row>
    <row r="1740" spans="1:13" ht="13.5" customHeight="1" x14ac:dyDescent="0.25">
      <c r="A1740" s="56" t="s">
        <v>80</v>
      </c>
      <c r="B1740" s="56"/>
      <c r="C1740" s="56"/>
      <c r="D1740" s="56"/>
      <c r="E1740" s="56"/>
      <c r="F1740" s="56"/>
      <c r="G1740" s="56"/>
      <c r="H1740" s="56"/>
      <c r="I1740" s="56"/>
      <c r="J1740" s="56"/>
      <c r="K1740" s="56"/>
      <c r="L1740" s="56"/>
      <c r="M1740" s="2"/>
    </row>
    <row r="1741" spans="1:13" ht="12.75" customHeight="1" x14ac:dyDescent="0.25">
      <c r="A1741" s="18"/>
      <c r="B1741" s="18"/>
      <c r="C1741" s="18"/>
      <c r="D1741" s="57" t="s">
        <v>79</v>
      </c>
      <c r="E1741" s="57"/>
      <c r="F1741" s="57"/>
      <c r="G1741" s="57"/>
      <c r="H1741" s="57"/>
      <c r="I1741" s="18"/>
      <c r="J1741" s="18"/>
      <c r="K1741" s="18"/>
      <c r="L1741" s="18"/>
      <c r="M1741" s="2"/>
    </row>
    <row r="1742" spans="1:13" ht="12.75" customHeight="1" x14ac:dyDescent="0.25">
      <c r="A1742" s="58" t="s">
        <v>55</v>
      </c>
      <c r="B1742" s="58"/>
      <c r="C1742" s="58"/>
      <c r="D1742" s="58"/>
      <c r="E1742" s="58"/>
      <c r="F1742" s="58"/>
      <c r="G1742" s="58"/>
      <c r="H1742" s="58"/>
      <c r="I1742" s="58"/>
      <c r="J1742" s="58"/>
      <c r="K1742" s="58"/>
      <c r="L1742" s="58"/>
      <c r="M1742" s="2"/>
    </row>
    <row r="1743" spans="1:13" ht="12.75" customHeight="1" x14ac:dyDescent="0.25">
      <c r="A1743" s="59" t="s">
        <v>54</v>
      </c>
      <c r="B1743" s="59"/>
      <c r="C1743" s="60" t="s">
        <v>53</v>
      </c>
      <c r="D1743" s="60"/>
      <c r="E1743" s="60"/>
      <c r="F1743" s="17"/>
      <c r="G1743" s="2"/>
      <c r="H1743" s="17" t="s">
        <v>52</v>
      </c>
      <c r="I1743" s="60" t="s">
        <v>51</v>
      </c>
      <c r="J1743" s="60"/>
      <c r="K1743" s="60"/>
      <c r="L1743" s="60"/>
      <c r="M1743" s="60"/>
    </row>
    <row r="1744" spans="1:13" ht="12.75" customHeight="1" x14ac:dyDescent="0.25">
      <c r="A1744" s="5" t="s">
        <v>49</v>
      </c>
      <c r="B1744" s="5"/>
      <c r="C1744" s="54" t="s">
        <v>50</v>
      </c>
      <c r="D1744" s="54"/>
      <c r="E1744" s="54"/>
      <c r="F1744" s="5"/>
      <c r="G1744" s="2"/>
      <c r="H1744" s="5" t="s">
        <v>49</v>
      </c>
      <c r="I1744" s="55" t="s">
        <v>48</v>
      </c>
      <c r="J1744" s="55"/>
      <c r="K1744" s="55"/>
      <c r="L1744" s="55"/>
      <c r="M1744" s="55"/>
    </row>
    <row r="1745" spans="1:17" ht="12.75" customHeight="1" x14ac:dyDescent="0.25">
      <c r="A1745" s="5" t="s">
        <v>47</v>
      </c>
      <c r="B1745" s="5"/>
      <c r="C1745" s="43" t="s">
        <v>71</v>
      </c>
      <c r="D1745" s="43"/>
      <c r="E1745" s="43"/>
      <c r="F1745" s="5"/>
      <c r="G1745" s="2"/>
      <c r="H1745" s="5" t="s">
        <v>45</v>
      </c>
      <c r="I1745" s="43" t="s">
        <v>44</v>
      </c>
      <c r="J1745" s="43"/>
      <c r="K1745" s="43"/>
      <c r="L1745" s="43"/>
      <c r="M1745" s="43"/>
    </row>
    <row r="1746" spans="1:17" ht="12.75" customHeight="1" x14ac:dyDescent="0.25">
      <c r="A1746" s="5" t="s">
        <v>43</v>
      </c>
      <c r="B1746" s="5"/>
      <c r="C1746" s="42" t="s">
        <v>42</v>
      </c>
      <c r="D1746" s="42"/>
      <c r="E1746" s="42"/>
      <c r="F1746" s="5"/>
      <c r="G1746" s="2"/>
      <c r="H1746" s="5" t="s">
        <v>41</v>
      </c>
      <c r="I1746" s="43" t="s">
        <v>40</v>
      </c>
      <c r="J1746" s="43"/>
      <c r="K1746" s="43"/>
      <c r="L1746" s="43"/>
      <c r="M1746" s="43"/>
    </row>
    <row r="1747" spans="1:17" ht="12.75" customHeight="1" x14ac:dyDescent="0.25">
      <c r="A1747" s="5" t="s">
        <v>38</v>
      </c>
      <c r="B1747" s="5"/>
      <c r="C1747" s="51" t="s">
        <v>39</v>
      </c>
      <c r="D1747" s="51"/>
      <c r="E1747" s="51"/>
      <c r="F1747" s="51"/>
      <c r="G1747" s="2"/>
      <c r="H1747" s="5" t="s">
        <v>38</v>
      </c>
      <c r="I1747" s="52" t="s">
        <v>37</v>
      </c>
      <c r="J1747" s="52"/>
      <c r="K1747" s="52"/>
      <c r="L1747" s="52"/>
      <c r="M1747" s="52"/>
    </row>
    <row r="1748" spans="1:17" ht="12.75" customHeight="1" x14ac:dyDescent="0.25">
      <c r="A1748" s="5" t="s">
        <v>35</v>
      </c>
      <c r="B1748" s="5"/>
      <c r="C1748" s="53" t="s">
        <v>36</v>
      </c>
      <c r="D1748" s="53"/>
      <c r="E1748" s="53"/>
      <c r="F1748" s="5"/>
      <c r="G1748" s="2"/>
      <c r="H1748" s="5" t="s">
        <v>35</v>
      </c>
      <c r="I1748" s="43" t="s">
        <v>34</v>
      </c>
      <c r="J1748" s="43"/>
      <c r="K1748" s="43"/>
      <c r="L1748" s="43"/>
      <c r="M1748" s="43"/>
    </row>
    <row r="1749" spans="1:17" ht="12.75" customHeight="1" x14ac:dyDescent="0.25">
      <c r="A1749" s="5" t="s">
        <v>32</v>
      </c>
      <c r="B1749" s="5"/>
      <c r="C1749" s="42" t="s">
        <v>33</v>
      </c>
      <c r="D1749" s="42"/>
      <c r="E1749" s="42"/>
      <c r="F1749" s="5"/>
      <c r="G1749" s="2"/>
      <c r="H1749" s="5" t="s">
        <v>32</v>
      </c>
      <c r="I1749" s="52">
        <v>204663171</v>
      </c>
      <c r="J1749" s="52"/>
      <c r="K1749" s="52"/>
      <c r="L1749" s="52"/>
      <c r="M1749" s="52"/>
    </row>
    <row r="1750" spans="1:17" ht="12.75" customHeight="1" x14ac:dyDescent="0.25">
      <c r="A1750" s="5" t="s">
        <v>30</v>
      </c>
      <c r="B1750" s="5"/>
      <c r="C1750" s="42" t="s">
        <v>31</v>
      </c>
      <c r="D1750" s="42"/>
      <c r="E1750" s="42"/>
      <c r="F1750" s="5"/>
      <c r="G1750" s="2"/>
      <c r="H1750" s="5" t="s">
        <v>30</v>
      </c>
      <c r="I1750" s="43" t="s">
        <v>29</v>
      </c>
      <c r="J1750" s="43"/>
      <c r="K1750" s="43"/>
      <c r="L1750" s="43"/>
      <c r="M1750" s="43"/>
    </row>
    <row r="1751" spans="1:17" ht="45" x14ac:dyDescent="0.25">
      <c r="A1751" s="44" t="s">
        <v>28</v>
      </c>
      <c r="B1751" s="40"/>
      <c r="C1751" s="40"/>
      <c r="D1751" s="45"/>
      <c r="E1751" s="49" t="s">
        <v>27</v>
      </c>
      <c r="F1751" s="49" t="s">
        <v>26</v>
      </c>
      <c r="G1751" s="49" t="s">
        <v>25</v>
      </c>
      <c r="H1751" s="49" t="s">
        <v>24</v>
      </c>
      <c r="I1751" s="39" t="s">
        <v>23</v>
      </c>
      <c r="J1751" s="39"/>
      <c r="K1751" s="39" t="s">
        <v>22</v>
      </c>
      <c r="L1751" s="39"/>
      <c r="M1751" s="9" t="s">
        <v>21</v>
      </c>
    </row>
    <row r="1752" spans="1:17" ht="22.5" x14ac:dyDescent="0.25">
      <c r="A1752" s="46"/>
      <c r="B1752" s="47"/>
      <c r="C1752" s="47"/>
      <c r="D1752" s="48"/>
      <c r="E1752" s="50"/>
      <c r="F1752" s="50"/>
      <c r="G1752" s="50"/>
      <c r="H1752" s="50"/>
      <c r="I1752" s="9" t="s">
        <v>20</v>
      </c>
      <c r="J1752" s="16" t="s">
        <v>19</v>
      </c>
      <c r="K1752" s="9" t="s">
        <v>20</v>
      </c>
      <c r="L1752" s="16" t="s">
        <v>19</v>
      </c>
      <c r="M1752" s="9"/>
      <c r="O1752">
        <f>285500+50000</f>
        <v>335500</v>
      </c>
    </row>
    <row r="1753" spans="1:17" ht="12.75" customHeight="1" x14ac:dyDescent="0.25">
      <c r="A1753" s="29">
        <v>1</v>
      </c>
      <c r="B1753" s="30"/>
      <c r="C1753" s="30"/>
      <c r="D1753" s="31"/>
      <c r="E1753" s="15">
        <v>2</v>
      </c>
      <c r="F1753" s="9">
        <v>3</v>
      </c>
      <c r="G1753" s="15">
        <v>4</v>
      </c>
      <c r="H1753" s="15">
        <v>5</v>
      </c>
      <c r="I1753" s="9">
        <v>6</v>
      </c>
      <c r="J1753" s="9">
        <v>7</v>
      </c>
      <c r="K1753" s="9">
        <v>8</v>
      </c>
      <c r="L1753" s="9">
        <v>9</v>
      </c>
      <c r="M1753" s="15">
        <v>10</v>
      </c>
    </row>
    <row r="1754" spans="1:17" ht="19.5" customHeight="1" x14ac:dyDescent="0.25">
      <c r="A1754" s="14" t="s">
        <v>18</v>
      </c>
      <c r="B1754" s="32" t="s">
        <v>17</v>
      </c>
      <c r="C1754" s="33"/>
      <c r="D1754" s="34"/>
      <c r="E1754" s="14" t="s">
        <v>16</v>
      </c>
      <c r="F1754" s="13">
        <v>10</v>
      </c>
      <c r="G1754" s="12">
        <v>5000</v>
      </c>
      <c r="H1754" s="11">
        <f>G1754*F1754</f>
        <v>50000</v>
      </c>
      <c r="I1754" s="35" t="s">
        <v>15</v>
      </c>
      <c r="J1754" s="36"/>
      <c r="K1754" s="35" t="s">
        <v>14</v>
      </c>
      <c r="L1754" s="36"/>
      <c r="M1754" s="11">
        <f>H1754</f>
        <v>50000</v>
      </c>
    </row>
    <row r="1755" spans="1:17" ht="12.75" customHeight="1" x14ac:dyDescent="0.25">
      <c r="A1755" s="10"/>
      <c r="B1755" s="39" t="s">
        <v>13</v>
      </c>
      <c r="C1755" s="39"/>
      <c r="D1755" s="39"/>
      <c r="E1755" s="9"/>
      <c r="F1755" s="9"/>
      <c r="G1755" s="8"/>
      <c r="H1755" s="7">
        <f>SUM(H1754:H1754)</f>
        <v>50000</v>
      </c>
      <c r="I1755" s="37"/>
      <c r="J1755" s="38"/>
      <c r="K1755" s="37"/>
      <c r="L1755" s="38"/>
      <c r="M1755" s="7">
        <f>(M1754:M1754)</f>
        <v>50000</v>
      </c>
    </row>
    <row r="1756" spans="1:17" ht="12.75" customHeight="1" x14ac:dyDescent="0.25">
      <c r="A1756" s="40" t="s">
        <v>12</v>
      </c>
      <c r="B1756" s="40"/>
      <c r="C1756" s="40"/>
      <c r="D1756" s="40"/>
      <c r="E1756" s="41" t="s">
        <v>75</v>
      </c>
      <c r="F1756" s="41"/>
      <c r="G1756" s="41"/>
      <c r="H1756" s="41"/>
      <c r="I1756" s="41"/>
      <c r="J1756" s="41"/>
      <c r="K1756" s="41"/>
      <c r="L1756" s="41"/>
      <c r="M1756" s="41"/>
    </row>
    <row r="1757" spans="1:17" ht="12.75" customHeight="1" x14ac:dyDescent="0.25">
      <c r="A1757" s="23" t="s">
        <v>10</v>
      </c>
      <c r="B1757" s="24"/>
      <c r="C1757" s="24"/>
      <c r="D1757" s="24"/>
      <c r="E1757" s="24"/>
      <c r="F1757" s="24"/>
      <c r="G1757" s="2"/>
      <c r="H1757" s="5" t="s">
        <v>9</v>
      </c>
      <c r="I1757" s="2"/>
      <c r="J1757" s="2"/>
      <c r="K1757" s="2"/>
      <c r="L1757" s="2"/>
      <c r="M1757" s="2"/>
      <c r="Q1757" s="1"/>
    </row>
    <row r="1758" spans="1:17" ht="12.75" customHeight="1" x14ac:dyDescent="0.25">
      <c r="A1758" s="2"/>
      <c r="B1758" s="4"/>
      <c r="C1758" s="4"/>
      <c r="D1758" s="4"/>
      <c r="E1758" s="4"/>
      <c r="F1758" s="4"/>
      <c r="G1758" s="4"/>
      <c r="H1758" s="4"/>
      <c r="I1758" s="4"/>
      <c r="J1758" s="5" t="s">
        <v>8</v>
      </c>
      <c r="K1758" s="5"/>
      <c r="L1758" s="5"/>
      <c r="M1758" s="2"/>
    </row>
    <row r="1759" spans="1:17" ht="12.75" customHeight="1" x14ac:dyDescent="0.25">
      <c r="A1759" s="25" t="s">
        <v>7</v>
      </c>
      <c r="B1759" s="26"/>
      <c r="C1759" s="26"/>
      <c r="D1759" s="26"/>
      <c r="E1759" s="26"/>
      <c r="F1759" s="6"/>
      <c r="G1759" s="6"/>
      <c r="H1759" s="21"/>
      <c r="I1759" s="21"/>
      <c r="J1759" s="21"/>
      <c r="K1759" s="21"/>
      <c r="L1759" s="21"/>
      <c r="M1759" s="2"/>
    </row>
    <row r="1760" spans="1:17" ht="12.75" customHeight="1" x14ac:dyDescent="0.25">
      <c r="A1760" s="2"/>
      <c r="B1760" s="4"/>
      <c r="C1760" s="4"/>
      <c r="D1760" s="4"/>
      <c r="E1760" s="4"/>
      <c r="F1760" s="4"/>
      <c r="G1760" s="4"/>
      <c r="H1760" s="27" t="s">
        <v>6</v>
      </c>
      <c r="I1760" s="27"/>
      <c r="J1760" s="27"/>
      <c r="K1760" s="27"/>
      <c r="L1760" s="27"/>
      <c r="M1760" s="2"/>
    </row>
    <row r="1761" spans="1:17" ht="12.75" customHeight="1" x14ac:dyDescent="0.25">
      <c r="A1761" s="2"/>
      <c r="B1761" s="5" t="s">
        <v>5</v>
      </c>
      <c r="C1761" s="4"/>
      <c r="D1761" s="4"/>
      <c r="E1761" s="4"/>
      <c r="F1761" s="4"/>
      <c r="G1761" s="4"/>
      <c r="H1761" s="28" t="s">
        <v>4</v>
      </c>
      <c r="I1761" s="28"/>
      <c r="J1761" s="28"/>
      <c r="K1761" s="28"/>
      <c r="L1761" s="28"/>
      <c r="M1761" s="2"/>
    </row>
    <row r="1762" spans="1:17" ht="12.75" customHeight="1" x14ac:dyDescent="0.25">
      <c r="A1762" s="2"/>
      <c r="B1762" s="5"/>
      <c r="C1762" s="26" t="s">
        <v>3</v>
      </c>
      <c r="D1762" s="26"/>
      <c r="E1762" s="26"/>
      <c r="F1762" s="26"/>
      <c r="G1762" s="4"/>
      <c r="M1762" s="2"/>
      <c r="P1762" s="1"/>
      <c r="Q1762" s="1"/>
    </row>
    <row r="1763" spans="1:17" ht="12.75" customHeight="1" thickBot="1" x14ac:dyDescent="0.3">
      <c r="A1763" s="2"/>
      <c r="B1763" s="4"/>
      <c r="C1763" s="21"/>
      <c r="D1763" s="21"/>
      <c r="E1763" s="21"/>
      <c r="F1763" s="21"/>
      <c r="G1763" s="3"/>
      <c r="H1763" s="22" t="s">
        <v>78</v>
      </c>
      <c r="I1763" s="22"/>
      <c r="J1763" s="22"/>
      <c r="K1763" s="22"/>
      <c r="L1763" s="22"/>
      <c r="M1763" s="2"/>
    </row>
    <row r="1764" spans="1:17" ht="12.75" customHeight="1" x14ac:dyDescent="0.25"/>
    <row r="1765" spans="1:17" ht="12.75" customHeight="1" x14ac:dyDescent="0.25">
      <c r="A1765" s="19" t="s">
        <v>1</v>
      </c>
      <c r="B1765" s="19"/>
      <c r="C1765" s="19"/>
      <c r="D1765" s="19"/>
      <c r="E1765" s="19"/>
      <c r="F1765" s="19"/>
      <c r="G1765" s="19"/>
      <c r="H1765" s="19"/>
      <c r="I1765" s="19"/>
      <c r="J1765" s="19"/>
      <c r="K1765" s="19"/>
      <c r="L1765" s="19"/>
      <c r="M1765" s="19"/>
      <c r="P1765" s="1"/>
    </row>
    <row r="1766" spans="1:17" ht="12.75" hidden="1" customHeight="1" x14ac:dyDescent="0.25">
      <c r="A1766" s="20" t="s">
        <v>0</v>
      </c>
      <c r="B1766" s="20"/>
      <c r="C1766" s="20"/>
      <c r="D1766" s="20"/>
      <c r="E1766" s="20"/>
      <c r="F1766" s="20"/>
      <c r="G1766" s="20"/>
      <c r="H1766" s="20"/>
      <c r="I1766" s="20"/>
      <c r="J1766" s="20"/>
      <c r="K1766" s="20"/>
      <c r="L1766" s="20"/>
      <c r="M1766" s="20"/>
    </row>
    <row r="1767" spans="1:17" ht="12.75" hidden="1" customHeight="1" x14ac:dyDescent="0.25">
      <c r="A1767" s="19" t="s">
        <v>1</v>
      </c>
      <c r="B1767" s="19"/>
      <c r="C1767" s="19"/>
      <c r="D1767" s="19"/>
      <c r="E1767" s="19"/>
      <c r="F1767" s="19"/>
      <c r="G1767" s="19"/>
      <c r="H1767" s="19"/>
      <c r="I1767" s="19"/>
      <c r="J1767" s="19"/>
      <c r="K1767" s="19"/>
      <c r="L1767" s="19"/>
      <c r="M1767" s="19"/>
    </row>
    <row r="1768" spans="1:17" ht="12.75" hidden="1" customHeight="1" x14ac:dyDescent="0.25">
      <c r="A1768" s="20" t="s">
        <v>0</v>
      </c>
      <c r="B1768" s="20"/>
      <c r="C1768" s="20"/>
      <c r="D1768" s="20"/>
      <c r="E1768" s="20"/>
      <c r="F1768" s="20"/>
      <c r="G1768" s="20"/>
      <c r="H1768" s="20"/>
      <c r="I1768" s="20"/>
      <c r="J1768" s="20"/>
      <c r="K1768" s="20"/>
      <c r="L1768" s="20"/>
      <c r="M1768" s="20"/>
    </row>
    <row r="1769" spans="1:17" ht="12.75" hidden="1" customHeight="1" x14ac:dyDescent="0.25">
      <c r="A1769" s="19" t="s">
        <v>1</v>
      </c>
      <c r="B1769" s="19"/>
      <c r="C1769" s="19"/>
      <c r="D1769" s="19"/>
      <c r="E1769" s="19"/>
      <c r="F1769" s="19"/>
      <c r="G1769" s="19"/>
      <c r="H1769" s="19"/>
      <c r="I1769" s="19"/>
      <c r="J1769" s="19"/>
      <c r="K1769" s="19"/>
      <c r="L1769" s="19"/>
      <c r="M1769" s="19"/>
    </row>
    <row r="1770" spans="1:17" ht="12.75" hidden="1" customHeight="1" x14ac:dyDescent="0.25">
      <c r="A1770" s="20" t="s">
        <v>0</v>
      </c>
      <c r="B1770" s="20"/>
      <c r="C1770" s="20"/>
      <c r="D1770" s="20"/>
      <c r="E1770" s="20"/>
      <c r="F1770" s="20"/>
      <c r="G1770" s="20"/>
      <c r="H1770" s="20"/>
      <c r="I1770" s="20"/>
      <c r="J1770" s="20"/>
      <c r="K1770" s="20"/>
      <c r="L1770" s="20"/>
      <c r="M1770" s="20"/>
    </row>
    <row r="1771" spans="1:17" ht="12.75" hidden="1" customHeight="1" x14ac:dyDescent="0.25">
      <c r="A1771" s="19" t="s">
        <v>1</v>
      </c>
      <c r="B1771" s="19"/>
      <c r="C1771" s="19"/>
      <c r="D1771" s="19"/>
      <c r="E1771" s="19"/>
      <c r="F1771" s="19"/>
      <c r="G1771" s="19"/>
      <c r="H1771" s="19"/>
      <c r="I1771" s="19"/>
      <c r="J1771" s="19"/>
      <c r="K1771" s="19"/>
      <c r="L1771" s="19"/>
      <c r="M1771" s="19"/>
    </row>
    <row r="1772" spans="1:17" ht="12.75" hidden="1" customHeight="1" x14ac:dyDescent="0.25">
      <c r="A1772" s="20" t="s">
        <v>0</v>
      </c>
      <c r="B1772" s="20"/>
      <c r="C1772" s="20"/>
      <c r="D1772" s="20"/>
      <c r="E1772" s="20"/>
      <c r="F1772" s="20"/>
      <c r="G1772" s="20"/>
      <c r="H1772" s="20"/>
      <c r="I1772" s="20"/>
      <c r="J1772" s="20"/>
      <c r="K1772" s="20"/>
      <c r="L1772" s="20"/>
      <c r="M1772" s="20"/>
    </row>
    <row r="1773" spans="1:17" ht="12.75" hidden="1" customHeight="1" x14ac:dyDescent="0.25">
      <c r="A1773" s="19" t="s">
        <v>1</v>
      </c>
      <c r="B1773" s="19"/>
      <c r="C1773" s="19"/>
      <c r="D1773" s="19"/>
      <c r="E1773" s="19"/>
      <c r="F1773" s="19"/>
      <c r="G1773" s="19"/>
      <c r="H1773" s="19"/>
      <c r="I1773" s="19"/>
      <c r="J1773" s="19"/>
      <c r="K1773" s="19"/>
      <c r="L1773" s="19"/>
      <c r="M1773" s="19"/>
    </row>
    <row r="1774" spans="1:17" ht="12.75" hidden="1" customHeight="1" x14ac:dyDescent="0.25">
      <c r="A1774" s="20" t="s">
        <v>0</v>
      </c>
      <c r="B1774" s="20"/>
      <c r="C1774" s="20"/>
      <c r="D1774" s="20"/>
      <c r="E1774" s="20"/>
      <c r="F1774" s="20"/>
      <c r="G1774" s="20"/>
      <c r="H1774" s="20"/>
      <c r="I1774" s="20"/>
      <c r="J1774" s="20"/>
      <c r="K1774" s="20"/>
      <c r="L1774" s="20"/>
      <c r="M1774" s="20"/>
    </row>
    <row r="1775" spans="1:17" ht="12.75" hidden="1" customHeight="1" x14ac:dyDescent="0.25">
      <c r="A1775" s="19" t="s">
        <v>1</v>
      </c>
      <c r="B1775" s="19"/>
      <c r="C1775" s="19"/>
      <c r="D1775" s="19"/>
      <c r="E1775" s="19"/>
      <c r="F1775" s="19"/>
      <c r="G1775" s="19"/>
      <c r="H1775" s="19"/>
      <c r="I1775" s="19"/>
      <c r="J1775" s="19"/>
      <c r="K1775" s="19"/>
      <c r="L1775" s="19"/>
      <c r="M1775" s="19"/>
    </row>
    <row r="1776" spans="1:17" ht="12.75" hidden="1" customHeight="1" x14ac:dyDescent="0.25">
      <c r="A1776" s="20" t="s">
        <v>0</v>
      </c>
      <c r="B1776" s="20"/>
      <c r="C1776" s="20"/>
      <c r="D1776" s="20"/>
      <c r="E1776" s="20"/>
      <c r="F1776" s="20"/>
      <c r="G1776" s="20"/>
      <c r="H1776" s="20"/>
      <c r="I1776" s="20"/>
      <c r="J1776" s="20"/>
      <c r="K1776" s="20"/>
      <c r="L1776" s="20"/>
      <c r="M1776" s="20"/>
    </row>
    <row r="1777" spans="1:13" ht="12.75" hidden="1" customHeight="1" x14ac:dyDescent="0.25">
      <c r="A1777" s="19" t="s">
        <v>1</v>
      </c>
      <c r="B1777" s="19"/>
      <c r="C1777" s="19"/>
      <c r="D1777" s="19"/>
      <c r="E1777" s="19"/>
      <c r="F1777" s="19"/>
      <c r="G1777" s="19"/>
      <c r="H1777" s="19"/>
      <c r="I1777" s="19"/>
      <c r="J1777" s="19"/>
      <c r="K1777" s="19"/>
      <c r="L1777" s="19"/>
      <c r="M1777" s="19"/>
    </row>
    <row r="1778" spans="1:13" ht="12.75" hidden="1" customHeight="1" x14ac:dyDescent="0.25">
      <c r="A1778" s="20" t="s">
        <v>0</v>
      </c>
      <c r="B1778" s="20"/>
      <c r="C1778" s="20"/>
      <c r="D1778" s="20"/>
      <c r="E1778" s="20"/>
      <c r="F1778" s="20"/>
      <c r="G1778" s="20"/>
      <c r="H1778" s="20"/>
      <c r="I1778" s="20"/>
      <c r="J1778" s="20"/>
      <c r="K1778" s="20"/>
      <c r="L1778" s="20"/>
      <c r="M1778" s="20"/>
    </row>
    <row r="1779" spans="1:13" ht="12.75" hidden="1" customHeight="1" x14ac:dyDescent="0.25">
      <c r="A1779" s="19" t="s">
        <v>1</v>
      </c>
      <c r="B1779" s="19"/>
      <c r="C1779" s="19"/>
      <c r="D1779" s="19"/>
      <c r="E1779" s="19"/>
      <c r="F1779" s="19"/>
      <c r="G1779" s="19"/>
      <c r="H1779" s="19"/>
      <c r="I1779" s="19"/>
      <c r="J1779" s="19"/>
      <c r="K1779" s="19"/>
      <c r="L1779" s="19"/>
      <c r="M1779" s="19"/>
    </row>
    <row r="1780" spans="1:13" ht="12.75" hidden="1" customHeight="1" x14ac:dyDescent="0.25">
      <c r="A1780" s="20" t="s">
        <v>0</v>
      </c>
      <c r="B1780" s="20"/>
      <c r="C1780" s="20"/>
      <c r="D1780" s="20"/>
      <c r="E1780" s="20"/>
      <c r="F1780" s="20"/>
      <c r="G1780" s="20"/>
      <c r="H1780" s="20"/>
      <c r="I1780" s="20"/>
      <c r="J1780" s="20"/>
      <c r="K1780" s="20"/>
      <c r="L1780" s="20"/>
      <c r="M1780" s="20"/>
    </row>
    <row r="1781" spans="1:13" ht="12.75" hidden="1" customHeight="1" x14ac:dyDescent="0.25">
      <c r="A1781" s="19" t="s">
        <v>1</v>
      </c>
      <c r="B1781" s="19"/>
      <c r="C1781" s="19"/>
      <c r="D1781" s="19"/>
      <c r="E1781" s="19"/>
      <c r="F1781" s="19"/>
      <c r="G1781" s="19"/>
      <c r="H1781" s="19"/>
      <c r="I1781" s="19"/>
      <c r="J1781" s="19"/>
      <c r="K1781" s="19"/>
      <c r="L1781" s="19"/>
      <c r="M1781" s="19"/>
    </row>
    <row r="1782" spans="1:13" ht="12.75" hidden="1" customHeight="1" x14ac:dyDescent="0.25">
      <c r="A1782" s="20" t="s">
        <v>0</v>
      </c>
      <c r="B1782" s="20"/>
      <c r="C1782" s="20"/>
      <c r="D1782" s="20"/>
      <c r="E1782" s="20"/>
      <c r="F1782" s="20"/>
      <c r="G1782" s="20"/>
      <c r="H1782" s="20"/>
      <c r="I1782" s="20"/>
      <c r="J1782" s="20"/>
      <c r="K1782" s="20"/>
      <c r="L1782" s="20"/>
      <c r="M1782" s="20"/>
    </row>
    <row r="1783" spans="1:13" ht="12.75" hidden="1" customHeight="1" x14ac:dyDescent="0.25">
      <c r="A1783" s="19" t="s">
        <v>1</v>
      </c>
      <c r="B1783" s="19"/>
      <c r="C1783" s="19"/>
      <c r="D1783" s="19"/>
      <c r="E1783" s="19"/>
      <c r="F1783" s="19"/>
      <c r="G1783" s="19"/>
      <c r="H1783" s="19"/>
      <c r="I1783" s="19"/>
      <c r="J1783" s="19"/>
      <c r="K1783" s="19"/>
      <c r="L1783" s="19"/>
      <c r="M1783" s="19"/>
    </row>
    <row r="1784" spans="1:13" ht="12.75" hidden="1" customHeight="1" x14ac:dyDescent="0.25">
      <c r="A1784" s="20" t="s">
        <v>0</v>
      </c>
      <c r="B1784" s="20"/>
      <c r="C1784" s="20"/>
      <c r="D1784" s="20"/>
      <c r="E1784" s="20"/>
      <c r="F1784" s="20"/>
      <c r="G1784" s="20"/>
      <c r="H1784" s="20"/>
      <c r="I1784" s="20"/>
      <c r="J1784" s="20"/>
      <c r="K1784" s="20"/>
      <c r="L1784" s="20"/>
      <c r="M1784" s="20"/>
    </row>
    <row r="1785" spans="1:13" ht="12.75" hidden="1" customHeight="1" x14ac:dyDescent="0.25">
      <c r="A1785" s="19" t="s">
        <v>1</v>
      </c>
      <c r="B1785" s="19"/>
      <c r="C1785" s="19"/>
      <c r="D1785" s="19"/>
      <c r="E1785" s="19"/>
      <c r="F1785" s="19"/>
      <c r="G1785" s="19"/>
      <c r="H1785" s="19"/>
      <c r="I1785" s="19"/>
      <c r="J1785" s="19"/>
      <c r="K1785" s="19"/>
      <c r="L1785" s="19"/>
      <c r="M1785" s="19"/>
    </row>
    <row r="1786" spans="1:13" ht="12.75" hidden="1" customHeight="1" x14ac:dyDescent="0.25">
      <c r="A1786" s="20" t="s">
        <v>0</v>
      </c>
      <c r="B1786" s="20"/>
      <c r="C1786" s="20"/>
      <c r="D1786" s="20"/>
      <c r="E1786" s="20"/>
      <c r="F1786" s="20"/>
      <c r="G1786" s="20"/>
      <c r="H1786" s="20"/>
      <c r="I1786" s="20"/>
      <c r="J1786" s="20"/>
      <c r="K1786" s="20"/>
      <c r="L1786" s="20"/>
      <c r="M1786" s="20"/>
    </row>
    <row r="1787" spans="1:13" ht="12.75" hidden="1" customHeight="1" x14ac:dyDescent="0.25">
      <c r="A1787" s="19" t="s">
        <v>1</v>
      </c>
      <c r="B1787" s="19"/>
      <c r="C1787" s="19"/>
      <c r="D1787" s="19"/>
      <c r="E1787" s="19"/>
      <c r="F1787" s="19"/>
      <c r="G1787" s="19"/>
      <c r="H1787" s="19"/>
      <c r="I1787" s="19"/>
      <c r="J1787" s="19"/>
      <c r="K1787" s="19"/>
      <c r="L1787" s="19"/>
      <c r="M1787" s="19"/>
    </row>
    <row r="1788" spans="1:13" ht="12.75" hidden="1" customHeight="1" x14ac:dyDescent="0.25">
      <c r="A1788" s="20" t="s">
        <v>0</v>
      </c>
      <c r="B1788" s="20"/>
      <c r="C1788" s="20"/>
      <c r="D1788" s="20"/>
      <c r="E1788" s="20"/>
      <c r="F1788" s="20"/>
      <c r="G1788" s="20"/>
      <c r="H1788" s="20"/>
      <c r="I1788" s="20"/>
      <c r="J1788" s="20"/>
      <c r="K1788" s="20"/>
      <c r="L1788" s="20"/>
      <c r="M1788" s="20"/>
    </row>
    <row r="1789" spans="1:13" ht="12.75" hidden="1" customHeight="1" x14ac:dyDescent="0.25">
      <c r="A1789" s="19" t="s">
        <v>1</v>
      </c>
      <c r="B1789" s="19"/>
      <c r="C1789" s="19"/>
      <c r="D1789" s="19"/>
      <c r="E1789" s="19"/>
      <c r="F1789" s="19"/>
      <c r="G1789" s="19"/>
      <c r="H1789" s="19"/>
      <c r="I1789" s="19"/>
      <c r="J1789" s="19"/>
      <c r="K1789" s="19"/>
      <c r="L1789" s="19"/>
      <c r="M1789" s="19"/>
    </row>
    <row r="1790" spans="1:13" ht="12.75" customHeight="1" x14ac:dyDescent="0.25">
      <c r="A1790" s="20" t="s">
        <v>0</v>
      </c>
      <c r="B1790" s="20"/>
      <c r="C1790" s="20"/>
      <c r="D1790" s="20"/>
      <c r="E1790" s="20"/>
      <c r="F1790" s="20"/>
      <c r="G1790" s="20"/>
      <c r="H1790" s="20"/>
      <c r="I1790" s="20"/>
      <c r="J1790" s="20"/>
      <c r="K1790" s="20"/>
      <c r="L1790" s="20"/>
      <c r="M1790" s="20"/>
    </row>
    <row r="1793" spans="1:15" ht="13.5" customHeight="1" x14ac:dyDescent="0.25">
      <c r="A1793" s="56" t="s">
        <v>77</v>
      </c>
      <c r="B1793" s="56"/>
      <c r="C1793" s="56"/>
      <c r="D1793" s="56"/>
      <c r="E1793" s="56"/>
      <c r="F1793" s="56"/>
      <c r="G1793" s="56"/>
      <c r="H1793" s="56"/>
      <c r="I1793" s="56"/>
      <c r="J1793" s="56"/>
      <c r="K1793" s="56"/>
      <c r="L1793" s="56"/>
      <c r="M1793" s="2"/>
    </row>
    <row r="1794" spans="1:15" ht="12.75" customHeight="1" x14ac:dyDescent="0.25">
      <c r="A1794" s="18"/>
      <c r="B1794" s="18"/>
      <c r="C1794" s="18"/>
      <c r="D1794" s="57" t="s">
        <v>76</v>
      </c>
      <c r="E1794" s="57"/>
      <c r="F1794" s="57"/>
      <c r="G1794" s="57"/>
      <c r="H1794" s="57"/>
      <c r="I1794" s="18"/>
      <c r="J1794" s="18"/>
      <c r="K1794" s="18"/>
      <c r="L1794" s="18"/>
      <c r="M1794" s="2"/>
    </row>
    <row r="1795" spans="1:15" ht="12.75" customHeight="1" x14ac:dyDescent="0.25">
      <c r="A1795" s="58" t="s">
        <v>55</v>
      </c>
      <c r="B1795" s="58"/>
      <c r="C1795" s="58"/>
      <c r="D1795" s="58"/>
      <c r="E1795" s="58"/>
      <c r="F1795" s="58"/>
      <c r="G1795" s="58"/>
      <c r="H1795" s="58"/>
      <c r="I1795" s="58"/>
      <c r="J1795" s="58"/>
      <c r="K1795" s="58"/>
      <c r="L1795" s="58"/>
      <c r="M1795" s="2"/>
    </row>
    <row r="1796" spans="1:15" ht="12.75" customHeight="1" x14ac:dyDescent="0.25">
      <c r="A1796" s="59" t="s">
        <v>54</v>
      </c>
      <c r="B1796" s="59"/>
      <c r="C1796" s="60" t="s">
        <v>53</v>
      </c>
      <c r="D1796" s="60"/>
      <c r="E1796" s="60"/>
      <c r="F1796" s="17"/>
      <c r="G1796" s="2"/>
      <c r="H1796" s="17" t="s">
        <v>52</v>
      </c>
      <c r="I1796" s="60" t="s">
        <v>51</v>
      </c>
      <c r="J1796" s="60"/>
      <c r="K1796" s="60"/>
      <c r="L1796" s="60"/>
      <c r="M1796" s="60"/>
    </row>
    <row r="1797" spans="1:15" ht="12.75" customHeight="1" x14ac:dyDescent="0.25">
      <c r="A1797" s="5" t="s">
        <v>49</v>
      </c>
      <c r="B1797" s="5"/>
      <c r="C1797" s="54" t="s">
        <v>50</v>
      </c>
      <c r="D1797" s="54"/>
      <c r="E1797" s="54"/>
      <c r="F1797" s="5"/>
      <c r="G1797" s="2"/>
      <c r="H1797" s="5" t="s">
        <v>49</v>
      </c>
      <c r="I1797" s="55" t="s">
        <v>48</v>
      </c>
      <c r="J1797" s="55"/>
      <c r="K1797" s="55"/>
      <c r="L1797" s="55"/>
      <c r="M1797" s="55"/>
    </row>
    <row r="1798" spans="1:15" ht="12.75" customHeight="1" x14ac:dyDescent="0.25">
      <c r="A1798" s="5" t="s">
        <v>47</v>
      </c>
      <c r="B1798" s="5"/>
      <c r="C1798" s="43" t="s">
        <v>71</v>
      </c>
      <c r="D1798" s="43"/>
      <c r="E1798" s="43"/>
      <c r="F1798" s="5"/>
      <c r="G1798" s="2"/>
      <c r="H1798" s="5" t="s">
        <v>45</v>
      </c>
      <c r="I1798" s="43" t="s">
        <v>44</v>
      </c>
      <c r="J1798" s="43"/>
      <c r="K1798" s="43"/>
      <c r="L1798" s="43"/>
      <c r="M1798" s="43"/>
    </row>
    <row r="1799" spans="1:15" ht="12.75" customHeight="1" x14ac:dyDescent="0.25">
      <c r="A1799" s="5" t="s">
        <v>43</v>
      </c>
      <c r="B1799" s="5"/>
      <c r="C1799" s="42" t="s">
        <v>42</v>
      </c>
      <c r="D1799" s="42"/>
      <c r="E1799" s="42"/>
      <c r="F1799" s="5"/>
      <c r="G1799" s="2"/>
      <c r="H1799" s="5" t="s">
        <v>41</v>
      </c>
      <c r="I1799" s="43" t="s">
        <v>40</v>
      </c>
      <c r="J1799" s="43"/>
      <c r="K1799" s="43"/>
      <c r="L1799" s="43"/>
      <c r="M1799" s="43"/>
    </row>
    <row r="1800" spans="1:15" ht="12.75" customHeight="1" x14ac:dyDescent="0.25">
      <c r="A1800" s="5" t="s">
        <v>38</v>
      </c>
      <c r="B1800" s="5"/>
      <c r="C1800" s="51" t="s">
        <v>39</v>
      </c>
      <c r="D1800" s="51"/>
      <c r="E1800" s="51"/>
      <c r="F1800" s="51"/>
      <c r="G1800" s="2"/>
      <c r="H1800" s="5" t="s">
        <v>38</v>
      </c>
      <c r="I1800" s="52" t="s">
        <v>37</v>
      </c>
      <c r="J1800" s="52"/>
      <c r="K1800" s="52"/>
      <c r="L1800" s="52"/>
      <c r="M1800" s="52"/>
    </row>
    <row r="1801" spans="1:15" ht="12.75" customHeight="1" x14ac:dyDescent="0.25">
      <c r="A1801" s="5" t="s">
        <v>35</v>
      </c>
      <c r="B1801" s="5"/>
      <c r="C1801" s="53" t="s">
        <v>36</v>
      </c>
      <c r="D1801" s="53"/>
      <c r="E1801" s="53"/>
      <c r="F1801" s="5"/>
      <c r="G1801" s="2"/>
      <c r="H1801" s="5" t="s">
        <v>35</v>
      </c>
      <c r="I1801" s="43" t="s">
        <v>34</v>
      </c>
      <c r="J1801" s="43"/>
      <c r="K1801" s="43"/>
      <c r="L1801" s="43"/>
      <c r="M1801" s="43"/>
    </row>
    <row r="1802" spans="1:15" ht="12.75" customHeight="1" x14ac:dyDescent="0.25">
      <c r="A1802" s="5" t="s">
        <v>32</v>
      </c>
      <c r="B1802" s="5"/>
      <c r="C1802" s="42" t="s">
        <v>33</v>
      </c>
      <c r="D1802" s="42"/>
      <c r="E1802" s="42"/>
      <c r="F1802" s="5"/>
      <c r="G1802" s="2"/>
      <c r="H1802" s="5" t="s">
        <v>32</v>
      </c>
      <c r="I1802" s="52">
        <v>204663171</v>
      </c>
      <c r="J1802" s="52"/>
      <c r="K1802" s="52"/>
      <c r="L1802" s="52"/>
      <c r="M1802" s="52"/>
    </row>
    <row r="1803" spans="1:15" ht="12.75" customHeight="1" x14ac:dyDescent="0.25">
      <c r="A1803" s="5" t="s">
        <v>30</v>
      </c>
      <c r="B1803" s="5"/>
      <c r="C1803" s="42" t="s">
        <v>31</v>
      </c>
      <c r="D1803" s="42"/>
      <c r="E1803" s="42"/>
      <c r="F1803" s="5"/>
      <c r="G1803" s="2"/>
      <c r="H1803" s="5" t="s">
        <v>30</v>
      </c>
      <c r="I1803" s="43" t="s">
        <v>29</v>
      </c>
      <c r="J1803" s="43"/>
      <c r="K1803" s="43"/>
      <c r="L1803" s="43"/>
      <c r="M1803" s="43"/>
    </row>
    <row r="1804" spans="1:15" ht="45" x14ac:dyDescent="0.25">
      <c r="A1804" s="44" t="s">
        <v>28</v>
      </c>
      <c r="B1804" s="40"/>
      <c r="C1804" s="40"/>
      <c r="D1804" s="45"/>
      <c r="E1804" s="49" t="s">
        <v>27</v>
      </c>
      <c r="F1804" s="49" t="s">
        <v>26</v>
      </c>
      <c r="G1804" s="49" t="s">
        <v>25</v>
      </c>
      <c r="H1804" s="49" t="s">
        <v>24</v>
      </c>
      <c r="I1804" s="39" t="s">
        <v>23</v>
      </c>
      <c r="J1804" s="39"/>
      <c r="K1804" s="39" t="s">
        <v>22</v>
      </c>
      <c r="L1804" s="39"/>
      <c r="M1804" s="9" t="s">
        <v>21</v>
      </c>
    </row>
    <row r="1805" spans="1:15" ht="22.5" x14ac:dyDescent="0.25">
      <c r="A1805" s="46"/>
      <c r="B1805" s="47"/>
      <c r="C1805" s="47"/>
      <c r="D1805" s="48"/>
      <c r="E1805" s="50"/>
      <c r="F1805" s="50"/>
      <c r="G1805" s="50"/>
      <c r="H1805" s="50"/>
      <c r="I1805" s="9" t="s">
        <v>20</v>
      </c>
      <c r="J1805" s="16" t="s">
        <v>19</v>
      </c>
      <c r="K1805" s="9" t="s">
        <v>20</v>
      </c>
      <c r="L1805" s="16" t="s">
        <v>19</v>
      </c>
      <c r="M1805" s="9"/>
      <c r="O1805">
        <f>335500+50000</f>
        <v>385500</v>
      </c>
    </row>
    <row r="1806" spans="1:15" ht="12.75" customHeight="1" x14ac:dyDescent="0.25">
      <c r="A1806" s="29">
        <v>1</v>
      </c>
      <c r="B1806" s="30"/>
      <c r="C1806" s="30"/>
      <c r="D1806" s="31"/>
      <c r="E1806" s="15">
        <v>2</v>
      </c>
      <c r="F1806" s="9">
        <v>3</v>
      </c>
      <c r="G1806" s="15">
        <v>4</v>
      </c>
      <c r="H1806" s="15">
        <v>5</v>
      </c>
      <c r="I1806" s="9">
        <v>6</v>
      </c>
      <c r="J1806" s="9">
        <v>7</v>
      </c>
      <c r="K1806" s="9">
        <v>8</v>
      </c>
      <c r="L1806" s="9">
        <v>9</v>
      </c>
      <c r="M1806" s="15">
        <v>10</v>
      </c>
    </row>
    <row r="1807" spans="1:15" ht="19.5" customHeight="1" x14ac:dyDescent="0.25">
      <c r="A1807" s="14" t="s">
        <v>18</v>
      </c>
      <c r="B1807" s="32" t="s">
        <v>17</v>
      </c>
      <c r="C1807" s="33"/>
      <c r="D1807" s="34"/>
      <c r="E1807" s="14" t="s">
        <v>16</v>
      </c>
      <c r="F1807" s="13">
        <v>10</v>
      </c>
      <c r="G1807" s="12">
        <v>5000</v>
      </c>
      <c r="H1807" s="11">
        <f>G1807*F1807</f>
        <v>50000</v>
      </c>
      <c r="I1807" s="35" t="s">
        <v>15</v>
      </c>
      <c r="J1807" s="36"/>
      <c r="K1807" s="35" t="s">
        <v>14</v>
      </c>
      <c r="L1807" s="36"/>
      <c r="M1807" s="11">
        <f>H1807</f>
        <v>50000</v>
      </c>
    </row>
    <row r="1808" spans="1:15" ht="12.75" customHeight="1" x14ac:dyDescent="0.25">
      <c r="A1808" s="10"/>
      <c r="B1808" s="39" t="s">
        <v>13</v>
      </c>
      <c r="C1808" s="39"/>
      <c r="D1808" s="39"/>
      <c r="E1808" s="9"/>
      <c r="F1808" s="9"/>
      <c r="G1808" s="8"/>
      <c r="H1808" s="7">
        <f>SUM(H1807:H1807)</f>
        <v>50000</v>
      </c>
      <c r="I1808" s="37"/>
      <c r="J1808" s="38"/>
      <c r="K1808" s="37"/>
      <c r="L1808" s="38"/>
      <c r="M1808" s="7">
        <f>(M1807:M1807)</f>
        <v>50000</v>
      </c>
    </row>
    <row r="1809" spans="1:17" ht="12.75" customHeight="1" x14ac:dyDescent="0.25">
      <c r="A1809" s="40" t="s">
        <v>12</v>
      </c>
      <c r="B1809" s="40"/>
      <c r="C1809" s="40"/>
      <c r="D1809" s="40"/>
      <c r="E1809" s="41" t="s">
        <v>75</v>
      </c>
      <c r="F1809" s="41"/>
      <c r="G1809" s="41"/>
      <c r="H1809" s="41"/>
      <c r="I1809" s="41"/>
      <c r="J1809" s="41"/>
      <c r="K1809" s="41"/>
      <c r="L1809" s="41"/>
      <c r="M1809" s="41"/>
    </row>
    <row r="1810" spans="1:17" ht="12.75" customHeight="1" x14ac:dyDescent="0.25">
      <c r="A1810" s="23" t="s">
        <v>10</v>
      </c>
      <c r="B1810" s="24"/>
      <c r="C1810" s="24"/>
      <c r="D1810" s="24"/>
      <c r="E1810" s="24"/>
      <c r="F1810" s="24"/>
      <c r="G1810" s="2"/>
      <c r="H1810" s="5" t="s">
        <v>9</v>
      </c>
      <c r="I1810" s="2"/>
      <c r="J1810" s="2"/>
      <c r="K1810" s="2"/>
      <c r="L1810" s="2"/>
      <c r="M1810" s="2"/>
      <c r="Q1810" s="1"/>
    </row>
    <row r="1811" spans="1:17" ht="12.75" customHeight="1" x14ac:dyDescent="0.25">
      <c r="A1811" s="2"/>
      <c r="B1811" s="4"/>
      <c r="C1811" s="4"/>
      <c r="D1811" s="4"/>
      <c r="E1811" s="4"/>
      <c r="F1811" s="4"/>
      <c r="G1811" s="4"/>
      <c r="H1811" s="4"/>
      <c r="I1811" s="4"/>
      <c r="J1811" s="5" t="s">
        <v>8</v>
      </c>
      <c r="K1811" s="5"/>
      <c r="L1811" s="5"/>
      <c r="M1811" s="2"/>
    </row>
    <row r="1812" spans="1:17" ht="12.75" customHeight="1" x14ac:dyDescent="0.25">
      <c r="A1812" s="25" t="s">
        <v>7</v>
      </c>
      <c r="B1812" s="26"/>
      <c r="C1812" s="26"/>
      <c r="D1812" s="26"/>
      <c r="E1812" s="26"/>
      <c r="F1812" s="6"/>
      <c r="G1812" s="6"/>
      <c r="H1812" s="21"/>
      <c r="I1812" s="21"/>
      <c r="J1812" s="21"/>
      <c r="K1812" s="21"/>
      <c r="L1812" s="21"/>
      <c r="M1812" s="2"/>
    </row>
    <row r="1813" spans="1:17" ht="12.75" customHeight="1" x14ac:dyDescent="0.25">
      <c r="A1813" s="2"/>
      <c r="B1813" s="4"/>
      <c r="C1813" s="4"/>
      <c r="D1813" s="4"/>
      <c r="E1813" s="4"/>
      <c r="F1813" s="4"/>
      <c r="G1813" s="4"/>
      <c r="H1813" s="27" t="s">
        <v>6</v>
      </c>
      <c r="I1813" s="27"/>
      <c r="J1813" s="27"/>
      <c r="K1813" s="27"/>
      <c r="L1813" s="27"/>
      <c r="M1813" s="2"/>
    </row>
    <row r="1814" spans="1:17" ht="12.75" customHeight="1" x14ac:dyDescent="0.25">
      <c r="A1814" s="2"/>
      <c r="B1814" s="5" t="s">
        <v>5</v>
      </c>
      <c r="C1814" s="4"/>
      <c r="D1814" s="4"/>
      <c r="E1814" s="4"/>
      <c r="F1814" s="4"/>
      <c r="G1814" s="4"/>
      <c r="H1814" s="28" t="s">
        <v>4</v>
      </c>
      <c r="I1814" s="28"/>
      <c r="J1814" s="28"/>
      <c r="K1814" s="28"/>
      <c r="L1814" s="28"/>
      <c r="M1814" s="2"/>
    </row>
    <row r="1815" spans="1:17" ht="12.75" customHeight="1" x14ac:dyDescent="0.25">
      <c r="A1815" s="2"/>
      <c r="B1815" s="5"/>
      <c r="C1815" s="26" t="s">
        <v>3</v>
      </c>
      <c r="D1815" s="26"/>
      <c r="E1815" s="26"/>
      <c r="F1815" s="26"/>
      <c r="G1815" s="4"/>
      <c r="M1815" s="2"/>
      <c r="P1815" s="1"/>
      <c r="Q1815" s="1"/>
    </row>
    <row r="1816" spans="1:17" ht="12.75" customHeight="1" thickBot="1" x14ac:dyDescent="0.3">
      <c r="A1816" s="2"/>
      <c r="B1816" s="4"/>
      <c r="C1816" s="21"/>
      <c r="D1816" s="21"/>
      <c r="E1816" s="21"/>
      <c r="F1816" s="21"/>
      <c r="G1816" s="3"/>
      <c r="H1816" s="22" t="s">
        <v>74</v>
      </c>
      <c r="I1816" s="22"/>
      <c r="J1816" s="22"/>
      <c r="K1816" s="22"/>
      <c r="L1816" s="22"/>
      <c r="M1816" s="2"/>
    </row>
    <row r="1817" spans="1:17" ht="12.75" customHeight="1" x14ac:dyDescent="0.25"/>
    <row r="1818" spans="1:17" ht="12.75" customHeight="1" x14ac:dyDescent="0.25">
      <c r="A1818" s="19" t="s">
        <v>1</v>
      </c>
      <c r="B1818" s="19"/>
      <c r="C1818" s="19"/>
      <c r="D1818" s="19"/>
      <c r="E1818" s="19"/>
      <c r="F1818" s="19"/>
      <c r="G1818" s="19"/>
      <c r="H1818" s="19"/>
      <c r="I1818" s="19"/>
      <c r="J1818" s="19"/>
      <c r="K1818" s="19"/>
      <c r="L1818" s="19"/>
      <c r="M1818" s="19"/>
      <c r="P1818" s="1"/>
    </row>
    <row r="1819" spans="1:17" ht="12.75" hidden="1" customHeight="1" x14ac:dyDescent="0.25">
      <c r="A1819" s="20" t="s">
        <v>0</v>
      </c>
      <c r="B1819" s="20"/>
      <c r="C1819" s="20"/>
      <c r="D1819" s="20"/>
      <c r="E1819" s="20"/>
      <c r="F1819" s="20"/>
      <c r="G1819" s="20"/>
      <c r="H1819" s="20"/>
      <c r="I1819" s="20"/>
      <c r="J1819" s="20"/>
      <c r="K1819" s="20"/>
      <c r="L1819" s="20"/>
      <c r="M1819" s="20"/>
    </row>
    <row r="1820" spans="1:17" ht="12.75" hidden="1" customHeight="1" x14ac:dyDescent="0.25">
      <c r="A1820" s="19" t="s">
        <v>1</v>
      </c>
      <c r="B1820" s="19"/>
      <c r="C1820" s="19"/>
      <c r="D1820" s="19"/>
      <c r="E1820" s="19"/>
      <c r="F1820" s="19"/>
      <c r="G1820" s="19"/>
      <c r="H1820" s="19"/>
      <c r="I1820" s="19"/>
      <c r="J1820" s="19"/>
      <c r="K1820" s="19"/>
      <c r="L1820" s="19"/>
      <c r="M1820" s="19"/>
    </row>
    <row r="1821" spans="1:17" ht="12.75" hidden="1" customHeight="1" x14ac:dyDescent="0.25">
      <c r="A1821" s="20" t="s">
        <v>0</v>
      </c>
      <c r="B1821" s="20"/>
      <c r="C1821" s="20"/>
      <c r="D1821" s="20"/>
      <c r="E1821" s="20"/>
      <c r="F1821" s="20"/>
      <c r="G1821" s="20"/>
      <c r="H1821" s="20"/>
      <c r="I1821" s="20"/>
      <c r="J1821" s="20"/>
      <c r="K1821" s="20"/>
      <c r="L1821" s="20"/>
      <c r="M1821" s="20"/>
    </row>
    <row r="1822" spans="1:17" ht="12.75" hidden="1" customHeight="1" x14ac:dyDescent="0.25">
      <c r="A1822" s="19" t="s">
        <v>1</v>
      </c>
      <c r="B1822" s="19"/>
      <c r="C1822" s="19"/>
      <c r="D1822" s="19"/>
      <c r="E1822" s="19"/>
      <c r="F1822" s="19"/>
      <c r="G1822" s="19"/>
      <c r="H1822" s="19"/>
      <c r="I1822" s="19"/>
      <c r="J1822" s="19"/>
      <c r="K1822" s="19"/>
      <c r="L1822" s="19"/>
      <c r="M1822" s="19"/>
    </row>
    <row r="1823" spans="1:17" ht="12.75" hidden="1" customHeight="1" x14ac:dyDescent="0.25">
      <c r="A1823" s="20" t="s">
        <v>0</v>
      </c>
      <c r="B1823" s="20"/>
      <c r="C1823" s="20"/>
      <c r="D1823" s="20"/>
      <c r="E1823" s="20"/>
      <c r="F1823" s="20"/>
      <c r="G1823" s="20"/>
      <c r="H1823" s="20"/>
      <c r="I1823" s="20"/>
      <c r="J1823" s="20"/>
      <c r="K1823" s="20"/>
      <c r="L1823" s="20"/>
      <c r="M1823" s="20"/>
    </row>
    <row r="1824" spans="1:17" ht="12.75" hidden="1" customHeight="1" x14ac:dyDescent="0.25">
      <c r="A1824" s="19" t="s">
        <v>1</v>
      </c>
      <c r="B1824" s="19"/>
      <c r="C1824" s="19"/>
      <c r="D1824" s="19"/>
      <c r="E1824" s="19"/>
      <c r="F1824" s="19"/>
      <c r="G1824" s="19"/>
      <c r="H1824" s="19"/>
      <c r="I1824" s="19"/>
      <c r="J1824" s="19"/>
      <c r="K1824" s="19"/>
      <c r="L1824" s="19"/>
      <c r="M1824" s="19"/>
    </row>
    <row r="1825" spans="1:13" ht="12.75" hidden="1" customHeight="1" x14ac:dyDescent="0.25">
      <c r="A1825" s="20" t="s">
        <v>0</v>
      </c>
      <c r="B1825" s="20"/>
      <c r="C1825" s="20"/>
      <c r="D1825" s="20"/>
      <c r="E1825" s="20"/>
      <c r="F1825" s="20"/>
      <c r="G1825" s="20"/>
      <c r="H1825" s="20"/>
      <c r="I1825" s="20"/>
      <c r="J1825" s="20"/>
      <c r="K1825" s="20"/>
      <c r="L1825" s="20"/>
      <c r="M1825" s="20"/>
    </row>
    <row r="1826" spans="1:13" ht="12.75" hidden="1" customHeight="1" x14ac:dyDescent="0.25">
      <c r="A1826" s="19" t="s">
        <v>1</v>
      </c>
      <c r="B1826" s="19"/>
      <c r="C1826" s="19"/>
      <c r="D1826" s="19"/>
      <c r="E1826" s="19"/>
      <c r="F1826" s="19"/>
      <c r="G1826" s="19"/>
      <c r="H1826" s="19"/>
      <c r="I1826" s="19"/>
      <c r="J1826" s="19"/>
      <c r="K1826" s="19"/>
      <c r="L1826" s="19"/>
      <c r="M1826" s="19"/>
    </row>
    <row r="1827" spans="1:13" ht="12.75" hidden="1" customHeight="1" x14ac:dyDescent="0.25">
      <c r="A1827" s="20" t="s">
        <v>0</v>
      </c>
      <c r="B1827" s="20"/>
      <c r="C1827" s="20"/>
      <c r="D1827" s="20"/>
      <c r="E1827" s="20"/>
      <c r="F1827" s="20"/>
      <c r="G1827" s="20"/>
      <c r="H1827" s="20"/>
      <c r="I1827" s="20"/>
      <c r="J1827" s="20"/>
      <c r="K1827" s="20"/>
      <c r="L1827" s="20"/>
      <c r="M1827" s="20"/>
    </row>
    <row r="1828" spans="1:13" ht="12.75" hidden="1" customHeight="1" x14ac:dyDescent="0.25">
      <c r="A1828" s="19" t="s">
        <v>1</v>
      </c>
      <c r="B1828" s="19"/>
      <c r="C1828" s="19"/>
      <c r="D1828" s="19"/>
      <c r="E1828" s="19"/>
      <c r="F1828" s="19"/>
      <c r="G1828" s="19"/>
      <c r="H1828" s="19"/>
      <c r="I1828" s="19"/>
      <c r="J1828" s="19"/>
      <c r="K1828" s="19"/>
      <c r="L1828" s="19"/>
      <c r="M1828" s="19"/>
    </row>
    <row r="1829" spans="1:13" ht="12.75" hidden="1" customHeight="1" x14ac:dyDescent="0.25">
      <c r="A1829" s="20" t="s">
        <v>0</v>
      </c>
      <c r="B1829" s="20"/>
      <c r="C1829" s="20"/>
      <c r="D1829" s="20"/>
      <c r="E1829" s="20"/>
      <c r="F1829" s="20"/>
      <c r="G1829" s="20"/>
      <c r="H1829" s="20"/>
      <c r="I1829" s="20"/>
      <c r="J1829" s="20"/>
      <c r="K1829" s="20"/>
      <c r="L1829" s="20"/>
      <c r="M1829" s="20"/>
    </row>
    <row r="1830" spans="1:13" ht="12.75" hidden="1" customHeight="1" x14ac:dyDescent="0.25">
      <c r="A1830" s="19" t="s">
        <v>1</v>
      </c>
      <c r="B1830" s="19"/>
      <c r="C1830" s="19"/>
      <c r="D1830" s="19"/>
      <c r="E1830" s="19"/>
      <c r="F1830" s="19"/>
      <c r="G1830" s="19"/>
      <c r="H1830" s="19"/>
      <c r="I1830" s="19"/>
      <c r="J1830" s="19"/>
      <c r="K1830" s="19"/>
      <c r="L1830" s="19"/>
      <c r="M1830" s="19"/>
    </row>
    <row r="1831" spans="1:13" ht="12.75" hidden="1" customHeight="1" x14ac:dyDescent="0.25">
      <c r="A1831" s="20" t="s">
        <v>0</v>
      </c>
      <c r="B1831" s="20"/>
      <c r="C1831" s="20"/>
      <c r="D1831" s="20"/>
      <c r="E1831" s="20"/>
      <c r="F1831" s="20"/>
      <c r="G1831" s="20"/>
      <c r="H1831" s="20"/>
      <c r="I1831" s="20"/>
      <c r="J1831" s="20"/>
      <c r="K1831" s="20"/>
      <c r="L1831" s="20"/>
      <c r="M1831" s="20"/>
    </row>
    <row r="1832" spans="1:13" ht="12.75" hidden="1" customHeight="1" x14ac:dyDescent="0.25">
      <c r="A1832" s="19" t="s">
        <v>1</v>
      </c>
      <c r="B1832" s="19"/>
      <c r="C1832" s="19"/>
      <c r="D1832" s="19"/>
      <c r="E1832" s="19"/>
      <c r="F1832" s="19"/>
      <c r="G1832" s="19"/>
      <c r="H1832" s="19"/>
      <c r="I1832" s="19"/>
      <c r="J1832" s="19"/>
      <c r="K1832" s="19"/>
      <c r="L1832" s="19"/>
      <c r="M1832" s="19"/>
    </row>
    <row r="1833" spans="1:13" ht="12.75" hidden="1" customHeight="1" x14ac:dyDescent="0.25">
      <c r="A1833" s="20" t="s">
        <v>0</v>
      </c>
      <c r="B1833" s="20"/>
      <c r="C1833" s="20"/>
      <c r="D1833" s="20"/>
      <c r="E1833" s="20"/>
      <c r="F1833" s="20"/>
      <c r="G1833" s="20"/>
      <c r="H1833" s="20"/>
      <c r="I1833" s="20"/>
      <c r="J1833" s="20"/>
      <c r="K1833" s="20"/>
      <c r="L1833" s="20"/>
      <c r="M1833" s="20"/>
    </row>
    <row r="1834" spans="1:13" ht="12.75" hidden="1" customHeight="1" x14ac:dyDescent="0.25">
      <c r="A1834" s="19" t="s">
        <v>1</v>
      </c>
      <c r="B1834" s="19"/>
      <c r="C1834" s="19"/>
      <c r="D1834" s="19"/>
      <c r="E1834" s="19"/>
      <c r="F1834" s="19"/>
      <c r="G1834" s="19"/>
      <c r="H1834" s="19"/>
      <c r="I1834" s="19"/>
      <c r="J1834" s="19"/>
      <c r="K1834" s="19"/>
      <c r="L1834" s="19"/>
      <c r="M1834" s="19"/>
    </row>
    <row r="1835" spans="1:13" ht="12.75" hidden="1" customHeight="1" x14ac:dyDescent="0.25">
      <c r="A1835" s="20" t="s">
        <v>0</v>
      </c>
      <c r="B1835" s="20"/>
      <c r="C1835" s="20"/>
      <c r="D1835" s="20"/>
      <c r="E1835" s="20"/>
      <c r="F1835" s="20"/>
      <c r="G1835" s="20"/>
      <c r="H1835" s="20"/>
      <c r="I1835" s="20"/>
      <c r="J1835" s="20"/>
      <c r="K1835" s="20"/>
      <c r="L1835" s="20"/>
      <c r="M1835" s="20"/>
    </row>
    <row r="1836" spans="1:13" ht="12.75" hidden="1" customHeight="1" x14ac:dyDescent="0.25">
      <c r="A1836" s="19" t="s">
        <v>1</v>
      </c>
      <c r="B1836" s="19"/>
      <c r="C1836" s="19"/>
      <c r="D1836" s="19"/>
      <c r="E1836" s="19"/>
      <c r="F1836" s="19"/>
      <c r="G1836" s="19"/>
      <c r="H1836" s="19"/>
      <c r="I1836" s="19"/>
      <c r="J1836" s="19"/>
      <c r="K1836" s="19"/>
      <c r="L1836" s="19"/>
      <c r="M1836" s="19"/>
    </row>
    <row r="1837" spans="1:13" ht="12.75" hidden="1" customHeight="1" x14ac:dyDescent="0.25">
      <c r="A1837" s="20" t="s">
        <v>0</v>
      </c>
      <c r="B1837" s="20"/>
      <c r="C1837" s="20"/>
      <c r="D1837" s="20"/>
      <c r="E1837" s="20"/>
      <c r="F1837" s="20"/>
      <c r="G1837" s="20"/>
      <c r="H1837" s="20"/>
      <c r="I1837" s="20"/>
      <c r="J1837" s="20"/>
      <c r="K1837" s="20"/>
      <c r="L1837" s="20"/>
      <c r="M1837" s="20"/>
    </row>
    <row r="1838" spans="1:13" ht="12.75" hidden="1" customHeight="1" x14ac:dyDescent="0.25">
      <c r="A1838" s="19" t="s">
        <v>1</v>
      </c>
      <c r="B1838" s="19"/>
      <c r="C1838" s="19"/>
      <c r="D1838" s="19"/>
      <c r="E1838" s="19"/>
      <c r="F1838" s="19"/>
      <c r="G1838" s="19"/>
      <c r="H1838" s="19"/>
      <c r="I1838" s="19"/>
      <c r="J1838" s="19"/>
      <c r="K1838" s="19"/>
      <c r="L1838" s="19"/>
      <c r="M1838" s="19"/>
    </row>
    <row r="1839" spans="1:13" ht="12.75" hidden="1" customHeight="1" x14ac:dyDescent="0.25">
      <c r="A1839" s="20" t="s">
        <v>0</v>
      </c>
      <c r="B1839" s="20"/>
      <c r="C1839" s="20"/>
      <c r="D1839" s="20"/>
      <c r="E1839" s="20"/>
      <c r="F1839" s="20"/>
      <c r="G1839" s="20"/>
      <c r="H1839" s="20"/>
      <c r="I1839" s="20"/>
      <c r="J1839" s="20"/>
      <c r="K1839" s="20"/>
      <c r="L1839" s="20"/>
      <c r="M1839" s="20"/>
    </row>
    <row r="1840" spans="1:13" ht="12.75" hidden="1" customHeight="1" x14ac:dyDescent="0.25">
      <c r="A1840" s="19" t="s">
        <v>1</v>
      </c>
      <c r="B1840" s="19"/>
      <c r="C1840" s="19"/>
      <c r="D1840" s="19"/>
      <c r="E1840" s="19"/>
      <c r="F1840" s="19"/>
      <c r="G1840" s="19"/>
      <c r="H1840" s="19"/>
      <c r="I1840" s="19"/>
      <c r="J1840" s="19"/>
      <c r="K1840" s="19"/>
      <c r="L1840" s="19"/>
      <c r="M1840" s="19"/>
    </row>
    <row r="1841" spans="1:13" ht="12.75" hidden="1" customHeight="1" x14ac:dyDescent="0.25">
      <c r="A1841" s="20" t="s">
        <v>0</v>
      </c>
      <c r="B1841" s="20"/>
      <c r="C1841" s="20"/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</row>
    <row r="1842" spans="1:13" ht="12.75" hidden="1" customHeight="1" x14ac:dyDescent="0.25">
      <c r="A1842" s="19" t="s">
        <v>1</v>
      </c>
      <c r="B1842" s="19"/>
      <c r="C1842" s="19"/>
      <c r="D1842" s="19"/>
      <c r="E1842" s="19"/>
      <c r="F1842" s="19"/>
      <c r="G1842" s="19"/>
      <c r="H1842" s="19"/>
      <c r="I1842" s="19"/>
      <c r="J1842" s="19"/>
      <c r="K1842" s="19"/>
      <c r="L1842" s="19"/>
      <c r="M1842" s="19"/>
    </row>
    <row r="1843" spans="1:13" ht="12.75" customHeight="1" x14ac:dyDescent="0.25">
      <c r="A1843" s="20" t="s">
        <v>0</v>
      </c>
      <c r="B1843" s="20"/>
      <c r="C1843" s="20"/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</row>
    <row r="1846" spans="1:13" ht="13.5" customHeight="1" x14ac:dyDescent="0.25">
      <c r="A1846" s="56" t="s">
        <v>73</v>
      </c>
      <c r="B1846" s="56"/>
      <c r="C1846" s="56"/>
      <c r="D1846" s="56"/>
      <c r="E1846" s="56"/>
      <c r="F1846" s="56"/>
      <c r="G1846" s="56"/>
      <c r="H1846" s="56"/>
      <c r="I1846" s="56"/>
      <c r="J1846" s="56"/>
      <c r="K1846" s="56"/>
      <c r="L1846" s="56"/>
      <c r="M1846" s="2"/>
    </row>
    <row r="1847" spans="1:13" ht="12.75" customHeight="1" x14ac:dyDescent="0.25">
      <c r="A1847" s="18"/>
      <c r="B1847" s="18"/>
      <c r="C1847" s="18"/>
      <c r="D1847" s="57" t="s">
        <v>72</v>
      </c>
      <c r="E1847" s="57"/>
      <c r="F1847" s="57"/>
      <c r="G1847" s="57"/>
      <c r="H1847" s="57"/>
      <c r="I1847" s="18"/>
      <c r="J1847" s="18"/>
      <c r="K1847" s="18"/>
      <c r="L1847" s="18"/>
      <c r="M1847" s="2"/>
    </row>
    <row r="1848" spans="1:13" ht="12.75" customHeight="1" x14ac:dyDescent="0.25">
      <c r="A1848" s="58" t="s">
        <v>55</v>
      </c>
      <c r="B1848" s="58"/>
      <c r="C1848" s="58"/>
      <c r="D1848" s="58"/>
      <c r="E1848" s="58"/>
      <c r="F1848" s="58"/>
      <c r="G1848" s="58"/>
      <c r="H1848" s="58"/>
      <c r="I1848" s="58"/>
      <c r="J1848" s="58"/>
      <c r="K1848" s="58"/>
      <c r="L1848" s="58"/>
      <c r="M1848" s="2"/>
    </row>
    <row r="1849" spans="1:13" ht="12.75" customHeight="1" x14ac:dyDescent="0.25">
      <c r="A1849" s="59" t="s">
        <v>54</v>
      </c>
      <c r="B1849" s="59"/>
      <c r="C1849" s="60" t="s">
        <v>53</v>
      </c>
      <c r="D1849" s="60"/>
      <c r="E1849" s="60"/>
      <c r="F1849" s="17"/>
      <c r="G1849" s="2"/>
      <c r="H1849" s="17" t="s">
        <v>52</v>
      </c>
      <c r="I1849" s="60" t="s">
        <v>51</v>
      </c>
      <c r="J1849" s="60"/>
      <c r="K1849" s="60"/>
      <c r="L1849" s="60"/>
      <c r="M1849" s="60"/>
    </row>
    <row r="1850" spans="1:13" ht="12.75" customHeight="1" x14ac:dyDescent="0.25">
      <c r="A1850" s="5" t="s">
        <v>49</v>
      </c>
      <c r="B1850" s="5"/>
      <c r="C1850" s="54" t="s">
        <v>50</v>
      </c>
      <c r="D1850" s="54"/>
      <c r="E1850" s="54"/>
      <c r="F1850" s="5"/>
      <c r="G1850" s="2"/>
      <c r="H1850" s="5" t="s">
        <v>49</v>
      </c>
      <c r="I1850" s="55" t="s">
        <v>48</v>
      </c>
      <c r="J1850" s="55"/>
      <c r="K1850" s="55"/>
      <c r="L1850" s="55"/>
      <c r="M1850" s="55"/>
    </row>
    <row r="1851" spans="1:13" ht="12.75" customHeight="1" x14ac:dyDescent="0.25">
      <c r="A1851" s="5" t="s">
        <v>47</v>
      </c>
      <c r="B1851" s="5"/>
      <c r="C1851" s="43" t="s">
        <v>71</v>
      </c>
      <c r="D1851" s="43"/>
      <c r="E1851" s="43"/>
      <c r="F1851" s="5"/>
      <c r="G1851" s="2"/>
      <c r="H1851" s="5" t="s">
        <v>45</v>
      </c>
      <c r="I1851" s="43" t="s">
        <v>44</v>
      </c>
      <c r="J1851" s="43"/>
      <c r="K1851" s="43"/>
      <c r="L1851" s="43"/>
      <c r="M1851" s="43"/>
    </row>
    <row r="1852" spans="1:13" ht="12.75" customHeight="1" x14ac:dyDescent="0.25">
      <c r="A1852" s="5" t="s">
        <v>43</v>
      </c>
      <c r="B1852" s="5"/>
      <c r="C1852" s="42" t="s">
        <v>42</v>
      </c>
      <c r="D1852" s="42"/>
      <c r="E1852" s="42"/>
      <c r="F1852" s="5"/>
      <c r="G1852" s="2"/>
      <c r="H1852" s="5" t="s">
        <v>41</v>
      </c>
      <c r="I1852" s="43" t="s">
        <v>40</v>
      </c>
      <c r="J1852" s="43"/>
      <c r="K1852" s="43"/>
      <c r="L1852" s="43"/>
      <c r="M1852" s="43"/>
    </row>
    <row r="1853" spans="1:13" ht="12.75" customHeight="1" x14ac:dyDescent="0.25">
      <c r="A1853" s="5" t="s">
        <v>38</v>
      </c>
      <c r="B1853" s="5"/>
      <c r="C1853" s="51" t="s">
        <v>39</v>
      </c>
      <c r="D1853" s="51"/>
      <c r="E1853" s="51"/>
      <c r="F1853" s="51"/>
      <c r="G1853" s="2"/>
      <c r="H1853" s="5" t="s">
        <v>38</v>
      </c>
      <c r="I1853" s="52" t="s">
        <v>37</v>
      </c>
      <c r="J1853" s="52"/>
      <c r="K1853" s="52"/>
      <c r="L1853" s="52"/>
      <c r="M1853" s="52"/>
    </row>
    <row r="1854" spans="1:13" ht="12.75" customHeight="1" x14ac:dyDescent="0.25">
      <c r="A1854" s="5" t="s">
        <v>35</v>
      </c>
      <c r="B1854" s="5"/>
      <c r="C1854" s="53" t="s">
        <v>36</v>
      </c>
      <c r="D1854" s="53"/>
      <c r="E1854" s="53"/>
      <c r="F1854" s="5"/>
      <c r="G1854" s="2"/>
      <c r="H1854" s="5" t="s">
        <v>35</v>
      </c>
      <c r="I1854" s="43" t="s">
        <v>34</v>
      </c>
      <c r="J1854" s="43"/>
      <c r="K1854" s="43"/>
      <c r="L1854" s="43"/>
      <c r="M1854" s="43"/>
    </row>
    <row r="1855" spans="1:13" ht="12.75" customHeight="1" x14ac:dyDescent="0.25">
      <c r="A1855" s="5" t="s">
        <v>32</v>
      </c>
      <c r="B1855" s="5"/>
      <c r="C1855" s="42" t="s">
        <v>33</v>
      </c>
      <c r="D1855" s="42"/>
      <c r="E1855" s="42"/>
      <c r="F1855" s="5"/>
      <c r="G1855" s="2"/>
      <c r="H1855" s="5" t="s">
        <v>32</v>
      </c>
      <c r="I1855" s="52">
        <v>204663171</v>
      </c>
      <c r="J1855" s="52"/>
      <c r="K1855" s="52"/>
      <c r="L1855" s="52"/>
      <c r="M1855" s="52"/>
    </row>
    <row r="1856" spans="1:13" ht="12.75" customHeight="1" x14ac:dyDescent="0.25">
      <c r="A1856" s="5" t="s">
        <v>30</v>
      </c>
      <c r="B1856" s="5"/>
      <c r="C1856" s="42" t="s">
        <v>31</v>
      </c>
      <c r="D1856" s="42"/>
      <c r="E1856" s="42"/>
      <c r="F1856" s="5"/>
      <c r="G1856" s="2"/>
      <c r="H1856" s="5" t="s">
        <v>30</v>
      </c>
      <c r="I1856" s="43" t="s">
        <v>29</v>
      </c>
      <c r="J1856" s="43"/>
      <c r="K1856" s="43"/>
      <c r="L1856" s="43"/>
      <c r="M1856" s="43"/>
    </row>
    <row r="1857" spans="1:17" ht="45" x14ac:dyDescent="0.25">
      <c r="A1857" s="44" t="s">
        <v>28</v>
      </c>
      <c r="B1857" s="40"/>
      <c r="C1857" s="40"/>
      <c r="D1857" s="45"/>
      <c r="E1857" s="49" t="s">
        <v>27</v>
      </c>
      <c r="F1857" s="49" t="s">
        <v>26</v>
      </c>
      <c r="G1857" s="49" t="s">
        <v>25</v>
      </c>
      <c r="H1857" s="49" t="s">
        <v>24</v>
      </c>
      <c r="I1857" s="39" t="s">
        <v>23</v>
      </c>
      <c r="J1857" s="39"/>
      <c r="K1857" s="39" t="s">
        <v>22</v>
      </c>
      <c r="L1857" s="39"/>
      <c r="M1857" s="9" t="s">
        <v>21</v>
      </c>
    </row>
    <row r="1858" spans="1:17" ht="22.5" x14ac:dyDescent="0.25">
      <c r="A1858" s="46"/>
      <c r="B1858" s="47"/>
      <c r="C1858" s="47"/>
      <c r="D1858" s="48"/>
      <c r="E1858" s="50"/>
      <c r="F1858" s="50"/>
      <c r="G1858" s="50"/>
      <c r="H1858" s="50"/>
      <c r="I1858" s="9" t="s">
        <v>20</v>
      </c>
      <c r="J1858" s="16" t="s">
        <v>19</v>
      </c>
      <c r="K1858" s="9" t="s">
        <v>20</v>
      </c>
      <c r="L1858" s="16" t="s">
        <v>19</v>
      </c>
      <c r="M1858" s="9"/>
      <c r="O1858">
        <f>385500+40000</f>
        <v>425500</v>
      </c>
    </row>
    <row r="1859" spans="1:17" ht="12.75" customHeight="1" x14ac:dyDescent="0.25">
      <c r="A1859" s="29">
        <v>1</v>
      </c>
      <c r="B1859" s="30"/>
      <c r="C1859" s="30"/>
      <c r="D1859" s="31"/>
      <c r="E1859" s="15">
        <v>2</v>
      </c>
      <c r="F1859" s="9">
        <v>3</v>
      </c>
      <c r="G1859" s="15">
        <v>4</v>
      </c>
      <c r="H1859" s="15">
        <v>5</v>
      </c>
      <c r="I1859" s="9">
        <v>6</v>
      </c>
      <c r="J1859" s="9">
        <v>7</v>
      </c>
      <c r="K1859" s="9">
        <v>8</v>
      </c>
      <c r="L1859" s="9">
        <v>9</v>
      </c>
      <c r="M1859" s="15">
        <v>10</v>
      </c>
    </row>
    <row r="1860" spans="1:17" ht="19.5" customHeight="1" x14ac:dyDescent="0.25">
      <c r="A1860" s="14" t="s">
        <v>18</v>
      </c>
      <c r="B1860" s="32" t="s">
        <v>17</v>
      </c>
      <c r="C1860" s="33"/>
      <c r="D1860" s="34"/>
      <c r="E1860" s="14" t="s">
        <v>16</v>
      </c>
      <c r="F1860" s="13">
        <v>8</v>
      </c>
      <c r="G1860" s="12">
        <v>5000</v>
      </c>
      <c r="H1860" s="11">
        <f>G1860*F1860</f>
        <v>40000</v>
      </c>
      <c r="I1860" s="35" t="s">
        <v>15</v>
      </c>
      <c r="J1860" s="36"/>
      <c r="K1860" s="35" t="s">
        <v>14</v>
      </c>
      <c r="L1860" s="36"/>
      <c r="M1860" s="11">
        <f>H1860</f>
        <v>40000</v>
      </c>
    </row>
    <row r="1861" spans="1:17" ht="12.75" customHeight="1" x14ac:dyDescent="0.25">
      <c r="A1861" s="10"/>
      <c r="B1861" s="39" t="s">
        <v>13</v>
      </c>
      <c r="C1861" s="39"/>
      <c r="D1861" s="39"/>
      <c r="E1861" s="9"/>
      <c r="F1861" s="9"/>
      <c r="G1861" s="8"/>
      <c r="H1861" s="7">
        <f>SUM(H1860:H1860)</f>
        <v>40000</v>
      </c>
      <c r="I1861" s="37"/>
      <c r="J1861" s="38"/>
      <c r="K1861" s="37"/>
      <c r="L1861" s="38"/>
      <c r="M1861" s="7">
        <f>(M1860:M1860)</f>
        <v>40000</v>
      </c>
    </row>
    <row r="1862" spans="1:17" ht="12.75" customHeight="1" x14ac:dyDescent="0.25">
      <c r="A1862" s="40" t="s">
        <v>12</v>
      </c>
      <c r="B1862" s="40"/>
      <c r="C1862" s="40"/>
      <c r="D1862" s="40"/>
      <c r="E1862" s="41" t="s">
        <v>70</v>
      </c>
      <c r="F1862" s="41"/>
      <c r="G1862" s="41"/>
      <c r="H1862" s="41"/>
      <c r="I1862" s="41"/>
      <c r="J1862" s="41"/>
      <c r="K1862" s="41"/>
      <c r="L1862" s="41"/>
      <c r="M1862" s="41"/>
      <c r="Q1862" s="1" t="s">
        <v>69</v>
      </c>
    </row>
    <row r="1863" spans="1:17" ht="12.75" customHeight="1" x14ac:dyDescent="0.25">
      <c r="A1863" s="23" t="s">
        <v>10</v>
      </c>
      <c r="B1863" s="24"/>
      <c r="C1863" s="24"/>
      <c r="D1863" s="24"/>
      <c r="E1863" s="24"/>
      <c r="F1863" s="24"/>
      <c r="G1863" s="2"/>
      <c r="H1863" s="5" t="s">
        <v>9</v>
      </c>
      <c r="I1863" s="2"/>
      <c r="J1863" s="2"/>
      <c r="K1863" s="2"/>
      <c r="L1863" s="2"/>
      <c r="M1863" s="2"/>
      <c r="Q1863" s="1"/>
    </row>
    <row r="1864" spans="1:17" ht="12.75" customHeight="1" x14ac:dyDescent="0.25">
      <c r="A1864" s="2"/>
      <c r="B1864" s="4"/>
      <c r="C1864" s="4"/>
      <c r="D1864" s="4"/>
      <c r="E1864" s="4"/>
      <c r="F1864" s="4"/>
      <c r="G1864" s="4"/>
      <c r="H1864" s="4"/>
      <c r="I1864" s="4"/>
      <c r="J1864" s="5" t="s">
        <v>8</v>
      </c>
      <c r="K1864" s="5"/>
      <c r="L1864" s="5"/>
      <c r="M1864" s="2"/>
    </row>
    <row r="1865" spans="1:17" ht="12.75" customHeight="1" x14ac:dyDescent="0.25">
      <c r="A1865" s="25" t="s">
        <v>7</v>
      </c>
      <c r="B1865" s="26"/>
      <c r="C1865" s="26"/>
      <c r="D1865" s="26"/>
      <c r="E1865" s="26"/>
      <c r="F1865" s="6"/>
      <c r="G1865" s="6"/>
      <c r="H1865" s="21"/>
      <c r="I1865" s="21"/>
      <c r="J1865" s="21"/>
      <c r="K1865" s="21"/>
      <c r="L1865" s="21"/>
      <c r="M1865" s="2"/>
    </row>
    <row r="1866" spans="1:17" ht="12.75" customHeight="1" x14ac:dyDescent="0.25">
      <c r="A1866" s="2"/>
      <c r="B1866" s="4"/>
      <c r="C1866" s="4"/>
      <c r="D1866" s="4"/>
      <c r="E1866" s="4"/>
      <c r="F1866" s="4"/>
      <c r="G1866" s="4"/>
      <c r="H1866" s="27" t="s">
        <v>6</v>
      </c>
      <c r="I1866" s="27"/>
      <c r="J1866" s="27"/>
      <c r="K1866" s="27"/>
      <c r="L1866" s="27"/>
      <c r="M1866" s="2"/>
    </row>
    <row r="1867" spans="1:17" ht="12.75" customHeight="1" x14ac:dyDescent="0.25">
      <c r="A1867" s="2"/>
      <c r="B1867" s="5" t="s">
        <v>5</v>
      </c>
      <c r="C1867" s="4"/>
      <c r="D1867" s="4"/>
      <c r="E1867" s="4"/>
      <c r="F1867" s="4"/>
      <c r="G1867" s="4"/>
      <c r="H1867" s="28" t="s">
        <v>4</v>
      </c>
      <c r="I1867" s="28"/>
      <c r="J1867" s="28"/>
      <c r="K1867" s="28"/>
      <c r="L1867" s="28"/>
      <c r="M1867" s="2"/>
    </row>
    <row r="1868" spans="1:17" ht="12.75" customHeight="1" x14ac:dyDescent="0.25">
      <c r="A1868" s="2"/>
      <c r="B1868" s="5"/>
      <c r="C1868" s="26" t="s">
        <v>3</v>
      </c>
      <c r="D1868" s="26"/>
      <c r="E1868" s="26"/>
      <c r="F1868" s="26"/>
      <c r="G1868" s="4"/>
      <c r="M1868" s="2"/>
      <c r="P1868" s="1"/>
      <c r="Q1868" s="1"/>
    </row>
    <row r="1869" spans="1:17" ht="12.75" customHeight="1" thickBot="1" x14ac:dyDescent="0.3">
      <c r="A1869" s="2"/>
      <c r="B1869" s="4"/>
      <c r="C1869" s="21"/>
      <c r="D1869" s="21"/>
      <c r="E1869" s="21"/>
      <c r="F1869" s="21"/>
      <c r="G1869" s="3"/>
      <c r="H1869" s="22" t="s">
        <v>68</v>
      </c>
      <c r="I1869" s="22"/>
      <c r="J1869" s="22"/>
      <c r="K1869" s="22"/>
      <c r="L1869" s="22"/>
      <c r="M1869" s="2"/>
    </row>
    <row r="1870" spans="1:17" ht="12.75" customHeight="1" x14ac:dyDescent="0.25"/>
    <row r="1871" spans="1:17" ht="12.75" customHeight="1" x14ac:dyDescent="0.25">
      <c r="A1871" s="19" t="s">
        <v>1</v>
      </c>
      <c r="B1871" s="19"/>
      <c r="C1871" s="19"/>
      <c r="D1871" s="19"/>
      <c r="E1871" s="19"/>
      <c r="F1871" s="19"/>
      <c r="G1871" s="19"/>
      <c r="H1871" s="19"/>
      <c r="I1871" s="19"/>
      <c r="J1871" s="19"/>
      <c r="K1871" s="19"/>
      <c r="L1871" s="19"/>
      <c r="M1871" s="19"/>
      <c r="P1871" s="1"/>
    </row>
    <row r="1872" spans="1:17" ht="12.75" hidden="1" customHeight="1" x14ac:dyDescent="0.25">
      <c r="A1872" s="20" t="s">
        <v>0</v>
      </c>
      <c r="B1872" s="20"/>
      <c r="C1872" s="20"/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</row>
    <row r="1873" spans="1:13" ht="12.75" hidden="1" customHeight="1" x14ac:dyDescent="0.25">
      <c r="A1873" s="19" t="s">
        <v>1</v>
      </c>
      <c r="B1873" s="19"/>
      <c r="C1873" s="19"/>
      <c r="D1873" s="19"/>
      <c r="E1873" s="19"/>
      <c r="F1873" s="19"/>
      <c r="G1873" s="19"/>
      <c r="H1873" s="19"/>
      <c r="I1873" s="19"/>
      <c r="J1873" s="19"/>
      <c r="K1873" s="19"/>
      <c r="L1873" s="19"/>
      <c r="M1873" s="19"/>
    </row>
    <row r="1874" spans="1:13" ht="12.75" hidden="1" customHeight="1" x14ac:dyDescent="0.25">
      <c r="A1874" s="20" t="s">
        <v>0</v>
      </c>
      <c r="B1874" s="20"/>
      <c r="C1874" s="20"/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</row>
    <row r="1875" spans="1:13" ht="12.75" hidden="1" customHeight="1" x14ac:dyDescent="0.25">
      <c r="A1875" s="19" t="s">
        <v>1</v>
      </c>
      <c r="B1875" s="19"/>
      <c r="C1875" s="19"/>
      <c r="D1875" s="19"/>
      <c r="E1875" s="19"/>
      <c r="F1875" s="19"/>
      <c r="G1875" s="19"/>
      <c r="H1875" s="19"/>
      <c r="I1875" s="19"/>
      <c r="J1875" s="19"/>
      <c r="K1875" s="19"/>
      <c r="L1875" s="19"/>
      <c r="M1875" s="19"/>
    </row>
    <row r="1876" spans="1:13" ht="12.75" hidden="1" customHeight="1" x14ac:dyDescent="0.25">
      <c r="A1876" s="20" t="s">
        <v>0</v>
      </c>
      <c r="B1876" s="20"/>
      <c r="C1876" s="20"/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</row>
    <row r="1877" spans="1:13" ht="12.75" hidden="1" customHeight="1" x14ac:dyDescent="0.25">
      <c r="A1877" s="19" t="s">
        <v>1</v>
      </c>
      <c r="B1877" s="19"/>
      <c r="C1877" s="19"/>
      <c r="D1877" s="19"/>
      <c r="E1877" s="19"/>
      <c r="F1877" s="19"/>
      <c r="G1877" s="19"/>
      <c r="H1877" s="19"/>
      <c r="I1877" s="19"/>
      <c r="J1877" s="19"/>
      <c r="K1877" s="19"/>
      <c r="L1877" s="19"/>
      <c r="M1877" s="19"/>
    </row>
    <row r="1878" spans="1:13" ht="12.75" hidden="1" customHeight="1" x14ac:dyDescent="0.25">
      <c r="A1878" s="20" t="s">
        <v>0</v>
      </c>
      <c r="B1878" s="20"/>
      <c r="C1878" s="20"/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</row>
    <row r="1879" spans="1:13" ht="12.75" hidden="1" customHeight="1" x14ac:dyDescent="0.25">
      <c r="A1879" s="19" t="s">
        <v>1</v>
      </c>
      <c r="B1879" s="19"/>
      <c r="C1879" s="19"/>
      <c r="D1879" s="19"/>
      <c r="E1879" s="19"/>
      <c r="F1879" s="19"/>
      <c r="G1879" s="19"/>
      <c r="H1879" s="19"/>
      <c r="I1879" s="19"/>
      <c r="J1879" s="19"/>
      <c r="K1879" s="19"/>
      <c r="L1879" s="19"/>
      <c r="M1879" s="19"/>
    </row>
    <row r="1880" spans="1:13" ht="12.75" hidden="1" customHeight="1" x14ac:dyDescent="0.25">
      <c r="A1880" s="20" t="s">
        <v>0</v>
      </c>
      <c r="B1880" s="20"/>
      <c r="C1880" s="20"/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</row>
    <row r="1881" spans="1:13" ht="12.75" hidden="1" customHeight="1" x14ac:dyDescent="0.25">
      <c r="A1881" s="19" t="s">
        <v>1</v>
      </c>
      <c r="B1881" s="19"/>
      <c r="C1881" s="19"/>
      <c r="D1881" s="19"/>
      <c r="E1881" s="19"/>
      <c r="F1881" s="19"/>
      <c r="G1881" s="19"/>
      <c r="H1881" s="19"/>
      <c r="I1881" s="19"/>
      <c r="J1881" s="19"/>
      <c r="K1881" s="19"/>
      <c r="L1881" s="19"/>
      <c r="M1881" s="19"/>
    </row>
    <row r="1882" spans="1:13" ht="12.75" hidden="1" customHeight="1" x14ac:dyDescent="0.25">
      <c r="A1882" s="20" t="s">
        <v>0</v>
      </c>
      <c r="B1882" s="20"/>
      <c r="C1882" s="20"/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</row>
    <row r="1883" spans="1:13" ht="12.75" hidden="1" customHeight="1" x14ac:dyDescent="0.25">
      <c r="A1883" s="19" t="s">
        <v>1</v>
      </c>
      <c r="B1883" s="19"/>
      <c r="C1883" s="19"/>
      <c r="D1883" s="19"/>
      <c r="E1883" s="19"/>
      <c r="F1883" s="19"/>
      <c r="G1883" s="19"/>
      <c r="H1883" s="19"/>
      <c r="I1883" s="19"/>
      <c r="J1883" s="19"/>
      <c r="K1883" s="19"/>
      <c r="L1883" s="19"/>
      <c r="M1883" s="19"/>
    </row>
    <row r="1884" spans="1:13" ht="12.75" hidden="1" customHeight="1" x14ac:dyDescent="0.25">
      <c r="A1884" s="20" t="s">
        <v>0</v>
      </c>
      <c r="B1884" s="20"/>
      <c r="C1884" s="20"/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</row>
    <row r="1885" spans="1:13" ht="12.75" hidden="1" customHeight="1" x14ac:dyDescent="0.25">
      <c r="A1885" s="19" t="s">
        <v>1</v>
      </c>
      <c r="B1885" s="19"/>
      <c r="C1885" s="19"/>
      <c r="D1885" s="19"/>
      <c r="E1885" s="19"/>
      <c r="F1885" s="19"/>
      <c r="G1885" s="19"/>
      <c r="H1885" s="19"/>
      <c r="I1885" s="19"/>
      <c r="J1885" s="19"/>
      <c r="K1885" s="19"/>
      <c r="L1885" s="19"/>
      <c r="M1885" s="19"/>
    </row>
    <row r="1886" spans="1:13" ht="12.75" hidden="1" customHeight="1" x14ac:dyDescent="0.25">
      <c r="A1886" s="20" t="s">
        <v>0</v>
      </c>
      <c r="B1886" s="20"/>
      <c r="C1886" s="20"/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</row>
    <row r="1887" spans="1:13" ht="12.75" hidden="1" customHeight="1" x14ac:dyDescent="0.25">
      <c r="A1887" s="19" t="s">
        <v>1</v>
      </c>
      <c r="B1887" s="19"/>
      <c r="C1887" s="19"/>
      <c r="D1887" s="19"/>
      <c r="E1887" s="19"/>
      <c r="F1887" s="19"/>
      <c r="G1887" s="19"/>
      <c r="H1887" s="19"/>
      <c r="I1887" s="19"/>
      <c r="J1887" s="19"/>
      <c r="K1887" s="19"/>
      <c r="L1887" s="19"/>
      <c r="M1887" s="19"/>
    </row>
    <row r="1888" spans="1:13" ht="12.75" hidden="1" customHeight="1" x14ac:dyDescent="0.25">
      <c r="A1888" s="20" t="s">
        <v>0</v>
      </c>
      <c r="B1888" s="20"/>
      <c r="C1888" s="20"/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</row>
    <row r="1889" spans="1:13" ht="12.75" hidden="1" customHeight="1" x14ac:dyDescent="0.25">
      <c r="A1889" s="19" t="s">
        <v>1</v>
      </c>
      <c r="B1889" s="19"/>
      <c r="C1889" s="19"/>
      <c r="D1889" s="19"/>
      <c r="E1889" s="19"/>
      <c r="F1889" s="19"/>
      <c r="G1889" s="19"/>
      <c r="H1889" s="19"/>
      <c r="I1889" s="19"/>
      <c r="J1889" s="19"/>
      <c r="K1889" s="19"/>
      <c r="L1889" s="19"/>
      <c r="M1889" s="19"/>
    </row>
    <row r="1890" spans="1:13" ht="12.75" hidden="1" customHeight="1" x14ac:dyDescent="0.25">
      <c r="A1890" s="20" t="s">
        <v>0</v>
      </c>
      <c r="B1890" s="20"/>
      <c r="C1890" s="20"/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</row>
    <row r="1891" spans="1:13" ht="12.75" hidden="1" customHeight="1" x14ac:dyDescent="0.25">
      <c r="A1891" s="19" t="s">
        <v>1</v>
      </c>
      <c r="B1891" s="19"/>
      <c r="C1891" s="19"/>
      <c r="D1891" s="19"/>
      <c r="E1891" s="19"/>
      <c r="F1891" s="19"/>
      <c r="G1891" s="19"/>
      <c r="H1891" s="19"/>
      <c r="I1891" s="19"/>
      <c r="J1891" s="19"/>
      <c r="K1891" s="19"/>
      <c r="L1891" s="19"/>
      <c r="M1891" s="19"/>
    </row>
    <row r="1892" spans="1:13" ht="12.75" hidden="1" customHeight="1" x14ac:dyDescent="0.25">
      <c r="A1892" s="20" t="s">
        <v>0</v>
      </c>
      <c r="B1892" s="20"/>
      <c r="C1892" s="20"/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</row>
    <row r="1893" spans="1:13" ht="12.75" hidden="1" customHeight="1" x14ac:dyDescent="0.25">
      <c r="A1893" s="19" t="s">
        <v>1</v>
      </c>
      <c r="B1893" s="19"/>
      <c r="C1893" s="19"/>
      <c r="D1893" s="19"/>
      <c r="E1893" s="19"/>
      <c r="F1893" s="19"/>
      <c r="G1893" s="19"/>
      <c r="H1893" s="19"/>
      <c r="I1893" s="19"/>
      <c r="J1893" s="19"/>
      <c r="K1893" s="19"/>
      <c r="L1893" s="19"/>
      <c r="M1893" s="19"/>
    </row>
    <row r="1894" spans="1:13" ht="12.75" hidden="1" customHeight="1" x14ac:dyDescent="0.25">
      <c r="A1894" s="20" t="s">
        <v>0</v>
      </c>
      <c r="B1894" s="20"/>
      <c r="C1894" s="20"/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</row>
    <row r="1895" spans="1:13" ht="12.75" hidden="1" customHeight="1" x14ac:dyDescent="0.25">
      <c r="A1895" s="19" t="s">
        <v>1</v>
      </c>
      <c r="B1895" s="19"/>
      <c r="C1895" s="19"/>
      <c r="D1895" s="19"/>
      <c r="E1895" s="19"/>
      <c r="F1895" s="19"/>
      <c r="G1895" s="19"/>
      <c r="H1895" s="19"/>
      <c r="I1895" s="19"/>
      <c r="J1895" s="19"/>
      <c r="K1895" s="19"/>
      <c r="L1895" s="19"/>
      <c r="M1895" s="19"/>
    </row>
    <row r="1896" spans="1:13" ht="12.75" customHeight="1" x14ac:dyDescent="0.25">
      <c r="A1896" s="20" t="s">
        <v>0</v>
      </c>
      <c r="B1896" s="20"/>
      <c r="C1896" s="20"/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</row>
    <row r="1899" spans="1:13" ht="13.5" customHeight="1" x14ac:dyDescent="0.25">
      <c r="A1899" s="56" t="s">
        <v>67</v>
      </c>
      <c r="B1899" s="56"/>
      <c r="C1899" s="56"/>
      <c r="D1899" s="56"/>
      <c r="E1899" s="56"/>
      <c r="F1899" s="56"/>
      <c r="G1899" s="56"/>
      <c r="H1899" s="56"/>
      <c r="I1899" s="56"/>
      <c r="J1899" s="56"/>
      <c r="K1899" s="56"/>
      <c r="L1899" s="56"/>
      <c r="M1899" s="2"/>
    </row>
    <row r="1900" spans="1:13" ht="12.75" customHeight="1" x14ac:dyDescent="0.25">
      <c r="A1900" s="18"/>
      <c r="B1900" s="18"/>
      <c r="C1900" s="18"/>
      <c r="D1900" s="57" t="s">
        <v>66</v>
      </c>
      <c r="E1900" s="57"/>
      <c r="F1900" s="57"/>
      <c r="G1900" s="57"/>
      <c r="H1900" s="57"/>
      <c r="I1900" s="18"/>
      <c r="J1900" s="18"/>
      <c r="K1900" s="18"/>
      <c r="L1900" s="18"/>
      <c r="M1900" s="2"/>
    </row>
    <row r="1901" spans="1:13" ht="12.75" customHeight="1" x14ac:dyDescent="0.25">
      <c r="A1901" s="58" t="s">
        <v>55</v>
      </c>
      <c r="B1901" s="58"/>
      <c r="C1901" s="58"/>
      <c r="D1901" s="58"/>
      <c r="E1901" s="58"/>
      <c r="F1901" s="58"/>
      <c r="G1901" s="58"/>
      <c r="H1901" s="58"/>
      <c r="I1901" s="58"/>
      <c r="J1901" s="58"/>
      <c r="K1901" s="58"/>
      <c r="L1901" s="58"/>
      <c r="M1901" s="2"/>
    </row>
    <row r="1902" spans="1:13" ht="12.75" customHeight="1" x14ac:dyDescent="0.25">
      <c r="A1902" s="59" t="s">
        <v>54</v>
      </c>
      <c r="B1902" s="59"/>
      <c r="C1902" s="60" t="s">
        <v>53</v>
      </c>
      <c r="D1902" s="60"/>
      <c r="E1902" s="60"/>
      <c r="F1902" s="17"/>
      <c r="G1902" s="2"/>
      <c r="H1902" s="17" t="s">
        <v>52</v>
      </c>
      <c r="I1902" s="60" t="s">
        <v>51</v>
      </c>
      <c r="J1902" s="60"/>
      <c r="K1902" s="60"/>
      <c r="L1902" s="60"/>
      <c r="M1902" s="60"/>
    </row>
    <row r="1903" spans="1:13" ht="12.75" customHeight="1" x14ac:dyDescent="0.25">
      <c r="A1903" s="5" t="s">
        <v>49</v>
      </c>
      <c r="B1903" s="5"/>
      <c r="C1903" s="54" t="s">
        <v>50</v>
      </c>
      <c r="D1903" s="54"/>
      <c r="E1903" s="54"/>
      <c r="F1903" s="5"/>
      <c r="G1903" s="2"/>
      <c r="H1903" s="5" t="s">
        <v>49</v>
      </c>
      <c r="I1903" s="55" t="s">
        <v>48</v>
      </c>
      <c r="J1903" s="55"/>
      <c r="K1903" s="55"/>
      <c r="L1903" s="55"/>
      <c r="M1903" s="55"/>
    </row>
    <row r="1904" spans="1:13" ht="12.75" customHeight="1" x14ac:dyDescent="0.25">
      <c r="A1904" s="5" t="s">
        <v>47</v>
      </c>
      <c r="B1904" s="5"/>
      <c r="C1904" s="43" t="s">
        <v>46</v>
      </c>
      <c r="D1904" s="43"/>
      <c r="E1904" s="43"/>
      <c r="F1904" s="5"/>
      <c r="G1904" s="2"/>
      <c r="H1904" s="5" t="s">
        <v>45</v>
      </c>
      <c r="I1904" s="43" t="s">
        <v>44</v>
      </c>
      <c r="J1904" s="43"/>
      <c r="K1904" s="43"/>
      <c r="L1904" s="43"/>
      <c r="M1904" s="43"/>
    </row>
    <row r="1905" spans="1:17" ht="12.75" customHeight="1" x14ac:dyDescent="0.25">
      <c r="A1905" s="5" t="s">
        <v>43</v>
      </c>
      <c r="B1905" s="5"/>
      <c r="C1905" s="42" t="s">
        <v>42</v>
      </c>
      <c r="D1905" s="42"/>
      <c r="E1905" s="42"/>
      <c r="F1905" s="5"/>
      <c r="G1905" s="2"/>
      <c r="H1905" s="5" t="s">
        <v>41</v>
      </c>
      <c r="I1905" s="43" t="s">
        <v>40</v>
      </c>
      <c r="J1905" s="43"/>
      <c r="K1905" s="43"/>
      <c r="L1905" s="43"/>
      <c r="M1905" s="43"/>
    </row>
    <row r="1906" spans="1:17" ht="12.75" customHeight="1" x14ac:dyDescent="0.25">
      <c r="A1906" s="5" t="s">
        <v>38</v>
      </c>
      <c r="B1906" s="5"/>
      <c r="C1906" s="51" t="s">
        <v>39</v>
      </c>
      <c r="D1906" s="51"/>
      <c r="E1906" s="51"/>
      <c r="F1906" s="51"/>
      <c r="G1906" s="2"/>
      <c r="H1906" s="5" t="s">
        <v>38</v>
      </c>
      <c r="I1906" s="52" t="s">
        <v>37</v>
      </c>
      <c r="J1906" s="52"/>
      <c r="K1906" s="52"/>
      <c r="L1906" s="52"/>
      <c r="M1906" s="52"/>
    </row>
    <row r="1907" spans="1:17" ht="12.75" customHeight="1" x14ac:dyDescent="0.25">
      <c r="A1907" s="5" t="s">
        <v>35</v>
      </c>
      <c r="B1907" s="5"/>
      <c r="C1907" s="53" t="s">
        <v>36</v>
      </c>
      <c r="D1907" s="53"/>
      <c r="E1907" s="53"/>
      <c r="F1907" s="5"/>
      <c r="G1907" s="2"/>
      <c r="H1907" s="5" t="s">
        <v>35</v>
      </c>
      <c r="I1907" s="43" t="s">
        <v>34</v>
      </c>
      <c r="J1907" s="43"/>
      <c r="K1907" s="43"/>
      <c r="L1907" s="43"/>
      <c r="M1907" s="43"/>
    </row>
    <row r="1908" spans="1:17" ht="12.75" customHeight="1" x14ac:dyDescent="0.25">
      <c r="A1908" s="5" t="s">
        <v>32</v>
      </c>
      <c r="B1908" s="5"/>
      <c r="C1908" s="42" t="s">
        <v>33</v>
      </c>
      <c r="D1908" s="42"/>
      <c r="E1908" s="42"/>
      <c r="F1908" s="5"/>
      <c r="G1908" s="2"/>
      <c r="H1908" s="5" t="s">
        <v>32</v>
      </c>
      <c r="I1908" s="52">
        <v>204663171</v>
      </c>
      <c r="J1908" s="52"/>
      <c r="K1908" s="52"/>
      <c r="L1908" s="52"/>
      <c r="M1908" s="52"/>
    </row>
    <row r="1909" spans="1:17" ht="12.75" customHeight="1" x14ac:dyDescent="0.25">
      <c r="A1909" s="5" t="s">
        <v>30</v>
      </c>
      <c r="B1909" s="5"/>
      <c r="C1909" s="42" t="s">
        <v>31</v>
      </c>
      <c r="D1909" s="42"/>
      <c r="E1909" s="42"/>
      <c r="F1909" s="5"/>
      <c r="G1909" s="2"/>
      <c r="H1909" s="5" t="s">
        <v>30</v>
      </c>
      <c r="I1909" s="43" t="s">
        <v>29</v>
      </c>
      <c r="J1909" s="43"/>
      <c r="K1909" s="43"/>
      <c r="L1909" s="43"/>
      <c r="M1909" s="43"/>
    </row>
    <row r="1910" spans="1:17" ht="45" x14ac:dyDescent="0.25">
      <c r="A1910" s="44" t="s">
        <v>28</v>
      </c>
      <c r="B1910" s="40"/>
      <c r="C1910" s="40"/>
      <c r="D1910" s="45"/>
      <c r="E1910" s="49" t="s">
        <v>27</v>
      </c>
      <c r="F1910" s="49" t="s">
        <v>26</v>
      </c>
      <c r="G1910" s="49" t="s">
        <v>25</v>
      </c>
      <c r="H1910" s="49" t="s">
        <v>24</v>
      </c>
      <c r="I1910" s="39" t="s">
        <v>23</v>
      </c>
      <c r="J1910" s="39"/>
      <c r="K1910" s="39" t="s">
        <v>22</v>
      </c>
      <c r="L1910" s="39"/>
      <c r="M1910" s="9" t="s">
        <v>21</v>
      </c>
    </row>
    <row r="1911" spans="1:17" ht="22.5" x14ac:dyDescent="0.25">
      <c r="A1911" s="46"/>
      <c r="B1911" s="47"/>
      <c r="C1911" s="47"/>
      <c r="D1911" s="48"/>
      <c r="E1911" s="50"/>
      <c r="F1911" s="50"/>
      <c r="G1911" s="50"/>
      <c r="H1911" s="50"/>
      <c r="I1911" s="9" t="s">
        <v>20</v>
      </c>
      <c r="J1911" s="16" t="s">
        <v>19</v>
      </c>
      <c r="K1911" s="9" t="s">
        <v>20</v>
      </c>
      <c r="L1911" s="16" t="s">
        <v>19</v>
      </c>
      <c r="M1911" s="9"/>
      <c r="O1911">
        <f>425500-250000+30000</f>
        <v>205500</v>
      </c>
    </row>
    <row r="1912" spans="1:17" ht="12.75" customHeight="1" x14ac:dyDescent="0.25">
      <c r="A1912" s="29">
        <v>1</v>
      </c>
      <c r="B1912" s="30"/>
      <c r="C1912" s="30"/>
      <c r="D1912" s="31"/>
      <c r="E1912" s="15">
        <v>2</v>
      </c>
      <c r="F1912" s="9">
        <v>3</v>
      </c>
      <c r="G1912" s="15">
        <v>4</v>
      </c>
      <c r="H1912" s="15">
        <v>5</v>
      </c>
      <c r="I1912" s="9">
        <v>6</v>
      </c>
      <c r="J1912" s="9">
        <v>7</v>
      </c>
      <c r="K1912" s="9">
        <v>8</v>
      </c>
      <c r="L1912" s="9">
        <v>9</v>
      </c>
      <c r="M1912" s="15">
        <v>10</v>
      </c>
    </row>
    <row r="1913" spans="1:17" ht="19.5" customHeight="1" x14ac:dyDescent="0.25">
      <c r="A1913" s="14" t="s">
        <v>18</v>
      </c>
      <c r="B1913" s="32" t="s">
        <v>17</v>
      </c>
      <c r="C1913" s="33"/>
      <c r="D1913" s="34"/>
      <c r="E1913" s="14" t="s">
        <v>16</v>
      </c>
      <c r="F1913" s="13">
        <v>6</v>
      </c>
      <c r="G1913" s="12">
        <v>5000</v>
      </c>
      <c r="H1913" s="11">
        <f>G1913*F1913</f>
        <v>30000</v>
      </c>
      <c r="I1913" s="35" t="s">
        <v>15</v>
      </c>
      <c r="J1913" s="36"/>
      <c r="K1913" s="35" t="s">
        <v>14</v>
      </c>
      <c r="L1913" s="36"/>
      <c r="M1913" s="11">
        <f>H1913</f>
        <v>30000</v>
      </c>
    </row>
    <row r="1914" spans="1:17" ht="12.75" customHeight="1" x14ac:dyDescent="0.25">
      <c r="A1914" s="10"/>
      <c r="B1914" s="39" t="s">
        <v>13</v>
      </c>
      <c r="C1914" s="39"/>
      <c r="D1914" s="39"/>
      <c r="E1914" s="9"/>
      <c r="F1914" s="9"/>
      <c r="G1914" s="8"/>
      <c r="H1914" s="7">
        <f>SUM(H1913:H1913)</f>
        <v>30000</v>
      </c>
      <c r="I1914" s="37"/>
      <c r="J1914" s="38"/>
      <c r="K1914" s="37"/>
      <c r="L1914" s="38"/>
      <c r="M1914" s="7">
        <f>(M1913:M1913)</f>
        <v>30000</v>
      </c>
    </row>
    <row r="1915" spans="1:17" ht="12.75" customHeight="1" x14ac:dyDescent="0.25">
      <c r="A1915" s="40" t="s">
        <v>12</v>
      </c>
      <c r="B1915" s="40"/>
      <c r="C1915" s="40"/>
      <c r="D1915" s="40"/>
      <c r="E1915" s="41" t="s">
        <v>59</v>
      </c>
      <c r="F1915" s="41"/>
      <c r="G1915" s="41"/>
      <c r="H1915" s="41"/>
      <c r="I1915" s="41"/>
      <c r="J1915" s="41"/>
      <c r="K1915" s="41"/>
      <c r="L1915" s="41"/>
      <c r="M1915" s="41"/>
      <c r="Q1915" s="1"/>
    </row>
    <row r="1916" spans="1:17" ht="12.75" customHeight="1" x14ac:dyDescent="0.25">
      <c r="A1916" s="23" t="s">
        <v>10</v>
      </c>
      <c r="B1916" s="24"/>
      <c r="C1916" s="24"/>
      <c r="D1916" s="24"/>
      <c r="E1916" s="24"/>
      <c r="F1916" s="24"/>
      <c r="G1916" s="2"/>
      <c r="H1916" s="5" t="s">
        <v>9</v>
      </c>
      <c r="I1916" s="2"/>
      <c r="J1916" s="2"/>
      <c r="K1916" s="2"/>
      <c r="L1916" s="2"/>
      <c r="M1916" s="2"/>
      <c r="Q1916" s="1"/>
    </row>
    <row r="1917" spans="1:17" ht="12.75" customHeight="1" x14ac:dyDescent="0.25">
      <c r="A1917" s="2"/>
      <c r="B1917" s="4"/>
      <c r="C1917" s="4"/>
      <c r="D1917" s="4"/>
      <c r="E1917" s="4"/>
      <c r="F1917" s="4"/>
      <c r="G1917" s="4"/>
      <c r="H1917" s="4"/>
      <c r="I1917" s="4"/>
      <c r="J1917" s="5" t="s">
        <v>8</v>
      </c>
      <c r="K1917" s="5"/>
      <c r="L1917" s="5"/>
      <c r="M1917" s="2"/>
    </row>
    <row r="1918" spans="1:17" ht="12.75" customHeight="1" x14ac:dyDescent="0.25">
      <c r="A1918" s="25" t="s">
        <v>7</v>
      </c>
      <c r="B1918" s="26"/>
      <c r="C1918" s="26"/>
      <c r="D1918" s="26"/>
      <c r="E1918" s="26"/>
      <c r="F1918" s="6"/>
      <c r="G1918" s="6"/>
      <c r="H1918" s="21"/>
      <c r="I1918" s="21"/>
      <c r="J1918" s="21"/>
      <c r="K1918" s="21"/>
      <c r="L1918" s="21"/>
      <c r="M1918" s="2"/>
    </row>
    <row r="1919" spans="1:17" ht="12.75" customHeight="1" x14ac:dyDescent="0.25">
      <c r="A1919" s="2"/>
      <c r="B1919" s="4"/>
      <c r="C1919" s="4"/>
      <c r="D1919" s="4"/>
      <c r="E1919" s="4"/>
      <c r="F1919" s="4"/>
      <c r="G1919" s="4"/>
      <c r="H1919" s="27" t="s">
        <v>6</v>
      </c>
      <c r="I1919" s="27"/>
      <c r="J1919" s="27"/>
      <c r="K1919" s="27"/>
      <c r="L1919" s="27"/>
      <c r="M1919" s="2"/>
    </row>
    <row r="1920" spans="1:17" ht="12.75" customHeight="1" x14ac:dyDescent="0.25">
      <c r="A1920" s="2"/>
      <c r="B1920" s="5" t="s">
        <v>5</v>
      </c>
      <c r="C1920" s="4"/>
      <c r="D1920" s="4"/>
      <c r="E1920" s="4"/>
      <c r="F1920" s="4"/>
      <c r="G1920" s="4"/>
      <c r="H1920" s="28" t="s">
        <v>4</v>
      </c>
      <c r="I1920" s="28"/>
      <c r="J1920" s="28"/>
      <c r="K1920" s="28"/>
      <c r="L1920" s="28"/>
      <c r="M1920" s="2"/>
    </row>
    <row r="1921" spans="1:17" ht="12.75" customHeight="1" x14ac:dyDescent="0.25">
      <c r="A1921" s="2"/>
      <c r="B1921" s="5"/>
      <c r="C1921" s="26" t="s">
        <v>3</v>
      </c>
      <c r="D1921" s="26"/>
      <c r="E1921" s="26"/>
      <c r="F1921" s="26"/>
      <c r="G1921" s="4"/>
      <c r="M1921" s="2"/>
      <c r="P1921" s="1"/>
      <c r="Q1921" s="1"/>
    </row>
    <row r="1922" spans="1:17" ht="12.75" customHeight="1" thickBot="1" x14ac:dyDescent="0.3">
      <c r="A1922" s="2"/>
      <c r="B1922" s="4"/>
      <c r="C1922" s="21"/>
      <c r="D1922" s="21"/>
      <c r="E1922" s="21"/>
      <c r="F1922" s="21"/>
      <c r="G1922" s="3"/>
      <c r="H1922" s="22" t="s">
        <v>65</v>
      </c>
      <c r="I1922" s="22"/>
      <c r="J1922" s="22"/>
      <c r="K1922" s="22"/>
      <c r="L1922" s="22"/>
      <c r="M1922" s="2"/>
    </row>
    <row r="1923" spans="1:17" ht="12.75" customHeight="1" x14ac:dyDescent="0.25"/>
    <row r="1924" spans="1:17" ht="12.75" customHeight="1" x14ac:dyDescent="0.25">
      <c r="A1924" s="19" t="s">
        <v>1</v>
      </c>
      <c r="B1924" s="19"/>
      <c r="C1924" s="19"/>
      <c r="D1924" s="19"/>
      <c r="E1924" s="19"/>
      <c r="F1924" s="19"/>
      <c r="G1924" s="19"/>
      <c r="H1924" s="19"/>
      <c r="I1924" s="19"/>
      <c r="J1924" s="19"/>
      <c r="K1924" s="19"/>
      <c r="L1924" s="19"/>
      <c r="M1924" s="19"/>
      <c r="P1924" s="1"/>
    </row>
    <row r="1925" spans="1:17" ht="12.75" hidden="1" customHeight="1" x14ac:dyDescent="0.25">
      <c r="A1925" s="20" t="s">
        <v>0</v>
      </c>
      <c r="B1925" s="20"/>
      <c r="C1925" s="20"/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</row>
    <row r="1926" spans="1:17" ht="12.75" hidden="1" customHeight="1" x14ac:dyDescent="0.25">
      <c r="A1926" s="19" t="s">
        <v>1</v>
      </c>
      <c r="B1926" s="19"/>
      <c r="C1926" s="19"/>
      <c r="D1926" s="19"/>
      <c r="E1926" s="19"/>
      <c r="F1926" s="19"/>
      <c r="G1926" s="19"/>
      <c r="H1926" s="19"/>
      <c r="I1926" s="19"/>
      <c r="J1926" s="19"/>
      <c r="K1926" s="19"/>
      <c r="L1926" s="19"/>
      <c r="M1926" s="19"/>
    </row>
    <row r="1927" spans="1:17" ht="12.75" hidden="1" customHeight="1" x14ac:dyDescent="0.25">
      <c r="A1927" s="20" t="s">
        <v>0</v>
      </c>
      <c r="B1927" s="20"/>
      <c r="C1927" s="20"/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</row>
    <row r="1928" spans="1:17" ht="12.75" hidden="1" customHeight="1" x14ac:dyDescent="0.25">
      <c r="A1928" s="19" t="s">
        <v>1</v>
      </c>
      <c r="B1928" s="19"/>
      <c r="C1928" s="19"/>
      <c r="D1928" s="19"/>
      <c r="E1928" s="19"/>
      <c r="F1928" s="19"/>
      <c r="G1928" s="19"/>
      <c r="H1928" s="19"/>
      <c r="I1928" s="19"/>
      <c r="J1928" s="19"/>
      <c r="K1928" s="19"/>
      <c r="L1928" s="19"/>
      <c r="M1928" s="19"/>
    </row>
    <row r="1929" spans="1:17" ht="12.75" hidden="1" customHeight="1" x14ac:dyDescent="0.25">
      <c r="A1929" s="20" t="s">
        <v>0</v>
      </c>
      <c r="B1929" s="20"/>
      <c r="C1929" s="20"/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</row>
    <row r="1930" spans="1:17" ht="12.75" hidden="1" customHeight="1" x14ac:dyDescent="0.25">
      <c r="A1930" s="19" t="s">
        <v>1</v>
      </c>
      <c r="B1930" s="19"/>
      <c r="C1930" s="19"/>
      <c r="D1930" s="19"/>
      <c r="E1930" s="19"/>
      <c r="F1930" s="19"/>
      <c r="G1930" s="19"/>
      <c r="H1930" s="19"/>
      <c r="I1930" s="19"/>
      <c r="J1930" s="19"/>
      <c r="K1930" s="19"/>
      <c r="L1930" s="19"/>
      <c r="M1930" s="19"/>
    </row>
    <row r="1931" spans="1:17" ht="12.75" hidden="1" customHeight="1" x14ac:dyDescent="0.25">
      <c r="A1931" s="20" t="s">
        <v>0</v>
      </c>
      <c r="B1931" s="20"/>
      <c r="C1931" s="20"/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</row>
    <row r="1932" spans="1:17" ht="12.75" hidden="1" customHeight="1" x14ac:dyDescent="0.25">
      <c r="A1932" s="19" t="s">
        <v>1</v>
      </c>
      <c r="B1932" s="19"/>
      <c r="C1932" s="19"/>
      <c r="D1932" s="19"/>
      <c r="E1932" s="19"/>
      <c r="F1932" s="19"/>
      <c r="G1932" s="19"/>
      <c r="H1932" s="19"/>
      <c r="I1932" s="19"/>
      <c r="J1932" s="19"/>
      <c r="K1932" s="19"/>
      <c r="L1932" s="19"/>
      <c r="M1932" s="19"/>
    </row>
    <row r="1933" spans="1:17" ht="12.75" hidden="1" customHeight="1" x14ac:dyDescent="0.25">
      <c r="A1933" s="20" t="s">
        <v>0</v>
      </c>
      <c r="B1933" s="20"/>
      <c r="C1933" s="20"/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</row>
    <row r="1934" spans="1:17" ht="12.75" hidden="1" customHeight="1" x14ac:dyDescent="0.25">
      <c r="A1934" s="19" t="s">
        <v>1</v>
      </c>
      <c r="B1934" s="19"/>
      <c r="C1934" s="19"/>
      <c r="D1934" s="19"/>
      <c r="E1934" s="19"/>
      <c r="F1934" s="19"/>
      <c r="G1934" s="19"/>
      <c r="H1934" s="19"/>
      <c r="I1934" s="19"/>
      <c r="J1934" s="19"/>
      <c r="K1934" s="19"/>
      <c r="L1934" s="19"/>
      <c r="M1934" s="19"/>
    </row>
    <row r="1935" spans="1:17" ht="12.75" hidden="1" customHeight="1" x14ac:dyDescent="0.25">
      <c r="A1935" s="20" t="s">
        <v>0</v>
      </c>
      <c r="B1935" s="20"/>
      <c r="C1935" s="20"/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</row>
    <row r="1936" spans="1:17" ht="12.75" hidden="1" customHeight="1" x14ac:dyDescent="0.25">
      <c r="A1936" s="19" t="s">
        <v>1</v>
      </c>
      <c r="B1936" s="19"/>
      <c r="C1936" s="19"/>
      <c r="D1936" s="19"/>
      <c r="E1936" s="19"/>
      <c r="F1936" s="19"/>
      <c r="G1936" s="19"/>
      <c r="H1936" s="19"/>
      <c r="I1936" s="19"/>
      <c r="J1936" s="19"/>
      <c r="K1936" s="19"/>
      <c r="L1936" s="19"/>
      <c r="M1936" s="19"/>
    </row>
    <row r="1937" spans="1:13" ht="12.75" hidden="1" customHeight="1" x14ac:dyDescent="0.25">
      <c r="A1937" s="20" t="s">
        <v>0</v>
      </c>
      <c r="B1937" s="20"/>
      <c r="C1937" s="20"/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</row>
    <row r="1938" spans="1:13" ht="12.75" hidden="1" customHeight="1" x14ac:dyDescent="0.25">
      <c r="A1938" s="19" t="s">
        <v>1</v>
      </c>
      <c r="B1938" s="19"/>
      <c r="C1938" s="19"/>
      <c r="D1938" s="19"/>
      <c r="E1938" s="19"/>
      <c r="F1938" s="19"/>
      <c r="G1938" s="19"/>
      <c r="H1938" s="19"/>
      <c r="I1938" s="19"/>
      <c r="J1938" s="19"/>
      <c r="K1938" s="19"/>
      <c r="L1938" s="19"/>
      <c r="M1938" s="19"/>
    </row>
    <row r="1939" spans="1:13" ht="12.75" hidden="1" customHeight="1" x14ac:dyDescent="0.25">
      <c r="A1939" s="20" t="s">
        <v>0</v>
      </c>
      <c r="B1939" s="20"/>
      <c r="C1939" s="20"/>
      <c r="D1939" s="20"/>
      <c r="E1939" s="20"/>
      <c r="F1939" s="20"/>
      <c r="G1939" s="20"/>
      <c r="H1939" s="20"/>
      <c r="I1939" s="20"/>
      <c r="J1939" s="20"/>
      <c r="K1939" s="20"/>
      <c r="L1939" s="20"/>
      <c r="M1939" s="20"/>
    </row>
    <row r="1940" spans="1:13" ht="12.75" hidden="1" customHeight="1" x14ac:dyDescent="0.25">
      <c r="A1940" s="19" t="s">
        <v>1</v>
      </c>
      <c r="B1940" s="19"/>
      <c r="C1940" s="19"/>
      <c r="D1940" s="19"/>
      <c r="E1940" s="19"/>
      <c r="F1940" s="19"/>
      <c r="G1940" s="19"/>
      <c r="H1940" s="19"/>
      <c r="I1940" s="19"/>
      <c r="J1940" s="19"/>
      <c r="K1940" s="19"/>
      <c r="L1940" s="19"/>
      <c r="M1940" s="19"/>
    </row>
    <row r="1941" spans="1:13" ht="12.75" hidden="1" customHeight="1" x14ac:dyDescent="0.25">
      <c r="A1941" s="20" t="s">
        <v>0</v>
      </c>
      <c r="B1941" s="20"/>
      <c r="C1941" s="20"/>
      <c r="D1941" s="20"/>
      <c r="E1941" s="20"/>
      <c r="F1941" s="20"/>
      <c r="G1941" s="20"/>
      <c r="H1941" s="20"/>
      <c r="I1941" s="20"/>
      <c r="J1941" s="20"/>
      <c r="K1941" s="20"/>
      <c r="L1941" s="20"/>
      <c r="M1941" s="20"/>
    </row>
    <row r="1942" spans="1:13" ht="12.75" hidden="1" customHeight="1" x14ac:dyDescent="0.25">
      <c r="A1942" s="19" t="s">
        <v>1</v>
      </c>
      <c r="B1942" s="19"/>
      <c r="C1942" s="19"/>
      <c r="D1942" s="19"/>
      <c r="E1942" s="19"/>
      <c r="F1942" s="19"/>
      <c r="G1942" s="19"/>
      <c r="H1942" s="19"/>
      <c r="I1942" s="19"/>
      <c r="J1942" s="19"/>
      <c r="K1942" s="19"/>
      <c r="L1942" s="19"/>
      <c r="M1942" s="19"/>
    </row>
    <row r="1943" spans="1:13" ht="12.75" hidden="1" customHeight="1" x14ac:dyDescent="0.25">
      <c r="A1943" s="20" t="s">
        <v>0</v>
      </c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</row>
    <row r="1944" spans="1:13" ht="12.75" hidden="1" customHeight="1" x14ac:dyDescent="0.25">
      <c r="A1944" s="19" t="s">
        <v>1</v>
      </c>
      <c r="B1944" s="19"/>
      <c r="C1944" s="19"/>
      <c r="D1944" s="19"/>
      <c r="E1944" s="19"/>
      <c r="F1944" s="19"/>
      <c r="G1944" s="19"/>
      <c r="H1944" s="19"/>
      <c r="I1944" s="19"/>
      <c r="J1944" s="19"/>
      <c r="K1944" s="19"/>
      <c r="L1944" s="19"/>
      <c r="M1944" s="19"/>
    </row>
    <row r="1945" spans="1:13" ht="12.75" hidden="1" customHeight="1" x14ac:dyDescent="0.25">
      <c r="A1945" s="20" t="s">
        <v>0</v>
      </c>
      <c r="B1945" s="20"/>
      <c r="C1945" s="20"/>
      <c r="D1945" s="20"/>
      <c r="E1945" s="20"/>
      <c r="F1945" s="20"/>
      <c r="G1945" s="20"/>
      <c r="H1945" s="20"/>
      <c r="I1945" s="20"/>
      <c r="J1945" s="20"/>
      <c r="K1945" s="20"/>
      <c r="L1945" s="20"/>
      <c r="M1945" s="20"/>
    </row>
    <row r="1946" spans="1:13" ht="12.75" hidden="1" customHeight="1" x14ac:dyDescent="0.25">
      <c r="A1946" s="19" t="s">
        <v>1</v>
      </c>
      <c r="B1946" s="19"/>
      <c r="C1946" s="19"/>
      <c r="D1946" s="19"/>
      <c r="E1946" s="19"/>
      <c r="F1946" s="19"/>
      <c r="G1946" s="19"/>
      <c r="H1946" s="19"/>
      <c r="I1946" s="19"/>
      <c r="J1946" s="19"/>
      <c r="K1946" s="19"/>
      <c r="L1946" s="19"/>
      <c r="M1946" s="19"/>
    </row>
    <row r="1947" spans="1:13" ht="12.75" hidden="1" customHeight="1" x14ac:dyDescent="0.25">
      <c r="A1947" s="20" t="s">
        <v>0</v>
      </c>
      <c r="B1947" s="20"/>
      <c r="C1947" s="20"/>
      <c r="D1947" s="20"/>
      <c r="E1947" s="20"/>
      <c r="F1947" s="20"/>
      <c r="G1947" s="20"/>
      <c r="H1947" s="20"/>
      <c r="I1947" s="20"/>
      <c r="J1947" s="20"/>
      <c r="K1947" s="20"/>
      <c r="L1947" s="20"/>
      <c r="M1947" s="20"/>
    </row>
    <row r="1948" spans="1:13" ht="12.75" hidden="1" customHeight="1" x14ac:dyDescent="0.25">
      <c r="A1948" s="19" t="s">
        <v>1</v>
      </c>
      <c r="B1948" s="19"/>
      <c r="C1948" s="19"/>
      <c r="D1948" s="19"/>
      <c r="E1948" s="19"/>
      <c r="F1948" s="19"/>
      <c r="G1948" s="19"/>
      <c r="H1948" s="19"/>
      <c r="I1948" s="19"/>
      <c r="J1948" s="19"/>
      <c r="K1948" s="19"/>
      <c r="L1948" s="19"/>
      <c r="M1948" s="19"/>
    </row>
    <row r="1949" spans="1:13" ht="12.75" customHeight="1" x14ac:dyDescent="0.25">
      <c r="A1949" s="20" t="s">
        <v>0</v>
      </c>
      <c r="B1949" s="20"/>
      <c r="C1949" s="20"/>
      <c r="D1949" s="20"/>
      <c r="E1949" s="20"/>
      <c r="F1949" s="20"/>
      <c r="G1949" s="20"/>
      <c r="H1949" s="20"/>
      <c r="I1949" s="20"/>
      <c r="J1949" s="20"/>
      <c r="K1949" s="20"/>
      <c r="L1949" s="20"/>
      <c r="M1949" s="20"/>
    </row>
    <row r="1952" spans="1:13" ht="13.5" customHeight="1" x14ac:dyDescent="0.25">
      <c r="A1952" s="56" t="s">
        <v>64</v>
      </c>
      <c r="B1952" s="56"/>
      <c r="C1952" s="56"/>
      <c r="D1952" s="56"/>
      <c r="E1952" s="56"/>
      <c r="F1952" s="56"/>
      <c r="G1952" s="56"/>
      <c r="H1952" s="56"/>
      <c r="I1952" s="56"/>
      <c r="J1952" s="56"/>
      <c r="K1952" s="56"/>
      <c r="L1952" s="56"/>
      <c r="M1952" s="2"/>
    </row>
    <row r="1953" spans="1:17" ht="12.75" customHeight="1" x14ac:dyDescent="0.25">
      <c r="A1953" s="18"/>
      <c r="B1953" s="18"/>
      <c r="C1953" s="18"/>
      <c r="D1953" s="57" t="s">
        <v>63</v>
      </c>
      <c r="E1953" s="57"/>
      <c r="F1953" s="57"/>
      <c r="G1953" s="57"/>
      <c r="H1953" s="57"/>
      <c r="I1953" s="18"/>
      <c r="J1953" s="18"/>
      <c r="K1953" s="18"/>
      <c r="L1953" s="18"/>
      <c r="M1953" s="2"/>
    </row>
    <row r="1954" spans="1:17" ht="12.75" customHeight="1" x14ac:dyDescent="0.25">
      <c r="A1954" s="58" t="s">
        <v>55</v>
      </c>
      <c r="B1954" s="58"/>
      <c r="C1954" s="58"/>
      <c r="D1954" s="58"/>
      <c r="E1954" s="58"/>
      <c r="F1954" s="58"/>
      <c r="G1954" s="58"/>
      <c r="H1954" s="58"/>
      <c r="I1954" s="58"/>
      <c r="J1954" s="58"/>
      <c r="K1954" s="58"/>
      <c r="L1954" s="58"/>
      <c r="M1954" s="2"/>
    </row>
    <row r="1955" spans="1:17" ht="12.75" customHeight="1" x14ac:dyDescent="0.25">
      <c r="A1955" s="59" t="s">
        <v>54</v>
      </c>
      <c r="B1955" s="59"/>
      <c r="C1955" s="60" t="s">
        <v>53</v>
      </c>
      <c r="D1955" s="60"/>
      <c r="E1955" s="60"/>
      <c r="F1955" s="17"/>
      <c r="G1955" s="2"/>
      <c r="H1955" s="17" t="s">
        <v>52</v>
      </c>
      <c r="I1955" s="60" t="s">
        <v>51</v>
      </c>
      <c r="J1955" s="60"/>
      <c r="K1955" s="60"/>
      <c r="L1955" s="60"/>
      <c r="M1955" s="60"/>
    </row>
    <row r="1956" spans="1:17" ht="12.75" customHeight="1" x14ac:dyDescent="0.25">
      <c r="A1956" s="5" t="s">
        <v>49</v>
      </c>
      <c r="B1956" s="5"/>
      <c r="C1956" s="54" t="s">
        <v>50</v>
      </c>
      <c r="D1956" s="54"/>
      <c r="E1956" s="54"/>
      <c r="F1956" s="5"/>
      <c r="G1956" s="2"/>
      <c r="H1956" s="5" t="s">
        <v>49</v>
      </c>
      <c r="I1956" s="55" t="s">
        <v>48</v>
      </c>
      <c r="J1956" s="55"/>
      <c r="K1956" s="55"/>
      <c r="L1956" s="55"/>
      <c r="M1956" s="55"/>
    </row>
    <row r="1957" spans="1:17" ht="12.75" customHeight="1" x14ac:dyDescent="0.25">
      <c r="A1957" s="5" t="s">
        <v>47</v>
      </c>
      <c r="B1957" s="5"/>
      <c r="C1957" s="43" t="s">
        <v>46</v>
      </c>
      <c r="D1957" s="43"/>
      <c r="E1957" s="43"/>
      <c r="F1957" s="5"/>
      <c r="G1957" s="2"/>
      <c r="H1957" s="5" t="s">
        <v>45</v>
      </c>
      <c r="I1957" s="43" t="s">
        <v>44</v>
      </c>
      <c r="J1957" s="43"/>
      <c r="K1957" s="43"/>
      <c r="L1957" s="43"/>
      <c r="M1957" s="43"/>
    </row>
    <row r="1958" spans="1:17" ht="12.75" customHeight="1" x14ac:dyDescent="0.25">
      <c r="A1958" s="5" t="s">
        <v>43</v>
      </c>
      <c r="B1958" s="5"/>
      <c r="C1958" s="42" t="s">
        <v>42</v>
      </c>
      <c r="D1958" s="42"/>
      <c r="E1958" s="42"/>
      <c r="F1958" s="5"/>
      <c r="G1958" s="2"/>
      <c r="H1958" s="5" t="s">
        <v>41</v>
      </c>
      <c r="I1958" s="43" t="s">
        <v>40</v>
      </c>
      <c r="J1958" s="43"/>
      <c r="K1958" s="43"/>
      <c r="L1958" s="43"/>
      <c r="M1958" s="43"/>
    </row>
    <row r="1959" spans="1:17" ht="12.75" customHeight="1" x14ac:dyDescent="0.25">
      <c r="A1959" s="5" t="s">
        <v>38</v>
      </c>
      <c r="B1959" s="5"/>
      <c r="C1959" s="51" t="s">
        <v>39</v>
      </c>
      <c r="D1959" s="51"/>
      <c r="E1959" s="51"/>
      <c r="F1959" s="51"/>
      <c r="G1959" s="2"/>
      <c r="H1959" s="5" t="s">
        <v>38</v>
      </c>
      <c r="I1959" s="52" t="s">
        <v>37</v>
      </c>
      <c r="J1959" s="52"/>
      <c r="K1959" s="52"/>
      <c r="L1959" s="52"/>
      <c r="M1959" s="52"/>
    </row>
    <row r="1960" spans="1:17" ht="12.75" customHeight="1" x14ac:dyDescent="0.25">
      <c r="A1960" s="5" t="s">
        <v>35</v>
      </c>
      <c r="B1960" s="5"/>
      <c r="C1960" s="53" t="s">
        <v>36</v>
      </c>
      <c r="D1960" s="53"/>
      <c r="E1960" s="53"/>
      <c r="F1960" s="5"/>
      <c r="G1960" s="2"/>
      <c r="H1960" s="5" t="s">
        <v>35</v>
      </c>
      <c r="I1960" s="43" t="s">
        <v>34</v>
      </c>
      <c r="J1960" s="43"/>
      <c r="K1960" s="43"/>
      <c r="L1960" s="43"/>
      <c r="M1960" s="43"/>
    </row>
    <row r="1961" spans="1:17" ht="12.75" customHeight="1" x14ac:dyDescent="0.25">
      <c r="A1961" s="5" t="s">
        <v>32</v>
      </c>
      <c r="B1961" s="5"/>
      <c r="C1961" s="42" t="s">
        <v>33</v>
      </c>
      <c r="D1961" s="42"/>
      <c r="E1961" s="42"/>
      <c r="F1961" s="5"/>
      <c r="G1961" s="2"/>
      <c r="H1961" s="5" t="s">
        <v>32</v>
      </c>
      <c r="I1961" s="52">
        <v>204663171</v>
      </c>
      <c r="J1961" s="52"/>
      <c r="K1961" s="52"/>
      <c r="L1961" s="52"/>
      <c r="M1961" s="52"/>
    </row>
    <row r="1962" spans="1:17" ht="12.75" customHeight="1" x14ac:dyDescent="0.25">
      <c r="A1962" s="5" t="s">
        <v>30</v>
      </c>
      <c r="B1962" s="5"/>
      <c r="C1962" s="42" t="s">
        <v>31</v>
      </c>
      <c r="D1962" s="42"/>
      <c r="E1962" s="42"/>
      <c r="F1962" s="5"/>
      <c r="G1962" s="2"/>
      <c r="H1962" s="5" t="s">
        <v>30</v>
      </c>
      <c r="I1962" s="43" t="s">
        <v>29</v>
      </c>
      <c r="J1962" s="43"/>
      <c r="K1962" s="43"/>
      <c r="L1962" s="43"/>
      <c r="M1962" s="43"/>
    </row>
    <row r="1963" spans="1:17" ht="45" x14ac:dyDescent="0.25">
      <c r="A1963" s="44" t="s">
        <v>28</v>
      </c>
      <c r="B1963" s="40"/>
      <c r="C1963" s="40"/>
      <c r="D1963" s="45"/>
      <c r="E1963" s="49" t="s">
        <v>27</v>
      </c>
      <c r="F1963" s="49" t="s">
        <v>26</v>
      </c>
      <c r="G1963" s="49" t="s">
        <v>25</v>
      </c>
      <c r="H1963" s="49" t="s">
        <v>24</v>
      </c>
      <c r="I1963" s="39" t="s">
        <v>23</v>
      </c>
      <c r="J1963" s="39"/>
      <c r="K1963" s="39" t="s">
        <v>22</v>
      </c>
      <c r="L1963" s="39"/>
      <c r="M1963" s="9" t="s">
        <v>21</v>
      </c>
    </row>
    <row r="1964" spans="1:17" ht="22.5" x14ac:dyDescent="0.25">
      <c r="A1964" s="46"/>
      <c r="B1964" s="47"/>
      <c r="C1964" s="47"/>
      <c r="D1964" s="48"/>
      <c r="E1964" s="50"/>
      <c r="F1964" s="50"/>
      <c r="G1964" s="50"/>
      <c r="H1964" s="50"/>
      <c r="I1964" s="9" t="s">
        <v>20</v>
      </c>
      <c r="J1964" s="16" t="s">
        <v>19</v>
      </c>
      <c r="K1964" s="9" t="s">
        <v>20</v>
      </c>
      <c r="L1964" s="16" t="s">
        <v>19</v>
      </c>
      <c r="M1964" s="9"/>
      <c r="O1964">
        <f>205500+30000</f>
        <v>235500</v>
      </c>
    </row>
    <row r="1965" spans="1:17" ht="12.75" customHeight="1" x14ac:dyDescent="0.25">
      <c r="A1965" s="29">
        <v>1</v>
      </c>
      <c r="B1965" s="30"/>
      <c r="C1965" s="30"/>
      <c r="D1965" s="31"/>
      <c r="E1965" s="15">
        <v>2</v>
      </c>
      <c r="F1965" s="9">
        <v>3</v>
      </c>
      <c r="G1965" s="15">
        <v>4</v>
      </c>
      <c r="H1965" s="15">
        <v>5</v>
      </c>
      <c r="I1965" s="9">
        <v>6</v>
      </c>
      <c r="J1965" s="9">
        <v>7</v>
      </c>
      <c r="K1965" s="9">
        <v>8</v>
      </c>
      <c r="L1965" s="9">
        <v>9</v>
      </c>
      <c r="M1965" s="15">
        <v>10</v>
      </c>
    </row>
    <row r="1966" spans="1:17" ht="19.5" customHeight="1" x14ac:dyDescent="0.25">
      <c r="A1966" s="14" t="s">
        <v>18</v>
      </c>
      <c r="B1966" s="32" t="s">
        <v>17</v>
      </c>
      <c r="C1966" s="33"/>
      <c r="D1966" s="34"/>
      <c r="E1966" s="14" t="s">
        <v>16</v>
      </c>
      <c r="F1966" s="13">
        <v>6</v>
      </c>
      <c r="G1966" s="12">
        <v>5000</v>
      </c>
      <c r="H1966" s="11">
        <f>G1966*F1966</f>
        <v>30000</v>
      </c>
      <c r="I1966" s="35" t="s">
        <v>15</v>
      </c>
      <c r="J1966" s="36"/>
      <c r="K1966" s="35" t="s">
        <v>14</v>
      </c>
      <c r="L1966" s="36"/>
      <c r="M1966" s="11">
        <f>H1966</f>
        <v>30000</v>
      </c>
    </row>
    <row r="1967" spans="1:17" ht="12.75" customHeight="1" x14ac:dyDescent="0.25">
      <c r="A1967" s="10"/>
      <c r="B1967" s="39" t="s">
        <v>13</v>
      </c>
      <c r="C1967" s="39"/>
      <c r="D1967" s="39"/>
      <c r="E1967" s="9"/>
      <c r="F1967" s="9"/>
      <c r="G1967" s="8"/>
      <c r="H1967" s="7">
        <f>SUM(H1966:H1966)</f>
        <v>30000</v>
      </c>
      <c r="I1967" s="37"/>
      <c r="J1967" s="38"/>
      <c r="K1967" s="37"/>
      <c r="L1967" s="38"/>
      <c r="M1967" s="7">
        <f>(M1966:M1966)</f>
        <v>30000</v>
      </c>
    </row>
    <row r="1968" spans="1:17" ht="12.75" customHeight="1" x14ac:dyDescent="0.25">
      <c r="A1968" s="40" t="s">
        <v>12</v>
      </c>
      <c r="B1968" s="40"/>
      <c r="C1968" s="40"/>
      <c r="D1968" s="40"/>
      <c r="E1968" s="41" t="s">
        <v>59</v>
      </c>
      <c r="F1968" s="41"/>
      <c r="G1968" s="41"/>
      <c r="H1968" s="41"/>
      <c r="I1968" s="41"/>
      <c r="J1968" s="41"/>
      <c r="K1968" s="41"/>
      <c r="L1968" s="41"/>
      <c r="M1968" s="41"/>
      <c r="Q1968" s="1"/>
    </row>
    <row r="1969" spans="1:17" ht="12.75" customHeight="1" x14ac:dyDescent="0.25">
      <c r="A1969" s="23" t="s">
        <v>10</v>
      </c>
      <c r="B1969" s="24"/>
      <c r="C1969" s="24"/>
      <c r="D1969" s="24"/>
      <c r="E1969" s="24"/>
      <c r="F1969" s="24"/>
      <c r="G1969" s="2"/>
      <c r="H1969" s="5" t="s">
        <v>9</v>
      </c>
      <c r="I1969" s="2"/>
      <c r="J1969" s="2"/>
      <c r="K1969" s="2"/>
      <c r="L1969" s="2"/>
      <c r="M1969" s="2"/>
      <c r="Q1969" s="1"/>
    </row>
    <row r="1970" spans="1:17" ht="12.75" customHeight="1" x14ac:dyDescent="0.25">
      <c r="A1970" s="2"/>
      <c r="B1970" s="4"/>
      <c r="C1970" s="4"/>
      <c r="D1970" s="4"/>
      <c r="E1970" s="4"/>
      <c r="F1970" s="4"/>
      <c r="G1970" s="4"/>
      <c r="H1970" s="4"/>
      <c r="I1970" s="4"/>
      <c r="J1970" s="5" t="s">
        <v>8</v>
      </c>
      <c r="K1970" s="5"/>
      <c r="L1970" s="5"/>
      <c r="M1970" s="2"/>
    </row>
    <row r="1971" spans="1:17" ht="12.75" customHeight="1" x14ac:dyDescent="0.25">
      <c r="A1971" s="25" t="s">
        <v>7</v>
      </c>
      <c r="B1971" s="26"/>
      <c r="C1971" s="26"/>
      <c r="D1971" s="26"/>
      <c r="E1971" s="26"/>
      <c r="F1971" s="6"/>
      <c r="G1971" s="6"/>
      <c r="H1971" s="21"/>
      <c r="I1971" s="21"/>
      <c r="J1971" s="21"/>
      <c r="K1971" s="21"/>
      <c r="L1971" s="21"/>
      <c r="M1971" s="2"/>
    </row>
    <row r="1972" spans="1:17" ht="12.75" customHeight="1" x14ac:dyDescent="0.25">
      <c r="A1972" s="2"/>
      <c r="B1972" s="4"/>
      <c r="C1972" s="4"/>
      <c r="D1972" s="4"/>
      <c r="E1972" s="4"/>
      <c r="F1972" s="4"/>
      <c r="G1972" s="4"/>
      <c r="H1972" s="27" t="s">
        <v>6</v>
      </c>
      <c r="I1972" s="27"/>
      <c r="J1972" s="27"/>
      <c r="K1972" s="27"/>
      <c r="L1972" s="27"/>
      <c r="M1972" s="2"/>
    </row>
    <row r="1973" spans="1:17" ht="12.75" customHeight="1" x14ac:dyDescent="0.25">
      <c r="A1973" s="2"/>
      <c r="B1973" s="5" t="s">
        <v>5</v>
      </c>
      <c r="C1973" s="4"/>
      <c r="D1973" s="4"/>
      <c r="E1973" s="4"/>
      <c r="F1973" s="4"/>
      <c r="G1973" s="4"/>
      <c r="H1973" s="28" t="s">
        <v>4</v>
      </c>
      <c r="I1973" s="28"/>
      <c r="J1973" s="28"/>
      <c r="K1973" s="28"/>
      <c r="L1973" s="28"/>
      <c r="M1973" s="2"/>
    </row>
    <row r="1974" spans="1:17" ht="12.75" customHeight="1" x14ac:dyDescent="0.25">
      <c r="A1974" s="2"/>
      <c r="B1974" s="5"/>
      <c r="C1974" s="26" t="s">
        <v>3</v>
      </c>
      <c r="D1974" s="26"/>
      <c r="E1974" s="26"/>
      <c r="F1974" s="26"/>
      <c r="G1974" s="4"/>
      <c r="M1974" s="2"/>
      <c r="P1974" s="1"/>
      <c r="Q1974" s="1"/>
    </row>
    <row r="1975" spans="1:17" ht="12.75" customHeight="1" thickBot="1" x14ac:dyDescent="0.3">
      <c r="A1975" s="2"/>
      <c r="B1975" s="4"/>
      <c r="C1975" s="21"/>
      <c r="D1975" s="21"/>
      <c r="E1975" s="21"/>
      <c r="F1975" s="21"/>
      <c r="G1975" s="3"/>
      <c r="H1975" s="22" t="s">
        <v>62</v>
      </c>
      <c r="I1975" s="22"/>
      <c r="J1975" s="22"/>
      <c r="K1975" s="22"/>
      <c r="L1975" s="22"/>
      <c r="M1975" s="2"/>
    </row>
    <row r="1976" spans="1:17" ht="12.75" customHeight="1" x14ac:dyDescent="0.25"/>
    <row r="1977" spans="1:17" ht="12.75" customHeight="1" x14ac:dyDescent="0.25">
      <c r="A1977" s="19" t="s">
        <v>1</v>
      </c>
      <c r="B1977" s="19"/>
      <c r="C1977" s="19"/>
      <c r="D1977" s="19"/>
      <c r="E1977" s="19"/>
      <c r="F1977" s="19"/>
      <c r="G1977" s="19"/>
      <c r="H1977" s="19"/>
      <c r="I1977" s="19"/>
      <c r="J1977" s="19"/>
      <c r="K1977" s="19"/>
      <c r="L1977" s="19"/>
      <c r="M1977" s="19"/>
      <c r="P1977" s="1"/>
    </row>
    <row r="1978" spans="1:17" ht="12.75" hidden="1" customHeight="1" x14ac:dyDescent="0.25">
      <c r="A1978" s="20" t="s">
        <v>0</v>
      </c>
      <c r="B1978" s="20"/>
      <c r="C1978" s="20"/>
      <c r="D1978" s="20"/>
      <c r="E1978" s="20"/>
      <c r="F1978" s="20"/>
      <c r="G1978" s="20"/>
      <c r="H1978" s="20"/>
      <c r="I1978" s="20"/>
      <c r="J1978" s="20"/>
      <c r="K1978" s="20"/>
      <c r="L1978" s="20"/>
      <c r="M1978" s="20"/>
    </row>
    <row r="1979" spans="1:17" ht="12.75" hidden="1" customHeight="1" x14ac:dyDescent="0.25">
      <c r="A1979" s="19" t="s">
        <v>1</v>
      </c>
      <c r="B1979" s="19"/>
      <c r="C1979" s="19"/>
      <c r="D1979" s="19"/>
      <c r="E1979" s="19"/>
      <c r="F1979" s="19"/>
      <c r="G1979" s="19"/>
      <c r="H1979" s="19"/>
      <c r="I1979" s="19"/>
      <c r="J1979" s="19"/>
      <c r="K1979" s="19"/>
      <c r="L1979" s="19"/>
      <c r="M1979" s="19"/>
    </row>
    <row r="1980" spans="1:17" ht="12.75" hidden="1" customHeight="1" x14ac:dyDescent="0.25">
      <c r="A1980" s="20" t="s">
        <v>0</v>
      </c>
      <c r="B1980" s="20"/>
      <c r="C1980" s="20"/>
      <c r="D1980" s="20"/>
      <c r="E1980" s="20"/>
      <c r="F1980" s="20"/>
      <c r="G1980" s="20"/>
      <c r="H1980" s="20"/>
      <c r="I1980" s="20"/>
      <c r="J1980" s="20"/>
      <c r="K1980" s="20"/>
      <c r="L1980" s="20"/>
      <c r="M1980" s="20"/>
    </row>
    <row r="1981" spans="1:17" ht="12.75" hidden="1" customHeight="1" x14ac:dyDescent="0.25">
      <c r="A1981" s="19" t="s">
        <v>1</v>
      </c>
      <c r="B1981" s="19"/>
      <c r="C1981" s="19"/>
      <c r="D1981" s="19"/>
      <c r="E1981" s="19"/>
      <c r="F1981" s="19"/>
      <c r="G1981" s="19"/>
      <c r="H1981" s="19"/>
      <c r="I1981" s="19"/>
      <c r="J1981" s="19"/>
      <c r="K1981" s="19"/>
      <c r="L1981" s="19"/>
      <c r="M1981" s="19"/>
    </row>
    <row r="1982" spans="1:17" ht="12.75" hidden="1" customHeight="1" x14ac:dyDescent="0.25">
      <c r="A1982" s="20" t="s">
        <v>0</v>
      </c>
      <c r="B1982" s="20"/>
      <c r="C1982" s="20"/>
      <c r="D1982" s="20"/>
      <c r="E1982" s="20"/>
      <c r="F1982" s="20"/>
      <c r="G1982" s="20"/>
      <c r="H1982" s="20"/>
      <c r="I1982" s="20"/>
      <c r="J1982" s="20"/>
      <c r="K1982" s="20"/>
      <c r="L1982" s="20"/>
      <c r="M1982" s="20"/>
    </row>
    <row r="1983" spans="1:17" ht="12.75" hidden="1" customHeight="1" x14ac:dyDescent="0.25">
      <c r="A1983" s="19" t="s">
        <v>1</v>
      </c>
      <c r="B1983" s="19"/>
      <c r="C1983" s="19"/>
      <c r="D1983" s="19"/>
      <c r="E1983" s="19"/>
      <c r="F1983" s="19"/>
      <c r="G1983" s="19"/>
      <c r="H1983" s="19"/>
      <c r="I1983" s="19"/>
      <c r="J1983" s="19"/>
      <c r="K1983" s="19"/>
      <c r="L1983" s="19"/>
      <c r="M1983" s="19"/>
    </row>
    <row r="1984" spans="1:17" ht="12.75" hidden="1" customHeight="1" x14ac:dyDescent="0.25">
      <c r="A1984" s="20" t="s">
        <v>0</v>
      </c>
      <c r="B1984" s="20"/>
      <c r="C1984" s="20"/>
      <c r="D1984" s="20"/>
      <c r="E1984" s="20"/>
      <c r="F1984" s="20"/>
      <c r="G1984" s="20"/>
      <c r="H1984" s="20"/>
      <c r="I1984" s="20"/>
      <c r="J1984" s="20"/>
      <c r="K1984" s="20"/>
      <c r="L1984" s="20"/>
      <c r="M1984" s="20"/>
    </row>
    <row r="1985" spans="1:13" ht="12.75" hidden="1" customHeight="1" x14ac:dyDescent="0.25">
      <c r="A1985" s="19" t="s">
        <v>1</v>
      </c>
      <c r="B1985" s="19"/>
      <c r="C1985" s="19"/>
      <c r="D1985" s="19"/>
      <c r="E1985" s="19"/>
      <c r="F1985" s="19"/>
      <c r="G1985" s="19"/>
      <c r="H1985" s="19"/>
      <c r="I1985" s="19"/>
      <c r="J1985" s="19"/>
      <c r="K1985" s="19"/>
      <c r="L1985" s="19"/>
      <c r="M1985" s="19"/>
    </row>
    <row r="1986" spans="1:13" ht="12.75" hidden="1" customHeight="1" x14ac:dyDescent="0.25">
      <c r="A1986" s="20" t="s">
        <v>0</v>
      </c>
      <c r="B1986" s="20"/>
      <c r="C1986" s="20"/>
      <c r="D1986" s="20"/>
      <c r="E1986" s="20"/>
      <c r="F1986" s="20"/>
      <c r="G1986" s="20"/>
      <c r="H1986" s="20"/>
      <c r="I1986" s="20"/>
      <c r="J1986" s="20"/>
      <c r="K1986" s="20"/>
      <c r="L1986" s="20"/>
      <c r="M1986" s="20"/>
    </row>
    <row r="1987" spans="1:13" ht="12.75" hidden="1" customHeight="1" x14ac:dyDescent="0.25">
      <c r="A1987" s="19" t="s">
        <v>1</v>
      </c>
      <c r="B1987" s="19"/>
      <c r="C1987" s="19"/>
      <c r="D1987" s="19"/>
      <c r="E1987" s="19"/>
      <c r="F1987" s="19"/>
      <c r="G1987" s="19"/>
      <c r="H1987" s="19"/>
      <c r="I1987" s="19"/>
      <c r="J1987" s="19"/>
      <c r="K1987" s="19"/>
      <c r="L1987" s="19"/>
      <c r="M1987" s="19"/>
    </row>
    <row r="1988" spans="1:13" ht="12.75" hidden="1" customHeight="1" x14ac:dyDescent="0.25">
      <c r="A1988" s="20" t="s">
        <v>0</v>
      </c>
      <c r="B1988" s="20"/>
      <c r="C1988" s="20"/>
      <c r="D1988" s="20"/>
      <c r="E1988" s="20"/>
      <c r="F1988" s="20"/>
      <c r="G1988" s="20"/>
      <c r="H1988" s="20"/>
      <c r="I1988" s="20"/>
      <c r="J1988" s="20"/>
      <c r="K1988" s="20"/>
      <c r="L1988" s="20"/>
      <c r="M1988" s="20"/>
    </row>
    <row r="1989" spans="1:13" ht="12.75" hidden="1" customHeight="1" x14ac:dyDescent="0.25">
      <c r="A1989" s="19" t="s">
        <v>1</v>
      </c>
      <c r="B1989" s="19"/>
      <c r="C1989" s="19"/>
      <c r="D1989" s="19"/>
      <c r="E1989" s="19"/>
      <c r="F1989" s="19"/>
      <c r="G1989" s="19"/>
      <c r="H1989" s="19"/>
      <c r="I1989" s="19"/>
      <c r="J1989" s="19"/>
      <c r="K1989" s="19"/>
      <c r="L1989" s="19"/>
      <c r="M1989" s="19"/>
    </row>
    <row r="1990" spans="1:13" ht="12.75" hidden="1" customHeight="1" x14ac:dyDescent="0.25">
      <c r="A1990" s="20" t="s">
        <v>0</v>
      </c>
      <c r="B1990" s="20"/>
      <c r="C1990" s="20"/>
      <c r="D1990" s="20"/>
      <c r="E1990" s="20"/>
      <c r="F1990" s="20"/>
      <c r="G1990" s="20"/>
      <c r="H1990" s="20"/>
      <c r="I1990" s="20"/>
      <c r="J1990" s="20"/>
      <c r="K1990" s="20"/>
      <c r="L1990" s="20"/>
      <c r="M1990" s="20"/>
    </row>
    <row r="1991" spans="1:13" ht="12.75" hidden="1" customHeight="1" x14ac:dyDescent="0.25">
      <c r="A1991" s="19" t="s">
        <v>1</v>
      </c>
      <c r="B1991" s="19"/>
      <c r="C1991" s="19"/>
      <c r="D1991" s="19"/>
      <c r="E1991" s="19"/>
      <c r="F1991" s="19"/>
      <c r="G1991" s="19"/>
      <c r="H1991" s="19"/>
      <c r="I1991" s="19"/>
      <c r="J1991" s="19"/>
      <c r="K1991" s="19"/>
      <c r="L1991" s="19"/>
      <c r="M1991" s="19"/>
    </row>
    <row r="1992" spans="1:13" ht="12.75" hidden="1" customHeight="1" x14ac:dyDescent="0.25">
      <c r="A1992" s="20" t="s">
        <v>0</v>
      </c>
      <c r="B1992" s="20"/>
      <c r="C1992" s="20"/>
      <c r="D1992" s="20"/>
      <c r="E1992" s="20"/>
      <c r="F1992" s="20"/>
      <c r="G1992" s="20"/>
      <c r="H1992" s="20"/>
      <c r="I1992" s="20"/>
      <c r="J1992" s="20"/>
      <c r="K1992" s="20"/>
      <c r="L1992" s="20"/>
      <c r="M1992" s="20"/>
    </row>
    <row r="1993" spans="1:13" ht="12.75" hidden="1" customHeight="1" x14ac:dyDescent="0.25">
      <c r="A1993" s="19" t="s">
        <v>1</v>
      </c>
      <c r="B1993" s="19"/>
      <c r="C1993" s="19"/>
      <c r="D1993" s="19"/>
      <c r="E1993" s="19"/>
      <c r="F1993" s="19"/>
      <c r="G1993" s="19"/>
      <c r="H1993" s="19"/>
      <c r="I1993" s="19"/>
      <c r="J1993" s="19"/>
      <c r="K1993" s="19"/>
      <c r="L1993" s="19"/>
      <c r="M1993" s="19"/>
    </row>
    <row r="1994" spans="1:13" ht="12.75" hidden="1" customHeight="1" x14ac:dyDescent="0.25">
      <c r="A1994" s="20" t="s">
        <v>0</v>
      </c>
      <c r="B1994" s="20"/>
      <c r="C1994" s="20"/>
      <c r="D1994" s="20"/>
      <c r="E1994" s="20"/>
      <c r="F1994" s="20"/>
      <c r="G1994" s="20"/>
      <c r="H1994" s="20"/>
      <c r="I1994" s="20"/>
      <c r="J1994" s="20"/>
      <c r="K1994" s="20"/>
      <c r="L1994" s="20"/>
      <c r="M1994" s="20"/>
    </row>
    <row r="1995" spans="1:13" ht="12.75" hidden="1" customHeight="1" x14ac:dyDescent="0.25">
      <c r="A1995" s="19" t="s">
        <v>1</v>
      </c>
      <c r="B1995" s="19"/>
      <c r="C1995" s="19"/>
      <c r="D1995" s="19"/>
      <c r="E1995" s="19"/>
      <c r="F1995" s="19"/>
      <c r="G1995" s="19"/>
      <c r="H1995" s="19"/>
      <c r="I1995" s="19"/>
      <c r="J1995" s="19"/>
      <c r="K1995" s="19"/>
      <c r="L1995" s="19"/>
      <c r="M1995" s="19"/>
    </row>
    <row r="1996" spans="1:13" ht="12.75" hidden="1" customHeight="1" x14ac:dyDescent="0.25">
      <c r="A1996" s="20" t="s">
        <v>0</v>
      </c>
      <c r="B1996" s="20"/>
      <c r="C1996" s="20"/>
      <c r="D1996" s="20"/>
      <c r="E1996" s="20"/>
      <c r="F1996" s="20"/>
      <c r="G1996" s="20"/>
      <c r="H1996" s="20"/>
      <c r="I1996" s="20"/>
      <c r="J1996" s="20"/>
      <c r="K1996" s="20"/>
      <c r="L1996" s="20"/>
      <c r="M1996" s="20"/>
    </row>
    <row r="1997" spans="1:13" ht="12.75" hidden="1" customHeight="1" x14ac:dyDescent="0.25">
      <c r="A1997" s="19" t="s">
        <v>1</v>
      </c>
      <c r="B1997" s="19"/>
      <c r="C1997" s="19"/>
      <c r="D1997" s="19"/>
      <c r="E1997" s="19"/>
      <c r="F1997" s="19"/>
      <c r="G1997" s="19"/>
      <c r="H1997" s="19"/>
      <c r="I1997" s="19"/>
      <c r="J1997" s="19"/>
      <c r="K1997" s="19"/>
      <c r="L1997" s="19"/>
      <c r="M1997" s="19"/>
    </row>
    <row r="1998" spans="1:13" ht="12.75" hidden="1" customHeight="1" x14ac:dyDescent="0.25">
      <c r="A1998" s="20" t="s">
        <v>0</v>
      </c>
      <c r="B1998" s="20"/>
      <c r="C1998" s="20"/>
      <c r="D1998" s="20"/>
      <c r="E1998" s="20"/>
      <c r="F1998" s="20"/>
      <c r="G1998" s="20"/>
      <c r="H1998" s="20"/>
      <c r="I1998" s="20"/>
      <c r="J1998" s="20"/>
      <c r="K1998" s="20"/>
      <c r="L1998" s="20"/>
      <c r="M1998" s="20"/>
    </row>
    <row r="1999" spans="1:13" ht="12.75" hidden="1" customHeight="1" x14ac:dyDescent="0.25">
      <c r="A1999" s="19" t="s">
        <v>1</v>
      </c>
      <c r="B1999" s="19"/>
      <c r="C1999" s="19"/>
      <c r="D1999" s="19"/>
      <c r="E1999" s="19"/>
      <c r="F1999" s="19"/>
      <c r="G1999" s="19"/>
      <c r="H1999" s="19"/>
      <c r="I1999" s="19"/>
      <c r="J1999" s="19"/>
      <c r="K1999" s="19"/>
      <c r="L1999" s="19"/>
      <c r="M1999" s="19"/>
    </row>
    <row r="2000" spans="1:13" ht="12.75" hidden="1" customHeight="1" x14ac:dyDescent="0.25">
      <c r="A2000" s="20" t="s">
        <v>0</v>
      </c>
      <c r="B2000" s="20"/>
      <c r="C2000" s="20"/>
      <c r="D2000" s="20"/>
      <c r="E2000" s="20"/>
      <c r="F2000" s="20"/>
      <c r="G2000" s="20"/>
      <c r="H2000" s="20"/>
      <c r="I2000" s="20"/>
      <c r="J2000" s="20"/>
      <c r="K2000" s="20"/>
      <c r="L2000" s="20"/>
      <c r="M2000" s="20"/>
    </row>
    <row r="2001" spans="1:13" ht="12.75" hidden="1" customHeight="1" x14ac:dyDescent="0.25">
      <c r="A2001" s="19" t="s">
        <v>1</v>
      </c>
      <c r="B2001" s="19"/>
      <c r="C2001" s="19"/>
      <c r="D2001" s="19"/>
      <c r="E2001" s="19"/>
      <c r="F2001" s="19"/>
      <c r="G2001" s="19"/>
      <c r="H2001" s="19"/>
      <c r="I2001" s="19"/>
      <c r="J2001" s="19"/>
      <c r="K2001" s="19"/>
      <c r="L2001" s="19"/>
      <c r="M2001" s="19"/>
    </row>
    <row r="2002" spans="1:13" ht="12.75" customHeight="1" x14ac:dyDescent="0.25">
      <c r="A2002" s="20" t="s">
        <v>0</v>
      </c>
      <c r="B2002" s="20"/>
      <c r="C2002" s="20"/>
      <c r="D2002" s="20"/>
      <c r="E2002" s="20"/>
      <c r="F2002" s="20"/>
      <c r="G2002" s="20"/>
      <c r="H2002" s="20"/>
      <c r="I2002" s="20"/>
      <c r="J2002" s="20"/>
      <c r="K2002" s="20"/>
      <c r="L2002" s="20"/>
      <c r="M2002" s="20"/>
    </row>
    <row r="2005" spans="1:13" ht="13.5" customHeight="1" x14ac:dyDescent="0.25">
      <c r="A2005" s="56" t="s">
        <v>61</v>
      </c>
      <c r="B2005" s="56"/>
      <c r="C2005" s="56"/>
      <c r="D2005" s="56"/>
      <c r="E2005" s="56"/>
      <c r="F2005" s="56"/>
      <c r="G2005" s="56"/>
      <c r="H2005" s="56"/>
      <c r="I2005" s="56"/>
      <c r="J2005" s="56"/>
      <c r="K2005" s="56"/>
      <c r="L2005" s="56"/>
      <c r="M2005" s="2"/>
    </row>
    <row r="2006" spans="1:13" ht="12.75" customHeight="1" x14ac:dyDescent="0.25">
      <c r="A2006" s="18"/>
      <c r="B2006" s="18"/>
      <c r="C2006" s="18"/>
      <c r="D2006" s="57" t="s">
        <v>60</v>
      </c>
      <c r="E2006" s="57"/>
      <c r="F2006" s="57"/>
      <c r="G2006" s="57"/>
      <c r="H2006" s="57"/>
      <c r="I2006" s="18"/>
      <c r="J2006" s="18"/>
      <c r="K2006" s="18"/>
      <c r="L2006" s="18"/>
      <c r="M2006" s="2"/>
    </row>
    <row r="2007" spans="1:13" ht="12.75" customHeight="1" x14ac:dyDescent="0.25">
      <c r="A2007" s="58" t="s">
        <v>55</v>
      </c>
      <c r="B2007" s="58"/>
      <c r="C2007" s="58"/>
      <c r="D2007" s="58"/>
      <c r="E2007" s="58"/>
      <c r="F2007" s="58"/>
      <c r="G2007" s="58"/>
      <c r="H2007" s="58"/>
      <c r="I2007" s="58"/>
      <c r="J2007" s="58"/>
      <c r="K2007" s="58"/>
      <c r="L2007" s="58"/>
      <c r="M2007" s="2"/>
    </row>
    <row r="2008" spans="1:13" ht="12.75" customHeight="1" x14ac:dyDescent="0.25">
      <c r="A2008" s="59" t="s">
        <v>54</v>
      </c>
      <c r="B2008" s="59"/>
      <c r="C2008" s="60" t="s">
        <v>53</v>
      </c>
      <c r="D2008" s="60"/>
      <c r="E2008" s="60"/>
      <c r="F2008" s="17"/>
      <c r="G2008" s="2"/>
      <c r="H2008" s="17" t="s">
        <v>52</v>
      </c>
      <c r="I2008" s="60" t="s">
        <v>51</v>
      </c>
      <c r="J2008" s="60"/>
      <c r="K2008" s="60"/>
      <c r="L2008" s="60"/>
      <c r="M2008" s="60"/>
    </row>
    <row r="2009" spans="1:13" ht="12.75" customHeight="1" x14ac:dyDescent="0.25">
      <c r="A2009" s="5" t="s">
        <v>49</v>
      </c>
      <c r="B2009" s="5"/>
      <c r="C2009" s="54" t="s">
        <v>50</v>
      </c>
      <c r="D2009" s="54"/>
      <c r="E2009" s="54"/>
      <c r="F2009" s="5"/>
      <c r="G2009" s="2"/>
      <c r="H2009" s="5" t="s">
        <v>49</v>
      </c>
      <c r="I2009" s="55" t="s">
        <v>48</v>
      </c>
      <c r="J2009" s="55"/>
      <c r="K2009" s="55"/>
      <c r="L2009" s="55"/>
      <c r="M2009" s="55"/>
    </row>
    <row r="2010" spans="1:13" ht="12.75" customHeight="1" x14ac:dyDescent="0.25">
      <c r="A2010" s="5" t="s">
        <v>47</v>
      </c>
      <c r="B2010" s="5"/>
      <c r="C2010" s="43" t="s">
        <v>46</v>
      </c>
      <c r="D2010" s="43"/>
      <c r="E2010" s="43"/>
      <c r="F2010" s="5"/>
      <c r="G2010" s="2"/>
      <c r="H2010" s="5" t="s">
        <v>45</v>
      </c>
      <c r="I2010" s="43" t="s">
        <v>44</v>
      </c>
      <c r="J2010" s="43"/>
      <c r="K2010" s="43"/>
      <c r="L2010" s="43"/>
      <c r="M2010" s="43"/>
    </row>
    <row r="2011" spans="1:13" ht="12.75" customHeight="1" x14ac:dyDescent="0.25">
      <c r="A2011" s="5" t="s">
        <v>43</v>
      </c>
      <c r="B2011" s="5"/>
      <c r="C2011" s="42" t="s">
        <v>42</v>
      </c>
      <c r="D2011" s="42"/>
      <c r="E2011" s="42"/>
      <c r="F2011" s="5"/>
      <c r="G2011" s="2"/>
      <c r="H2011" s="5" t="s">
        <v>41</v>
      </c>
      <c r="I2011" s="43" t="s">
        <v>40</v>
      </c>
      <c r="J2011" s="43"/>
      <c r="K2011" s="43"/>
      <c r="L2011" s="43"/>
      <c r="M2011" s="43"/>
    </row>
    <row r="2012" spans="1:13" ht="12.75" customHeight="1" x14ac:dyDescent="0.25">
      <c r="A2012" s="5" t="s">
        <v>38</v>
      </c>
      <c r="B2012" s="5"/>
      <c r="C2012" s="51" t="s">
        <v>39</v>
      </c>
      <c r="D2012" s="51"/>
      <c r="E2012" s="51"/>
      <c r="F2012" s="51"/>
      <c r="G2012" s="2"/>
      <c r="H2012" s="5" t="s">
        <v>38</v>
      </c>
      <c r="I2012" s="52" t="s">
        <v>37</v>
      </c>
      <c r="J2012" s="52"/>
      <c r="K2012" s="52"/>
      <c r="L2012" s="52"/>
      <c r="M2012" s="52"/>
    </row>
    <row r="2013" spans="1:13" ht="12.75" customHeight="1" x14ac:dyDescent="0.25">
      <c r="A2013" s="5" t="s">
        <v>35</v>
      </c>
      <c r="B2013" s="5"/>
      <c r="C2013" s="53" t="s">
        <v>36</v>
      </c>
      <c r="D2013" s="53"/>
      <c r="E2013" s="53"/>
      <c r="F2013" s="5"/>
      <c r="G2013" s="2"/>
      <c r="H2013" s="5" t="s">
        <v>35</v>
      </c>
      <c r="I2013" s="43" t="s">
        <v>34</v>
      </c>
      <c r="J2013" s="43"/>
      <c r="K2013" s="43"/>
      <c r="L2013" s="43"/>
      <c r="M2013" s="43"/>
    </row>
    <row r="2014" spans="1:13" ht="12.75" customHeight="1" x14ac:dyDescent="0.25">
      <c r="A2014" s="5" t="s">
        <v>32</v>
      </c>
      <c r="B2014" s="5"/>
      <c r="C2014" s="42" t="s">
        <v>33</v>
      </c>
      <c r="D2014" s="42"/>
      <c r="E2014" s="42"/>
      <c r="F2014" s="5"/>
      <c r="G2014" s="2"/>
      <c r="H2014" s="5" t="s">
        <v>32</v>
      </c>
      <c r="I2014" s="52">
        <v>204663171</v>
      </c>
      <c r="J2014" s="52"/>
      <c r="K2014" s="52"/>
      <c r="L2014" s="52"/>
      <c r="M2014" s="52"/>
    </row>
    <row r="2015" spans="1:13" ht="12.75" customHeight="1" x14ac:dyDescent="0.25">
      <c r="A2015" s="5" t="s">
        <v>30</v>
      </c>
      <c r="B2015" s="5"/>
      <c r="C2015" s="42" t="s">
        <v>31</v>
      </c>
      <c r="D2015" s="42"/>
      <c r="E2015" s="42"/>
      <c r="F2015" s="5"/>
      <c r="G2015" s="2"/>
      <c r="H2015" s="5" t="s">
        <v>30</v>
      </c>
      <c r="I2015" s="43" t="s">
        <v>29</v>
      </c>
      <c r="J2015" s="43"/>
      <c r="K2015" s="43"/>
      <c r="L2015" s="43"/>
      <c r="M2015" s="43"/>
    </row>
    <row r="2016" spans="1:13" ht="45" x14ac:dyDescent="0.25">
      <c r="A2016" s="44" t="s">
        <v>28</v>
      </c>
      <c r="B2016" s="40"/>
      <c r="C2016" s="40"/>
      <c r="D2016" s="45"/>
      <c r="E2016" s="49" t="s">
        <v>27</v>
      </c>
      <c r="F2016" s="49" t="s">
        <v>26</v>
      </c>
      <c r="G2016" s="49" t="s">
        <v>25</v>
      </c>
      <c r="H2016" s="49" t="s">
        <v>24</v>
      </c>
      <c r="I2016" s="39" t="s">
        <v>23</v>
      </c>
      <c r="J2016" s="39"/>
      <c r="K2016" s="39" t="s">
        <v>22</v>
      </c>
      <c r="L2016" s="39"/>
      <c r="M2016" s="9" t="s">
        <v>21</v>
      </c>
    </row>
    <row r="2017" spans="1:17" ht="22.5" x14ac:dyDescent="0.25">
      <c r="A2017" s="46"/>
      <c r="B2017" s="47"/>
      <c r="C2017" s="47"/>
      <c r="D2017" s="48"/>
      <c r="E2017" s="50"/>
      <c r="F2017" s="50"/>
      <c r="G2017" s="50"/>
      <c r="H2017" s="50"/>
      <c r="I2017" s="9" t="s">
        <v>20</v>
      </c>
      <c r="J2017" s="16" t="s">
        <v>19</v>
      </c>
      <c r="K2017" s="9" t="s">
        <v>20</v>
      </c>
      <c r="L2017" s="16" t="s">
        <v>19</v>
      </c>
      <c r="M2017" s="9"/>
      <c r="O2017">
        <f>235500+30000</f>
        <v>265500</v>
      </c>
    </row>
    <row r="2018" spans="1:17" ht="12.75" customHeight="1" x14ac:dyDescent="0.25">
      <c r="A2018" s="29">
        <v>1</v>
      </c>
      <c r="B2018" s="30"/>
      <c r="C2018" s="30"/>
      <c r="D2018" s="31"/>
      <c r="E2018" s="15">
        <v>2</v>
      </c>
      <c r="F2018" s="9">
        <v>3</v>
      </c>
      <c r="G2018" s="15">
        <v>4</v>
      </c>
      <c r="H2018" s="15">
        <v>5</v>
      </c>
      <c r="I2018" s="9">
        <v>6</v>
      </c>
      <c r="J2018" s="9">
        <v>7</v>
      </c>
      <c r="K2018" s="9">
        <v>8</v>
      </c>
      <c r="L2018" s="9">
        <v>9</v>
      </c>
      <c r="M2018" s="15">
        <v>10</v>
      </c>
    </row>
    <row r="2019" spans="1:17" ht="19.5" customHeight="1" x14ac:dyDescent="0.25">
      <c r="A2019" s="14" t="s">
        <v>18</v>
      </c>
      <c r="B2019" s="32" t="s">
        <v>17</v>
      </c>
      <c r="C2019" s="33"/>
      <c r="D2019" s="34"/>
      <c r="E2019" s="14" t="s">
        <v>16</v>
      </c>
      <c r="F2019" s="13">
        <v>6</v>
      </c>
      <c r="G2019" s="12">
        <v>5000</v>
      </c>
      <c r="H2019" s="11">
        <f>G2019*F2019</f>
        <v>30000</v>
      </c>
      <c r="I2019" s="35" t="s">
        <v>15</v>
      </c>
      <c r="J2019" s="36"/>
      <c r="K2019" s="35" t="s">
        <v>14</v>
      </c>
      <c r="L2019" s="36"/>
      <c r="M2019" s="11">
        <f>H2019</f>
        <v>30000</v>
      </c>
    </row>
    <row r="2020" spans="1:17" ht="12.75" customHeight="1" x14ac:dyDescent="0.25">
      <c r="A2020" s="10"/>
      <c r="B2020" s="39" t="s">
        <v>13</v>
      </c>
      <c r="C2020" s="39"/>
      <c r="D2020" s="39"/>
      <c r="E2020" s="9"/>
      <c r="F2020" s="9"/>
      <c r="G2020" s="8"/>
      <c r="H2020" s="7">
        <f>SUM(H2019:H2019)</f>
        <v>30000</v>
      </c>
      <c r="I2020" s="37"/>
      <c r="J2020" s="38"/>
      <c r="K2020" s="37"/>
      <c r="L2020" s="38"/>
      <c r="M2020" s="7">
        <f>(M2019:M2019)</f>
        <v>30000</v>
      </c>
    </row>
    <row r="2021" spans="1:17" ht="12.75" customHeight="1" x14ac:dyDescent="0.25">
      <c r="A2021" s="40" t="s">
        <v>12</v>
      </c>
      <c r="B2021" s="40"/>
      <c r="C2021" s="40"/>
      <c r="D2021" s="40"/>
      <c r="E2021" s="41" t="s">
        <v>59</v>
      </c>
      <c r="F2021" s="41"/>
      <c r="G2021" s="41"/>
      <c r="H2021" s="41"/>
      <c r="I2021" s="41"/>
      <c r="J2021" s="41"/>
      <c r="K2021" s="41"/>
      <c r="L2021" s="41"/>
      <c r="M2021" s="41"/>
      <c r="Q2021" s="1"/>
    </row>
    <row r="2022" spans="1:17" ht="12.75" customHeight="1" x14ac:dyDescent="0.25">
      <c r="A2022" s="23" t="s">
        <v>10</v>
      </c>
      <c r="B2022" s="24"/>
      <c r="C2022" s="24"/>
      <c r="D2022" s="24"/>
      <c r="E2022" s="24"/>
      <c r="F2022" s="24"/>
      <c r="G2022" s="2"/>
      <c r="H2022" s="5" t="s">
        <v>9</v>
      </c>
      <c r="I2022" s="2"/>
      <c r="J2022" s="2"/>
      <c r="K2022" s="2"/>
      <c r="L2022" s="2"/>
      <c r="M2022" s="2"/>
      <c r="Q2022" s="1"/>
    </row>
    <row r="2023" spans="1:17" ht="12.75" customHeight="1" x14ac:dyDescent="0.25">
      <c r="A2023" s="2"/>
      <c r="B2023" s="4"/>
      <c r="C2023" s="4"/>
      <c r="D2023" s="4"/>
      <c r="E2023" s="4"/>
      <c r="F2023" s="4"/>
      <c r="G2023" s="4"/>
      <c r="H2023" s="4"/>
      <c r="I2023" s="4"/>
      <c r="J2023" s="5" t="s">
        <v>8</v>
      </c>
      <c r="K2023" s="5"/>
      <c r="L2023" s="5"/>
      <c r="M2023" s="2"/>
    </row>
    <row r="2024" spans="1:17" ht="12.75" customHeight="1" x14ac:dyDescent="0.25">
      <c r="A2024" s="25" t="s">
        <v>7</v>
      </c>
      <c r="B2024" s="26"/>
      <c r="C2024" s="26"/>
      <c r="D2024" s="26"/>
      <c r="E2024" s="26"/>
      <c r="F2024" s="6"/>
      <c r="G2024" s="6"/>
      <c r="H2024" s="21"/>
      <c r="I2024" s="21"/>
      <c r="J2024" s="21"/>
      <c r="K2024" s="21"/>
      <c r="L2024" s="21"/>
      <c r="M2024" s="2"/>
    </row>
    <row r="2025" spans="1:17" ht="12.75" customHeight="1" x14ac:dyDescent="0.25">
      <c r="A2025" s="2"/>
      <c r="B2025" s="4"/>
      <c r="C2025" s="4"/>
      <c r="D2025" s="4"/>
      <c r="E2025" s="4"/>
      <c r="F2025" s="4"/>
      <c r="G2025" s="4"/>
      <c r="H2025" s="27" t="s">
        <v>6</v>
      </c>
      <c r="I2025" s="27"/>
      <c r="J2025" s="27"/>
      <c r="K2025" s="27"/>
      <c r="L2025" s="27"/>
      <c r="M2025" s="2"/>
    </row>
    <row r="2026" spans="1:17" ht="12.75" customHeight="1" x14ac:dyDescent="0.25">
      <c r="A2026" s="2"/>
      <c r="B2026" s="5" t="s">
        <v>5</v>
      </c>
      <c r="C2026" s="4"/>
      <c r="D2026" s="4"/>
      <c r="E2026" s="4"/>
      <c r="F2026" s="4"/>
      <c r="G2026" s="4"/>
      <c r="H2026" s="28" t="s">
        <v>4</v>
      </c>
      <c r="I2026" s="28"/>
      <c r="J2026" s="28"/>
      <c r="K2026" s="28"/>
      <c r="L2026" s="28"/>
      <c r="M2026" s="2"/>
    </row>
    <row r="2027" spans="1:17" ht="12.75" customHeight="1" x14ac:dyDescent="0.25">
      <c r="A2027" s="2"/>
      <c r="B2027" s="5"/>
      <c r="C2027" s="26" t="s">
        <v>3</v>
      </c>
      <c r="D2027" s="26"/>
      <c r="E2027" s="26"/>
      <c r="F2027" s="26"/>
      <c r="G2027" s="4"/>
      <c r="M2027" s="2"/>
      <c r="P2027" s="1"/>
      <c r="Q2027" s="1"/>
    </row>
    <row r="2028" spans="1:17" ht="12.75" customHeight="1" thickBot="1" x14ac:dyDescent="0.3">
      <c r="A2028" s="2"/>
      <c r="B2028" s="4"/>
      <c r="C2028" s="21"/>
      <c r="D2028" s="21"/>
      <c r="E2028" s="21"/>
      <c r="F2028" s="21"/>
      <c r="G2028" s="3"/>
      <c r="H2028" s="22" t="s">
        <v>58</v>
      </c>
      <c r="I2028" s="22"/>
      <c r="J2028" s="22"/>
      <c r="K2028" s="22"/>
      <c r="L2028" s="22"/>
      <c r="M2028" s="2"/>
    </row>
    <row r="2029" spans="1:17" ht="12.75" customHeight="1" x14ac:dyDescent="0.25"/>
    <row r="2030" spans="1:17" ht="12.75" customHeight="1" x14ac:dyDescent="0.25">
      <c r="A2030" s="19" t="s">
        <v>1</v>
      </c>
      <c r="B2030" s="19"/>
      <c r="C2030" s="19"/>
      <c r="D2030" s="19"/>
      <c r="E2030" s="19"/>
      <c r="F2030" s="19"/>
      <c r="G2030" s="19"/>
      <c r="H2030" s="19"/>
      <c r="I2030" s="19"/>
      <c r="J2030" s="19"/>
      <c r="K2030" s="19"/>
      <c r="L2030" s="19"/>
      <c r="M2030" s="19"/>
      <c r="P2030" s="1"/>
    </row>
    <row r="2031" spans="1:17" ht="12.75" hidden="1" customHeight="1" x14ac:dyDescent="0.25">
      <c r="A2031" s="20" t="s">
        <v>0</v>
      </c>
      <c r="B2031" s="20"/>
      <c r="C2031" s="20"/>
      <c r="D2031" s="20"/>
      <c r="E2031" s="20"/>
      <c r="F2031" s="20"/>
      <c r="G2031" s="20"/>
      <c r="H2031" s="20"/>
      <c r="I2031" s="20"/>
      <c r="J2031" s="20"/>
      <c r="K2031" s="20"/>
      <c r="L2031" s="20"/>
      <c r="M2031" s="20"/>
    </row>
    <row r="2032" spans="1:17" ht="12.75" hidden="1" customHeight="1" x14ac:dyDescent="0.25">
      <c r="A2032" s="19" t="s">
        <v>1</v>
      </c>
      <c r="B2032" s="19"/>
      <c r="C2032" s="19"/>
      <c r="D2032" s="19"/>
      <c r="E2032" s="19"/>
      <c r="F2032" s="19"/>
      <c r="G2032" s="19"/>
      <c r="H2032" s="19"/>
      <c r="I2032" s="19"/>
      <c r="J2032" s="19"/>
      <c r="K2032" s="19"/>
      <c r="L2032" s="19"/>
      <c r="M2032" s="19"/>
    </row>
    <row r="2033" spans="1:13" ht="12.75" hidden="1" customHeight="1" x14ac:dyDescent="0.25">
      <c r="A2033" s="20" t="s">
        <v>0</v>
      </c>
      <c r="B2033" s="20"/>
      <c r="C2033" s="20"/>
      <c r="D2033" s="20"/>
      <c r="E2033" s="20"/>
      <c r="F2033" s="20"/>
      <c r="G2033" s="20"/>
      <c r="H2033" s="20"/>
      <c r="I2033" s="20"/>
      <c r="J2033" s="20"/>
      <c r="K2033" s="20"/>
      <c r="L2033" s="20"/>
      <c r="M2033" s="20"/>
    </row>
    <row r="2034" spans="1:13" ht="12.75" hidden="1" customHeight="1" x14ac:dyDescent="0.25">
      <c r="A2034" s="19" t="s">
        <v>1</v>
      </c>
      <c r="B2034" s="19"/>
      <c r="C2034" s="19"/>
      <c r="D2034" s="19"/>
      <c r="E2034" s="19"/>
      <c r="F2034" s="19"/>
      <c r="G2034" s="19"/>
      <c r="H2034" s="19"/>
      <c r="I2034" s="19"/>
      <c r="J2034" s="19"/>
      <c r="K2034" s="19"/>
      <c r="L2034" s="19"/>
      <c r="M2034" s="19"/>
    </row>
    <row r="2035" spans="1:13" ht="12.75" hidden="1" customHeight="1" x14ac:dyDescent="0.25">
      <c r="A2035" s="20" t="s">
        <v>0</v>
      </c>
      <c r="B2035" s="20"/>
      <c r="C2035" s="20"/>
      <c r="D2035" s="20"/>
      <c r="E2035" s="20"/>
      <c r="F2035" s="20"/>
      <c r="G2035" s="20"/>
      <c r="H2035" s="20"/>
      <c r="I2035" s="20"/>
      <c r="J2035" s="20"/>
      <c r="K2035" s="20"/>
      <c r="L2035" s="20"/>
      <c r="M2035" s="20"/>
    </row>
    <row r="2036" spans="1:13" ht="12.75" hidden="1" customHeight="1" x14ac:dyDescent="0.25">
      <c r="A2036" s="19" t="s">
        <v>1</v>
      </c>
      <c r="B2036" s="19"/>
      <c r="C2036" s="19"/>
      <c r="D2036" s="19"/>
      <c r="E2036" s="19"/>
      <c r="F2036" s="19"/>
      <c r="G2036" s="19"/>
      <c r="H2036" s="19"/>
      <c r="I2036" s="19"/>
      <c r="J2036" s="19"/>
      <c r="K2036" s="19"/>
      <c r="L2036" s="19"/>
      <c r="M2036" s="19"/>
    </row>
    <row r="2037" spans="1:13" ht="12.75" hidden="1" customHeight="1" x14ac:dyDescent="0.25">
      <c r="A2037" s="20" t="s">
        <v>0</v>
      </c>
      <c r="B2037" s="20"/>
      <c r="C2037" s="20"/>
      <c r="D2037" s="20"/>
      <c r="E2037" s="20"/>
      <c r="F2037" s="20"/>
      <c r="G2037" s="20"/>
      <c r="H2037" s="20"/>
      <c r="I2037" s="20"/>
      <c r="J2037" s="20"/>
      <c r="K2037" s="20"/>
      <c r="L2037" s="20"/>
      <c r="M2037" s="20"/>
    </row>
    <row r="2038" spans="1:13" ht="12.75" hidden="1" customHeight="1" x14ac:dyDescent="0.25">
      <c r="A2038" s="19" t="s">
        <v>1</v>
      </c>
      <c r="B2038" s="19"/>
      <c r="C2038" s="19"/>
      <c r="D2038" s="19"/>
      <c r="E2038" s="19"/>
      <c r="F2038" s="19"/>
      <c r="G2038" s="19"/>
      <c r="H2038" s="19"/>
      <c r="I2038" s="19"/>
      <c r="J2038" s="19"/>
      <c r="K2038" s="19"/>
      <c r="L2038" s="19"/>
      <c r="M2038" s="19"/>
    </row>
    <row r="2039" spans="1:13" ht="12.75" hidden="1" customHeight="1" x14ac:dyDescent="0.25">
      <c r="A2039" s="20" t="s">
        <v>0</v>
      </c>
      <c r="B2039" s="20"/>
      <c r="C2039" s="20"/>
      <c r="D2039" s="20"/>
      <c r="E2039" s="20"/>
      <c r="F2039" s="20"/>
      <c r="G2039" s="20"/>
      <c r="H2039" s="20"/>
      <c r="I2039" s="20"/>
      <c r="J2039" s="20"/>
      <c r="K2039" s="20"/>
      <c r="L2039" s="20"/>
      <c r="M2039" s="20"/>
    </row>
    <row r="2040" spans="1:13" ht="12.75" hidden="1" customHeight="1" x14ac:dyDescent="0.25">
      <c r="A2040" s="19" t="s">
        <v>1</v>
      </c>
      <c r="B2040" s="19"/>
      <c r="C2040" s="19"/>
      <c r="D2040" s="19"/>
      <c r="E2040" s="19"/>
      <c r="F2040" s="19"/>
      <c r="G2040" s="19"/>
      <c r="H2040" s="19"/>
      <c r="I2040" s="19"/>
      <c r="J2040" s="19"/>
      <c r="K2040" s="19"/>
      <c r="L2040" s="19"/>
      <c r="M2040" s="19"/>
    </row>
    <row r="2041" spans="1:13" ht="12.75" hidden="1" customHeight="1" x14ac:dyDescent="0.25">
      <c r="A2041" s="20" t="s">
        <v>0</v>
      </c>
      <c r="B2041" s="20"/>
      <c r="C2041" s="20"/>
      <c r="D2041" s="20"/>
      <c r="E2041" s="20"/>
      <c r="F2041" s="20"/>
      <c r="G2041" s="20"/>
      <c r="H2041" s="20"/>
      <c r="I2041" s="20"/>
      <c r="J2041" s="20"/>
      <c r="K2041" s="20"/>
      <c r="L2041" s="20"/>
      <c r="M2041" s="20"/>
    </row>
    <row r="2042" spans="1:13" ht="12.75" hidden="1" customHeight="1" x14ac:dyDescent="0.25">
      <c r="A2042" s="19" t="s">
        <v>1</v>
      </c>
      <c r="B2042" s="19"/>
      <c r="C2042" s="19"/>
      <c r="D2042" s="19"/>
      <c r="E2042" s="19"/>
      <c r="F2042" s="19"/>
      <c r="G2042" s="19"/>
      <c r="H2042" s="19"/>
      <c r="I2042" s="19"/>
      <c r="J2042" s="19"/>
      <c r="K2042" s="19"/>
      <c r="L2042" s="19"/>
      <c r="M2042" s="19"/>
    </row>
    <row r="2043" spans="1:13" ht="12.75" hidden="1" customHeight="1" x14ac:dyDescent="0.25">
      <c r="A2043" s="20" t="s">
        <v>0</v>
      </c>
      <c r="B2043" s="20"/>
      <c r="C2043" s="20"/>
      <c r="D2043" s="20"/>
      <c r="E2043" s="20"/>
      <c r="F2043" s="20"/>
      <c r="G2043" s="20"/>
      <c r="H2043" s="20"/>
      <c r="I2043" s="20"/>
      <c r="J2043" s="20"/>
      <c r="K2043" s="20"/>
      <c r="L2043" s="20"/>
      <c r="M2043" s="20"/>
    </row>
    <row r="2044" spans="1:13" ht="12.75" hidden="1" customHeight="1" x14ac:dyDescent="0.25">
      <c r="A2044" s="19" t="s">
        <v>1</v>
      </c>
      <c r="B2044" s="19"/>
      <c r="C2044" s="19"/>
      <c r="D2044" s="19"/>
      <c r="E2044" s="19"/>
      <c r="F2044" s="19"/>
      <c r="G2044" s="19"/>
      <c r="H2044" s="19"/>
      <c r="I2044" s="19"/>
      <c r="J2044" s="19"/>
      <c r="K2044" s="19"/>
      <c r="L2044" s="19"/>
      <c r="M2044" s="19"/>
    </row>
    <row r="2045" spans="1:13" ht="12.75" hidden="1" customHeight="1" x14ac:dyDescent="0.25">
      <c r="A2045" s="20" t="s">
        <v>0</v>
      </c>
      <c r="B2045" s="20"/>
      <c r="C2045" s="20"/>
      <c r="D2045" s="20"/>
      <c r="E2045" s="20"/>
      <c r="F2045" s="20"/>
      <c r="G2045" s="20"/>
      <c r="H2045" s="20"/>
      <c r="I2045" s="20"/>
      <c r="J2045" s="20"/>
      <c r="K2045" s="20"/>
      <c r="L2045" s="20"/>
      <c r="M2045" s="20"/>
    </row>
    <row r="2046" spans="1:13" ht="12.75" hidden="1" customHeight="1" x14ac:dyDescent="0.25">
      <c r="A2046" s="19" t="s">
        <v>1</v>
      </c>
      <c r="B2046" s="19"/>
      <c r="C2046" s="19"/>
      <c r="D2046" s="19"/>
      <c r="E2046" s="19"/>
      <c r="F2046" s="19"/>
      <c r="G2046" s="19"/>
      <c r="H2046" s="19"/>
      <c r="I2046" s="19"/>
      <c r="J2046" s="19"/>
      <c r="K2046" s="19"/>
      <c r="L2046" s="19"/>
      <c r="M2046" s="19"/>
    </row>
    <row r="2047" spans="1:13" ht="12.75" hidden="1" customHeight="1" x14ac:dyDescent="0.25">
      <c r="A2047" s="20" t="s">
        <v>0</v>
      </c>
      <c r="B2047" s="20"/>
      <c r="C2047" s="20"/>
      <c r="D2047" s="20"/>
      <c r="E2047" s="20"/>
      <c r="F2047" s="20"/>
      <c r="G2047" s="20"/>
      <c r="H2047" s="20"/>
      <c r="I2047" s="20"/>
      <c r="J2047" s="20"/>
      <c r="K2047" s="20"/>
      <c r="L2047" s="20"/>
      <c r="M2047" s="20"/>
    </row>
    <row r="2048" spans="1:13" ht="12.75" hidden="1" customHeight="1" x14ac:dyDescent="0.25">
      <c r="A2048" s="19" t="s">
        <v>1</v>
      </c>
      <c r="B2048" s="19"/>
      <c r="C2048" s="19"/>
      <c r="D2048" s="19"/>
      <c r="E2048" s="19"/>
      <c r="F2048" s="19"/>
      <c r="G2048" s="19"/>
      <c r="H2048" s="19"/>
      <c r="I2048" s="19"/>
      <c r="J2048" s="19"/>
      <c r="K2048" s="19"/>
      <c r="L2048" s="19"/>
      <c r="M2048" s="19"/>
    </row>
    <row r="2049" spans="1:13" ht="12.75" hidden="1" customHeight="1" x14ac:dyDescent="0.25">
      <c r="A2049" s="20" t="s">
        <v>0</v>
      </c>
      <c r="B2049" s="20"/>
      <c r="C2049" s="20"/>
      <c r="D2049" s="20"/>
      <c r="E2049" s="20"/>
      <c r="F2049" s="20"/>
      <c r="G2049" s="20"/>
      <c r="H2049" s="20"/>
      <c r="I2049" s="20"/>
      <c r="J2049" s="20"/>
      <c r="K2049" s="20"/>
      <c r="L2049" s="20"/>
      <c r="M2049" s="20"/>
    </row>
    <row r="2050" spans="1:13" ht="12.75" hidden="1" customHeight="1" x14ac:dyDescent="0.25">
      <c r="A2050" s="19" t="s">
        <v>1</v>
      </c>
      <c r="B2050" s="19"/>
      <c r="C2050" s="19"/>
      <c r="D2050" s="19"/>
      <c r="E2050" s="19"/>
      <c r="F2050" s="19"/>
      <c r="G2050" s="19"/>
      <c r="H2050" s="19"/>
      <c r="I2050" s="19"/>
      <c r="J2050" s="19"/>
      <c r="K2050" s="19"/>
      <c r="L2050" s="19"/>
      <c r="M2050" s="19"/>
    </row>
    <row r="2051" spans="1:13" ht="12.75" hidden="1" customHeight="1" x14ac:dyDescent="0.25">
      <c r="A2051" s="20" t="s">
        <v>0</v>
      </c>
      <c r="B2051" s="20"/>
      <c r="C2051" s="20"/>
      <c r="D2051" s="20"/>
      <c r="E2051" s="20"/>
      <c r="F2051" s="20"/>
      <c r="G2051" s="20"/>
      <c r="H2051" s="20"/>
      <c r="I2051" s="20"/>
      <c r="J2051" s="20"/>
      <c r="K2051" s="20"/>
      <c r="L2051" s="20"/>
      <c r="M2051" s="20"/>
    </row>
    <row r="2052" spans="1:13" ht="12.75" hidden="1" customHeight="1" x14ac:dyDescent="0.25">
      <c r="A2052" s="19" t="s">
        <v>1</v>
      </c>
      <c r="B2052" s="19"/>
      <c r="C2052" s="19"/>
      <c r="D2052" s="19"/>
      <c r="E2052" s="19"/>
      <c r="F2052" s="19"/>
      <c r="G2052" s="19"/>
      <c r="H2052" s="19"/>
      <c r="I2052" s="19"/>
      <c r="J2052" s="19"/>
      <c r="K2052" s="19"/>
      <c r="L2052" s="19"/>
      <c r="M2052" s="19"/>
    </row>
    <row r="2053" spans="1:13" ht="12.75" hidden="1" customHeight="1" x14ac:dyDescent="0.25">
      <c r="A2053" s="20" t="s">
        <v>0</v>
      </c>
      <c r="B2053" s="20"/>
      <c r="C2053" s="20"/>
      <c r="D2053" s="20"/>
      <c r="E2053" s="20"/>
      <c r="F2053" s="20"/>
      <c r="G2053" s="20"/>
      <c r="H2053" s="20"/>
      <c r="I2053" s="20"/>
      <c r="J2053" s="20"/>
      <c r="K2053" s="20"/>
      <c r="L2053" s="20"/>
      <c r="M2053" s="20"/>
    </row>
    <row r="2054" spans="1:13" ht="12.75" hidden="1" customHeight="1" x14ac:dyDescent="0.25">
      <c r="A2054" s="19" t="s">
        <v>1</v>
      </c>
      <c r="B2054" s="19"/>
      <c r="C2054" s="19"/>
      <c r="D2054" s="19"/>
      <c r="E2054" s="19"/>
      <c r="F2054" s="19"/>
      <c r="G2054" s="19"/>
      <c r="H2054" s="19"/>
      <c r="I2054" s="19"/>
      <c r="J2054" s="19"/>
      <c r="K2054" s="19"/>
      <c r="L2054" s="19"/>
      <c r="M2054" s="19"/>
    </row>
    <row r="2055" spans="1:13" ht="12.75" customHeight="1" x14ac:dyDescent="0.25">
      <c r="A2055" s="20" t="s">
        <v>0</v>
      </c>
      <c r="B2055" s="20"/>
      <c r="C2055" s="20"/>
      <c r="D2055" s="20"/>
      <c r="E2055" s="20"/>
      <c r="F2055" s="20"/>
      <c r="G2055" s="20"/>
      <c r="H2055" s="20"/>
      <c r="I2055" s="20"/>
      <c r="J2055" s="20"/>
      <c r="K2055" s="20"/>
      <c r="L2055" s="20"/>
      <c r="M2055" s="20"/>
    </row>
    <row r="2058" spans="1:13" ht="13.5" customHeight="1" x14ac:dyDescent="0.25">
      <c r="A2058" s="56" t="s">
        <v>57</v>
      </c>
      <c r="B2058" s="56"/>
      <c r="C2058" s="56"/>
      <c r="D2058" s="56"/>
      <c r="E2058" s="56"/>
      <c r="F2058" s="56"/>
      <c r="G2058" s="56"/>
      <c r="H2058" s="56"/>
      <c r="I2058" s="56"/>
      <c r="J2058" s="56"/>
      <c r="K2058" s="56"/>
      <c r="L2058" s="56"/>
      <c r="M2058" s="2"/>
    </row>
    <row r="2059" spans="1:13" ht="12.75" customHeight="1" x14ac:dyDescent="0.25">
      <c r="A2059" s="18"/>
      <c r="B2059" s="18"/>
      <c r="C2059" s="18"/>
      <c r="D2059" s="57" t="s">
        <v>56</v>
      </c>
      <c r="E2059" s="57"/>
      <c r="F2059" s="57"/>
      <c r="G2059" s="57"/>
      <c r="H2059" s="57"/>
      <c r="I2059" s="18"/>
      <c r="J2059" s="18"/>
      <c r="K2059" s="18"/>
      <c r="L2059" s="18"/>
      <c r="M2059" s="2"/>
    </row>
    <row r="2060" spans="1:13" ht="12.75" customHeight="1" x14ac:dyDescent="0.25">
      <c r="A2060" s="58" t="s">
        <v>55</v>
      </c>
      <c r="B2060" s="58"/>
      <c r="C2060" s="58"/>
      <c r="D2060" s="58"/>
      <c r="E2060" s="58"/>
      <c r="F2060" s="58"/>
      <c r="G2060" s="58"/>
      <c r="H2060" s="58"/>
      <c r="I2060" s="58"/>
      <c r="J2060" s="58"/>
      <c r="K2060" s="58"/>
      <c r="L2060" s="58"/>
      <c r="M2060" s="2"/>
    </row>
    <row r="2061" spans="1:13" ht="12.75" customHeight="1" x14ac:dyDescent="0.25">
      <c r="A2061" s="59" t="s">
        <v>54</v>
      </c>
      <c r="B2061" s="59"/>
      <c r="C2061" s="60" t="s">
        <v>53</v>
      </c>
      <c r="D2061" s="60"/>
      <c r="E2061" s="60"/>
      <c r="F2061" s="17"/>
      <c r="G2061" s="2"/>
      <c r="H2061" s="17" t="s">
        <v>52</v>
      </c>
      <c r="I2061" s="60" t="s">
        <v>51</v>
      </c>
      <c r="J2061" s="60"/>
      <c r="K2061" s="60"/>
      <c r="L2061" s="60"/>
      <c r="M2061" s="60"/>
    </row>
    <row r="2062" spans="1:13" ht="12.75" customHeight="1" x14ac:dyDescent="0.25">
      <c r="A2062" s="5" t="s">
        <v>49</v>
      </c>
      <c r="B2062" s="5"/>
      <c r="C2062" s="54" t="s">
        <v>50</v>
      </c>
      <c r="D2062" s="54"/>
      <c r="E2062" s="54"/>
      <c r="F2062" s="5"/>
      <c r="G2062" s="2"/>
      <c r="H2062" s="5" t="s">
        <v>49</v>
      </c>
      <c r="I2062" s="55" t="s">
        <v>48</v>
      </c>
      <c r="J2062" s="55"/>
      <c r="K2062" s="55"/>
      <c r="L2062" s="55"/>
      <c r="M2062" s="55"/>
    </row>
    <row r="2063" spans="1:13" ht="12.75" customHeight="1" x14ac:dyDescent="0.25">
      <c r="A2063" s="5" t="s">
        <v>47</v>
      </c>
      <c r="B2063" s="5"/>
      <c r="C2063" s="43" t="s">
        <v>46</v>
      </c>
      <c r="D2063" s="43"/>
      <c r="E2063" s="43"/>
      <c r="F2063" s="5"/>
      <c r="G2063" s="2"/>
      <c r="H2063" s="5" t="s">
        <v>45</v>
      </c>
      <c r="I2063" s="43" t="s">
        <v>44</v>
      </c>
      <c r="J2063" s="43"/>
      <c r="K2063" s="43"/>
      <c r="L2063" s="43"/>
      <c r="M2063" s="43"/>
    </row>
    <row r="2064" spans="1:13" ht="12.75" customHeight="1" x14ac:dyDescent="0.25">
      <c r="A2064" s="5" t="s">
        <v>43</v>
      </c>
      <c r="B2064" s="5"/>
      <c r="C2064" s="42" t="s">
        <v>42</v>
      </c>
      <c r="D2064" s="42"/>
      <c r="E2064" s="42"/>
      <c r="F2064" s="5"/>
      <c r="G2064" s="2"/>
      <c r="H2064" s="5" t="s">
        <v>41</v>
      </c>
      <c r="I2064" s="43" t="s">
        <v>40</v>
      </c>
      <c r="J2064" s="43"/>
      <c r="K2064" s="43"/>
      <c r="L2064" s="43"/>
      <c r="M2064" s="43"/>
    </row>
    <row r="2065" spans="1:17" ht="12.75" customHeight="1" x14ac:dyDescent="0.25">
      <c r="A2065" s="5" t="s">
        <v>38</v>
      </c>
      <c r="B2065" s="5"/>
      <c r="C2065" s="51" t="s">
        <v>39</v>
      </c>
      <c r="D2065" s="51"/>
      <c r="E2065" s="51"/>
      <c r="F2065" s="51"/>
      <c r="G2065" s="2"/>
      <c r="H2065" s="5" t="s">
        <v>38</v>
      </c>
      <c r="I2065" s="52" t="s">
        <v>37</v>
      </c>
      <c r="J2065" s="52"/>
      <c r="K2065" s="52"/>
      <c r="L2065" s="52"/>
      <c r="M2065" s="52"/>
    </row>
    <row r="2066" spans="1:17" ht="12.75" customHeight="1" x14ac:dyDescent="0.25">
      <c r="A2066" s="5" t="s">
        <v>35</v>
      </c>
      <c r="B2066" s="5"/>
      <c r="C2066" s="53" t="s">
        <v>36</v>
      </c>
      <c r="D2066" s="53"/>
      <c r="E2066" s="53"/>
      <c r="F2066" s="5"/>
      <c r="G2066" s="2"/>
      <c r="H2066" s="5" t="s">
        <v>35</v>
      </c>
      <c r="I2066" s="43" t="s">
        <v>34</v>
      </c>
      <c r="J2066" s="43"/>
      <c r="K2066" s="43"/>
      <c r="L2066" s="43"/>
      <c r="M2066" s="43"/>
    </row>
    <row r="2067" spans="1:17" ht="12.75" customHeight="1" x14ac:dyDescent="0.25">
      <c r="A2067" s="5" t="s">
        <v>32</v>
      </c>
      <c r="B2067" s="5"/>
      <c r="C2067" s="42" t="s">
        <v>33</v>
      </c>
      <c r="D2067" s="42"/>
      <c r="E2067" s="42"/>
      <c r="F2067" s="5"/>
      <c r="G2067" s="2"/>
      <c r="H2067" s="5" t="s">
        <v>32</v>
      </c>
      <c r="I2067" s="52">
        <v>204663171</v>
      </c>
      <c r="J2067" s="52"/>
      <c r="K2067" s="52"/>
      <c r="L2067" s="52"/>
      <c r="M2067" s="52"/>
    </row>
    <row r="2068" spans="1:17" ht="12.75" customHeight="1" x14ac:dyDescent="0.25">
      <c r="A2068" s="5" t="s">
        <v>30</v>
      </c>
      <c r="B2068" s="5"/>
      <c r="C2068" s="42" t="s">
        <v>31</v>
      </c>
      <c r="D2068" s="42"/>
      <c r="E2068" s="42"/>
      <c r="F2068" s="5"/>
      <c r="G2068" s="2"/>
      <c r="H2068" s="5" t="s">
        <v>30</v>
      </c>
      <c r="I2068" s="43" t="s">
        <v>29</v>
      </c>
      <c r="J2068" s="43"/>
      <c r="K2068" s="43"/>
      <c r="L2068" s="43"/>
      <c r="M2068" s="43"/>
    </row>
    <row r="2069" spans="1:17" ht="45" x14ac:dyDescent="0.25">
      <c r="A2069" s="44" t="s">
        <v>28</v>
      </c>
      <c r="B2069" s="40"/>
      <c r="C2069" s="40"/>
      <c r="D2069" s="45"/>
      <c r="E2069" s="49" t="s">
        <v>27</v>
      </c>
      <c r="F2069" s="49" t="s">
        <v>26</v>
      </c>
      <c r="G2069" s="49" t="s">
        <v>25</v>
      </c>
      <c r="H2069" s="49" t="s">
        <v>24</v>
      </c>
      <c r="I2069" s="39" t="s">
        <v>23</v>
      </c>
      <c r="J2069" s="39"/>
      <c r="K2069" s="39" t="s">
        <v>22</v>
      </c>
      <c r="L2069" s="39"/>
      <c r="M2069" s="9" t="s">
        <v>21</v>
      </c>
    </row>
    <row r="2070" spans="1:17" ht="22.5" x14ac:dyDescent="0.25">
      <c r="A2070" s="46"/>
      <c r="B2070" s="47"/>
      <c r="C2070" s="47"/>
      <c r="D2070" s="48"/>
      <c r="E2070" s="50"/>
      <c r="F2070" s="50"/>
      <c r="G2070" s="50"/>
      <c r="H2070" s="50"/>
      <c r="I2070" s="9" t="s">
        <v>20</v>
      </c>
      <c r="J2070" s="16" t="s">
        <v>19</v>
      </c>
      <c r="K2070" s="9" t="s">
        <v>20</v>
      </c>
      <c r="L2070" s="16" t="s">
        <v>19</v>
      </c>
      <c r="M2070" s="9"/>
      <c r="O2070">
        <f>265500+60000</f>
        <v>325500</v>
      </c>
    </row>
    <row r="2071" spans="1:17" ht="12.75" customHeight="1" x14ac:dyDescent="0.25">
      <c r="A2071" s="29">
        <v>1</v>
      </c>
      <c r="B2071" s="30"/>
      <c r="C2071" s="30"/>
      <c r="D2071" s="31"/>
      <c r="E2071" s="15">
        <v>2</v>
      </c>
      <c r="F2071" s="9">
        <v>3</v>
      </c>
      <c r="G2071" s="15">
        <v>4</v>
      </c>
      <c r="H2071" s="15">
        <v>5</v>
      </c>
      <c r="I2071" s="9">
        <v>6</v>
      </c>
      <c r="J2071" s="9">
        <v>7</v>
      </c>
      <c r="K2071" s="9">
        <v>8</v>
      </c>
      <c r="L2071" s="9">
        <v>9</v>
      </c>
      <c r="M2071" s="15">
        <v>10</v>
      </c>
    </row>
    <row r="2072" spans="1:17" ht="19.5" customHeight="1" x14ac:dyDescent="0.25">
      <c r="A2072" s="14" t="s">
        <v>18</v>
      </c>
      <c r="B2072" s="32" t="s">
        <v>17</v>
      </c>
      <c r="C2072" s="33"/>
      <c r="D2072" s="34"/>
      <c r="E2072" s="14" t="s">
        <v>16</v>
      </c>
      <c r="F2072" s="13">
        <v>12</v>
      </c>
      <c r="G2072" s="12">
        <v>5000</v>
      </c>
      <c r="H2072" s="11">
        <f>G2072*F2072</f>
        <v>60000</v>
      </c>
      <c r="I2072" s="35" t="s">
        <v>15</v>
      </c>
      <c r="J2072" s="36"/>
      <c r="K2072" s="35" t="s">
        <v>14</v>
      </c>
      <c r="L2072" s="36"/>
      <c r="M2072" s="11">
        <f>H2072</f>
        <v>60000</v>
      </c>
    </row>
    <row r="2073" spans="1:17" ht="12.75" customHeight="1" x14ac:dyDescent="0.25">
      <c r="A2073" s="10"/>
      <c r="B2073" s="39" t="s">
        <v>13</v>
      </c>
      <c r="C2073" s="39"/>
      <c r="D2073" s="39"/>
      <c r="E2073" s="9"/>
      <c r="F2073" s="9"/>
      <c r="G2073" s="8"/>
      <c r="H2073" s="7">
        <f>SUM(H2072:H2072)</f>
        <v>60000</v>
      </c>
      <c r="I2073" s="37"/>
      <c r="J2073" s="38"/>
      <c r="K2073" s="37"/>
      <c r="L2073" s="38"/>
      <c r="M2073" s="7">
        <f>(M2072:M2072)</f>
        <v>60000</v>
      </c>
    </row>
    <row r="2074" spans="1:17" ht="12.75" customHeight="1" x14ac:dyDescent="0.25">
      <c r="A2074" s="40" t="s">
        <v>12</v>
      </c>
      <c r="B2074" s="40"/>
      <c r="C2074" s="40"/>
      <c r="D2074" s="40"/>
      <c r="E2074" s="41" t="s">
        <v>11</v>
      </c>
      <c r="F2074" s="41"/>
      <c r="G2074" s="41"/>
      <c r="H2074" s="41"/>
      <c r="I2074" s="41"/>
      <c r="J2074" s="41"/>
      <c r="K2074" s="41"/>
      <c r="L2074" s="41"/>
      <c r="M2074" s="41"/>
      <c r="Q2074" s="1"/>
    </row>
    <row r="2075" spans="1:17" ht="12.75" customHeight="1" x14ac:dyDescent="0.25">
      <c r="A2075" s="23" t="s">
        <v>10</v>
      </c>
      <c r="B2075" s="24"/>
      <c r="C2075" s="24"/>
      <c r="D2075" s="24"/>
      <c r="E2075" s="24"/>
      <c r="F2075" s="24"/>
      <c r="G2075" s="2"/>
      <c r="H2075" s="5" t="s">
        <v>9</v>
      </c>
      <c r="I2075" s="2"/>
      <c r="J2075" s="2"/>
      <c r="K2075" s="2"/>
      <c r="L2075" s="2"/>
      <c r="M2075" s="2"/>
      <c r="Q2075" s="1"/>
    </row>
    <row r="2076" spans="1:17" ht="12.75" customHeight="1" x14ac:dyDescent="0.25">
      <c r="A2076" s="2"/>
      <c r="B2076" s="4"/>
      <c r="C2076" s="4"/>
      <c r="D2076" s="4"/>
      <c r="E2076" s="4"/>
      <c r="F2076" s="4"/>
      <c r="G2076" s="4"/>
      <c r="H2076" s="4"/>
      <c r="I2076" s="4"/>
      <c r="J2076" s="5" t="s">
        <v>8</v>
      </c>
      <c r="K2076" s="5"/>
      <c r="L2076" s="5"/>
      <c r="M2076" s="2"/>
    </row>
    <row r="2077" spans="1:17" ht="12.75" customHeight="1" x14ac:dyDescent="0.25">
      <c r="A2077" s="25" t="s">
        <v>7</v>
      </c>
      <c r="B2077" s="26"/>
      <c r="C2077" s="26"/>
      <c r="D2077" s="26"/>
      <c r="E2077" s="26"/>
      <c r="F2077" s="6"/>
      <c r="G2077" s="6"/>
      <c r="H2077" s="21"/>
      <c r="I2077" s="21"/>
      <c r="J2077" s="21"/>
      <c r="K2077" s="21"/>
      <c r="L2077" s="21"/>
      <c r="M2077" s="2"/>
    </row>
    <row r="2078" spans="1:17" ht="12.75" customHeight="1" x14ac:dyDescent="0.25">
      <c r="A2078" s="2"/>
      <c r="B2078" s="4"/>
      <c r="C2078" s="4"/>
      <c r="D2078" s="4"/>
      <c r="E2078" s="4"/>
      <c r="F2078" s="4"/>
      <c r="G2078" s="4"/>
      <c r="H2078" s="27" t="s">
        <v>6</v>
      </c>
      <c r="I2078" s="27"/>
      <c r="J2078" s="27"/>
      <c r="K2078" s="27"/>
      <c r="L2078" s="27"/>
      <c r="M2078" s="2"/>
    </row>
    <row r="2079" spans="1:17" ht="12.75" customHeight="1" x14ac:dyDescent="0.25">
      <c r="A2079" s="2"/>
      <c r="B2079" s="5" t="s">
        <v>5</v>
      </c>
      <c r="C2079" s="4"/>
      <c r="D2079" s="4"/>
      <c r="E2079" s="4"/>
      <c r="F2079" s="4"/>
      <c r="G2079" s="4"/>
      <c r="H2079" s="28" t="s">
        <v>4</v>
      </c>
      <c r="I2079" s="28"/>
      <c r="J2079" s="28"/>
      <c r="K2079" s="28"/>
      <c r="L2079" s="28"/>
      <c r="M2079" s="2"/>
    </row>
    <row r="2080" spans="1:17" ht="12.75" customHeight="1" x14ac:dyDescent="0.25">
      <c r="A2080" s="2"/>
      <c r="B2080" s="5"/>
      <c r="C2080" s="26" t="s">
        <v>3</v>
      </c>
      <c r="D2080" s="26"/>
      <c r="E2080" s="26"/>
      <c r="F2080" s="26"/>
      <c r="G2080" s="4"/>
      <c r="M2080" s="2"/>
      <c r="P2080" s="1"/>
      <c r="Q2080" s="1"/>
    </row>
    <row r="2081" spans="1:16" ht="12.75" customHeight="1" thickBot="1" x14ac:dyDescent="0.3">
      <c r="A2081" s="2"/>
      <c r="B2081" s="4"/>
      <c r="C2081" s="21"/>
      <c r="D2081" s="21"/>
      <c r="E2081" s="21"/>
      <c r="F2081" s="21"/>
      <c r="G2081" s="3"/>
      <c r="H2081" s="22" t="s">
        <v>2</v>
      </c>
      <c r="I2081" s="22"/>
      <c r="J2081" s="22"/>
      <c r="K2081" s="22"/>
      <c r="L2081" s="22"/>
      <c r="M2081" s="2"/>
    </row>
    <row r="2082" spans="1:16" ht="12.75" customHeight="1" x14ac:dyDescent="0.25"/>
    <row r="2083" spans="1:16" ht="12.75" customHeight="1" x14ac:dyDescent="0.25">
      <c r="A2083" s="19" t="s">
        <v>1</v>
      </c>
      <c r="B2083" s="19"/>
      <c r="C2083" s="19"/>
      <c r="D2083" s="19"/>
      <c r="E2083" s="19"/>
      <c r="F2083" s="19"/>
      <c r="G2083" s="19"/>
      <c r="H2083" s="19"/>
      <c r="I2083" s="19"/>
      <c r="J2083" s="19"/>
      <c r="K2083" s="19"/>
      <c r="L2083" s="19"/>
      <c r="M2083" s="19"/>
      <c r="P2083" s="1"/>
    </row>
    <row r="2084" spans="1:16" ht="12.75" hidden="1" customHeight="1" x14ac:dyDescent="0.25">
      <c r="A2084" s="20" t="s">
        <v>0</v>
      </c>
      <c r="B2084" s="20"/>
      <c r="C2084" s="20"/>
      <c r="D2084" s="20"/>
      <c r="E2084" s="20"/>
      <c r="F2084" s="20"/>
      <c r="G2084" s="20"/>
      <c r="H2084" s="20"/>
      <c r="I2084" s="20"/>
      <c r="J2084" s="20"/>
      <c r="K2084" s="20"/>
      <c r="L2084" s="20"/>
      <c r="M2084" s="20"/>
    </row>
    <row r="2085" spans="1:16" ht="12.75" hidden="1" customHeight="1" x14ac:dyDescent="0.25">
      <c r="A2085" s="19" t="s">
        <v>1</v>
      </c>
      <c r="B2085" s="19"/>
      <c r="C2085" s="19"/>
      <c r="D2085" s="19"/>
      <c r="E2085" s="19"/>
      <c r="F2085" s="19"/>
      <c r="G2085" s="19"/>
      <c r="H2085" s="19"/>
      <c r="I2085" s="19"/>
      <c r="J2085" s="19"/>
      <c r="K2085" s="19"/>
      <c r="L2085" s="19"/>
      <c r="M2085" s="19"/>
    </row>
    <row r="2086" spans="1:16" ht="12.75" hidden="1" customHeight="1" x14ac:dyDescent="0.25">
      <c r="A2086" s="20" t="s">
        <v>0</v>
      </c>
      <c r="B2086" s="20"/>
      <c r="C2086" s="20"/>
      <c r="D2086" s="20"/>
      <c r="E2086" s="20"/>
      <c r="F2086" s="20"/>
      <c r="G2086" s="20"/>
      <c r="H2086" s="20"/>
      <c r="I2086" s="20"/>
      <c r="J2086" s="20"/>
      <c r="K2086" s="20"/>
      <c r="L2086" s="20"/>
      <c r="M2086" s="20"/>
    </row>
    <row r="2087" spans="1:16" ht="12.75" hidden="1" customHeight="1" x14ac:dyDescent="0.25">
      <c r="A2087" s="19" t="s">
        <v>1</v>
      </c>
      <c r="B2087" s="19"/>
      <c r="C2087" s="19"/>
      <c r="D2087" s="19"/>
      <c r="E2087" s="19"/>
      <c r="F2087" s="19"/>
      <c r="G2087" s="19"/>
      <c r="H2087" s="19"/>
      <c r="I2087" s="19"/>
      <c r="J2087" s="19"/>
      <c r="K2087" s="19"/>
      <c r="L2087" s="19"/>
      <c r="M2087" s="19"/>
    </row>
    <row r="2088" spans="1:16" ht="12.75" hidden="1" customHeight="1" x14ac:dyDescent="0.25">
      <c r="A2088" s="20" t="s">
        <v>0</v>
      </c>
      <c r="B2088" s="20"/>
      <c r="C2088" s="20"/>
      <c r="D2088" s="20"/>
      <c r="E2088" s="20"/>
      <c r="F2088" s="20"/>
      <c r="G2088" s="20"/>
      <c r="H2088" s="20"/>
      <c r="I2088" s="20"/>
      <c r="J2088" s="20"/>
      <c r="K2088" s="20"/>
      <c r="L2088" s="20"/>
      <c r="M2088" s="20"/>
    </row>
    <row r="2089" spans="1:16" ht="12.75" hidden="1" customHeight="1" x14ac:dyDescent="0.25">
      <c r="A2089" s="19" t="s">
        <v>1</v>
      </c>
      <c r="B2089" s="19"/>
      <c r="C2089" s="19"/>
      <c r="D2089" s="19"/>
      <c r="E2089" s="19"/>
      <c r="F2089" s="19"/>
      <c r="G2089" s="19"/>
      <c r="H2089" s="19"/>
      <c r="I2089" s="19"/>
      <c r="J2089" s="19"/>
      <c r="K2089" s="19"/>
      <c r="L2089" s="19"/>
      <c r="M2089" s="19"/>
    </row>
    <row r="2090" spans="1:16" ht="12.75" hidden="1" customHeight="1" x14ac:dyDescent="0.25">
      <c r="A2090" s="20" t="s">
        <v>0</v>
      </c>
      <c r="B2090" s="20"/>
      <c r="C2090" s="20"/>
      <c r="D2090" s="20"/>
      <c r="E2090" s="20"/>
      <c r="F2090" s="20"/>
      <c r="G2090" s="20"/>
      <c r="H2090" s="20"/>
      <c r="I2090" s="20"/>
      <c r="J2090" s="20"/>
      <c r="K2090" s="20"/>
      <c r="L2090" s="20"/>
      <c r="M2090" s="20"/>
    </row>
    <row r="2091" spans="1:16" ht="12.75" hidden="1" customHeight="1" x14ac:dyDescent="0.25">
      <c r="A2091" s="19" t="s">
        <v>1</v>
      </c>
      <c r="B2091" s="19"/>
      <c r="C2091" s="19"/>
      <c r="D2091" s="19"/>
      <c r="E2091" s="19"/>
      <c r="F2091" s="19"/>
      <c r="G2091" s="19"/>
      <c r="H2091" s="19"/>
      <c r="I2091" s="19"/>
      <c r="J2091" s="19"/>
      <c r="K2091" s="19"/>
      <c r="L2091" s="19"/>
      <c r="M2091" s="19"/>
    </row>
    <row r="2092" spans="1:16" ht="12.75" hidden="1" customHeight="1" x14ac:dyDescent="0.25">
      <c r="A2092" s="20" t="s">
        <v>0</v>
      </c>
      <c r="B2092" s="20"/>
      <c r="C2092" s="20"/>
      <c r="D2092" s="20"/>
      <c r="E2092" s="20"/>
      <c r="F2092" s="20"/>
      <c r="G2092" s="20"/>
      <c r="H2092" s="20"/>
      <c r="I2092" s="20"/>
      <c r="J2092" s="20"/>
      <c r="K2092" s="20"/>
      <c r="L2092" s="20"/>
      <c r="M2092" s="20"/>
    </row>
    <row r="2093" spans="1:16" ht="12.75" hidden="1" customHeight="1" x14ac:dyDescent="0.25">
      <c r="A2093" s="19" t="s">
        <v>1</v>
      </c>
      <c r="B2093" s="19"/>
      <c r="C2093" s="19"/>
      <c r="D2093" s="19"/>
      <c r="E2093" s="19"/>
      <c r="F2093" s="19"/>
      <c r="G2093" s="19"/>
      <c r="H2093" s="19"/>
      <c r="I2093" s="19"/>
      <c r="J2093" s="19"/>
      <c r="K2093" s="19"/>
      <c r="L2093" s="19"/>
      <c r="M2093" s="19"/>
    </row>
    <row r="2094" spans="1:16" ht="12.75" hidden="1" customHeight="1" x14ac:dyDescent="0.25">
      <c r="A2094" s="20" t="s">
        <v>0</v>
      </c>
      <c r="B2094" s="20"/>
      <c r="C2094" s="20"/>
      <c r="D2094" s="20"/>
      <c r="E2094" s="20"/>
      <c r="F2094" s="20"/>
      <c r="G2094" s="20"/>
      <c r="H2094" s="20"/>
      <c r="I2094" s="20"/>
      <c r="J2094" s="20"/>
      <c r="K2094" s="20"/>
      <c r="L2094" s="20"/>
      <c r="M2094" s="20"/>
    </row>
    <row r="2095" spans="1:16" ht="12.75" hidden="1" customHeight="1" x14ac:dyDescent="0.25">
      <c r="A2095" s="19" t="s">
        <v>1</v>
      </c>
      <c r="B2095" s="19"/>
      <c r="C2095" s="19"/>
      <c r="D2095" s="19"/>
      <c r="E2095" s="19"/>
      <c r="F2095" s="19"/>
      <c r="G2095" s="19"/>
      <c r="H2095" s="19"/>
      <c r="I2095" s="19"/>
      <c r="J2095" s="19"/>
      <c r="K2095" s="19"/>
      <c r="L2095" s="19"/>
      <c r="M2095" s="19"/>
    </row>
    <row r="2096" spans="1:16" ht="12.75" hidden="1" customHeight="1" x14ac:dyDescent="0.25">
      <c r="A2096" s="20" t="s">
        <v>0</v>
      </c>
      <c r="B2096" s="20"/>
      <c r="C2096" s="20"/>
      <c r="D2096" s="20"/>
      <c r="E2096" s="20"/>
      <c r="F2096" s="20"/>
      <c r="G2096" s="20"/>
      <c r="H2096" s="20"/>
      <c r="I2096" s="20"/>
      <c r="J2096" s="20"/>
      <c r="K2096" s="20"/>
      <c r="L2096" s="20"/>
      <c r="M2096" s="20"/>
    </row>
    <row r="2097" spans="1:13" ht="12.75" hidden="1" customHeight="1" x14ac:dyDescent="0.25">
      <c r="A2097" s="19" t="s">
        <v>1</v>
      </c>
      <c r="B2097" s="19"/>
      <c r="C2097" s="19"/>
      <c r="D2097" s="19"/>
      <c r="E2097" s="19"/>
      <c r="F2097" s="19"/>
      <c r="G2097" s="19"/>
      <c r="H2097" s="19"/>
      <c r="I2097" s="19"/>
      <c r="J2097" s="19"/>
      <c r="K2097" s="19"/>
      <c r="L2097" s="19"/>
      <c r="M2097" s="19"/>
    </row>
    <row r="2098" spans="1:13" ht="12.75" hidden="1" customHeight="1" x14ac:dyDescent="0.25">
      <c r="A2098" s="20" t="s">
        <v>0</v>
      </c>
      <c r="B2098" s="20"/>
      <c r="C2098" s="20"/>
      <c r="D2098" s="20"/>
      <c r="E2098" s="20"/>
      <c r="F2098" s="20"/>
      <c r="G2098" s="20"/>
      <c r="H2098" s="20"/>
      <c r="I2098" s="20"/>
      <c r="J2098" s="20"/>
      <c r="K2098" s="20"/>
      <c r="L2098" s="20"/>
      <c r="M2098" s="20"/>
    </row>
    <row r="2099" spans="1:13" ht="12.75" hidden="1" customHeight="1" x14ac:dyDescent="0.25">
      <c r="A2099" s="19" t="s">
        <v>1</v>
      </c>
      <c r="B2099" s="19"/>
      <c r="C2099" s="19"/>
      <c r="D2099" s="19"/>
      <c r="E2099" s="19"/>
      <c r="F2099" s="19"/>
      <c r="G2099" s="19"/>
      <c r="H2099" s="19"/>
      <c r="I2099" s="19"/>
      <c r="J2099" s="19"/>
      <c r="K2099" s="19"/>
      <c r="L2099" s="19"/>
      <c r="M2099" s="19"/>
    </row>
    <row r="2100" spans="1:13" ht="12.75" hidden="1" customHeight="1" x14ac:dyDescent="0.25">
      <c r="A2100" s="20" t="s">
        <v>0</v>
      </c>
      <c r="B2100" s="20"/>
      <c r="C2100" s="20"/>
      <c r="D2100" s="20"/>
      <c r="E2100" s="20"/>
      <c r="F2100" s="20"/>
      <c r="G2100" s="20"/>
      <c r="H2100" s="20"/>
      <c r="I2100" s="20"/>
      <c r="J2100" s="20"/>
      <c r="K2100" s="20"/>
      <c r="L2100" s="20"/>
      <c r="M2100" s="20"/>
    </row>
    <row r="2101" spans="1:13" ht="12.75" hidden="1" customHeight="1" x14ac:dyDescent="0.25">
      <c r="A2101" s="19" t="s">
        <v>1</v>
      </c>
      <c r="B2101" s="19"/>
      <c r="C2101" s="19"/>
      <c r="D2101" s="19"/>
      <c r="E2101" s="19"/>
      <c r="F2101" s="19"/>
      <c r="G2101" s="19"/>
      <c r="H2101" s="19"/>
      <c r="I2101" s="19"/>
      <c r="J2101" s="19"/>
      <c r="K2101" s="19"/>
      <c r="L2101" s="19"/>
      <c r="M2101" s="19"/>
    </row>
    <row r="2102" spans="1:13" ht="12.75" hidden="1" customHeight="1" x14ac:dyDescent="0.25">
      <c r="A2102" s="20" t="s">
        <v>0</v>
      </c>
      <c r="B2102" s="20"/>
      <c r="C2102" s="20"/>
      <c r="D2102" s="20"/>
      <c r="E2102" s="20"/>
      <c r="F2102" s="20"/>
      <c r="G2102" s="20"/>
      <c r="H2102" s="20"/>
      <c r="I2102" s="20"/>
      <c r="J2102" s="20"/>
      <c r="K2102" s="20"/>
      <c r="L2102" s="20"/>
      <c r="M2102" s="20"/>
    </row>
    <row r="2103" spans="1:13" ht="12.75" hidden="1" customHeight="1" x14ac:dyDescent="0.25">
      <c r="A2103" s="19" t="s">
        <v>1</v>
      </c>
      <c r="B2103" s="19"/>
      <c r="C2103" s="19"/>
      <c r="D2103" s="19"/>
      <c r="E2103" s="19"/>
      <c r="F2103" s="19"/>
      <c r="G2103" s="19"/>
      <c r="H2103" s="19"/>
      <c r="I2103" s="19"/>
      <c r="J2103" s="19"/>
      <c r="K2103" s="19"/>
      <c r="L2103" s="19"/>
      <c r="M2103" s="19"/>
    </row>
    <row r="2104" spans="1:13" ht="12.75" hidden="1" customHeight="1" x14ac:dyDescent="0.25">
      <c r="A2104" s="20" t="s">
        <v>0</v>
      </c>
      <c r="B2104" s="20"/>
      <c r="C2104" s="20"/>
      <c r="D2104" s="20"/>
      <c r="E2104" s="20"/>
      <c r="F2104" s="20"/>
      <c r="G2104" s="20"/>
      <c r="H2104" s="20"/>
      <c r="I2104" s="20"/>
      <c r="J2104" s="20"/>
      <c r="K2104" s="20"/>
      <c r="L2104" s="20"/>
      <c r="M2104" s="20"/>
    </row>
    <row r="2105" spans="1:13" ht="12.75" hidden="1" customHeight="1" x14ac:dyDescent="0.25">
      <c r="A2105" s="19" t="s">
        <v>1</v>
      </c>
      <c r="B2105" s="19"/>
      <c r="C2105" s="19"/>
      <c r="D2105" s="19"/>
      <c r="E2105" s="19"/>
      <c r="F2105" s="19"/>
      <c r="G2105" s="19"/>
      <c r="H2105" s="19"/>
      <c r="I2105" s="19"/>
      <c r="J2105" s="19"/>
      <c r="K2105" s="19"/>
      <c r="L2105" s="19"/>
      <c r="M2105" s="19"/>
    </row>
    <row r="2106" spans="1:13" ht="12.75" hidden="1" customHeight="1" x14ac:dyDescent="0.25">
      <c r="A2106" s="20" t="s">
        <v>0</v>
      </c>
      <c r="B2106" s="20"/>
      <c r="C2106" s="20"/>
      <c r="D2106" s="20"/>
      <c r="E2106" s="20"/>
      <c r="F2106" s="20"/>
      <c r="G2106" s="20"/>
      <c r="H2106" s="20"/>
      <c r="I2106" s="20"/>
      <c r="J2106" s="20"/>
      <c r="K2106" s="20"/>
      <c r="L2106" s="20"/>
      <c r="M2106" s="20"/>
    </row>
    <row r="2107" spans="1:13" ht="12.75" hidden="1" customHeight="1" x14ac:dyDescent="0.25">
      <c r="A2107" s="19" t="s">
        <v>1</v>
      </c>
      <c r="B2107" s="19"/>
      <c r="C2107" s="19"/>
      <c r="D2107" s="19"/>
      <c r="E2107" s="19"/>
      <c r="F2107" s="19"/>
      <c r="G2107" s="19"/>
      <c r="H2107" s="19"/>
      <c r="I2107" s="19"/>
      <c r="J2107" s="19"/>
      <c r="K2107" s="19"/>
      <c r="L2107" s="19"/>
      <c r="M2107" s="19"/>
    </row>
    <row r="2108" spans="1:13" ht="12.75" customHeight="1" x14ac:dyDescent="0.25">
      <c r="A2108" s="20" t="s">
        <v>0</v>
      </c>
      <c r="B2108" s="20"/>
      <c r="C2108" s="20"/>
      <c r="D2108" s="20"/>
      <c r="E2108" s="20"/>
      <c r="F2108" s="20"/>
      <c r="G2108" s="20"/>
      <c r="H2108" s="20"/>
      <c r="I2108" s="20"/>
      <c r="J2108" s="20"/>
      <c r="K2108" s="20"/>
      <c r="L2108" s="20"/>
      <c r="M2108" s="20"/>
    </row>
  </sheetData>
  <mergeCells count="2880">
    <mergeCell ref="A2093:M2093"/>
    <mergeCell ref="A2094:M2094"/>
    <mergeCell ref="A2095:M2095"/>
    <mergeCell ref="A2096:M2096"/>
    <mergeCell ref="A2097:M2097"/>
    <mergeCell ref="A2098:M2098"/>
    <mergeCell ref="A2105:M2105"/>
    <mergeCell ref="A2106:M2106"/>
    <mergeCell ref="A2107:M2107"/>
    <mergeCell ref="A2108:M2108"/>
    <mergeCell ref="A2099:M2099"/>
    <mergeCell ref="A2100:M2100"/>
    <mergeCell ref="A2101:M2101"/>
    <mergeCell ref="A2102:M2102"/>
    <mergeCell ref="A2103:M2103"/>
    <mergeCell ref="A2104:M2104"/>
    <mergeCell ref="A2077:E2077"/>
    <mergeCell ref="H2077:L2077"/>
    <mergeCell ref="H2078:L2078"/>
    <mergeCell ref="H2079:L2079"/>
    <mergeCell ref="C2080:F2080"/>
    <mergeCell ref="C2081:F2081"/>
    <mergeCell ref="H2081:L2081"/>
    <mergeCell ref="A2083:M2083"/>
    <mergeCell ref="A2084:M2084"/>
    <mergeCell ref="A2085:M2085"/>
    <mergeCell ref="A2086:M2086"/>
    <mergeCell ref="A2087:M2087"/>
    <mergeCell ref="A2088:M2088"/>
    <mergeCell ref="A2089:M2089"/>
    <mergeCell ref="A2090:M2090"/>
    <mergeCell ref="A2091:M2091"/>
    <mergeCell ref="A2092:M2092"/>
    <mergeCell ref="C2068:E2068"/>
    <mergeCell ref="I2068:M2068"/>
    <mergeCell ref="A2069:D2070"/>
    <mergeCell ref="E2069:E2070"/>
    <mergeCell ref="F2069:F2070"/>
    <mergeCell ref="G2069:G2070"/>
    <mergeCell ref="H2069:H2070"/>
    <mergeCell ref="I2069:J2069"/>
    <mergeCell ref="K2069:L2069"/>
    <mergeCell ref="A2071:D2071"/>
    <mergeCell ref="B2072:D2072"/>
    <mergeCell ref="I2072:J2073"/>
    <mergeCell ref="K2072:L2073"/>
    <mergeCell ref="B2073:D2073"/>
    <mergeCell ref="A2074:D2074"/>
    <mergeCell ref="E2074:M2074"/>
    <mergeCell ref="A2075:F2075"/>
    <mergeCell ref="A2058:L2058"/>
    <mergeCell ref="D2059:H2059"/>
    <mergeCell ref="A2060:L2060"/>
    <mergeCell ref="A2061:B2061"/>
    <mergeCell ref="C2061:E2061"/>
    <mergeCell ref="I2061:M2061"/>
    <mergeCell ref="C2062:E2062"/>
    <mergeCell ref="I2062:M2062"/>
    <mergeCell ref="C2063:E2063"/>
    <mergeCell ref="I2063:M2063"/>
    <mergeCell ref="C2064:E2064"/>
    <mergeCell ref="I2064:M2064"/>
    <mergeCell ref="C2065:F2065"/>
    <mergeCell ref="I2065:M2065"/>
    <mergeCell ref="C2066:E2066"/>
    <mergeCell ref="I2066:M2066"/>
    <mergeCell ref="C2067:E2067"/>
    <mergeCell ref="I2067:M2067"/>
    <mergeCell ref="A1980:M1980"/>
    <mergeCell ref="A1981:M1981"/>
    <mergeCell ref="A1982:M1982"/>
    <mergeCell ref="A1983:M1983"/>
    <mergeCell ref="A1984:M1984"/>
    <mergeCell ref="A1985:M1985"/>
    <mergeCell ref="A1986:M1986"/>
    <mergeCell ref="A1987:M1987"/>
    <mergeCell ref="A1988:M1988"/>
    <mergeCell ref="A1989:M1989"/>
    <mergeCell ref="A1990:M1990"/>
    <mergeCell ref="A1991:M1991"/>
    <mergeCell ref="A1992:M1992"/>
    <mergeCell ref="A1999:M1999"/>
    <mergeCell ref="A2000:M2000"/>
    <mergeCell ref="A2001:M2001"/>
    <mergeCell ref="A2002:M2002"/>
    <mergeCell ref="A1993:M1993"/>
    <mergeCell ref="A1994:M1994"/>
    <mergeCell ref="A1995:M1995"/>
    <mergeCell ref="A1996:M1996"/>
    <mergeCell ref="A1997:M1997"/>
    <mergeCell ref="A1998:M1998"/>
    <mergeCell ref="B1966:D1966"/>
    <mergeCell ref="I1966:J1967"/>
    <mergeCell ref="K1966:L1967"/>
    <mergeCell ref="B1967:D1967"/>
    <mergeCell ref="A1968:D1968"/>
    <mergeCell ref="E1968:M1968"/>
    <mergeCell ref="A1969:F1969"/>
    <mergeCell ref="A1971:E1971"/>
    <mergeCell ref="H1971:L1971"/>
    <mergeCell ref="H1972:L1972"/>
    <mergeCell ref="H1973:L1973"/>
    <mergeCell ref="C1974:F1974"/>
    <mergeCell ref="C1975:F1975"/>
    <mergeCell ref="H1975:L1975"/>
    <mergeCell ref="A1977:M1977"/>
    <mergeCell ref="A1978:M1978"/>
    <mergeCell ref="A1979:M1979"/>
    <mergeCell ref="I1958:M1958"/>
    <mergeCell ref="C1959:F1959"/>
    <mergeCell ref="I1959:M1959"/>
    <mergeCell ref="C1960:E1960"/>
    <mergeCell ref="I1960:M1960"/>
    <mergeCell ref="C1961:E1961"/>
    <mergeCell ref="I1961:M1961"/>
    <mergeCell ref="C1962:E1962"/>
    <mergeCell ref="I1962:M1962"/>
    <mergeCell ref="A1963:D1964"/>
    <mergeCell ref="E1963:E1964"/>
    <mergeCell ref="F1963:F1964"/>
    <mergeCell ref="G1963:G1964"/>
    <mergeCell ref="H1963:H1964"/>
    <mergeCell ref="I1963:J1963"/>
    <mergeCell ref="K1963:L1963"/>
    <mergeCell ref="A1965:D1965"/>
    <mergeCell ref="A1828:M1828"/>
    <mergeCell ref="A1829:M1829"/>
    <mergeCell ref="A1830:M1830"/>
    <mergeCell ref="A1831:M1831"/>
    <mergeCell ref="A1832:M1832"/>
    <mergeCell ref="A1833:M1833"/>
    <mergeCell ref="A1840:M1840"/>
    <mergeCell ref="A1841:M1841"/>
    <mergeCell ref="A1842:M1842"/>
    <mergeCell ref="A1843:M1843"/>
    <mergeCell ref="A1834:M1834"/>
    <mergeCell ref="A1835:M1835"/>
    <mergeCell ref="A1836:M1836"/>
    <mergeCell ref="A1837:M1837"/>
    <mergeCell ref="A1838:M1838"/>
    <mergeCell ref="A1839:M1839"/>
    <mergeCell ref="A1952:L1952"/>
    <mergeCell ref="A1812:E1812"/>
    <mergeCell ref="H1812:L1812"/>
    <mergeCell ref="H1813:L1813"/>
    <mergeCell ref="H1814:L1814"/>
    <mergeCell ref="C1815:F1815"/>
    <mergeCell ref="C1816:F1816"/>
    <mergeCell ref="H1816:L1816"/>
    <mergeCell ref="A1818:M1818"/>
    <mergeCell ref="A1819:M1819"/>
    <mergeCell ref="A1820:M1820"/>
    <mergeCell ref="A1821:M1821"/>
    <mergeCell ref="A1822:M1822"/>
    <mergeCell ref="A1823:M1823"/>
    <mergeCell ref="A1824:M1824"/>
    <mergeCell ref="A1825:M1825"/>
    <mergeCell ref="A1826:M1826"/>
    <mergeCell ref="A1827:M1827"/>
    <mergeCell ref="C1803:E1803"/>
    <mergeCell ref="I1803:M1803"/>
    <mergeCell ref="A1804:D1805"/>
    <mergeCell ref="E1804:E1805"/>
    <mergeCell ref="F1804:F1805"/>
    <mergeCell ref="G1804:G1805"/>
    <mergeCell ref="H1804:H1805"/>
    <mergeCell ref="I1804:J1804"/>
    <mergeCell ref="K1804:L1804"/>
    <mergeCell ref="A1806:D1806"/>
    <mergeCell ref="B1807:D1807"/>
    <mergeCell ref="I1807:J1808"/>
    <mergeCell ref="K1807:L1808"/>
    <mergeCell ref="B1808:D1808"/>
    <mergeCell ref="A1809:D1809"/>
    <mergeCell ref="E1809:M1809"/>
    <mergeCell ref="A1810:F1810"/>
    <mergeCell ref="A1793:L1793"/>
    <mergeCell ref="D1794:H1794"/>
    <mergeCell ref="A1795:L1795"/>
    <mergeCell ref="A1796:B1796"/>
    <mergeCell ref="C1796:E1796"/>
    <mergeCell ref="I1796:M1796"/>
    <mergeCell ref="C1797:E1797"/>
    <mergeCell ref="I1797:M1797"/>
    <mergeCell ref="C1798:E1798"/>
    <mergeCell ref="I1798:M1798"/>
    <mergeCell ref="C1799:E1799"/>
    <mergeCell ref="I1799:M1799"/>
    <mergeCell ref="C1800:F1800"/>
    <mergeCell ref="I1800:M1800"/>
    <mergeCell ref="C1801:E1801"/>
    <mergeCell ref="I1801:M1801"/>
    <mergeCell ref="C1802:E1802"/>
    <mergeCell ref="I1802:M1802"/>
    <mergeCell ref="A1719:M1719"/>
    <mergeCell ref="A1720:M1720"/>
    <mergeCell ref="A1721:M1721"/>
    <mergeCell ref="A1722:M1722"/>
    <mergeCell ref="A1723:M1723"/>
    <mergeCell ref="A1724:M1724"/>
    <mergeCell ref="A1725:M1725"/>
    <mergeCell ref="A1726:M1726"/>
    <mergeCell ref="A1727:M1727"/>
    <mergeCell ref="A1734:M1734"/>
    <mergeCell ref="A1735:M1735"/>
    <mergeCell ref="A1736:M1736"/>
    <mergeCell ref="A1737:M1737"/>
    <mergeCell ref="A1728:M1728"/>
    <mergeCell ref="A1729:M1729"/>
    <mergeCell ref="A1730:M1730"/>
    <mergeCell ref="A1731:M1731"/>
    <mergeCell ref="A1732:M1732"/>
    <mergeCell ref="A1733:M1733"/>
    <mergeCell ref="A1703:D1703"/>
    <mergeCell ref="E1703:M1703"/>
    <mergeCell ref="A1704:F1704"/>
    <mergeCell ref="A1706:E1706"/>
    <mergeCell ref="H1706:L1706"/>
    <mergeCell ref="H1707:L1707"/>
    <mergeCell ref="H1708:L1708"/>
    <mergeCell ref="C1709:F1709"/>
    <mergeCell ref="C1710:F1710"/>
    <mergeCell ref="H1710:L1710"/>
    <mergeCell ref="A1712:M1712"/>
    <mergeCell ref="A1713:M1713"/>
    <mergeCell ref="A1714:M1714"/>
    <mergeCell ref="A1715:M1715"/>
    <mergeCell ref="A1716:M1716"/>
    <mergeCell ref="A1717:M1717"/>
    <mergeCell ref="A1718:M1718"/>
    <mergeCell ref="I1694:M1694"/>
    <mergeCell ref="C1695:E1695"/>
    <mergeCell ref="I1695:M1695"/>
    <mergeCell ref="C1696:E1696"/>
    <mergeCell ref="I1696:M1696"/>
    <mergeCell ref="C1697:E1697"/>
    <mergeCell ref="I1697:M1697"/>
    <mergeCell ref="A1698:D1699"/>
    <mergeCell ref="E1698:E1699"/>
    <mergeCell ref="F1698:F1699"/>
    <mergeCell ref="G1698:G1699"/>
    <mergeCell ref="H1698:H1699"/>
    <mergeCell ref="I1698:J1698"/>
    <mergeCell ref="K1698:L1698"/>
    <mergeCell ref="A1700:D1700"/>
    <mergeCell ref="B1701:D1701"/>
    <mergeCell ref="I1701:J1702"/>
    <mergeCell ref="K1701:L1702"/>
    <mergeCell ref="B1702:D1702"/>
    <mergeCell ref="A1565:M1565"/>
    <mergeCell ref="A1566:M1566"/>
    <mergeCell ref="A1567:M1567"/>
    <mergeCell ref="A1568:M1568"/>
    <mergeCell ref="A1575:M1575"/>
    <mergeCell ref="A1576:M1576"/>
    <mergeCell ref="A1577:M1577"/>
    <mergeCell ref="A1578:M1578"/>
    <mergeCell ref="A1569:M1569"/>
    <mergeCell ref="A1570:M1570"/>
    <mergeCell ref="A1571:M1571"/>
    <mergeCell ref="A1572:M1572"/>
    <mergeCell ref="A1573:M1573"/>
    <mergeCell ref="A1574:M1574"/>
    <mergeCell ref="A1687:L1687"/>
    <mergeCell ref="D1688:H1688"/>
    <mergeCell ref="A1689:L1689"/>
    <mergeCell ref="H1548:L1548"/>
    <mergeCell ref="H1549:L1549"/>
    <mergeCell ref="C1550:F1550"/>
    <mergeCell ref="C1551:F1551"/>
    <mergeCell ref="H1551:L1551"/>
    <mergeCell ref="A1553:M1553"/>
    <mergeCell ref="A1554:M1554"/>
    <mergeCell ref="A1555:M1555"/>
    <mergeCell ref="A1556:M1556"/>
    <mergeCell ref="A1557:M1557"/>
    <mergeCell ref="A1558:M1558"/>
    <mergeCell ref="A1559:M1559"/>
    <mergeCell ref="A1560:M1560"/>
    <mergeCell ref="A1561:M1561"/>
    <mergeCell ref="A1562:M1562"/>
    <mergeCell ref="A1563:M1563"/>
    <mergeCell ref="A1564:M1564"/>
    <mergeCell ref="A1539:D1540"/>
    <mergeCell ref="E1539:E1540"/>
    <mergeCell ref="F1539:F1540"/>
    <mergeCell ref="G1539:G1540"/>
    <mergeCell ref="H1539:H1540"/>
    <mergeCell ref="I1539:J1539"/>
    <mergeCell ref="K1539:L1539"/>
    <mergeCell ref="A1541:D1541"/>
    <mergeCell ref="B1542:D1542"/>
    <mergeCell ref="I1542:J1543"/>
    <mergeCell ref="K1542:L1543"/>
    <mergeCell ref="B1543:D1543"/>
    <mergeCell ref="A1544:D1544"/>
    <mergeCell ref="E1544:M1544"/>
    <mergeCell ref="A1545:F1545"/>
    <mergeCell ref="A1547:E1547"/>
    <mergeCell ref="H1547:L1547"/>
    <mergeCell ref="A1531:B1531"/>
    <mergeCell ref="C1531:E1531"/>
    <mergeCell ref="I1531:M1531"/>
    <mergeCell ref="C1532:E1532"/>
    <mergeCell ref="I1532:M1532"/>
    <mergeCell ref="C1533:E1533"/>
    <mergeCell ref="I1533:M1533"/>
    <mergeCell ref="C1534:E1534"/>
    <mergeCell ref="I1534:M1534"/>
    <mergeCell ref="C1535:F1535"/>
    <mergeCell ref="I1535:M1535"/>
    <mergeCell ref="C1536:E1536"/>
    <mergeCell ref="I1536:M1536"/>
    <mergeCell ref="C1537:E1537"/>
    <mergeCell ref="I1537:M1537"/>
    <mergeCell ref="C1538:E1538"/>
    <mergeCell ref="I1538:M1538"/>
    <mergeCell ref="A1512:M1512"/>
    <mergeCell ref="A1513:M1513"/>
    <mergeCell ref="A1514:M1514"/>
    <mergeCell ref="A1515:M1515"/>
    <mergeCell ref="A1522:M1522"/>
    <mergeCell ref="A1523:M1523"/>
    <mergeCell ref="A1524:M1524"/>
    <mergeCell ref="A1525:M1525"/>
    <mergeCell ref="A1516:M1516"/>
    <mergeCell ref="A1517:M1517"/>
    <mergeCell ref="A1518:M1518"/>
    <mergeCell ref="A1519:M1519"/>
    <mergeCell ref="A1520:M1520"/>
    <mergeCell ref="A1521:M1521"/>
    <mergeCell ref="A1528:L1528"/>
    <mergeCell ref="D1529:H1529"/>
    <mergeCell ref="A1530:L1530"/>
    <mergeCell ref="H1495:L1495"/>
    <mergeCell ref="H1496:L1496"/>
    <mergeCell ref="C1497:F1497"/>
    <mergeCell ref="C1498:F1498"/>
    <mergeCell ref="H1498:L1498"/>
    <mergeCell ref="A1500:M1500"/>
    <mergeCell ref="A1501:M1501"/>
    <mergeCell ref="A1502:M1502"/>
    <mergeCell ref="A1503:M1503"/>
    <mergeCell ref="A1504:M1504"/>
    <mergeCell ref="A1505:M1505"/>
    <mergeCell ref="A1506:M1506"/>
    <mergeCell ref="A1507:M1507"/>
    <mergeCell ref="A1508:M1508"/>
    <mergeCell ref="A1509:M1509"/>
    <mergeCell ref="A1510:M1510"/>
    <mergeCell ref="A1511:M1511"/>
    <mergeCell ref="A1486:D1487"/>
    <mergeCell ref="E1486:E1487"/>
    <mergeCell ref="F1486:F1487"/>
    <mergeCell ref="G1486:G1487"/>
    <mergeCell ref="H1486:H1487"/>
    <mergeCell ref="I1486:J1486"/>
    <mergeCell ref="K1486:L1486"/>
    <mergeCell ref="A1488:D1488"/>
    <mergeCell ref="B1489:D1489"/>
    <mergeCell ref="I1489:J1490"/>
    <mergeCell ref="K1489:L1490"/>
    <mergeCell ref="B1490:D1490"/>
    <mergeCell ref="A1491:D1491"/>
    <mergeCell ref="E1491:M1491"/>
    <mergeCell ref="A1492:F1492"/>
    <mergeCell ref="A1494:E1494"/>
    <mergeCell ref="H1494:L1494"/>
    <mergeCell ref="A1478:B1478"/>
    <mergeCell ref="C1478:E1478"/>
    <mergeCell ref="I1478:M1478"/>
    <mergeCell ref="C1479:E1479"/>
    <mergeCell ref="I1479:M1479"/>
    <mergeCell ref="C1480:E1480"/>
    <mergeCell ref="I1480:M1480"/>
    <mergeCell ref="C1481:E1481"/>
    <mergeCell ref="I1481:M1481"/>
    <mergeCell ref="C1482:F1482"/>
    <mergeCell ref="I1482:M1482"/>
    <mergeCell ref="C1483:E1483"/>
    <mergeCell ref="I1483:M1483"/>
    <mergeCell ref="C1484:E1484"/>
    <mergeCell ref="I1484:M1484"/>
    <mergeCell ref="C1485:E1485"/>
    <mergeCell ref="I1485:M1485"/>
    <mergeCell ref="A1459:M1459"/>
    <mergeCell ref="A1460:M1460"/>
    <mergeCell ref="A1461:M1461"/>
    <mergeCell ref="A1462:M1462"/>
    <mergeCell ref="A1469:M1469"/>
    <mergeCell ref="A1470:M1470"/>
    <mergeCell ref="A1471:M1471"/>
    <mergeCell ref="A1472:M1472"/>
    <mergeCell ref="A1463:M1463"/>
    <mergeCell ref="A1464:M1464"/>
    <mergeCell ref="A1465:M1465"/>
    <mergeCell ref="A1466:M1466"/>
    <mergeCell ref="A1467:M1467"/>
    <mergeCell ref="A1468:M1468"/>
    <mergeCell ref="A1475:L1475"/>
    <mergeCell ref="D1476:H1476"/>
    <mergeCell ref="A1477:L1477"/>
    <mergeCell ref="H1442:L1442"/>
    <mergeCell ref="H1443:L1443"/>
    <mergeCell ref="C1444:F1444"/>
    <mergeCell ref="C1445:F1445"/>
    <mergeCell ref="H1445:L1445"/>
    <mergeCell ref="A1447:M1447"/>
    <mergeCell ref="A1448:M1448"/>
    <mergeCell ref="A1449:M1449"/>
    <mergeCell ref="A1450:M1450"/>
    <mergeCell ref="A1451:M1451"/>
    <mergeCell ref="A1452:M1452"/>
    <mergeCell ref="A1453:M1453"/>
    <mergeCell ref="A1454:M1454"/>
    <mergeCell ref="A1455:M1455"/>
    <mergeCell ref="A1456:M1456"/>
    <mergeCell ref="A1457:M1457"/>
    <mergeCell ref="A1458:M1458"/>
    <mergeCell ref="A1433:D1434"/>
    <mergeCell ref="E1433:E1434"/>
    <mergeCell ref="F1433:F1434"/>
    <mergeCell ref="G1433:G1434"/>
    <mergeCell ref="H1433:H1434"/>
    <mergeCell ref="I1433:J1433"/>
    <mergeCell ref="K1433:L1433"/>
    <mergeCell ref="A1435:D1435"/>
    <mergeCell ref="B1436:D1436"/>
    <mergeCell ref="I1436:J1437"/>
    <mergeCell ref="K1436:L1437"/>
    <mergeCell ref="B1437:D1437"/>
    <mergeCell ref="A1438:D1438"/>
    <mergeCell ref="E1438:M1438"/>
    <mergeCell ref="A1439:F1439"/>
    <mergeCell ref="A1441:E1441"/>
    <mergeCell ref="H1441:L1441"/>
    <mergeCell ref="A1425:B1425"/>
    <mergeCell ref="C1425:E1425"/>
    <mergeCell ref="I1425:M1425"/>
    <mergeCell ref="C1426:E1426"/>
    <mergeCell ref="I1426:M1426"/>
    <mergeCell ref="C1427:E1427"/>
    <mergeCell ref="I1427:M1427"/>
    <mergeCell ref="C1428:E1428"/>
    <mergeCell ref="I1428:M1428"/>
    <mergeCell ref="C1429:F1429"/>
    <mergeCell ref="I1429:M1429"/>
    <mergeCell ref="C1430:E1430"/>
    <mergeCell ref="I1430:M1430"/>
    <mergeCell ref="C1431:E1431"/>
    <mergeCell ref="I1431:M1431"/>
    <mergeCell ref="C1432:E1432"/>
    <mergeCell ref="I1432:M1432"/>
    <mergeCell ref="A1300:M1300"/>
    <mergeCell ref="A1301:M1301"/>
    <mergeCell ref="A1302:M1302"/>
    <mergeCell ref="A1303:M1303"/>
    <mergeCell ref="A1310:M1310"/>
    <mergeCell ref="A1311:M1311"/>
    <mergeCell ref="A1312:M1312"/>
    <mergeCell ref="A1313:M1313"/>
    <mergeCell ref="A1304:M1304"/>
    <mergeCell ref="A1305:M1305"/>
    <mergeCell ref="A1306:M1306"/>
    <mergeCell ref="A1307:M1307"/>
    <mergeCell ref="A1308:M1308"/>
    <mergeCell ref="A1309:M1309"/>
    <mergeCell ref="A1422:L1422"/>
    <mergeCell ref="D1423:H1423"/>
    <mergeCell ref="A1424:L1424"/>
    <mergeCell ref="H1283:L1283"/>
    <mergeCell ref="H1284:L1284"/>
    <mergeCell ref="C1285:F1285"/>
    <mergeCell ref="C1286:F1286"/>
    <mergeCell ref="H1286:L1286"/>
    <mergeCell ref="A1288:M1288"/>
    <mergeCell ref="A1289:M1289"/>
    <mergeCell ref="A1290:M1290"/>
    <mergeCell ref="A1291:M1291"/>
    <mergeCell ref="A1292:M1292"/>
    <mergeCell ref="A1293:M1293"/>
    <mergeCell ref="A1294:M1294"/>
    <mergeCell ref="A1295:M1295"/>
    <mergeCell ref="A1296:M1296"/>
    <mergeCell ref="A1297:M1297"/>
    <mergeCell ref="A1298:M1298"/>
    <mergeCell ref="A1299:M1299"/>
    <mergeCell ref="A1274:D1275"/>
    <mergeCell ref="E1274:E1275"/>
    <mergeCell ref="F1274:F1275"/>
    <mergeCell ref="G1274:G1275"/>
    <mergeCell ref="H1274:H1275"/>
    <mergeCell ref="I1274:J1274"/>
    <mergeCell ref="K1274:L1274"/>
    <mergeCell ref="A1276:D1276"/>
    <mergeCell ref="B1277:D1277"/>
    <mergeCell ref="I1277:J1278"/>
    <mergeCell ref="K1277:L1278"/>
    <mergeCell ref="B1278:D1278"/>
    <mergeCell ref="A1279:D1279"/>
    <mergeCell ref="E1279:M1279"/>
    <mergeCell ref="A1280:F1280"/>
    <mergeCell ref="A1282:E1282"/>
    <mergeCell ref="H1282:L1282"/>
    <mergeCell ref="A1266:B1266"/>
    <mergeCell ref="C1266:E1266"/>
    <mergeCell ref="I1266:M1266"/>
    <mergeCell ref="C1267:E1267"/>
    <mergeCell ref="I1267:M1267"/>
    <mergeCell ref="C1268:E1268"/>
    <mergeCell ref="I1268:M1268"/>
    <mergeCell ref="C1269:E1269"/>
    <mergeCell ref="I1269:M1269"/>
    <mergeCell ref="C1270:F1270"/>
    <mergeCell ref="I1270:M1270"/>
    <mergeCell ref="C1271:E1271"/>
    <mergeCell ref="I1271:M1271"/>
    <mergeCell ref="C1272:E1272"/>
    <mergeCell ref="I1272:M1272"/>
    <mergeCell ref="C1273:E1273"/>
    <mergeCell ref="I1273:M1273"/>
    <mergeCell ref="A1247:M1247"/>
    <mergeCell ref="A1248:M1248"/>
    <mergeCell ref="A1249:M1249"/>
    <mergeCell ref="A1250:M1250"/>
    <mergeCell ref="A1257:M1257"/>
    <mergeCell ref="A1258:M1258"/>
    <mergeCell ref="A1259:M1259"/>
    <mergeCell ref="A1260:M1260"/>
    <mergeCell ref="A1251:M1251"/>
    <mergeCell ref="A1252:M1252"/>
    <mergeCell ref="A1253:M1253"/>
    <mergeCell ref="A1254:M1254"/>
    <mergeCell ref="A1255:M1255"/>
    <mergeCell ref="A1256:M1256"/>
    <mergeCell ref="A1263:L1263"/>
    <mergeCell ref="D1264:H1264"/>
    <mergeCell ref="A1265:L1265"/>
    <mergeCell ref="H1230:L1230"/>
    <mergeCell ref="H1231:L1231"/>
    <mergeCell ref="C1232:F1232"/>
    <mergeCell ref="C1233:F1233"/>
    <mergeCell ref="H1233:L1233"/>
    <mergeCell ref="A1235:M1235"/>
    <mergeCell ref="A1236:M1236"/>
    <mergeCell ref="A1237:M1237"/>
    <mergeCell ref="A1238:M1238"/>
    <mergeCell ref="A1239:M1239"/>
    <mergeCell ref="A1240:M1240"/>
    <mergeCell ref="A1241:M1241"/>
    <mergeCell ref="A1242:M1242"/>
    <mergeCell ref="A1243:M1243"/>
    <mergeCell ref="A1244:M1244"/>
    <mergeCell ref="A1245:M1245"/>
    <mergeCell ref="A1246:M1246"/>
    <mergeCell ref="A1221:D1222"/>
    <mergeCell ref="E1221:E1222"/>
    <mergeCell ref="F1221:F1222"/>
    <mergeCell ref="G1221:G1222"/>
    <mergeCell ref="H1221:H1222"/>
    <mergeCell ref="I1221:J1221"/>
    <mergeCell ref="K1221:L1221"/>
    <mergeCell ref="A1223:D1223"/>
    <mergeCell ref="B1224:D1224"/>
    <mergeCell ref="I1224:J1225"/>
    <mergeCell ref="K1224:L1225"/>
    <mergeCell ref="B1225:D1225"/>
    <mergeCell ref="A1226:D1226"/>
    <mergeCell ref="E1226:M1226"/>
    <mergeCell ref="A1227:F1227"/>
    <mergeCell ref="A1229:E1229"/>
    <mergeCell ref="H1229:L1229"/>
    <mergeCell ref="A1213:B1213"/>
    <mergeCell ref="C1213:E1213"/>
    <mergeCell ref="I1213:M1213"/>
    <mergeCell ref="C1214:E1214"/>
    <mergeCell ref="I1214:M1214"/>
    <mergeCell ref="C1215:E1215"/>
    <mergeCell ref="I1215:M1215"/>
    <mergeCell ref="C1216:E1216"/>
    <mergeCell ref="I1216:M1216"/>
    <mergeCell ref="C1217:F1217"/>
    <mergeCell ref="I1217:M1217"/>
    <mergeCell ref="C1218:E1218"/>
    <mergeCell ref="I1218:M1218"/>
    <mergeCell ref="C1219:E1219"/>
    <mergeCell ref="I1219:M1219"/>
    <mergeCell ref="C1220:E1220"/>
    <mergeCell ref="I1220:M1220"/>
    <mergeCell ref="A1194:M1194"/>
    <mergeCell ref="A1195:M1195"/>
    <mergeCell ref="A1196:M1196"/>
    <mergeCell ref="A1197:M1197"/>
    <mergeCell ref="A1204:M1204"/>
    <mergeCell ref="A1205:M1205"/>
    <mergeCell ref="A1206:M1206"/>
    <mergeCell ref="A1207:M1207"/>
    <mergeCell ref="A1198:M1198"/>
    <mergeCell ref="A1199:M1199"/>
    <mergeCell ref="A1200:M1200"/>
    <mergeCell ref="A1201:M1201"/>
    <mergeCell ref="A1202:M1202"/>
    <mergeCell ref="A1203:M1203"/>
    <mergeCell ref="A1210:L1210"/>
    <mergeCell ref="D1211:H1211"/>
    <mergeCell ref="A1212:L1212"/>
    <mergeCell ref="H1177:L1177"/>
    <mergeCell ref="H1178:L1178"/>
    <mergeCell ref="C1179:F1179"/>
    <mergeCell ref="C1180:F1180"/>
    <mergeCell ref="H1180:L1180"/>
    <mergeCell ref="A1182:M1182"/>
    <mergeCell ref="A1183:M1183"/>
    <mergeCell ref="A1184:M1184"/>
    <mergeCell ref="A1185:M1185"/>
    <mergeCell ref="A1186:M1186"/>
    <mergeCell ref="A1187:M1187"/>
    <mergeCell ref="A1188:M1188"/>
    <mergeCell ref="A1189:M1189"/>
    <mergeCell ref="A1190:M1190"/>
    <mergeCell ref="A1191:M1191"/>
    <mergeCell ref="A1192:M1192"/>
    <mergeCell ref="A1193:M1193"/>
    <mergeCell ref="A1168:D1169"/>
    <mergeCell ref="E1168:E1169"/>
    <mergeCell ref="F1168:F1169"/>
    <mergeCell ref="G1168:G1169"/>
    <mergeCell ref="H1168:H1169"/>
    <mergeCell ref="I1168:J1168"/>
    <mergeCell ref="K1168:L1168"/>
    <mergeCell ref="A1170:D1170"/>
    <mergeCell ref="B1171:D1171"/>
    <mergeCell ref="I1171:J1172"/>
    <mergeCell ref="K1171:L1172"/>
    <mergeCell ref="B1172:D1172"/>
    <mergeCell ref="A1173:D1173"/>
    <mergeCell ref="E1173:M1173"/>
    <mergeCell ref="A1174:F1174"/>
    <mergeCell ref="A1176:E1176"/>
    <mergeCell ref="H1176:L1176"/>
    <mergeCell ref="A995:M995"/>
    <mergeCell ref="A986:M986"/>
    <mergeCell ref="A987:M987"/>
    <mergeCell ref="A988:M988"/>
    <mergeCell ref="A989:M989"/>
    <mergeCell ref="A990:M990"/>
    <mergeCell ref="A991:M991"/>
    <mergeCell ref="A1157:L1157"/>
    <mergeCell ref="D1158:H1158"/>
    <mergeCell ref="A1159:L1159"/>
    <mergeCell ref="A1160:B1160"/>
    <mergeCell ref="C1160:E1160"/>
    <mergeCell ref="I1160:M1160"/>
    <mergeCell ref="C1161:E1161"/>
    <mergeCell ref="I1161:M1161"/>
    <mergeCell ref="C1162:E1162"/>
    <mergeCell ref="I1162:M1162"/>
    <mergeCell ref="A972:M972"/>
    <mergeCell ref="A973:M973"/>
    <mergeCell ref="A974:M974"/>
    <mergeCell ref="A975:M975"/>
    <mergeCell ref="A976:M976"/>
    <mergeCell ref="A977:M977"/>
    <mergeCell ref="A978:M978"/>
    <mergeCell ref="A979:M979"/>
    <mergeCell ref="A980:M980"/>
    <mergeCell ref="A981:M981"/>
    <mergeCell ref="A982:M982"/>
    <mergeCell ref="A983:M983"/>
    <mergeCell ref="A984:M984"/>
    <mergeCell ref="A985:M985"/>
    <mergeCell ref="A992:M992"/>
    <mergeCell ref="A993:M993"/>
    <mergeCell ref="A994:M994"/>
    <mergeCell ref="A958:D958"/>
    <mergeCell ref="B959:D959"/>
    <mergeCell ref="I959:J960"/>
    <mergeCell ref="K959:L960"/>
    <mergeCell ref="B960:D960"/>
    <mergeCell ref="A961:D961"/>
    <mergeCell ref="E961:M961"/>
    <mergeCell ref="A962:F962"/>
    <mergeCell ref="A964:E964"/>
    <mergeCell ref="H964:L964"/>
    <mergeCell ref="H965:L965"/>
    <mergeCell ref="H966:L966"/>
    <mergeCell ref="C967:F967"/>
    <mergeCell ref="C968:F968"/>
    <mergeCell ref="H968:L968"/>
    <mergeCell ref="A970:M970"/>
    <mergeCell ref="A971:M971"/>
    <mergeCell ref="C951:E951"/>
    <mergeCell ref="I951:M951"/>
    <mergeCell ref="C952:F952"/>
    <mergeCell ref="I952:M952"/>
    <mergeCell ref="C953:E953"/>
    <mergeCell ref="I953:M953"/>
    <mergeCell ref="C954:E954"/>
    <mergeCell ref="I954:M954"/>
    <mergeCell ref="C955:E955"/>
    <mergeCell ref="I955:M955"/>
    <mergeCell ref="A956:D957"/>
    <mergeCell ref="E956:E957"/>
    <mergeCell ref="F956:F957"/>
    <mergeCell ref="G956:G957"/>
    <mergeCell ref="H956:H957"/>
    <mergeCell ref="I956:J956"/>
    <mergeCell ref="K956:L956"/>
    <mergeCell ref="A942:M942"/>
    <mergeCell ref="A933:M933"/>
    <mergeCell ref="A934:M934"/>
    <mergeCell ref="A935:M935"/>
    <mergeCell ref="A936:M936"/>
    <mergeCell ref="A937:M937"/>
    <mergeCell ref="A938:M938"/>
    <mergeCell ref="A945:L945"/>
    <mergeCell ref="D946:H946"/>
    <mergeCell ref="A947:L947"/>
    <mergeCell ref="A948:B948"/>
    <mergeCell ref="C948:E948"/>
    <mergeCell ref="I948:M948"/>
    <mergeCell ref="C949:E949"/>
    <mergeCell ref="I949:M949"/>
    <mergeCell ref="C950:E950"/>
    <mergeCell ref="I950:M950"/>
    <mergeCell ref="A919:M919"/>
    <mergeCell ref="A920:M920"/>
    <mergeCell ref="A921:M921"/>
    <mergeCell ref="A922:M922"/>
    <mergeCell ref="A923:M923"/>
    <mergeCell ref="A924:M924"/>
    <mergeCell ref="A925:M925"/>
    <mergeCell ref="A926:M926"/>
    <mergeCell ref="A927:M927"/>
    <mergeCell ref="A928:M928"/>
    <mergeCell ref="A929:M929"/>
    <mergeCell ref="A930:M930"/>
    <mergeCell ref="A931:M931"/>
    <mergeCell ref="A932:M932"/>
    <mergeCell ref="A939:M939"/>
    <mergeCell ref="A940:M940"/>
    <mergeCell ref="A941:M941"/>
    <mergeCell ref="A905:D905"/>
    <mergeCell ref="B906:D906"/>
    <mergeCell ref="I906:J907"/>
    <mergeCell ref="K906:L907"/>
    <mergeCell ref="B907:D907"/>
    <mergeCell ref="A908:D908"/>
    <mergeCell ref="E908:M908"/>
    <mergeCell ref="A909:F909"/>
    <mergeCell ref="A911:E911"/>
    <mergeCell ref="H911:L911"/>
    <mergeCell ref="H912:L912"/>
    <mergeCell ref="H913:L913"/>
    <mergeCell ref="C914:F914"/>
    <mergeCell ref="C915:F915"/>
    <mergeCell ref="H915:L915"/>
    <mergeCell ref="A917:M917"/>
    <mergeCell ref="A918:M918"/>
    <mergeCell ref="C898:E898"/>
    <mergeCell ref="I898:M898"/>
    <mergeCell ref="C899:F899"/>
    <mergeCell ref="I899:M899"/>
    <mergeCell ref="C900:E900"/>
    <mergeCell ref="I900:M900"/>
    <mergeCell ref="C901:E901"/>
    <mergeCell ref="I901:M901"/>
    <mergeCell ref="C902:E902"/>
    <mergeCell ref="I902:M902"/>
    <mergeCell ref="A903:D904"/>
    <mergeCell ref="E903:E904"/>
    <mergeCell ref="F903:F904"/>
    <mergeCell ref="G903:G904"/>
    <mergeCell ref="H903:H904"/>
    <mergeCell ref="I903:J903"/>
    <mergeCell ref="K903:L903"/>
    <mergeCell ref="A889:M889"/>
    <mergeCell ref="A880:M880"/>
    <mergeCell ref="A881:M881"/>
    <mergeCell ref="A882:M882"/>
    <mergeCell ref="A883:M883"/>
    <mergeCell ref="A884:M884"/>
    <mergeCell ref="A885:M885"/>
    <mergeCell ref="A892:L892"/>
    <mergeCell ref="D893:H893"/>
    <mergeCell ref="A894:L894"/>
    <mergeCell ref="A895:B895"/>
    <mergeCell ref="C895:E895"/>
    <mergeCell ref="I895:M895"/>
    <mergeCell ref="C896:E896"/>
    <mergeCell ref="I896:M896"/>
    <mergeCell ref="C897:E897"/>
    <mergeCell ref="I897:M897"/>
    <mergeCell ref="A866:M866"/>
    <mergeCell ref="A867:M867"/>
    <mergeCell ref="A868:M868"/>
    <mergeCell ref="A869:M869"/>
    <mergeCell ref="A870:M870"/>
    <mergeCell ref="A871:M871"/>
    <mergeCell ref="A872:M872"/>
    <mergeCell ref="A873:M873"/>
    <mergeCell ref="A874:M874"/>
    <mergeCell ref="A875:M875"/>
    <mergeCell ref="A876:M876"/>
    <mergeCell ref="A877:M877"/>
    <mergeCell ref="A878:M878"/>
    <mergeCell ref="A879:M879"/>
    <mergeCell ref="A886:M886"/>
    <mergeCell ref="A887:M887"/>
    <mergeCell ref="A888:M888"/>
    <mergeCell ref="A852:D852"/>
    <mergeCell ref="B853:D853"/>
    <mergeCell ref="I853:J854"/>
    <mergeCell ref="K853:L854"/>
    <mergeCell ref="B854:D854"/>
    <mergeCell ref="A855:D855"/>
    <mergeCell ref="E855:M855"/>
    <mergeCell ref="A856:F856"/>
    <mergeCell ref="A858:E858"/>
    <mergeCell ref="H858:L858"/>
    <mergeCell ref="H859:L859"/>
    <mergeCell ref="H860:L860"/>
    <mergeCell ref="C861:F861"/>
    <mergeCell ref="C862:F862"/>
    <mergeCell ref="H862:L862"/>
    <mergeCell ref="A864:M864"/>
    <mergeCell ref="A865:M865"/>
    <mergeCell ref="C845:E845"/>
    <mergeCell ref="I845:M845"/>
    <mergeCell ref="C846:F846"/>
    <mergeCell ref="I846:M846"/>
    <mergeCell ref="C847:E847"/>
    <mergeCell ref="I847:M847"/>
    <mergeCell ref="C848:E848"/>
    <mergeCell ref="I848:M848"/>
    <mergeCell ref="C849:E849"/>
    <mergeCell ref="I849:M849"/>
    <mergeCell ref="A850:D851"/>
    <mergeCell ref="E850:E851"/>
    <mergeCell ref="F850:F851"/>
    <mergeCell ref="G850:G851"/>
    <mergeCell ref="H850:H851"/>
    <mergeCell ref="I850:J850"/>
    <mergeCell ref="K850:L850"/>
    <mergeCell ref="A836:M836"/>
    <mergeCell ref="A827:M827"/>
    <mergeCell ref="A828:M828"/>
    <mergeCell ref="A829:M829"/>
    <mergeCell ref="A830:M830"/>
    <mergeCell ref="A831:M831"/>
    <mergeCell ref="A832:M832"/>
    <mergeCell ref="A839:L839"/>
    <mergeCell ref="D840:H840"/>
    <mergeCell ref="A841:L841"/>
    <mergeCell ref="A842:B842"/>
    <mergeCell ref="C842:E842"/>
    <mergeCell ref="I842:M842"/>
    <mergeCell ref="C843:E843"/>
    <mergeCell ref="I843:M843"/>
    <mergeCell ref="C844:E844"/>
    <mergeCell ref="I844:M844"/>
    <mergeCell ref="A813:M813"/>
    <mergeCell ref="A814:M814"/>
    <mergeCell ref="A815:M815"/>
    <mergeCell ref="A816:M816"/>
    <mergeCell ref="A817:M817"/>
    <mergeCell ref="A818:M818"/>
    <mergeCell ref="A819:M819"/>
    <mergeCell ref="A820:M820"/>
    <mergeCell ref="A821:M821"/>
    <mergeCell ref="A822:M822"/>
    <mergeCell ref="A823:M823"/>
    <mergeCell ref="A824:M824"/>
    <mergeCell ref="A825:M825"/>
    <mergeCell ref="A826:M826"/>
    <mergeCell ref="A833:M833"/>
    <mergeCell ref="A834:M834"/>
    <mergeCell ref="A835:M835"/>
    <mergeCell ref="A799:D799"/>
    <mergeCell ref="B800:D800"/>
    <mergeCell ref="I800:J801"/>
    <mergeCell ref="K800:L801"/>
    <mergeCell ref="B801:D801"/>
    <mergeCell ref="A802:D802"/>
    <mergeCell ref="E802:M802"/>
    <mergeCell ref="A803:F803"/>
    <mergeCell ref="A805:E805"/>
    <mergeCell ref="H805:L805"/>
    <mergeCell ref="H806:L806"/>
    <mergeCell ref="H807:L807"/>
    <mergeCell ref="C808:F808"/>
    <mergeCell ref="C809:F809"/>
    <mergeCell ref="H809:L809"/>
    <mergeCell ref="A811:M811"/>
    <mergeCell ref="A812:M812"/>
    <mergeCell ref="C792:E792"/>
    <mergeCell ref="I792:M792"/>
    <mergeCell ref="C793:F793"/>
    <mergeCell ref="I793:M793"/>
    <mergeCell ref="C794:E794"/>
    <mergeCell ref="I794:M794"/>
    <mergeCell ref="C795:E795"/>
    <mergeCell ref="I795:M795"/>
    <mergeCell ref="C796:E796"/>
    <mergeCell ref="I796:M796"/>
    <mergeCell ref="A797:D798"/>
    <mergeCell ref="E797:E798"/>
    <mergeCell ref="F797:F798"/>
    <mergeCell ref="G797:G798"/>
    <mergeCell ref="H797:H798"/>
    <mergeCell ref="I797:J797"/>
    <mergeCell ref="K797:L797"/>
    <mergeCell ref="A783:M783"/>
    <mergeCell ref="A774:M774"/>
    <mergeCell ref="A775:M775"/>
    <mergeCell ref="A776:M776"/>
    <mergeCell ref="A777:M777"/>
    <mergeCell ref="A778:M778"/>
    <mergeCell ref="A779:M779"/>
    <mergeCell ref="A786:L786"/>
    <mergeCell ref="D787:H787"/>
    <mergeCell ref="A788:L788"/>
    <mergeCell ref="A789:B789"/>
    <mergeCell ref="C789:E789"/>
    <mergeCell ref="I789:M789"/>
    <mergeCell ref="C790:E790"/>
    <mergeCell ref="I790:M790"/>
    <mergeCell ref="C791:E791"/>
    <mergeCell ref="I791:M791"/>
    <mergeCell ref="A760:M760"/>
    <mergeCell ref="A761:M761"/>
    <mergeCell ref="A762:M762"/>
    <mergeCell ref="A763:M763"/>
    <mergeCell ref="A764:M764"/>
    <mergeCell ref="A765:M765"/>
    <mergeCell ref="A766:M766"/>
    <mergeCell ref="A767:M767"/>
    <mergeCell ref="A768:M768"/>
    <mergeCell ref="A769:M769"/>
    <mergeCell ref="A770:M770"/>
    <mergeCell ref="A771:M771"/>
    <mergeCell ref="A772:M772"/>
    <mergeCell ref="A773:M773"/>
    <mergeCell ref="A780:M780"/>
    <mergeCell ref="A781:M781"/>
    <mergeCell ref="A782:M782"/>
    <mergeCell ref="A746:D746"/>
    <mergeCell ref="B747:D747"/>
    <mergeCell ref="I747:J748"/>
    <mergeCell ref="K747:L748"/>
    <mergeCell ref="B748:D748"/>
    <mergeCell ref="A749:D749"/>
    <mergeCell ref="E749:M749"/>
    <mergeCell ref="A750:F750"/>
    <mergeCell ref="A752:E752"/>
    <mergeCell ref="H752:L752"/>
    <mergeCell ref="H753:L753"/>
    <mergeCell ref="H754:L754"/>
    <mergeCell ref="C755:F755"/>
    <mergeCell ref="C756:F756"/>
    <mergeCell ref="H756:L756"/>
    <mergeCell ref="A758:M758"/>
    <mergeCell ref="A759:M759"/>
    <mergeCell ref="C739:E739"/>
    <mergeCell ref="I739:M739"/>
    <mergeCell ref="C740:F740"/>
    <mergeCell ref="I740:M740"/>
    <mergeCell ref="C741:E741"/>
    <mergeCell ref="I741:M741"/>
    <mergeCell ref="C742:E742"/>
    <mergeCell ref="I742:M742"/>
    <mergeCell ref="C743:E743"/>
    <mergeCell ref="I743:M743"/>
    <mergeCell ref="A744:D745"/>
    <mergeCell ref="E744:E745"/>
    <mergeCell ref="F744:F745"/>
    <mergeCell ref="G744:G745"/>
    <mergeCell ref="H744:H745"/>
    <mergeCell ref="I744:J744"/>
    <mergeCell ref="K744:L744"/>
    <mergeCell ref="A730:M730"/>
    <mergeCell ref="A721:M721"/>
    <mergeCell ref="A722:M722"/>
    <mergeCell ref="A723:M723"/>
    <mergeCell ref="A724:M724"/>
    <mergeCell ref="A725:M725"/>
    <mergeCell ref="A726:M726"/>
    <mergeCell ref="A733:L733"/>
    <mergeCell ref="D734:H734"/>
    <mergeCell ref="A735:L735"/>
    <mergeCell ref="A736:B736"/>
    <mergeCell ref="C736:E736"/>
    <mergeCell ref="I736:M736"/>
    <mergeCell ref="C737:E737"/>
    <mergeCell ref="I737:M737"/>
    <mergeCell ref="C738:E738"/>
    <mergeCell ref="I738:M738"/>
    <mergeCell ref="A707:M707"/>
    <mergeCell ref="A708:M708"/>
    <mergeCell ref="A709:M709"/>
    <mergeCell ref="A710:M710"/>
    <mergeCell ref="A711:M711"/>
    <mergeCell ref="A712:M712"/>
    <mergeCell ref="A713:M713"/>
    <mergeCell ref="A714:M714"/>
    <mergeCell ref="A715:M715"/>
    <mergeCell ref="A716:M716"/>
    <mergeCell ref="A717:M717"/>
    <mergeCell ref="A718:M718"/>
    <mergeCell ref="A719:M719"/>
    <mergeCell ref="A720:M720"/>
    <mergeCell ref="A727:M727"/>
    <mergeCell ref="A728:M728"/>
    <mergeCell ref="A729:M729"/>
    <mergeCell ref="A693:D693"/>
    <mergeCell ref="B694:D694"/>
    <mergeCell ref="I694:J695"/>
    <mergeCell ref="K694:L695"/>
    <mergeCell ref="B695:D695"/>
    <mergeCell ref="A696:D696"/>
    <mergeCell ref="E696:M696"/>
    <mergeCell ref="A697:F697"/>
    <mergeCell ref="A699:E699"/>
    <mergeCell ref="H699:L699"/>
    <mergeCell ref="H700:L700"/>
    <mergeCell ref="H701:L701"/>
    <mergeCell ref="C702:F702"/>
    <mergeCell ref="C703:F703"/>
    <mergeCell ref="H703:L703"/>
    <mergeCell ref="A705:M705"/>
    <mergeCell ref="A706:M706"/>
    <mergeCell ref="C686:E686"/>
    <mergeCell ref="I686:M686"/>
    <mergeCell ref="C687:F687"/>
    <mergeCell ref="I687:M687"/>
    <mergeCell ref="C688:E688"/>
    <mergeCell ref="I688:M688"/>
    <mergeCell ref="C689:E689"/>
    <mergeCell ref="I689:M689"/>
    <mergeCell ref="C690:E690"/>
    <mergeCell ref="I690:M690"/>
    <mergeCell ref="A691:D692"/>
    <mergeCell ref="E691:E692"/>
    <mergeCell ref="F691:F692"/>
    <mergeCell ref="G691:G692"/>
    <mergeCell ref="H691:H692"/>
    <mergeCell ref="I691:J691"/>
    <mergeCell ref="K691:L691"/>
    <mergeCell ref="A677:M677"/>
    <mergeCell ref="A668:M668"/>
    <mergeCell ref="A669:M669"/>
    <mergeCell ref="A670:M670"/>
    <mergeCell ref="A671:M671"/>
    <mergeCell ref="A672:M672"/>
    <mergeCell ref="A673:M673"/>
    <mergeCell ref="A680:L680"/>
    <mergeCell ref="D681:H681"/>
    <mergeCell ref="A682:L682"/>
    <mergeCell ref="A683:B683"/>
    <mergeCell ref="C683:E683"/>
    <mergeCell ref="I683:M683"/>
    <mergeCell ref="C684:E684"/>
    <mergeCell ref="I684:M684"/>
    <mergeCell ref="C685:E685"/>
    <mergeCell ref="I685:M685"/>
    <mergeCell ref="A654:M654"/>
    <mergeCell ref="A655:M655"/>
    <mergeCell ref="A656:M656"/>
    <mergeCell ref="A657:M657"/>
    <mergeCell ref="A658:M658"/>
    <mergeCell ref="A659:M659"/>
    <mergeCell ref="A660:M660"/>
    <mergeCell ref="A661:M661"/>
    <mergeCell ref="A662:M662"/>
    <mergeCell ref="A663:M663"/>
    <mergeCell ref="A664:M664"/>
    <mergeCell ref="A665:M665"/>
    <mergeCell ref="A666:M666"/>
    <mergeCell ref="A667:M667"/>
    <mergeCell ref="A674:M674"/>
    <mergeCell ref="A675:M675"/>
    <mergeCell ref="A676:M676"/>
    <mergeCell ref="A640:D640"/>
    <mergeCell ref="B641:D641"/>
    <mergeCell ref="I641:J642"/>
    <mergeCell ref="K641:L642"/>
    <mergeCell ref="B642:D642"/>
    <mergeCell ref="A643:D643"/>
    <mergeCell ref="E643:M643"/>
    <mergeCell ref="A644:F644"/>
    <mergeCell ref="A646:E646"/>
    <mergeCell ref="H646:L646"/>
    <mergeCell ref="H647:L647"/>
    <mergeCell ref="H648:L648"/>
    <mergeCell ref="C649:F649"/>
    <mergeCell ref="C650:F650"/>
    <mergeCell ref="H650:L650"/>
    <mergeCell ref="A652:M652"/>
    <mergeCell ref="A653:M653"/>
    <mergeCell ref="C631:E631"/>
    <mergeCell ref="I631:M631"/>
    <mergeCell ref="C632:E632"/>
    <mergeCell ref="I632:M632"/>
    <mergeCell ref="C633:E633"/>
    <mergeCell ref="I633:M633"/>
    <mergeCell ref="C634:F634"/>
    <mergeCell ref="I634:M634"/>
    <mergeCell ref="C635:E635"/>
    <mergeCell ref="I635:M635"/>
    <mergeCell ref="C636:E636"/>
    <mergeCell ref="I636:M636"/>
    <mergeCell ref="C637:E637"/>
    <mergeCell ref="I637:M637"/>
    <mergeCell ref="A638:D639"/>
    <mergeCell ref="E638:E639"/>
    <mergeCell ref="F638:F639"/>
    <mergeCell ref="G638:G639"/>
    <mergeCell ref="H638:H639"/>
    <mergeCell ref="I638:J638"/>
    <mergeCell ref="K638:L638"/>
    <mergeCell ref="A613:M613"/>
    <mergeCell ref="A614:M614"/>
    <mergeCell ref="A621:M621"/>
    <mergeCell ref="A622:M622"/>
    <mergeCell ref="A623:M623"/>
    <mergeCell ref="A624:M624"/>
    <mergeCell ref="A615:M615"/>
    <mergeCell ref="A616:M616"/>
    <mergeCell ref="A617:M617"/>
    <mergeCell ref="A618:M618"/>
    <mergeCell ref="A619:M619"/>
    <mergeCell ref="A620:M620"/>
    <mergeCell ref="A627:L627"/>
    <mergeCell ref="D628:H628"/>
    <mergeCell ref="A629:L629"/>
    <mergeCell ref="A630:B630"/>
    <mergeCell ref="C630:E630"/>
    <mergeCell ref="I630:M630"/>
    <mergeCell ref="C596:F596"/>
    <mergeCell ref="C597:F597"/>
    <mergeCell ref="H597:L597"/>
    <mergeCell ref="A599:M599"/>
    <mergeCell ref="A600:M600"/>
    <mergeCell ref="A601:M601"/>
    <mergeCell ref="A602:M602"/>
    <mergeCell ref="A603:M603"/>
    <mergeCell ref="A604:M604"/>
    <mergeCell ref="A605:M605"/>
    <mergeCell ref="A606:M606"/>
    <mergeCell ref="A607:M607"/>
    <mergeCell ref="A608:M608"/>
    <mergeCell ref="A609:M609"/>
    <mergeCell ref="A610:M610"/>
    <mergeCell ref="A611:M611"/>
    <mergeCell ref="A612:M612"/>
    <mergeCell ref="F585:F586"/>
    <mergeCell ref="G585:G586"/>
    <mergeCell ref="H585:H586"/>
    <mergeCell ref="I585:J585"/>
    <mergeCell ref="K585:L585"/>
    <mergeCell ref="A587:D587"/>
    <mergeCell ref="B588:D588"/>
    <mergeCell ref="I588:J589"/>
    <mergeCell ref="K588:L589"/>
    <mergeCell ref="B589:D589"/>
    <mergeCell ref="A590:D590"/>
    <mergeCell ref="E590:M590"/>
    <mergeCell ref="A591:F591"/>
    <mergeCell ref="A593:E593"/>
    <mergeCell ref="H593:L593"/>
    <mergeCell ref="H594:L594"/>
    <mergeCell ref="H595:L595"/>
    <mergeCell ref="A459:D459"/>
    <mergeCell ref="E459:M459"/>
    <mergeCell ref="C466:F466"/>
    <mergeCell ref="H466:L466"/>
    <mergeCell ref="A460:F460"/>
    <mergeCell ref="A462:E462"/>
    <mergeCell ref="H462:L462"/>
    <mergeCell ref="H463:L463"/>
    <mergeCell ref="H464:L464"/>
    <mergeCell ref="C465:F465"/>
    <mergeCell ref="A574:L574"/>
    <mergeCell ref="D575:H575"/>
    <mergeCell ref="A576:L576"/>
    <mergeCell ref="A577:B577"/>
    <mergeCell ref="C577:E577"/>
    <mergeCell ref="I577:M577"/>
    <mergeCell ref="C578:E578"/>
    <mergeCell ref="I578:M578"/>
    <mergeCell ref="C450:F450"/>
    <mergeCell ref="I450:M450"/>
    <mergeCell ref="C451:E451"/>
    <mergeCell ref="I451:M451"/>
    <mergeCell ref="C452:E452"/>
    <mergeCell ref="I452:M452"/>
    <mergeCell ref="C453:E453"/>
    <mergeCell ref="I453:M453"/>
    <mergeCell ref="A454:D455"/>
    <mergeCell ref="E454:E455"/>
    <mergeCell ref="F454:F455"/>
    <mergeCell ref="G454:G455"/>
    <mergeCell ref="H454:H455"/>
    <mergeCell ref="I454:J454"/>
    <mergeCell ref="K454:L454"/>
    <mergeCell ref="A456:D456"/>
    <mergeCell ref="B457:D457"/>
    <mergeCell ref="I457:J458"/>
    <mergeCell ref="K457:L458"/>
    <mergeCell ref="B458:D458"/>
    <mergeCell ref="H437:L437"/>
    <mergeCell ref="H438:L438"/>
    <mergeCell ref="C439:F439"/>
    <mergeCell ref="C440:F440"/>
    <mergeCell ref="H440:L440"/>
    <mergeCell ref="A443:L443"/>
    <mergeCell ref="D444:H444"/>
    <mergeCell ref="A445:L445"/>
    <mergeCell ref="A446:B446"/>
    <mergeCell ref="C446:E446"/>
    <mergeCell ref="I446:M446"/>
    <mergeCell ref="C447:E447"/>
    <mergeCell ref="I447:M447"/>
    <mergeCell ref="C448:E448"/>
    <mergeCell ref="I448:M448"/>
    <mergeCell ref="C449:E449"/>
    <mergeCell ref="I449:M449"/>
    <mergeCell ref="I427:M427"/>
    <mergeCell ref="A428:D429"/>
    <mergeCell ref="E428:E429"/>
    <mergeCell ref="F428:F429"/>
    <mergeCell ref="G428:G429"/>
    <mergeCell ref="H428:H429"/>
    <mergeCell ref="I428:J428"/>
    <mergeCell ref="K428:L428"/>
    <mergeCell ref="A430:D430"/>
    <mergeCell ref="B431:D431"/>
    <mergeCell ref="I431:J432"/>
    <mergeCell ref="K431:L432"/>
    <mergeCell ref="B432:D432"/>
    <mergeCell ref="A433:D433"/>
    <mergeCell ref="E433:M433"/>
    <mergeCell ref="A434:F434"/>
    <mergeCell ref="A436:E436"/>
    <mergeCell ref="H436:L436"/>
    <mergeCell ref="A381:D381"/>
    <mergeCell ref="E381:M381"/>
    <mergeCell ref="C388:F388"/>
    <mergeCell ref="H388:L388"/>
    <mergeCell ref="A382:F382"/>
    <mergeCell ref="A384:E384"/>
    <mergeCell ref="H384:L384"/>
    <mergeCell ref="H385:L385"/>
    <mergeCell ref="H386:L386"/>
    <mergeCell ref="C387:F387"/>
    <mergeCell ref="A417:L417"/>
    <mergeCell ref="D418:H418"/>
    <mergeCell ref="A419:L419"/>
    <mergeCell ref="A420:B420"/>
    <mergeCell ref="C420:E420"/>
    <mergeCell ref="I420:M420"/>
    <mergeCell ref="C421:E421"/>
    <mergeCell ref="I421:M421"/>
    <mergeCell ref="C372:F372"/>
    <mergeCell ref="I372:M372"/>
    <mergeCell ref="C373:E373"/>
    <mergeCell ref="I373:M373"/>
    <mergeCell ref="C374:E374"/>
    <mergeCell ref="I374:M374"/>
    <mergeCell ref="C375:E375"/>
    <mergeCell ref="I375:M375"/>
    <mergeCell ref="A376:D377"/>
    <mergeCell ref="E376:E377"/>
    <mergeCell ref="F376:F377"/>
    <mergeCell ref="G376:G377"/>
    <mergeCell ref="H376:H377"/>
    <mergeCell ref="I376:J376"/>
    <mergeCell ref="K376:L376"/>
    <mergeCell ref="A378:D378"/>
    <mergeCell ref="B379:D379"/>
    <mergeCell ref="I379:J380"/>
    <mergeCell ref="K379:L380"/>
    <mergeCell ref="B380:D380"/>
    <mergeCell ref="H359:L359"/>
    <mergeCell ref="H360:L360"/>
    <mergeCell ref="C361:F361"/>
    <mergeCell ref="C362:F362"/>
    <mergeCell ref="H362:L362"/>
    <mergeCell ref="A365:L365"/>
    <mergeCell ref="D366:H366"/>
    <mergeCell ref="A367:L367"/>
    <mergeCell ref="A368:B368"/>
    <mergeCell ref="C368:E368"/>
    <mergeCell ref="I368:M368"/>
    <mergeCell ref="C369:E369"/>
    <mergeCell ref="I369:M369"/>
    <mergeCell ref="C370:E370"/>
    <mergeCell ref="I370:M370"/>
    <mergeCell ref="C371:E371"/>
    <mergeCell ref="I371:M371"/>
    <mergeCell ref="A350:D351"/>
    <mergeCell ref="E350:E351"/>
    <mergeCell ref="F350:F351"/>
    <mergeCell ref="G350:G351"/>
    <mergeCell ref="H350:H351"/>
    <mergeCell ref="I350:J350"/>
    <mergeCell ref="K350:L350"/>
    <mergeCell ref="A352:D352"/>
    <mergeCell ref="B353:D353"/>
    <mergeCell ref="I353:J354"/>
    <mergeCell ref="K353:L354"/>
    <mergeCell ref="B354:D354"/>
    <mergeCell ref="A355:D355"/>
    <mergeCell ref="E355:M355"/>
    <mergeCell ref="A356:F356"/>
    <mergeCell ref="A358:E358"/>
    <mergeCell ref="H358:L358"/>
    <mergeCell ref="A341:L341"/>
    <mergeCell ref="A342:B342"/>
    <mergeCell ref="C342:E342"/>
    <mergeCell ref="I342:M342"/>
    <mergeCell ref="C343:E343"/>
    <mergeCell ref="I343:M343"/>
    <mergeCell ref="C344:E344"/>
    <mergeCell ref="I344:M344"/>
    <mergeCell ref="C345:E345"/>
    <mergeCell ref="I345:M345"/>
    <mergeCell ref="C346:F346"/>
    <mergeCell ref="I346:M346"/>
    <mergeCell ref="C347:E347"/>
    <mergeCell ref="I347:M347"/>
    <mergeCell ref="C348:E348"/>
    <mergeCell ref="I348:M348"/>
    <mergeCell ref="C349:E349"/>
    <mergeCell ref="I349:M349"/>
    <mergeCell ref="A326:D326"/>
    <mergeCell ref="B327:D327"/>
    <mergeCell ref="I327:J328"/>
    <mergeCell ref="K327:L328"/>
    <mergeCell ref="B328:D328"/>
    <mergeCell ref="A329:D329"/>
    <mergeCell ref="E329:M329"/>
    <mergeCell ref="C336:F336"/>
    <mergeCell ref="H336:L336"/>
    <mergeCell ref="A330:F330"/>
    <mergeCell ref="A332:E332"/>
    <mergeCell ref="H332:L332"/>
    <mergeCell ref="H333:L333"/>
    <mergeCell ref="H334:L334"/>
    <mergeCell ref="C335:F335"/>
    <mergeCell ref="A339:L339"/>
    <mergeCell ref="D340:H340"/>
    <mergeCell ref="C318:E318"/>
    <mergeCell ref="I318:M318"/>
    <mergeCell ref="C319:E319"/>
    <mergeCell ref="I319:M319"/>
    <mergeCell ref="C320:F320"/>
    <mergeCell ref="I320:M320"/>
    <mergeCell ref="C321:E321"/>
    <mergeCell ref="I321:M321"/>
    <mergeCell ref="C322:E322"/>
    <mergeCell ref="I322:M322"/>
    <mergeCell ref="C323:E323"/>
    <mergeCell ref="I323:M323"/>
    <mergeCell ref="A324:D325"/>
    <mergeCell ref="E324:E325"/>
    <mergeCell ref="F324:F325"/>
    <mergeCell ref="G324:G325"/>
    <mergeCell ref="H324:H325"/>
    <mergeCell ref="I324:J324"/>
    <mergeCell ref="K324:L324"/>
    <mergeCell ref="A303:D303"/>
    <mergeCell ref="E303:M303"/>
    <mergeCell ref="A304:F304"/>
    <mergeCell ref="A306:E306"/>
    <mergeCell ref="H306:L306"/>
    <mergeCell ref="H307:L307"/>
    <mergeCell ref="H308:L308"/>
    <mergeCell ref="C309:F309"/>
    <mergeCell ref="C310:F310"/>
    <mergeCell ref="H310:L310"/>
    <mergeCell ref="A313:L313"/>
    <mergeCell ref="D314:H314"/>
    <mergeCell ref="A315:L315"/>
    <mergeCell ref="A316:B316"/>
    <mergeCell ref="C316:E316"/>
    <mergeCell ref="I316:M316"/>
    <mergeCell ref="C317:E317"/>
    <mergeCell ref="I317:M317"/>
    <mergeCell ref="C295:E295"/>
    <mergeCell ref="I295:M295"/>
    <mergeCell ref="C296:E296"/>
    <mergeCell ref="I296:M296"/>
    <mergeCell ref="C297:E297"/>
    <mergeCell ref="I297:M297"/>
    <mergeCell ref="A298:D299"/>
    <mergeCell ref="E298:E299"/>
    <mergeCell ref="F298:F299"/>
    <mergeCell ref="G298:G299"/>
    <mergeCell ref="H298:H299"/>
    <mergeCell ref="I298:J298"/>
    <mergeCell ref="K298:L298"/>
    <mergeCell ref="A300:D300"/>
    <mergeCell ref="B301:D301"/>
    <mergeCell ref="I301:J302"/>
    <mergeCell ref="K301:L302"/>
    <mergeCell ref="B302:D302"/>
    <mergeCell ref="B171:D171"/>
    <mergeCell ref="I171:J172"/>
    <mergeCell ref="K171:L172"/>
    <mergeCell ref="B172:D172"/>
    <mergeCell ref="A173:D173"/>
    <mergeCell ref="E173:M173"/>
    <mergeCell ref="C180:F180"/>
    <mergeCell ref="H180:L180"/>
    <mergeCell ref="A174:F174"/>
    <mergeCell ref="A176:E176"/>
    <mergeCell ref="H176:L176"/>
    <mergeCell ref="H177:L177"/>
    <mergeCell ref="H178:L178"/>
    <mergeCell ref="C179:F179"/>
    <mergeCell ref="A287:L287"/>
    <mergeCell ref="D288:H288"/>
    <mergeCell ref="A289:L289"/>
    <mergeCell ref="I163:M163"/>
    <mergeCell ref="C164:F164"/>
    <mergeCell ref="I164:M164"/>
    <mergeCell ref="C165:E165"/>
    <mergeCell ref="I165:M165"/>
    <mergeCell ref="C166:E166"/>
    <mergeCell ref="I166:M166"/>
    <mergeCell ref="C167:E167"/>
    <mergeCell ref="I167:M167"/>
    <mergeCell ref="A168:D169"/>
    <mergeCell ref="E168:E169"/>
    <mergeCell ref="F168:F169"/>
    <mergeCell ref="G168:G169"/>
    <mergeCell ref="H168:H169"/>
    <mergeCell ref="I168:J168"/>
    <mergeCell ref="K168:L168"/>
    <mergeCell ref="A170:D170"/>
    <mergeCell ref="C37:E37"/>
    <mergeCell ref="I37:M37"/>
    <mergeCell ref="A38:D39"/>
    <mergeCell ref="E38:E39"/>
    <mergeCell ref="F38:F39"/>
    <mergeCell ref="G38:G39"/>
    <mergeCell ref="H38:H39"/>
    <mergeCell ref="I38:J38"/>
    <mergeCell ref="K38:L38"/>
    <mergeCell ref="A40:D40"/>
    <mergeCell ref="B41:D41"/>
    <mergeCell ref="I41:J42"/>
    <mergeCell ref="K41:L42"/>
    <mergeCell ref="B42:D42"/>
    <mergeCell ref="A43:D43"/>
    <mergeCell ref="E43:M43"/>
    <mergeCell ref="C50:F50"/>
    <mergeCell ref="H50:L50"/>
    <mergeCell ref="A44:F44"/>
    <mergeCell ref="A46:E46"/>
    <mergeCell ref="H46:L46"/>
    <mergeCell ref="H47:L47"/>
    <mergeCell ref="H48:L48"/>
    <mergeCell ref="C49:F49"/>
    <mergeCell ref="D28:H28"/>
    <mergeCell ref="A29:L29"/>
    <mergeCell ref="A30:B30"/>
    <mergeCell ref="C30:E30"/>
    <mergeCell ref="I30:M30"/>
    <mergeCell ref="C31:E31"/>
    <mergeCell ref="I31:M31"/>
    <mergeCell ref="C32:E32"/>
    <mergeCell ref="I32:M32"/>
    <mergeCell ref="C33:E33"/>
    <mergeCell ref="I33:M33"/>
    <mergeCell ref="C34:F34"/>
    <mergeCell ref="I34:M34"/>
    <mergeCell ref="C35:E35"/>
    <mergeCell ref="I35:M35"/>
    <mergeCell ref="C36:E36"/>
    <mergeCell ref="I36:M36"/>
    <mergeCell ref="K12:L12"/>
    <mergeCell ref="A14:D14"/>
    <mergeCell ref="B15:D15"/>
    <mergeCell ref="I15:J16"/>
    <mergeCell ref="K15:L16"/>
    <mergeCell ref="B16:D16"/>
    <mergeCell ref="A17:D17"/>
    <mergeCell ref="E17:M17"/>
    <mergeCell ref="C24:F24"/>
    <mergeCell ref="H24:L24"/>
    <mergeCell ref="A18:F18"/>
    <mergeCell ref="A20:E20"/>
    <mergeCell ref="H20:L20"/>
    <mergeCell ref="H21:L21"/>
    <mergeCell ref="C23:F23"/>
    <mergeCell ref="H22:L22"/>
    <mergeCell ref="A27:L27"/>
    <mergeCell ref="A53:L53"/>
    <mergeCell ref="D54:H54"/>
    <mergeCell ref="A55:L55"/>
    <mergeCell ref="A56:B56"/>
    <mergeCell ref="C56:E56"/>
    <mergeCell ref="I56:M56"/>
    <mergeCell ref="A1:L1"/>
    <mergeCell ref="D2:H2"/>
    <mergeCell ref="A3:L3"/>
    <mergeCell ref="A4:B4"/>
    <mergeCell ref="C4:E4"/>
    <mergeCell ref="I4:M4"/>
    <mergeCell ref="C5:E5"/>
    <mergeCell ref="I5:M5"/>
    <mergeCell ref="C6:E6"/>
    <mergeCell ref="I6:M6"/>
    <mergeCell ref="C7:E7"/>
    <mergeCell ref="I7:M7"/>
    <mergeCell ref="C8:F8"/>
    <mergeCell ref="I8:M8"/>
    <mergeCell ref="C9:E9"/>
    <mergeCell ref="I9:M9"/>
    <mergeCell ref="C10:E10"/>
    <mergeCell ref="I10:M10"/>
    <mergeCell ref="C11:E11"/>
    <mergeCell ref="I11:M11"/>
    <mergeCell ref="A12:D13"/>
    <mergeCell ref="E12:E13"/>
    <mergeCell ref="F12:F13"/>
    <mergeCell ref="G12:G13"/>
    <mergeCell ref="H12:H13"/>
    <mergeCell ref="I12:J12"/>
    <mergeCell ref="C63:E63"/>
    <mergeCell ref="I63:M63"/>
    <mergeCell ref="A64:D65"/>
    <mergeCell ref="E64:E65"/>
    <mergeCell ref="F64:F65"/>
    <mergeCell ref="G64:G65"/>
    <mergeCell ref="H64:H65"/>
    <mergeCell ref="I64:J64"/>
    <mergeCell ref="K64:L64"/>
    <mergeCell ref="C60:F60"/>
    <mergeCell ref="I60:M60"/>
    <mergeCell ref="C61:E61"/>
    <mergeCell ref="I61:M61"/>
    <mergeCell ref="C62:E62"/>
    <mergeCell ref="I62:M62"/>
    <mergeCell ref="C57:E57"/>
    <mergeCell ref="I57:M57"/>
    <mergeCell ref="C58:E58"/>
    <mergeCell ref="I58:M58"/>
    <mergeCell ref="C59:E59"/>
    <mergeCell ref="I59:M59"/>
    <mergeCell ref="A79:L79"/>
    <mergeCell ref="D80:H80"/>
    <mergeCell ref="A81:L81"/>
    <mergeCell ref="A82:B82"/>
    <mergeCell ref="C82:E82"/>
    <mergeCell ref="I82:M82"/>
    <mergeCell ref="C76:F76"/>
    <mergeCell ref="H76:L76"/>
    <mergeCell ref="A70:F70"/>
    <mergeCell ref="A72:E72"/>
    <mergeCell ref="H72:L72"/>
    <mergeCell ref="H73:L73"/>
    <mergeCell ref="H74:L74"/>
    <mergeCell ref="C75:F75"/>
    <mergeCell ref="A66:D66"/>
    <mergeCell ref="B67:D67"/>
    <mergeCell ref="I67:J68"/>
    <mergeCell ref="K67:L68"/>
    <mergeCell ref="B68:D68"/>
    <mergeCell ref="A69:D69"/>
    <mergeCell ref="E69:M69"/>
    <mergeCell ref="C89:E89"/>
    <mergeCell ref="I89:M89"/>
    <mergeCell ref="A90:D91"/>
    <mergeCell ref="E90:E91"/>
    <mergeCell ref="F90:F91"/>
    <mergeCell ref="G90:G91"/>
    <mergeCell ref="H90:H91"/>
    <mergeCell ref="I90:J90"/>
    <mergeCell ref="K90:L90"/>
    <mergeCell ref="C86:F86"/>
    <mergeCell ref="I86:M86"/>
    <mergeCell ref="C87:E87"/>
    <mergeCell ref="I87:M87"/>
    <mergeCell ref="C88:E88"/>
    <mergeCell ref="I88:M88"/>
    <mergeCell ref="C83:E83"/>
    <mergeCell ref="I83:M83"/>
    <mergeCell ref="C84:E84"/>
    <mergeCell ref="I84:M84"/>
    <mergeCell ref="C85:E85"/>
    <mergeCell ref="I85:M85"/>
    <mergeCell ref="A105:L105"/>
    <mergeCell ref="D106:H106"/>
    <mergeCell ref="A107:L107"/>
    <mergeCell ref="A108:B108"/>
    <mergeCell ref="C108:E108"/>
    <mergeCell ref="I108:M108"/>
    <mergeCell ref="C102:F102"/>
    <mergeCell ref="H102:L102"/>
    <mergeCell ref="A96:F96"/>
    <mergeCell ref="A98:E98"/>
    <mergeCell ref="H98:L98"/>
    <mergeCell ref="H99:L99"/>
    <mergeCell ref="H100:L100"/>
    <mergeCell ref="C101:F101"/>
    <mergeCell ref="A92:D92"/>
    <mergeCell ref="B93:D93"/>
    <mergeCell ref="I93:J94"/>
    <mergeCell ref="K93:L94"/>
    <mergeCell ref="B94:D94"/>
    <mergeCell ref="A95:D95"/>
    <mergeCell ref="E95:M95"/>
    <mergeCell ref="C115:E115"/>
    <mergeCell ref="I115:M115"/>
    <mergeCell ref="A116:D117"/>
    <mergeCell ref="E116:E117"/>
    <mergeCell ref="F116:F117"/>
    <mergeCell ref="G116:G117"/>
    <mergeCell ref="H116:H117"/>
    <mergeCell ref="I116:J116"/>
    <mergeCell ref="K116:L116"/>
    <mergeCell ref="C112:F112"/>
    <mergeCell ref="I112:M112"/>
    <mergeCell ref="C113:E113"/>
    <mergeCell ref="I113:M113"/>
    <mergeCell ref="C114:E114"/>
    <mergeCell ref="I114:M114"/>
    <mergeCell ref="C109:E109"/>
    <mergeCell ref="I109:M109"/>
    <mergeCell ref="C110:E110"/>
    <mergeCell ref="I110:M110"/>
    <mergeCell ref="C111:E111"/>
    <mergeCell ref="I111:M111"/>
    <mergeCell ref="A131:L131"/>
    <mergeCell ref="D132:H132"/>
    <mergeCell ref="A133:L133"/>
    <mergeCell ref="A134:B134"/>
    <mergeCell ref="C134:E134"/>
    <mergeCell ref="I134:M134"/>
    <mergeCell ref="C128:F128"/>
    <mergeCell ref="H128:L128"/>
    <mergeCell ref="A122:F122"/>
    <mergeCell ref="A124:E124"/>
    <mergeCell ref="H124:L124"/>
    <mergeCell ref="H125:L125"/>
    <mergeCell ref="H126:L126"/>
    <mergeCell ref="C127:F127"/>
    <mergeCell ref="A118:D118"/>
    <mergeCell ref="B119:D119"/>
    <mergeCell ref="I119:J120"/>
    <mergeCell ref="K119:L120"/>
    <mergeCell ref="B120:D120"/>
    <mergeCell ref="A121:D121"/>
    <mergeCell ref="E121:M121"/>
    <mergeCell ref="C141:E141"/>
    <mergeCell ref="I141:M141"/>
    <mergeCell ref="A142:D143"/>
    <mergeCell ref="E142:E143"/>
    <mergeCell ref="F142:F143"/>
    <mergeCell ref="G142:G143"/>
    <mergeCell ref="H142:H143"/>
    <mergeCell ref="I142:J142"/>
    <mergeCell ref="K142:L142"/>
    <mergeCell ref="C138:F138"/>
    <mergeCell ref="I138:M138"/>
    <mergeCell ref="C139:E139"/>
    <mergeCell ref="I139:M139"/>
    <mergeCell ref="C140:E140"/>
    <mergeCell ref="I140:M140"/>
    <mergeCell ref="C135:E135"/>
    <mergeCell ref="I135:M135"/>
    <mergeCell ref="C136:E136"/>
    <mergeCell ref="I136:M136"/>
    <mergeCell ref="C137:E137"/>
    <mergeCell ref="I137:M137"/>
    <mergeCell ref="A183:L183"/>
    <mergeCell ref="D184:H184"/>
    <mergeCell ref="A185:L185"/>
    <mergeCell ref="A186:B186"/>
    <mergeCell ref="C186:E186"/>
    <mergeCell ref="I186:M186"/>
    <mergeCell ref="C154:F154"/>
    <mergeCell ref="H154:L154"/>
    <mergeCell ref="A148:F148"/>
    <mergeCell ref="A150:E150"/>
    <mergeCell ref="H150:L150"/>
    <mergeCell ref="H151:L151"/>
    <mergeCell ref="H152:L152"/>
    <mergeCell ref="C153:F153"/>
    <mergeCell ref="A144:D144"/>
    <mergeCell ref="B145:D145"/>
    <mergeCell ref="I145:J146"/>
    <mergeCell ref="K145:L146"/>
    <mergeCell ref="B146:D146"/>
    <mergeCell ref="A147:D147"/>
    <mergeCell ref="E147:M147"/>
    <mergeCell ref="A157:L157"/>
    <mergeCell ref="D158:H158"/>
    <mergeCell ref="A159:L159"/>
    <mergeCell ref="A160:B160"/>
    <mergeCell ref="C160:E160"/>
    <mergeCell ref="I160:M160"/>
    <mergeCell ref="C161:E161"/>
    <mergeCell ref="I161:M161"/>
    <mergeCell ref="C162:E162"/>
    <mergeCell ref="I162:M162"/>
    <mergeCell ref="C163:E163"/>
    <mergeCell ref="C193:E193"/>
    <mergeCell ref="I193:M193"/>
    <mergeCell ref="A194:D195"/>
    <mergeCell ref="E194:E195"/>
    <mergeCell ref="F194:F195"/>
    <mergeCell ref="G194:G195"/>
    <mergeCell ref="H194:H195"/>
    <mergeCell ref="I194:J194"/>
    <mergeCell ref="K194:L194"/>
    <mergeCell ref="C190:F190"/>
    <mergeCell ref="I190:M190"/>
    <mergeCell ref="C191:E191"/>
    <mergeCell ref="I191:M191"/>
    <mergeCell ref="C192:E192"/>
    <mergeCell ref="I192:M192"/>
    <mergeCell ref="C187:E187"/>
    <mergeCell ref="I187:M187"/>
    <mergeCell ref="C188:E188"/>
    <mergeCell ref="I188:M188"/>
    <mergeCell ref="C189:E189"/>
    <mergeCell ref="I189:M189"/>
    <mergeCell ref="A209:L209"/>
    <mergeCell ref="D210:H210"/>
    <mergeCell ref="A211:L211"/>
    <mergeCell ref="A212:B212"/>
    <mergeCell ref="C212:E212"/>
    <mergeCell ref="I212:M212"/>
    <mergeCell ref="C206:F206"/>
    <mergeCell ref="H206:L206"/>
    <mergeCell ref="A200:F200"/>
    <mergeCell ref="A202:E202"/>
    <mergeCell ref="H202:L202"/>
    <mergeCell ref="H203:L203"/>
    <mergeCell ref="H204:L204"/>
    <mergeCell ref="C205:F205"/>
    <mergeCell ref="A196:D196"/>
    <mergeCell ref="B197:D197"/>
    <mergeCell ref="I197:J198"/>
    <mergeCell ref="K197:L198"/>
    <mergeCell ref="B198:D198"/>
    <mergeCell ref="A199:D199"/>
    <mergeCell ref="E199:M199"/>
    <mergeCell ref="C219:E219"/>
    <mergeCell ref="I219:M219"/>
    <mergeCell ref="A220:D221"/>
    <mergeCell ref="E220:E221"/>
    <mergeCell ref="F220:F221"/>
    <mergeCell ref="G220:G221"/>
    <mergeCell ref="H220:H221"/>
    <mergeCell ref="I220:J220"/>
    <mergeCell ref="K220:L220"/>
    <mergeCell ref="C216:F216"/>
    <mergeCell ref="I216:M216"/>
    <mergeCell ref="C217:E217"/>
    <mergeCell ref="I217:M217"/>
    <mergeCell ref="C218:E218"/>
    <mergeCell ref="I218:M218"/>
    <mergeCell ref="C213:E213"/>
    <mergeCell ref="I213:M213"/>
    <mergeCell ref="C214:E214"/>
    <mergeCell ref="I214:M214"/>
    <mergeCell ref="C215:E215"/>
    <mergeCell ref="I215:M215"/>
    <mergeCell ref="A235:L235"/>
    <mergeCell ref="D236:H236"/>
    <mergeCell ref="A237:L237"/>
    <mergeCell ref="A238:B238"/>
    <mergeCell ref="C238:E238"/>
    <mergeCell ref="I238:M238"/>
    <mergeCell ref="C232:F232"/>
    <mergeCell ref="H232:L232"/>
    <mergeCell ref="A226:F226"/>
    <mergeCell ref="A228:E228"/>
    <mergeCell ref="H228:L228"/>
    <mergeCell ref="H229:L229"/>
    <mergeCell ref="H230:L230"/>
    <mergeCell ref="C231:F231"/>
    <mergeCell ref="A222:D222"/>
    <mergeCell ref="B223:D223"/>
    <mergeCell ref="I223:J224"/>
    <mergeCell ref="K223:L224"/>
    <mergeCell ref="B224:D224"/>
    <mergeCell ref="A225:D225"/>
    <mergeCell ref="E225:M225"/>
    <mergeCell ref="C245:E245"/>
    <mergeCell ref="I245:M245"/>
    <mergeCell ref="A246:D247"/>
    <mergeCell ref="E246:E247"/>
    <mergeCell ref="F246:F247"/>
    <mergeCell ref="G246:G247"/>
    <mergeCell ref="H246:H247"/>
    <mergeCell ref="I246:J246"/>
    <mergeCell ref="K246:L246"/>
    <mergeCell ref="C242:F242"/>
    <mergeCell ref="I242:M242"/>
    <mergeCell ref="C243:E243"/>
    <mergeCell ref="I243:M243"/>
    <mergeCell ref="C244:E244"/>
    <mergeCell ref="I244:M244"/>
    <mergeCell ref="C239:E239"/>
    <mergeCell ref="I239:M239"/>
    <mergeCell ref="C240:E240"/>
    <mergeCell ref="I240:M240"/>
    <mergeCell ref="C241:E241"/>
    <mergeCell ref="I241:M241"/>
    <mergeCell ref="C258:F258"/>
    <mergeCell ref="H258:L258"/>
    <mergeCell ref="A261:L261"/>
    <mergeCell ref="D262:H262"/>
    <mergeCell ref="A263:L263"/>
    <mergeCell ref="A264:B264"/>
    <mergeCell ref="C264:E264"/>
    <mergeCell ref="I264:M264"/>
    <mergeCell ref="A252:F252"/>
    <mergeCell ref="A254:E254"/>
    <mergeCell ref="H254:L254"/>
    <mergeCell ref="H255:L255"/>
    <mergeCell ref="H256:L256"/>
    <mergeCell ref="C257:F257"/>
    <mergeCell ref="A248:D248"/>
    <mergeCell ref="B249:D249"/>
    <mergeCell ref="I249:J250"/>
    <mergeCell ref="K249:L250"/>
    <mergeCell ref="B250:D250"/>
    <mergeCell ref="A251:D251"/>
    <mergeCell ref="E251:M251"/>
    <mergeCell ref="C271:E271"/>
    <mergeCell ref="I271:M271"/>
    <mergeCell ref="A272:D273"/>
    <mergeCell ref="E272:E273"/>
    <mergeCell ref="F272:F273"/>
    <mergeCell ref="G272:G273"/>
    <mergeCell ref="H272:H273"/>
    <mergeCell ref="I272:J272"/>
    <mergeCell ref="K272:L272"/>
    <mergeCell ref="C268:F268"/>
    <mergeCell ref="I268:M268"/>
    <mergeCell ref="C269:E269"/>
    <mergeCell ref="I269:M269"/>
    <mergeCell ref="C270:E270"/>
    <mergeCell ref="I270:M270"/>
    <mergeCell ref="C265:E265"/>
    <mergeCell ref="I265:M265"/>
    <mergeCell ref="C266:E266"/>
    <mergeCell ref="I266:M266"/>
    <mergeCell ref="C267:E267"/>
    <mergeCell ref="I267:M267"/>
    <mergeCell ref="A391:L391"/>
    <mergeCell ref="D392:H392"/>
    <mergeCell ref="A393:L393"/>
    <mergeCell ref="A394:B394"/>
    <mergeCell ref="C394:E394"/>
    <mergeCell ref="I394:M394"/>
    <mergeCell ref="C284:F284"/>
    <mergeCell ref="H284:L284"/>
    <mergeCell ref="A278:F278"/>
    <mergeCell ref="A280:E280"/>
    <mergeCell ref="H280:L280"/>
    <mergeCell ref="H281:L281"/>
    <mergeCell ref="H282:L282"/>
    <mergeCell ref="C283:F283"/>
    <mergeCell ref="A274:D274"/>
    <mergeCell ref="B275:D275"/>
    <mergeCell ref="I275:J276"/>
    <mergeCell ref="K275:L276"/>
    <mergeCell ref="B276:D276"/>
    <mergeCell ref="A277:D277"/>
    <mergeCell ref="E277:M277"/>
    <mergeCell ref="A290:B290"/>
    <mergeCell ref="C290:E290"/>
    <mergeCell ref="I290:M290"/>
    <mergeCell ref="C291:E291"/>
    <mergeCell ref="I291:M291"/>
    <mergeCell ref="C292:E292"/>
    <mergeCell ref="I292:M292"/>
    <mergeCell ref="C293:E293"/>
    <mergeCell ref="I293:M293"/>
    <mergeCell ref="C294:F294"/>
    <mergeCell ref="I294:M294"/>
    <mergeCell ref="C401:E401"/>
    <mergeCell ref="I401:M401"/>
    <mergeCell ref="A402:D403"/>
    <mergeCell ref="E402:E403"/>
    <mergeCell ref="F402:F403"/>
    <mergeCell ref="G402:G403"/>
    <mergeCell ref="H402:H403"/>
    <mergeCell ref="I402:J402"/>
    <mergeCell ref="K402:L402"/>
    <mergeCell ref="C398:F398"/>
    <mergeCell ref="I398:M398"/>
    <mergeCell ref="C399:E399"/>
    <mergeCell ref="I399:M399"/>
    <mergeCell ref="C400:E400"/>
    <mergeCell ref="I400:M400"/>
    <mergeCell ref="C395:E395"/>
    <mergeCell ref="I395:M395"/>
    <mergeCell ref="C396:E396"/>
    <mergeCell ref="I396:M396"/>
    <mergeCell ref="C397:E397"/>
    <mergeCell ref="I397:M397"/>
    <mergeCell ref="A469:L469"/>
    <mergeCell ref="D470:H470"/>
    <mergeCell ref="A471:L471"/>
    <mergeCell ref="A472:B472"/>
    <mergeCell ref="C472:E472"/>
    <mergeCell ref="I472:M472"/>
    <mergeCell ref="C414:F414"/>
    <mergeCell ref="H414:L414"/>
    <mergeCell ref="A408:F408"/>
    <mergeCell ref="A410:E410"/>
    <mergeCell ref="H410:L410"/>
    <mergeCell ref="H411:L411"/>
    <mergeCell ref="H412:L412"/>
    <mergeCell ref="C413:F413"/>
    <mergeCell ref="A404:D404"/>
    <mergeCell ref="B405:D405"/>
    <mergeCell ref="I405:J406"/>
    <mergeCell ref="K405:L406"/>
    <mergeCell ref="B406:D406"/>
    <mergeCell ref="A407:D407"/>
    <mergeCell ref="E407:M407"/>
    <mergeCell ref="C422:E422"/>
    <mergeCell ref="I422:M422"/>
    <mergeCell ref="C423:E423"/>
    <mergeCell ref="I423:M423"/>
    <mergeCell ref="C424:F424"/>
    <mergeCell ref="I424:M424"/>
    <mergeCell ref="C425:E425"/>
    <mergeCell ref="I425:M425"/>
    <mergeCell ref="C426:E426"/>
    <mergeCell ref="I426:M426"/>
    <mergeCell ref="C427:E427"/>
    <mergeCell ref="C479:E479"/>
    <mergeCell ref="I479:M479"/>
    <mergeCell ref="A480:D481"/>
    <mergeCell ref="E480:E481"/>
    <mergeCell ref="F480:F481"/>
    <mergeCell ref="G480:G481"/>
    <mergeCell ref="H480:H481"/>
    <mergeCell ref="I480:J480"/>
    <mergeCell ref="K480:L480"/>
    <mergeCell ref="C476:F476"/>
    <mergeCell ref="I476:M476"/>
    <mergeCell ref="C477:E477"/>
    <mergeCell ref="I477:M477"/>
    <mergeCell ref="C478:E478"/>
    <mergeCell ref="I478:M478"/>
    <mergeCell ref="C473:E473"/>
    <mergeCell ref="I473:M473"/>
    <mergeCell ref="C474:E474"/>
    <mergeCell ref="I474:M474"/>
    <mergeCell ref="C475:E475"/>
    <mergeCell ref="I475:M475"/>
    <mergeCell ref="C492:F492"/>
    <mergeCell ref="H492:L492"/>
    <mergeCell ref="A495:L495"/>
    <mergeCell ref="D496:H496"/>
    <mergeCell ref="A497:L497"/>
    <mergeCell ref="A498:B498"/>
    <mergeCell ref="C498:E498"/>
    <mergeCell ref="I498:M498"/>
    <mergeCell ref="A486:F486"/>
    <mergeCell ref="A488:E488"/>
    <mergeCell ref="H488:L488"/>
    <mergeCell ref="H489:L489"/>
    <mergeCell ref="H490:L490"/>
    <mergeCell ref="C491:F491"/>
    <mergeCell ref="A482:D482"/>
    <mergeCell ref="B483:D483"/>
    <mergeCell ref="I483:J484"/>
    <mergeCell ref="K483:L484"/>
    <mergeCell ref="B484:D484"/>
    <mergeCell ref="A485:D485"/>
    <mergeCell ref="E485:M485"/>
    <mergeCell ref="C505:E505"/>
    <mergeCell ref="I505:M505"/>
    <mergeCell ref="A506:D507"/>
    <mergeCell ref="E506:E507"/>
    <mergeCell ref="F506:F507"/>
    <mergeCell ref="G506:G507"/>
    <mergeCell ref="H506:H507"/>
    <mergeCell ref="I506:J506"/>
    <mergeCell ref="K506:L506"/>
    <mergeCell ref="C502:F502"/>
    <mergeCell ref="I502:M502"/>
    <mergeCell ref="C503:E503"/>
    <mergeCell ref="I503:M503"/>
    <mergeCell ref="C504:E504"/>
    <mergeCell ref="I504:M504"/>
    <mergeCell ref="C499:E499"/>
    <mergeCell ref="I499:M499"/>
    <mergeCell ref="C500:E500"/>
    <mergeCell ref="I500:M500"/>
    <mergeCell ref="C501:E501"/>
    <mergeCell ref="I501:M501"/>
    <mergeCell ref="A521:L521"/>
    <mergeCell ref="D522:H522"/>
    <mergeCell ref="A523:L523"/>
    <mergeCell ref="A524:B524"/>
    <mergeCell ref="C524:E524"/>
    <mergeCell ref="I524:M524"/>
    <mergeCell ref="C518:F518"/>
    <mergeCell ref="H518:L518"/>
    <mergeCell ref="A512:F512"/>
    <mergeCell ref="A514:E514"/>
    <mergeCell ref="H514:L514"/>
    <mergeCell ref="H515:L515"/>
    <mergeCell ref="H516:L516"/>
    <mergeCell ref="C517:F517"/>
    <mergeCell ref="A508:D508"/>
    <mergeCell ref="B509:D509"/>
    <mergeCell ref="I509:J510"/>
    <mergeCell ref="K509:L510"/>
    <mergeCell ref="B510:D510"/>
    <mergeCell ref="A511:D511"/>
    <mergeCell ref="E511:M511"/>
    <mergeCell ref="C531:E531"/>
    <mergeCell ref="I531:M531"/>
    <mergeCell ref="A532:D533"/>
    <mergeCell ref="E532:E533"/>
    <mergeCell ref="F532:F533"/>
    <mergeCell ref="G532:G533"/>
    <mergeCell ref="H532:H533"/>
    <mergeCell ref="I532:J532"/>
    <mergeCell ref="K532:L532"/>
    <mergeCell ref="C528:F528"/>
    <mergeCell ref="I528:M528"/>
    <mergeCell ref="C529:E529"/>
    <mergeCell ref="I529:M529"/>
    <mergeCell ref="C530:E530"/>
    <mergeCell ref="I530:M530"/>
    <mergeCell ref="C525:E525"/>
    <mergeCell ref="I525:M525"/>
    <mergeCell ref="C526:E526"/>
    <mergeCell ref="I526:M526"/>
    <mergeCell ref="C527:E527"/>
    <mergeCell ref="I527:M527"/>
    <mergeCell ref="A563:M563"/>
    <mergeCell ref="A564:M564"/>
    <mergeCell ref="A565:M565"/>
    <mergeCell ref="C544:F544"/>
    <mergeCell ref="H544:L544"/>
    <mergeCell ref="A538:F538"/>
    <mergeCell ref="A540:E540"/>
    <mergeCell ref="H540:L540"/>
    <mergeCell ref="H541:L541"/>
    <mergeCell ref="H542:L542"/>
    <mergeCell ref="C543:F543"/>
    <mergeCell ref="A534:D534"/>
    <mergeCell ref="B535:D535"/>
    <mergeCell ref="I535:J536"/>
    <mergeCell ref="K535:L536"/>
    <mergeCell ref="B536:D536"/>
    <mergeCell ref="A537:D537"/>
    <mergeCell ref="E537:M537"/>
    <mergeCell ref="A546:M546"/>
    <mergeCell ref="A547:M547"/>
    <mergeCell ref="A548:M548"/>
    <mergeCell ref="A549:M549"/>
    <mergeCell ref="A550:M550"/>
    <mergeCell ref="A551:M551"/>
    <mergeCell ref="A552:M552"/>
    <mergeCell ref="A553:M553"/>
    <mergeCell ref="A554:M554"/>
    <mergeCell ref="A555:M555"/>
    <mergeCell ref="A556:M556"/>
    <mergeCell ref="A557:M557"/>
    <mergeCell ref="A558:M558"/>
    <mergeCell ref="A559:M559"/>
    <mergeCell ref="A560:M560"/>
    <mergeCell ref="A561:M561"/>
    <mergeCell ref="A562:M562"/>
    <mergeCell ref="C1002:E1002"/>
    <mergeCell ref="I1002:M1002"/>
    <mergeCell ref="C1003:E1003"/>
    <mergeCell ref="I1003:M1003"/>
    <mergeCell ref="C1004:E1004"/>
    <mergeCell ref="I1004:M1004"/>
    <mergeCell ref="A998:L998"/>
    <mergeCell ref="D999:H999"/>
    <mergeCell ref="A1000:L1000"/>
    <mergeCell ref="A1001:B1001"/>
    <mergeCell ref="C1001:E1001"/>
    <mergeCell ref="I1001:M1001"/>
    <mergeCell ref="A566:M566"/>
    <mergeCell ref="A567:M567"/>
    <mergeCell ref="A568:M568"/>
    <mergeCell ref="A569:M569"/>
    <mergeCell ref="A570:M570"/>
    <mergeCell ref="A571:M571"/>
    <mergeCell ref="C579:E579"/>
    <mergeCell ref="I579:M579"/>
    <mergeCell ref="C580:E580"/>
    <mergeCell ref="I580:M580"/>
    <mergeCell ref="C581:F581"/>
    <mergeCell ref="I581:M581"/>
    <mergeCell ref="C582:E582"/>
    <mergeCell ref="I582:M582"/>
    <mergeCell ref="C583:E583"/>
    <mergeCell ref="I583:M583"/>
    <mergeCell ref="C584:E584"/>
    <mergeCell ref="I584:M584"/>
    <mergeCell ref="A585:D586"/>
    <mergeCell ref="E585:E586"/>
    <mergeCell ref="A1011:D1011"/>
    <mergeCell ref="B1012:D1012"/>
    <mergeCell ref="I1012:J1013"/>
    <mergeCell ref="K1012:L1013"/>
    <mergeCell ref="B1013:D1013"/>
    <mergeCell ref="A1014:D1014"/>
    <mergeCell ref="E1014:M1014"/>
    <mergeCell ref="C1008:E1008"/>
    <mergeCell ref="I1008:M1008"/>
    <mergeCell ref="A1009:D1010"/>
    <mergeCell ref="E1009:E1010"/>
    <mergeCell ref="F1009:F1010"/>
    <mergeCell ref="G1009:G1010"/>
    <mergeCell ref="H1009:H1010"/>
    <mergeCell ref="I1009:J1009"/>
    <mergeCell ref="K1009:L1009"/>
    <mergeCell ref="C1005:F1005"/>
    <mergeCell ref="I1005:M1005"/>
    <mergeCell ref="C1006:E1006"/>
    <mergeCell ref="I1006:M1006"/>
    <mergeCell ref="C1007:E1007"/>
    <mergeCell ref="I1007:M1007"/>
    <mergeCell ref="A1027:M1027"/>
    <mergeCell ref="A1028:M1028"/>
    <mergeCell ref="A1029:M1029"/>
    <mergeCell ref="A1030:M1030"/>
    <mergeCell ref="A1031:M1031"/>
    <mergeCell ref="A1032:M1032"/>
    <mergeCell ref="C1021:F1021"/>
    <mergeCell ref="H1021:L1021"/>
    <mergeCell ref="A1023:M1023"/>
    <mergeCell ref="A1024:M1024"/>
    <mergeCell ref="A1025:M1025"/>
    <mergeCell ref="A1026:M1026"/>
    <mergeCell ref="A1015:F1015"/>
    <mergeCell ref="A1017:E1017"/>
    <mergeCell ref="H1017:L1017"/>
    <mergeCell ref="H1018:L1018"/>
    <mergeCell ref="H1019:L1019"/>
    <mergeCell ref="C1020:F1020"/>
    <mergeCell ref="A1051:L1051"/>
    <mergeCell ref="D1052:H1052"/>
    <mergeCell ref="A1053:L1053"/>
    <mergeCell ref="A1054:B1054"/>
    <mergeCell ref="C1054:E1054"/>
    <mergeCell ref="I1054:M1054"/>
    <mergeCell ref="A1045:M1045"/>
    <mergeCell ref="A1046:M1046"/>
    <mergeCell ref="A1047:M1047"/>
    <mergeCell ref="A1048:M1048"/>
    <mergeCell ref="A1039:M1039"/>
    <mergeCell ref="A1040:M1040"/>
    <mergeCell ref="A1041:M1041"/>
    <mergeCell ref="A1042:M1042"/>
    <mergeCell ref="A1043:M1043"/>
    <mergeCell ref="A1044:M1044"/>
    <mergeCell ref="A1033:M1033"/>
    <mergeCell ref="A1034:M1034"/>
    <mergeCell ref="A1035:M1035"/>
    <mergeCell ref="A1036:M1036"/>
    <mergeCell ref="A1037:M1037"/>
    <mergeCell ref="A1038:M1038"/>
    <mergeCell ref="C1061:E1061"/>
    <mergeCell ref="I1061:M1061"/>
    <mergeCell ref="A1062:D1063"/>
    <mergeCell ref="E1062:E1063"/>
    <mergeCell ref="F1062:F1063"/>
    <mergeCell ref="G1062:G1063"/>
    <mergeCell ref="H1062:H1063"/>
    <mergeCell ref="I1062:J1062"/>
    <mergeCell ref="K1062:L1062"/>
    <mergeCell ref="C1058:F1058"/>
    <mergeCell ref="I1058:M1058"/>
    <mergeCell ref="C1059:E1059"/>
    <mergeCell ref="I1059:M1059"/>
    <mergeCell ref="C1060:E1060"/>
    <mergeCell ref="I1060:M1060"/>
    <mergeCell ref="C1055:E1055"/>
    <mergeCell ref="I1055:M1055"/>
    <mergeCell ref="C1056:E1056"/>
    <mergeCell ref="I1056:M1056"/>
    <mergeCell ref="C1057:E1057"/>
    <mergeCell ref="I1057:M1057"/>
    <mergeCell ref="C1074:F1074"/>
    <mergeCell ref="H1074:L1074"/>
    <mergeCell ref="A1076:M1076"/>
    <mergeCell ref="A1077:M1077"/>
    <mergeCell ref="A1078:M1078"/>
    <mergeCell ref="A1079:M1079"/>
    <mergeCell ref="A1068:F1068"/>
    <mergeCell ref="A1070:E1070"/>
    <mergeCell ref="H1070:L1070"/>
    <mergeCell ref="H1071:L1071"/>
    <mergeCell ref="H1072:L1072"/>
    <mergeCell ref="C1073:F1073"/>
    <mergeCell ref="A1064:D1064"/>
    <mergeCell ref="B1065:D1065"/>
    <mergeCell ref="I1065:J1066"/>
    <mergeCell ref="K1065:L1066"/>
    <mergeCell ref="B1066:D1066"/>
    <mergeCell ref="A1067:D1067"/>
    <mergeCell ref="E1067:M1067"/>
    <mergeCell ref="A1098:M1098"/>
    <mergeCell ref="A1099:M1099"/>
    <mergeCell ref="A1100:M1100"/>
    <mergeCell ref="A1101:M1101"/>
    <mergeCell ref="A1092:M1092"/>
    <mergeCell ref="A1093:M1093"/>
    <mergeCell ref="A1094:M1094"/>
    <mergeCell ref="A1095:M1095"/>
    <mergeCell ref="A1096:M1096"/>
    <mergeCell ref="A1097:M1097"/>
    <mergeCell ref="A1086:M1086"/>
    <mergeCell ref="A1087:M1087"/>
    <mergeCell ref="A1088:M1088"/>
    <mergeCell ref="A1089:M1089"/>
    <mergeCell ref="A1090:M1090"/>
    <mergeCell ref="A1091:M1091"/>
    <mergeCell ref="A1080:M1080"/>
    <mergeCell ref="A1081:M1081"/>
    <mergeCell ref="A1082:M1082"/>
    <mergeCell ref="A1083:M1083"/>
    <mergeCell ref="A1084:M1084"/>
    <mergeCell ref="A1085:M1085"/>
    <mergeCell ref="C1111:F1111"/>
    <mergeCell ref="I1111:M1111"/>
    <mergeCell ref="C1112:E1112"/>
    <mergeCell ref="I1112:M1112"/>
    <mergeCell ref="C1113:E1113"/>
    <mergeCell ref="I1113:M1113"/>
    <mergeCell ref="C1108:E1108"/>
    <mergeCell ref="I1108:M1108"/>
    <mergeCell ref="C1109:E1109"/>
    <mergeCell ref="I1109:M1109"/>
    <mergeCell ref="C1110:E1110"/>
    <mergeCell ref="I1110:M1110"/>
    <mergeCell ref="A1104:L1104"/>
    <mergeCell ref="D1105:H1105"/>
    <mergeCell ref="A1106:L1106"/>
    <mergeCell ref="A1107:B1107"/>
    <mergeCell ref="C1107:E1107"/>
    <mergeCell ref="I1107:M1107"/>
    <mergeCell ref="A1121:F1121"/>
    <mergeCell ref="A1123:E1123"/>
    <mergeCell ref="H1123:L1123"/>
    <mergeCell ref="H1124:L1124"/>
    <mergeCell ref="H1125:L1125"/>
    <mergeCell ref="C1126:F1126"/>
    <mergeCell ref="A1117:D1117"/>
    <mergeCell ref="B1118:D1118"/>
    <mergeCell ref="I1118:J1119"/>
    <mergeCell ref="K1118:L1119"/>
    <mergeCell ref="B1119:D1119"/>
    <mergeCell ref="A1120:D1120"/>
    <mergeCell ref="E1120:M1120"/>
    <mergeCell ref="C1114:E1114"/>
    <mergeCell ref="I1114:M1114"/>
    <mergeCell ref="A1115:D1116"/>
    <mergeCell ref="E1115:E1116"/>
    <mergeCell ref="F1115:F1116"/>
    <mergeCell ref="G1115:G1116"/>
    <mergeCell ref="H1115:H1116"/>
    <mergeCell ref="I1115:J1115"/>
    <mergeCell ref="K1115:L1115"/>
    <mergeCell ref="A1139:M1139"/>
    <mergeCell ref="A1140:M1140"/>
    <mergeCell ref="A1141:M1141"/>
    <mergeCell ref="A1142:M1142"/>
    <mergeCell ref="A1143:M1143"/>
    <mergeCell ref="A1144:M1144"/>
    <mergeCell ref="A1133:M1133"/>
    <mergeCell ref="A1134:M1134"/>
    <mergeCell ref="A1135:M1135"/>
    <mergeCell ref="A1136:M1136"/>
    <mergeCell ref="A1137:M1137"/>
    <mergeCell ref="A1138:M1138"/>
    <mergeCell ref="C1127:F1127"/>
    <mergeCell ref="H1127:L1127"/>
    <mergeCell ref="A1129:M1129"/>
    <mergeCell ref="A1130:M1130"/>
    <mergeCell ref="A1131:M1131"/>
    <mergeCell ref="A1132:M1132"/>
    <mergeCell ref="C1320:E1320"/>
    <mergeCell ref="I1320:M1320"/>
    <mergeCell ref="C1321:E1321"/>
    <mergeCell ref="I1321:M1321"/>
    <mergeCell ref="C1322:E1322"/>
    <mergeCell ref="I1322:M1322"/>
    <mergeCell ref="A1316:L1316"/>
    <mergeCell ref="D1317:H1317"/>
    <mergeCell ref="A1318:L1318"/>
    <mergeCell ref="A1319:B1319"/>
    <mergeCell ref="C1319:E1319"/>
    <mergeCell ref="I1319:M1319"/>
    <mergeCell ref="A1151:M1151"/>
    <mergeCell ref="A1152:M1152"/>
    <mergeCell ref="A1153:M1153"/>
    <mergeCell ref="A1154:M1154"/>
    <mergeCell ref="A1145:M1145"/>
    <mergeCell ref="A1146:M1146"/>
    <mergeCell ref="A1147:M1147"/>
    <mergeCell ref="A1148:M1148"/>
    <mergeCell ref="A1149:M1149"/>
    <mergeCell ref="A1150:M1150"/>
    <mergeCell ref="C1163:E1163"/>
    <mergeCell ref="I1163:M1163"/>
    <mergeCell ref="C1164:F1164"/>
    <mergeCell ref="I1164:M1164"/>
    <mergeCell ref="C1165:E1165"/>
    <mergeCell ref="I1165:M1165"/>
    <mergeCell ref="C1166:E1166"/>
    <mergeCell ref="I1166:M1166"/>
    <mergeCell ref="C1167:E1167"/>
    <mergeCell ref="I1167:M1167"/>
    <mergeCell ref="A1329:D1329"/>
    <mergeCell ref="B1330:D1330"/>
    <mergeCell ref="I1330:J1331"/>
    <mergeCell ref="K1330:L1331"/>
    <mergeCell ref="B1331:D1331"/>
    <mergeCell ref="A1332:D1332"/>
    <mergeCell ref="E1332:M1332"/>
    <mergeCell ref="C1326:E1326"/>
    <mergeCell ref="I1326:M1326"/>
    <mergeCell ref="A1327:D1328"/>
    <mergeCell ref="E1327:E1328"/>
    <mergeCell ref="F1327:F1328"/>
    <mergeCell ref="G1327:G1328"/>
    <mergeCell ref="H1327:H1328"/>
    <mergeCell ref="I1327:J1327"/>
    <mergeCell ref="K1327:L1327"/>
    <mergeCell ref="C1323:F1323"/>
    <mergeCell ref="I1323:M1323"/>
    <mergeCell ref="C1324:E1324"/>
    <mergeCell ref="I1324:M1324"/>
    <mergeCell ref="C1325:E1325"/>
    <mergeCell ref="I1325:M1325"/>
    <mergeCell ref="A1345:M1345"/>
    <mergeCell ref="A1346:M1346"/>
    <mergeCell ref="A1347:M1347"/>
    <mergeCell ref="A1348:M1348"/>
    <mergeCell ref="A1349:M1349"/>
    <mergeCell ref="A1350:M1350"/>
    <mergeCell ref="C1339:F1339"/>
    <mergeCell ref="H1339:L1339"/>
    <mergeCell ref="A1341:M1341"/>
    <mergeCell ref="A1342:M1342"/>
    <mergeCell ref="A1343:M1343"/>
    <mergeCell ref="A1344:M1344"/>
    <mergeCell ref="A1333:F1333"/>
    <mergeCell ref="A1335:E1335"/>
    <mergeCell ref="H1335:L1335"/>
    <mergeCell ref="H1336:L1336"/>
    <mergeCell ref="H1337:L1337"/>
    <mergeCell ref="C1338:F1338"/>
    <mergeCell ref="A1369:L1369"/>
    <mergeCell ref="D1370:H1370"/>
    <mergeCell ref="A1371:L1371"/>
    <mergeCell ref="A1372:B1372"/>
    <mergeCell ref="C1372:E1372"/>
    <mergeCell ref="I1372:M1372"/>
    <mergeCell ref="A1363:M1363"/>
    <mergeCell ref="A1364:M1364"/>
    <mergeCell ref="A1365:M1365"/>
    <mergeCell ref="A1366:M1366"/>
    <mergeCell ref="A1357:M1357"/>
    <mergeCell ref="A1358:M1358"/>
    <mergeCell ref="A1359:M1359"/>
    <mergeCell ref="A1360:M1360"/>
    <mergeCell ref="A1361:M1361"/>
    <mergeCell ref="A1362:M1362"/>
    <mergeCell ref="A1351:M1351"/>
    <mergeCell ref="A1352:M1352"/>
    <mergeCell ref="A1353:M1353"/>
    <mergeCell ref="A1354:M1354"/>
    <mergeCell ref="A1355:M1355"/>
    <mergeCell ref="A1356:M1356"/>
    <mergeCell ref="C1379:E1379"/>
    <mergeCell ref="I1379:M1379"/>
    <mergeCell ref="A1380:D1381"/>
    <mergeCell ref="E1380:E1381"/>
    <mergeCell ref="F1380:F1381"/>
    <mergeCell ref="G1380:G1381"/>
    <mergeCell ref="H1380:H1381"/>
    <mergeCell ref="I1380:J1380"/>
    <mergeCell ref="K1380:L1380"/>
    <mergeCell ref="C1376:F1376"/>
    <mergeCell ref="I1376:M1376"/>
    <mergeCell ref="C1377:E1377"/>
    <mergeCell ref="I1377:M1377"/>
    <mergeCell ref="C1378:E1378"/>
    <mergeCell ref="I1378:M1378"/>
    <mergeCell ref="C1373:E1373"/>
    <mergeCell ref="I1373:M1373"/>
    <mergeCell ref="C1374:E1374"/>
    <mergeCell ref="I1374:M1374"/>
    <mergeCell ref="C1375:E1375"/>
    <mergeCell ref="I1375:M1375"/>
    <mergeCell ref="C1392:F1392"/>
    <mergeCell ref="H1392:L1392"/>
    <mergeCell ref="A1394:M1394"/>
    <mergeCell ref="A1395:M1395"/>
    <mergeCell ref="A1396:M1396"/>
    <mergeCell ref="A1397:M1397"/>
    <mergeCell ref="A1386:F1386"/>
    <mergeCell ref="A1388:E1388"/>
    <mergeCell ref="H1388:L1388"/>
    <mergeCell ref="H1389:L1389"/>
    <mergeCell ref="H1390:L1390"/>
    <mergeCell ref="C1391:F1391"/>
    <mergeCell ref="A1382:D1382"/>
    <mergeCell ref="B1383:D1383"/>
    <mergeCell ref="I1383:J1384"/>
    <mergeCell ref="K1383:L1384"/>
    <mergeCell ref="B1384:D1384"/>
    <mergeCell ref="A1385:D1385"/>
    <mergeCell ref="E1385:M1385"/>
    <mergeCell ref="A1416:M1416"/>
    <mergeCell ref="A1417:M1417"/>
    <mergeCell ref="A1418:M1418"/>
    <mergeCell ref="A1419:M1419"/>
    <mergeCell ref="A1410:M1410"/>
    <mergeCell ref="A1411:M1411"/>
    <mergeCell ref="A1412:M1412"/>
    <mergeCell ref="A1413:M1413"/>
    <mergeCell ref="A1414:M1414"/>
    <mergeCell ref="A1415:M1415"/>
    <mergeCell ref="A1404:M1404"/>
    <mergeCell ref="A1405:M1405"/>
    <mergeCell ref="A1406:M1406"/>
    <mergeCell ref="A1407:M1407"/>
    <mergeCell ref="A1408:M1408"/>
    <mergeCell ref="A1409:M1409"/>
    <mergeCell ref="A1398:M1398"/>
    <mergeCell ref="A1399:M1399"/>
    <mergeCell ref="A1400:M1400"/>
    <mergeCell ref="A1401:M1401"/>
    <mergeCell ref="A1402:M1402"/>
    <mergeCell ref="A1403:M1403"/>
    <mergeCell ref="C1588:F1588"/>
    <mergeCell ref="I1588:M1588"/>
    <mergeCell ref="C1589:E1589"/>
    <mergeCell ref="I1589:M1589"/>
    <mergeCell ref="C1590:E1590"/>
    <mergeCell ref="I1590:M1590"/>
    <mergeCell ref="C1585:E1585"/>
    <mergeCell ref="I1585:M1585"/>
    <mergeCell ref="C1586:E1586"/>
    <mergeCell ref="I1586:M1586"/>
    <mergeCell ref="C1587:E1587"/>
    <mergeCell ref="I1587:M1587"/>
    <mergeCell ref="A1581:L1581"/>
    <mergeCell ref="D1582:H1582"/>
    <mergeCell ref="A1583:L1583"/>
    <mergeCell ref="A1584:B1584"/>
    <mergeCell ref="C1584:E1584"/>
    <mergeCell ref="I1584:M1584"/>
    <mergeCell ref="A1598:F1598"/>
    <mergeCell ref="A1600:E1600"/>
    <mergeCell ref="H1600:L1600"/>
    <mergeCell ref="H1601:L1601"/>
    <mergeCell ref="H1602:L1602"/>
    <mergeCell ref="C1603:F1603"/>
    <mergeCell ref="A1594:D1594"/>
    <mergeCell ref="B1595:D1595"/>
    <mergeCell ref="I1595:J1596"/>
    <mergeCell ref="K1595:L1596"/>
    <mergeCell ref="B1596:D1596"/>
    <mergeCell ref="A1597:D1597"/>
    <mergeCell ref="E1597:M1597"/>
    <mergeCell ref="C1591:E1591"/>
    <mergeCell ref="I1591:M1591"/>
    <mergeCell ref="A1592:D1593"/>
    <mergeCell ref="E1592:E1593"/>
    <mergeCell ref="F1592:F1593"/>
    <mergeCell ref="G1592:G1593"/>
    <mergeCell ref="H1592:H1593"/>
    <mergeCell ref="I1592:J1592"/>
    <mergeCell ref="K1592:L1592"/>
    <mergeCell ref="A1616:M1616"/>
    <mergeCell ref="A1617:M1617"/>
    <mergeCell ref="A1618:M1618"/>
    <mergeCell ref="A1619:M1619"/>
    <mergeCell ref="A1620:M1620"/>
    <mergeCell ref="A1621:M1621"/>
    <mergeCell ref="A1610:M1610"/>
    <mergeCell ref="A1611:M1611"/>
    <mergeCell ref="A1612:M1612"/>
    <mergeCell ref="A1613:M1613"/>
    <mergeCell ref="A1614:M1614"/>
    <mergeCell ref="A1615:M1615"/>
    <mergeCell ref="C1604:F1604"/>
    <mergeCell ref="H1604:L1604"/>
    <mergeCell ref="A1606:M1606"/>
    <mergeCell ref="A1607:M1607"/>
    <mergeCell ref="A1608:M1608"/>
    <mergeCell ref="A1609:M1609"/>
    <mergeCell ref="C1638:E1638"/>
    <mergeCell ref="I1638:M1638"/>
    <mergeCell ref="C1639:E1639"/>
    <mergeCell ref="I1639:M1639"/>
    <mergeCell ref="C1640:E1640"/>
    <mergeCell ref="I1640:M1640"/>
    <mergeCell ref="A1634:L1634"/>
    <mergeCell ref="D1635:H1635"/>
    <mergeCell ref="A1636:L1636"/>
    <mergeCell ref="A1637:B1637"/>
    <mergeCell ref="C1637:E1637"/>
    <mergeCell ref="I1637:M1637"/>
    <mergeCell ref="A1628:M1628"/>
    <mergeCell ref="A1629:M1629"/>
    <mergeCell ref="A1630:M1630"/>
    <mergeCell ref="A1631:M1631"/>
    <mergeCell ref="A1622:M1622"/>
    <mergeCell ref="A1623:M1623"/>
    <mergeCell ref="A1624:M1624"/>
    <mergeCell ref="A1625:M1625"/>
    <mergeCell ref="A1626:M1626"/>
    <mergeCell ref="A1627:M1627"/>
    <mergeCell ref="A1647:D1647"/>
    <mergeCell ref="B1648:D1648"/>
    <mergeCell ref="I1648:J1649"/>
    <mergeCell ref="K1648:L1649"/>
    <mergeCell ref="B1649:D1649"/>
    <mergeCell ref="A1650:D1650"/>
    <mergeCell ref="E1650:M1650"/>
    <mergeCell ref="C1644:E1644"/>
    <mergeCell ref="I1644:M1644"/>
    <mergeCell ref="A1645:D1646"/>
    <mergeCell ref="E1645:E1646"/>
    <mergeCell ref="F1645:F1646"/>
    <mergeCell ref="G1645:G1646"/>
    <mergeCell ref="H1645:H1646"/>
    <mergeCell ref="I1645:J1645"/>
    <mergeCell ref="K1645:L1645"/>
    <mergeCell ref="C1641:F1641"/>
    <mergeCell ref="I1641:M1641"/>
    <mergeCell ref="C1642:E1642"/>
    <mergeCell ref="I1642:M1642"/>
    <mergeCell ref="C1643:E1643"/>
    <mergeCell ref="I1643:M1643"/>
    <mergeCell ref="A1663:M1663"/>
    <mergeCell ref="A1664:M1664"/>
    <mergeCell ref="A1665:M1665"/>
    <mergeCell ref="A1666:M1666"/>
    <mergeCell ref="A1667:M1667"/>
    <mergeCell ref="A1668:M1668"/>
    <mergeCell ref="C1657:F1657"/>
    <mergeCell ref="H1657:L1657"/>
    <mergeCell ref="A1659:M1659"/>
    <mergeCell ref="A1660:M1660"/>
    <mergeCell ref="A1661:M1661"/>
    <mergeCell ref="A1662:M1662"/>
    <mergeCell ref="A1651:F1651"/>
    <mergeCell ref="A1653:E1653"/>
    <mergeCell ref="H1653:L1653"/>
    <mergeCell ref="H1654:L1654"/>
    <mergeCell ref="H1655:L1655"/>
    <mergeCell ref="C1656:F1656"/>
    <mergeCell ref="A1740:L1740"/>
    <mergeCell ref="D1741:H1741"/>
    <mergeCell ref="A1742:L1742"/>
    <mergeCell ref="A1743:B1743"/>
    <mergeCell ref="C1743:E1743"/>
    <mergeCell ref="I1743:M1743"/>
    <mergeCell ref="A1681:M1681"/>
    <mergeCell ref="A1682:M1682"/>
    <mergeCell ref="A1683:M1683"/>
    <mergeCell ref="A1684:M1684"/>
    <mergeCell ref="A1675:M1675"/>
    <mergeCell ref="A1676:M1676"/>
    <mergeCell ref="A1677:M1677"/>
    <mergeCell ref="A1678:M1678"/>
    <mergeCell ref="A1679:M1679"/>
    <mergeCell ref="A1680:M1680"/>
    <mergeCell ref="A1669:M1669"/>
    <mergeCell ref="A1670:M1670"/>
    <mergeCell ref="A1671:M1671"/>
    <mergeCell ref="A1672:M1672"/>
    <mergeCell ref="A1673:M1673"/>
    <mergeCell ref="A1674:M1674"/>
    <mergeCell ref="A1690:B1690"/>
    <mergeCell ref="C1690:E1690"/>
    <mergeCell ref="I1690:M1690"/>
    <mergeCell ref="C1691:E1691"/>
    <mergeCell ref="I1691:M1691"/>
    <mergeCell ref="C1692:E1692"/>
    <mergeCell ref="I1692:M1692"/>
    <mergeCell ref="C1693:E1693"/>
    <mergeCell ref="I1693:M1693"/>
    <mergeCell ref="C1694:F1694"/>
    <mergeCell ref="C1750:E1750"/>
    <mergeCell ref="I1750:M1750"/>
    <mergeCell ref="A1751:D1752"/>
    <mergeCell ref="E1751:E1752"/>
    <mergeCell ref="F1751:F1752"/>
    <mergeCell ref="G1751:G1752"/>
    <mergeCell ref="H1751:H1752"/>
    <mergeCell ref="I1751:J1751"/>
    <mergeCell ref="K1751:L1751"/>
    <mergeCell ref="C1747:F1747"/>
    <mergeCell ref="I1747:M1747"/>
    <mergeCell ref="C1748:E1748"/>
    <mergeCell ref="I1748:M1748"/>
    <mergeCell ref="C1749:E1749"/>
    <mergeCell ref="I1749:M1749"/>
    <mergeCell ref="C1744:E1744"/>
    <mergeCell ref="I1744:M1744"/>
    <mergeCell ref="C1745:E1745"/>
    <mergeCell ref="I1745:M1745"/>
    <mergeCell ref="C1746:E1746"/>
    <mergeCell ref="I1746:M1746"/>
    <mergeCell ref="C1763:F1763"/>
    <mergeCell ref="H1763:L1763"/>
    <mergeCell ref="A1765:M1765"/>
    <mergeCell ref="A1766:M1766"/>
    <mergeCell ref="A1767:M1767"/>
    <mergeCell ref="A1768:M1768"/>
    <mergeCell ref="A1757:F1757"/>
    <mergeCell ref="A1759:E1759"/>
    <mergeCell ref="H1759:L1759"/>
    <mergeCell ref="H1760:L1760"/>
    <mergeCell ref="H1761:L1761"/>
    <mergeCell ref="C1762:F1762"/>
    <mergeCell ref="A1753:D1753"/>
    <mergeCell ref="B1754:D1754"/>
    <mergeCell ref="I1754:J1755"/>
    <mergeCell ref="K1754:L1755"/>
    <mergeCell ref="B1755:D1755"/>
    <mergeCell ref="A1756:D1756"/>
    <mergeCell ref="E1756:M1756"/>
    <mergeCell ref="A1787:M1787"/>
    <mergeCell ref="A1788:M1788"/>
    <mergeCell ref="A1789:M1789"/>
    <mergeCell ref="A1790:M1790"/>
    <mergeCell ref="A1781:M1781"/>
    <mergeCell ref="A1782:M1782"/>
    <mergeCell ref="A1783:M1783"/>
    <mergeCell ref="A1784:M1784"/>
    <mergeCell ref="A1785:M1785"/>
    <mergeCell ref="A1786:M1786"/>
    <mergeCell ref="A1775:M1775"/>
    <mergeCell ref="A1776:M1776"/>
    <mergeCell ref="A1777:M1777"/>
    <mergeCell ref="A1778:M1778"/>
    <mergeCell ref="A1779:M1779"/>
    <mergeCell ref="A1780:M1780"/>
    <mergeCell ref="A1769:M1769"/>
    <mergeCell ref="A1770:M1770"/>
    <mergeCell ref="A1771:M1771"/>
    <mergeCell ref="A1772:M1772"/>
    <mergeCell ref="A1773:M1773"/>
    <mergeCell ref="A1774:M1774"/>
    <mergeCell ref="C1853:F1853"/>
    <mergeCell ref="I1853:M1853"/>
    <mergeCell ref="C1854:E1854"/>
    <mergeCell ref="I1854:M1854"/>
    <mergeCell ref="C1855:E1855"/>
    <mergeCell ref="I1855:M1855"/>
    <mergeCell ref="C1850:E1850"/>
    <mergeCell ref="I1850:M1850"/>
    <mergeCell ref="C1851:E1851"/>
    <mergeCell ref="I1851:M1851"/>
    <mergeCell ref="C1852:E1852"/>
    <mergeCell ref="I1852:M1852"/>
    <mergeCell ref="A1846:L1846"/>
    <mergeCell ref="D1847:H1847"/>
    <mergeCell ref="A1848:L1848"/>
    <mergeCell ref="A1849:B1849"/>
    <mergeCell ref="C1849:E1849"/>
    <mergeCell ref="I1849:M1849"/>
    <mergeCell ref="A1863:F1863"/>
    <mergeCell ref="A1865:E1865"/>
    <mergeCell ref="H1865:L1865"/>
    <mergeCell ref="H1866:L1866"/>
    <mergeCell ref="H1867:L1867"/>
    <mergeCell ref="C1868:F1868"/>
    <mergeCell ref="A1859:D1859"/>
    <mergeCell ref="B1860:D1860"/>
    <mergeCell ref="I1860:J1861"/>
    <mergeCell ref="K1860:L1861"/>
    <mergeCell ref="B1861:D1861"/>
    <mergeCell ref="A1862:D1862"/>
    <mergeCell ref="E1862:M1862"/>
    <mergeCell ref="C1856:E1856"/>
    <mergeCell ref="I1856:M1856"/>
    <mergeCell ref="A1857:D1858"/>
    <mergeCell ref="E1857:E1858"/>
    <mergeCell ref="F1857:F1858"/>
    <mergeCell ref="G1857:G1858"/>
    <mergeCell ref="H1857:H1858"/>
    <mergeCell ref="I1857:J1857"/>
    <mergeCell ref="K1857:L1857"/>
    <mergeCell ref="A1881:M1881"/>
    <mergeCell ref="A1882:M1882"/>
    <mergeCell ref="A1883:M1883"/>
    <mergeCell ref="A1884:M1884"/>
    <mergeCell ref="A1885:M1885"/>
    <mergeCell ref="A1886:M1886"/>
    <mergeCell ref="A1875:M1875"/>
    <mergeCell ref="A1876:M1876"/>
    <mergeCell ref="A1877:M1877"/>
    <mergeCell ref="A1878:M1878"/>
    <mergeCell ref="A1879:M1879"/>
    <mergeCell ref="A1880:M1880"/>
    <mergeCell ref="C1869:F1869"/>
    <mergeCell ref="H1869:L1869"/>
    <mergeCell ref="A1871:M1871"/>
    <mergeCell ref="A1872:M1872"/>
    <mergeCell ref="A1873:M1873"/>
    <mergeCell ref="A1874:M1874"/>
    <mergeCell ref="C1903:E1903"/>
    <mergeCell ref="I1903:M1903"/>
    <mergeCell ref="C1904:E1904"/>
    <mergeCell ref="I1904:M1904"/>
    <mergeCell ref="C1905:E1905"/>
    <mergeCell ref="I1905:M1905"/>
    <mergeCell ref="A1899:L1899"/>
    <mergeCell ref="D1900:H1900"/>
    <mergeCell ref="A1901:L1901"/>
    <mergeCell ref="A1902:B1902"/>
    <mergeCell ref="C1902:E1902"/>
    <mergeCell ref="I1902:M1902"/>
    <mergeCell ref="A1893:M1893"/>
    <mergeCell ref="A1894:M1894"/>
    <mergeCell ref="A1895:M1895"/>
    <mergeCell ref="A1896:M1896"/>
    <mergeCell ref="A1887:M1887"/>
    <mergeCell ref="A1888:M1888"/>
    <mergeCell ref="A1889:M1889"/>
    <mergeCell ref="A1890:M1890"/>
    <mergeCell ref="A1891:M1891"/>
    <mergeCell ref="A1892:M1892"/>
    <mergeCell ref="A1912:D1912"/>
    <mergeCell ref="B1913:D1913"/>
    <mergeCell ref="I1913:J1914"/>
    <mergeCell ref="K1913:L1914"/>
    <mergeCell ref="B1914:D1914"/>
    <mergeCell ref="A1915:D1915"/>
    <mergeCell ref="E1915:M1915"/>
    <mergeCell ref="C1909:E1909"/>
    <mergeCell ref="I1909:M1909"/>
    <mergeCell ref="A1910:D1911"/>
    <mergeCell ref="E1910:E1911"/>
    <mergeCell ref="F1910:F1911"/>
    <mergeCell ref="G1910:G1911"/>
    <mergeCell ref="H1910:H1911"/>
    <mergeCell ref="I1910:J1910"/>
    <mergeCell ref="K1910:L1910"/>
    <mergeCell ref="C1906:F1906"/>
    <mergeCell ref="I1906:M1906"/>
    <mergeCell ref="C1907:E1907"/>
    <mergeCell ref="I1907:M1907"/>
    <mergeCell ref="C1908:E1908"/>
    <mergeCell ref="I1908:M1908"/>
    <mergeCell ref="A1928:M1928"/>
    <mergeCell ref="A1929:M1929"/>
    <mergeCell ref="A1930:M1930"/>
    <mergeCell ref="A1931:M1931"/>
    <mergeCell ref="A1932:M1932"/>
    <mergeCell ref="A1933:M1933"/>
    <mergeCell ref="C1922:F1922"/>
    <mergeCell ref="H1922:L1922"/>
    <mergeCell ref="A1924:M1924"/>
    <mergeCell ref="A1925:M1925"/>
    <mergeCell ref="A1926:M1926"/>
    <mergeCell ref="A1927:M1927"/>
    <mergeCell ref="A1916:F1916"/>
    <mergeCell ref="A1918:E1918"/>
    <mergeCell ref="H1918:L1918"/>
    <mergeCell ref="H1919:L1919"/>
    <mergeCell ref="H1920:L1920"/>
    <mergeCell ref="C1921:F1921"/>
    <mergeCell ref="A2005:L2005"/>
    <mergeCell ref="D2006:H2006"/>
    <mergeCell ref="A2007:L2007"/>
    <mergeCell ref="A2008:B2008"/>
    <mergeCell ref="C2008:E2008"/>
    <mergeCell ref="I2008:M2008"/>
    <mergeCell ref="A1946:M1946"/>
    <mergeCell ref="A1947:M1947"/>
    <mergeCell ref="A1948:M1948"/>
    <mergeCell ref="A1949:M1949"/>
    <mergeCell ref="A1940:M1940"/>
    <mergeCell ref="A1941:M1941"/>
    <mergeCell ref="A1942:M1942"/>
    <mergeCell ref="A1943:M1943"/>
    <mergeCell ref="A1944:M1944"/>
    <mergeCell ref="A1945:M1945"/>
    <mergeCell ref="A1934:M1934"/>
    <mergeCell ref="A1935:M1935"/>
    <mergeCell ref="A1936:M1936"/>
    <mergeCell ref="A1937:M1937"/>
    <mergeCell ref="A1938:M1938"/>
    <mergeCell ref="A1939:M1939"/>
    <mergeCell ref="D1953:H1953"/>
    <mergeCell ref="A1954:L1954"/>
    <mergeCell ref="A1955:B1955"/>
    <mergeCell ref="C1955:E1955"/>
    <mergeCell ref="I1955:M1955"/>
    <mergeCell ref="C1956:E1956"/>
    <mergeCell ref="I1956:M1956"/>
    <mergeCell ref="C1957:E1957"/>
    <mergeCell ref="I1957:M1957"/>
    <mergeCell ref="C1958:E1958"/>
    <mergeCell ref="C2015:E2015"/>
    <mergeCell ref="I2015:M2015"/>
    <mergeCell ref="A2016:D2017"/>
    <mergeCell ref="E2016:E2017"/>
    <mergeCell ref="F2016:F2017"/>
    <mergeCell ref="G2016:G2017"/>
    <mergeCell ref="H2016:H2017"/>
    <mergeCell ref="I2016:J2016"/>
    <mergeCell ref="K2016:L2016"/>
    <mergeCell ref="C2012:F2012"/>
    <mergeCell ref="I2012:M2012"/>
    <mergeCell ref="C2013:E2013"/>
    <mergeCell ref="I2013:M2013"/>
    <mergeCell ref="C2014:E2014"/>
    <mergeCell ref="I2014:M2014"/>
    <mergeCell ref="C2009:E2009"/>
    <mergeCell ref="I2009:M2009"/>
    <mergeCell ref="C2010:E2010"/>
    <mergeCell ref="I2010:M2010"/>
    <mergeCell ref="C2011:E2011"/>
    <mergeCell ref="I2011:M2011"/>
    <mergeCell ref="C2028:F2028"/>
    <mergeCell ref="H2028:L2028"/>
    <mergeCell ref="A2030:M2030"/>
    <mergeCell ref="A2031:M2031"/>
    <mergeCell ref="A2032:M2032"/>
    <mergeCell ref="A2033:M2033"/>
    <mergeCell ref="A2022:F2022"/>
    <mergeCell ref="A2024:E2024"/>
    <mergeCell ref="H2024:L2024"/>
    <mergeCell ref="H2025:L2025"/>
    <mergeCell ref="H2026:L2026"/>
    <mergeCell ref="C2027:F2027"/>
    <mergeCell ref="A2018:D2018"/>
    <mergeCell ref="B2019:D2019"/>
    <mergeCell ref="I2019:J2020"/>
    <mergeCell ref="K2019:L2020"/>
    <mergeCell ref="B2020:D2020"/>
    <mergeCell ref="A2021:D2021"/>
    <mergeCell ref="E2021:M2021"/>
    <mergeCell ref="A2052:M2052"/>
    <mergeCell ref="A2053:M2053"/>
    <mergeCell ref="A2054:M2054"/>
    <mergeCell ref="A2055:M2055"/>
    <mergeCell ref="A2046:M2046"/>
    <mergeCell ref="A2047:M2047"/>
    <mergeCell ref="A2048:M2048"/>
    <mergeCell ref="A2049:M2049"/>
    <mergeCell ref="A2050:M2050"/>
    <mergeCell ref="A2051:M2051"/>
    <mergeCell ref="A2040:M2040"/>
    <mergeCell ref="A2041:M2041"/>
    <mergeCell ref="A2042:M2042"/>
    <mergeCell ref="A2043:M2043"/>
    <mergeCell ref="A2044:M2044"/>
    <mergeCell ref="A2045:M2045"/>
    <mergeCell ref="A2034:M2034"/>
    <mergeCell ref="A2035:M2035"/>
    <mergeCell ref="A2036:M2036"/>
    <mergeCell ref="A2037:M2037"/>
    <mergeCell ref="A2038:M2038"/>
    <mergeCell ref="A2039:M2039"/>
  </mergeCells>
  <pageMargins left="0.72" right="0.56999999999999995" top="0.33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Хоразм-Тола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2015-11-03T17:32:54Z</dcterms:modified>
</cp:coreProperties>
</file>