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lee\Desktop\Manufacturing Issue\2020\MI_MTBF_MTTR\"/>
    </mc:Choice>
  </mc:AlternateContent>
  <xr:revisionPtr revIDLastSave="0" documentId="13_ncr:1_{C0DBA325-4E94-40B0-921E-EC99F37D460C}" xr6:coauthVersionLast="45" xr6:coauthVersionMax="45" xr10:uidLastSave="{00000000-0000-0000-0000-000000000000}"/>
  <bookViews>
    <workbookView xWindow="-120" yWindow="-120" windowWidth="29040" windowHeight="15840" activeTab="1" xr2:uid="{7520E7F3-9C5B-412C-99FE-27988EAA253A}"/>
  </bookViews>
  <sheets>
    <sheet name="Not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1" l="1"/>
  <c r="I44" i="1"/>
  <c r="H45" i="1"/>
  <c r="H44" i="1"/>
  <c r="G30" i="1"/>
  <c r="G29" i="1"/>
  <c r="F30" i="1"/>
  <c r="F29" i="1"/>
  <c r="M15" i="1"/>
  <c r="M14" i="1"/>
  <c r="L15" i="1"/>
  <c r="L14" i="1"/>
  <c r="M16" i="1" l="1"/>
  <c r="M17" i="1"/>
  <c r="M19" i="1"/>
  <c r="M20" i="1"/>
  <c r="M23" i="1" l="1"/>
  <c r="G4" i="1" s="1"/>
  <c r="J4" i="1" s="1"/>
  <c r="C23" i="1"/>
  <c r="E23" i="1"/>
  <c r="F23" i="1"/>
  <c r="G23" i="1"/>
  <c r="H23" i="1"/>
  <c r="J23" i="1"/>
  <c r="I50" i="1"/>
  <c r="I49" i="1"/>
  <c r="I47" i="1"/>
  <c r="I46" i="1"/>
  <c r="G32" i="1"/>
  <c r="G34" i="1"/>
  <c r="G35" i="1"/>
  <c r="G31" i="1"/>
  <c r="K23" i="1"/>
  <c r="I23" i="1"/>
  <c r="D23" i="1"/>
  <c r="L20" i="1"/>
  <c r="L19" i="1"/>
  <c r="L17" i="1"/>
  <c r="L16" i="1"/>
  <c r="K16" i="1"/>
  <c r="K18" i="1" s="1"/>
  <c r="K21" i="1" s="1"/>
  <c r="K22" i="1" s="1"/>
  <c r="J16" i="1"/>
  <c r="J18" i="1" s="1"/>
  <c r="J21" i="1" s="1"/>
  <c r="J22" i="1" s="1"/>
  <c r="I16" i="1"/>
  <c r="I18" i="1" s="1"/>
  <c r="I21" i="1" s="1"/>
  <c r="I22" i="1" s="1"/>
  <c r="G16" i="1"/>
  <c r="G18" i="1" s="1"/>
  <c r="G21" i="1" s="1"/>
  <c r="G22" i="1" s="1"/>
  <c r="E16" i="1"/>
  <c r="E18" i="1" s="1"/>
  <c r="E21" i="1" s="1"/>
  <c r="E22" i="1" s="1"/>
  <c r="D16" i="1"/>
  <c r="D18" i="1" s="1"/>
  <c r="H16" i="1"/>
  <c r="H18" i="1" s="1"/>
  <c r="H21" i="1" s="1"/>
  <c r="H22" i="1" s="1"/>
  <c r="F16" i="1"/>
  <c r="F18" i="1" s="1"/>
  <c r="F21" i="1" s="1"/>
  <c r="F22" i="1" s="1"/>
  <c r="F35" i="1"/>
  <c r="F34" i="1"/>
  <c r="F32" i="1"/>
  <c r="F31" i="1"/>
  <c r="E38" i="1"/>
  <c r="D38" i="1"/>
  <c r="E31" i="1"/>
  <c r="E33" i="1" s="1"/>
  <c r="E36" i="1" s="1"/>
  <c r="E37" i="1" s="1"/>
  <c r="D31" i="1"/>
  <c r="D33" i="1" s="1"/>
  <c r="D36" i="1" s="1"/>
  <c r="D37" i="1" s="1"/>
  <c r="B18" i="1"/>
  <c r="C16" i="1"/>
  <c r="C18" i="1" s="1"/>
  <c r="H50" i="1"/>
  <c r="H49" i="1"/>
  <c r="H47" i="1"/>
  <c r="H46" i="1"/>
  <c r="G53" i="1"/>
  <c r="G46" i="1"/>
  <c r="G48" i="1" s="1"/>
  <c r="G51" i="1" s="1"/>
  <c r="G52" i="1" s="1"/>
  <c r="F53" i="1"/>
  <c r="F46" i="1"/>
  <c r="F48" i="1" s="1"/>
  <c r="F51" i="1" s="1"/>
  <c r="F52" i="1" s="1"/>
  <c r="E53" i="1"/>
  <c r="E46" i="1"/>
  <c r="E48" i="1" s="1"/>
  <c r="E51" i="1" s="1"/>
  <c r="E52" i="1" s="1"/>
  <c r="D53" i="1"/>
  <c r="D46" i="1"/>
  <c r="D48" i="1" s="1"/>
  <c r="D51" i="1" s="1"/>
  <c r="D52" i="1" s="1"/>
  <c r="C67" i="1"/>
  <c r="G7" i="1" s="1"/>
  <c r="J7" i="1" s="1"/>
  <c r="B62" i="1"/>
  <c r="C60" i="1"/>
  <c r="C62" i="1" s="1"/>
  <c r="C65" i="1" s="1"/>
  <c r="C66" i="1" s="1"/>
  <c r="C7" i="1" s="1"/>
  <c r="E7" i="1" s="1"/>
  <c r="C53" i="1"/>
  <c r="B48" i="1"/>
  <c r="C46" i="1"/>
  <c r="C48" i="1" s="1"/>
  <c r="C51" i="1" s="1"/>
  <c r="C52" i="1" s="1"/>
  <c r="C38" i="1"/>
  <c r="B33" i="1"/>
  <c r="C31" i="1"/>
  <c r="C33" i="1" s="1"/>
  <c r="C36" i="1" s="1"/>
  <c r="C37" i="1" s="1"/>
  <c r="I7" i="1" l="1"/>
  <c r="H7" i="1"/>
  <c r="F7" i="1"/>
  <c r="D7" i="1"/>
  <c r="I4" i="1"/>
  <c r="H4" i="1"/>
  <c r="C21" i="1"/>
  <c r="M18" i="1"/>
  <c r="C22" i="1"/>
  <c r="G33" i="1"/>
  <c r="I51" i="1"/>
  <c r="I52" i="1" s="1"/>
  <c r="C6" i="1" s="1"/>
  <c r="G36" i="1"/>
  <c r="G37" i="1" s="1"/>
  <c r="C5" i="1" s="1"/>
  <c r="I48" i="1"/>
  <c r="I53" i="1"/>
  <c r="G6" i="1" s="1"/>
  <c r="G38" i="1"/>
  <c r="G5" i="1" s="1"/>
  <c r="H48" i="1"/>
  <c r="H51" i="1" s="1"/>
  <c r="H52" i="1" s="1"/>
  <c r="F33" i="1"/>
  <c r="F36" i="1" s="1"/>
  <c r="F37" i="1" s="1"/>
  <c r="L18" i="1"/>
  <c r="L21" i="1" s="1"/>
  <c r="L22" i="1" s="1"/>
  <c r="D21" i="1"/>
  <c r="D22" i="1" s="1"/>
  <c r="L23" i="1"/>
  <c r="F38" i="1"/>
  <c r="H53" i="1"/>
  <c r="J6" i="1" l="1"/>
  <c r="I6" i="1"/>
  <c r="H6" i="1"/>
  <c r="F6" i="1"/>
  <c r="E6" i="1"/>
  <c r="D6" i="1"/>
  <c r="J5" i="1"/>
  <c r="H5" i="1"/>
  <c r="I5" i="1"/>
  <c r="E5" i="1"/>
  <c r="D5" i="1"/>
  <c r="F5" i="1"/>
  <c r="C24" i="1"/>
  <c r="M21" i="1"/>
  <c r="M22" i="1" s="1"/>
  <c r="C4" i="1" s="1"/>
  <c r="F4" i="1" l="1"/>
  <c r="E4" i="1"/>
  <c r="D4" i="1"/>
</calcChain>
</file>

<file path=xl/sharedStrings.xml><?xml version="1.0" encoding="utf-8"?>
<sst xmlns="http://schemas.openxmlformats.org/spreadsheetml/2006/main" count="150" uniqueCount="97">
  <si>
    <t>Start Date for MTBF/MTTR calculation</t>
  </si>
  <si>
    <t>End Date for MTBF/MTTR calculation</t>
  </si>
  <si>
    <t>* MTBF/MTTR must be calculated for each station type/PN</t>
  </si>
  <si>
    <t>#Failures=Count of MI</t>
  </si>
  <si>
    <t>* Count of MI is for each station type/PN</t>
  </si>
  <si>
    <t>*Total downtime is total for each station type/PN</t>
  </si>
  <si>
    <t>Total days in specified duration</t>
  </si>
  <si>
    <t>Equipment uptime =Total days in a specified duration-Total downtime in a specified duration</t>
  </si>
  <si>
    <t>Total days in a specified duration=Calendar days</t>
  </si>
  <si>
    <t>Total downtime in a specified duration =Total days open from MI</t>
  </si>
  <si>
    <t>Equipment downtime=Total downtime in a specified duration</t>
  </si>
  <si>
    <t>Total downtime in a specified duration=Total days open from MI</t>
  </si>
  <si>
    <t># of station for each station type/PN</t>
  </si>
  <si>
    <t>*Total days in a specified duration must me multiped by number of station of each PN</t>
  </si>
  <si>
    <t># Failures=Count fo failures in a specified  duration</t>
  </si>
  <si>
    <t>Count of MI for each station type/PN</t>
  </si>
  <si>
    <t>Total days open for each station type/PN</t>
  </si>
  <si>
    <t>Equipment uptime</t>
  </si>
  <si>
    <t>MTBF(days)</t>
  </si>
  <si>
    <t>MTTR(days)</t>
  </si>
  <si>
    <t>*Need to know grouping of station type/PN to be able to count MTBF/MTTR</t>
  </si>
  <si>
    <t>Chassis</t>
  </si>
  <si>
    <t>MTBF</t>
  </si>
  <si>
    <t>MTTR</t>
  </si>
  <si>
    <t>Controller</t>
  </si>
  <si>
    <t>VST2</t>
  </si>
  <si>
    <t>Medusa</t>
  </si>
  <si>
    <t>537914A-001</t>
  </si>
  <si>
    <t>540648A-00</t>
  </si>
  <si>
    <t>538048B-01</t>
  </si>
  <si>
    <t>538048A-01</t>
  </si>
  <si>
    <t>539225B-850</t>
  </si>
  <si>
    <t>540128B-100</t>
  </si>
  <si>
    <t>Total</t>
  </si>
  <si>
    <t>HFSA0600104PEN</t>
  </si>
  <si>
    <t>HFSA0600133PEN</t>
  </si>
  <si>
    <t>HFSA0620106PEN</t>
  </si>
  <si>
    <t>HFSB0900119PEN</t>
  </si>
  <si>
    <t>HFSB0920100PEN</t>
  </si>
  <si>
    <t>HFSB0920101PEN</t>
  </si>
  <si>
    <t>HFSB0922102PEN</t>
  </si>
  <si>
    <t>HFSB0922103PEN</t>
  </si>
  <si>
    <t>HFSB0922104PEN</t>
  </si>
  <si>
    <t>HFSB0922105PEN</t>
  </si>
  <si>
    <t>HFSB0922106PEN</t>
  </si>
  <si>
    <t>HFSB0922107PEN</t>
  </si>
  <si>
    <t>HFSB0930100PEN</t>
  </si>
  <si>
    <t>HFSB0930101PEN</t>
  </si>
  <si>
    <t>HFSB0932102PEN</t>
  </si>
  <si>
    <t>HFSK5300001PEN</t>
  </si>
  <si>
    <t>HFSK5300002PEN</t>
  </si>
  <si>
    <t>HFSK5300003PEN</t>
  </si>
  <si>
    <t>531047-01</t>
  </si>
  <si>
    <t>534829-02</t>
  </si>
  <si>
    <t>535049-01</t>
  </si>
  <si>
    <t>BURN IN PXI</t>
  </si>
  <si>
    <t>BURN IN PXIE</t>
  </si>
  <si>
    <t>CONT30113PEN</t>
  </si>
  <si>
    <t>CONT30114PEN</t>
  </si>
  <si>
    <t>TSP49</t>
  </si>
  <si>
    <t>TSP50</t>
  </si>
  <si>
    <t>TSP60</t>
  </si>
  <si>
    <t>HFSA0610131PEN</t>
  </si>
  <si>
    <t>HSFA0600102PEN</t>
  </si>
  <si>
    <t>531095A-100</t>
  </si>
  <si>
    <t>532699B-01</t>
  </si>
  <si>
    <t>532797A-01</t>
  </si>
  <si>
    <t>533001A-01</t>
  </si>
  <si>
    <t>533450B-01</t>
  </si>
  <si>
    <t>534829G-03</t>
  </si>
  <si>
    <t xml:space="preserve">534829F-03 </t>
  </si>
  <si>
    <t>537762A-00</t>
  </si>
  <si>
    <t>538250A-03</t>
  </si>
  <si>
    <t xml:space="preserve">OCXO5000PEN    </t>
  </si>
  <si>
    <t xml:space="preserve">OCXO5002101PEN </t>
  </si>
  <si>
    <t>TSP25</t>
  </si>
  <si>
    <t>TSP46</t>
  </si>
  <si>
    <t>LCHA402101PEN</t>
  </si>
  <si>
    <t>LCHB402101PEN</t>
  </si>
  <si>
    <t>TSP45</t>
  </si>
  <si>
    <t>TSP24</t>
  </si>
  <si>
    <t>CHAS0401105PEN</t>
  </si>
  <si>
    <t>CHAS402102PEN</t>
  </si>
  <si>
    <t>TSP35</t>
  </si>
  <si>
    <t>TSP43</t>
  </si>
  <si>
    <t>TSP54</t>
  </si>
  <si>
    <t>TSP53</t>
  </si>
  <si>
    <t>CHDC1800101PEN</t>
  </si>
  <si>
    <t>Average of each line</t>
  </si>
  <si>
    <t>Jan #</t>
  </si>
  <si>
    <t>Target (30%)</t>
  </si>
  <si>
    <t>Target (20%)</t>
  </si>
  <si>
    <t>Target (10%)</t>
  </si>
  <si>
    <t>BU CHASSIS</t>
  </si>
  <si>
    <t>BU CONTROLLER</t>
  </si>
  <si>
    <t>BU RF - Medusa</t>
  </si>
  <si>
    <t>BU VST - 2.0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</si>
</sst>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149225</xdr:rowOff>
    </xdr:from>
    <xdr:to>
      <xdr:col>6</xdr:col>
      <xdr:colOff>485775</xdr:colOff>
      <xdr:row>21</xdr:row>
      <xdr:rowOff>20955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2482C41A-30AA-4645-9C7D-6ABB4C0507B0}"/>
                </a:ext>
              </a:extLst>
            </xdr:cNvPr>
            <xdr:cNvSpPr>
              <a:spLocks noGrp="1"/>
            </xdr:cNvSpPr>
          </xdr:nvSpPr>
          <xdr:spPr>
            <a:xfrm>
              <a:off x="419100" y="149225"/>
              <a:ext cx="6677025" cy="3672205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txBody>
            <a:bodyPr vert="horz" wrap="square" lIns="0" tIns="45717" rIns="0" bIns="45717" rtlCol="0">
              <a:noAutofit/>
            </a:bodyPr>
            <a:lstStyle>
              <a:lvl1pPr marL="182880" marR="0" indent="-182880" algn="l" defTabSz="914400" rtl="0" eaLnBrk="1" fontAlgn="auto" latinLnBrk="0" hangingPunct="1">
                <a:lnSpc>
                  <a:spcPct val="100000"/>
                </a:lnSpc>
                <a:spcBef>
                  <a:spcPts val="400"/>
                </a:spcBef>
                <a:spcAft>
                  <a:spcPts val="0"/>
                </a:spcAft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tabLst>
                  <a:tab pos="182880" algn="l"/>
                </a:tabLst>
                <a:defRPr lang="en-US" sz="18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Arial" charset="0"/>
                  <a:cs typeface="Arial" charset="0"/>
                </a:defRPr>
              </a:lvl1pPr>
              <a:lvl2pPr marL="45720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6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2pPr>
              <a:lvl3pPr marL="73152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4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3pPr>
              <a:lvl4pPr marL="91440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2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4pPr>
              <a:lvl5pPr marL="1828800" indent="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None/>
                <a:defRPr sz="1600" b="0" i="0" kern="1200" baseline="0">
                  <a:solidFill>
                    <a:schemeClr val="bg2">
                      <a:lumMod val="25000"/>
                    </a:schemeClr>
                  </a:solidFill>
                  <a:latin typeface="Helvetica Neue Light" charset="0"/>
                  <a:ea typeface="Helvetica Neue Light" charset="0"/>
                  <a:cs typeface="Helvetica Neue Light" charset="0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MY" b="0" i="1">
                        <a:latin typeface="Cambria Math" panose="02040503050406030204" pitchFamily="18" charset="0"/>
                      </a:rPr>
                      <m:t>𝐴𝑣𝑎𝑖𝑙𝑎𝑏𝑖𝑙𝑖𝑡𝑦</m:t>
                    </m:r>
                    <m:r>
                      <a:rPr lang="en-MY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MY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𝐸𝑞𝑢𝑖𝑝𝑚𝑒𝑛𝑡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𝑈𝑝𝑡𝑖𝑚𝑒</m:t>
                        </m:r>
                      </m:num>
                      <m:den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𝑂𝑝𝑒𝑟𝑎𝑡𝑖𝑜𝑛𝑠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𝑈𝑝𝑡𝑖𝑚𝑒</m:t>
                        </m:r>
                      </m:den>
                    </m:f>
                  </m:oMath>
                </m:oMathPara>
              </a14:m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MY" b="0" i="1">
                        <a:latin typeface="Cambria Math" panose="02040503050406030204" pitchFamily="18" charset="0"/>
                      </a:rPr>
                      <m:t>𝑀𝑇𝐵𝐹</m:t>
                    </m:r>
                    <m:r>
                      <a:rPr lang="en-MY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MY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MY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𝐸𝑞𝑢𝑖𝑝𝑚𝑒𝑛𝑡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𝑈𝑝𝑡𝑖𝑚𝑒</m:t>
                            </m:r>
                          </m:e>
                        </m:nary>
                      </m:num>
                      <m:den>
                        <m:r>
                          <a:rPr lang="en-MY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𝐹𝑎𝑖𝑙𝑢𝑟𝑒𝑠</m:t>
                        </m:r>
                      </m:den>
                    </m:f>
                    <m:r>
                      <a:rPr lang="en-MY" b="0" i="1">
                        <a:latin typeface="Cambria Math" panose="02040503050406030204" pitchFamily="18" charset="0"/>
                      </a:rPr>
                      <m:t>,#</m:t>
                    </m:r>
                    <m:r>
                      <a:rPr lang="en-MY" b="0" i="1">
                        <a:latin typeface="Cambria Math" panose="02040503050406030204" pitchFamily="18" charset="0"/>
                      </a:rPr>
                      <m:t>𝐹𝑎𝑖𝑙𝑢𝑟𝑒𝑠</m:t>
                    </m:r>
                    <m:r>
                      <a:rPr lang="en-MY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MY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MY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1,  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  <m:e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MY" b="0" i="1">
                        <a:latin typeface="Cambria Math" panose="02040503050406030204" pitchFamily="18" charset="0"/>
                      </a:rPr>
                      <m:t>𝑀𝑇𝑇𝑅</m:t>
                    </m:r>
                    <m:r>
                      <a:rPr lang="en-MY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MY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MY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𝐸𝑞𝑢𝑖𝑝𝑚𝑒𝑛𝑡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𝐷𝑜𝑤𝑛𝑡𝑖𝑚𝑒</m:t>
                            </m:r>
                          </m:e>
                        </m:nary>
                      </m:num>
                      <m:den>
                        <m:r>
                          <a:rPr lang="en-MY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MY" b="0" i="1">
                            <a:latin typeface="Cambria Math" panose="02040503050406030204" pitchFamily="18" charset="0"/>
                          </a:rPr>
                          <m:t>𝐹𝑎𝑖𝑙𝑢𝑟𝑒𝑠</m:t>
                        </m:r>
                      </m:den>
                    </m:f>
                    <m:r>
                      <a:rPr lang="en-MY" i="1">
                        <a:latin typeface="Cambria Math" panose="02040503050406030204" pitchFamily="18" charset="0"/>
                      </a:rPr>
                      <m:t>,#</m:t>
                    </m:r>
                    <m:r>
                      <a:rPr lang="en-MY" i="1">
                        <a:latin typeface="Cambria Math" panose="02040503050406030204" pitchFamily="18" charset="0"/>
                      </a:rPr>
                      <m:t>𝐹𝑎𝑖𝑙𝑢𝑟𝑒𝑠</m:t>
                    </m:r>
                    <m:r>
                      <a:rPr lang="en-MY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MY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MY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1,  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  <m:e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</m:t>
                            </m:r>
                            <m:r>
                              <a:rPr lang="en-MY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MY"/>
            </a:p>
          </xdr:txBody>
        </xdr:sp>
      </mc:Choice>
      <mc:Fallback xmlns="">
        <xdr:sp macro="" textlink="">
          <xdr:nvSpPr>
            <xdr:cNvPr id="2" name="Content Placeholder 2">
              <a:extLst>
                <a:ext uri="{FF2B5EF4-FFF2-40B4-BE49-F238E27FC236}">
                  <a16:creationId xmlns:a16="http://schemas.microsoft.com/office/drawing/2014/main" id="{2482C41A-30AA-4645-9C7D-6ABB4C0507B0}"/>
                </a:ext>
              </a:extLst>
            </xdr:cNvPr>
            <xdr:cNvSpPr>
              <a:spLocks noGrp="1"/>
            </xdr:cNvSpPr>
          </xdr:nvSpPr>
          <xdr:spPr>
            <a:xfrm>
              <a:off x="419100" y="149225"/>
              <a:ext cx="6677025" cy="3672205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txBody>
            <a:bodyPr vert="horz" wrap="square" lIns="0" tIns="45717" rIns="0" bIns="45717" rtlCol="0">
              <a:noAutofit/>
            </a:bodyPr>
            <a:lstStyle>
              <a:lvl1pPr marL="182880" marR="0" indent="-182880" algn="l" defTabSz="914400" rtl="0" eaLnBrk="1" fontAlgn="auto" latinLnBrk="0" hangingPunct="1">
                <a:lnSpc>
                  <a:spcPct val="100000"/>
                </a:lnSpc>
                <a:spcBef>
                  <a:spcPts val="400"/>
                </a:spcBef>
                <a:spcAft>
                  <a:spcPts val="0"/>
                </a:spcAft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tabLst>
                  <a:tab pos="182880" algn="l"/>
                </a:tabLst>
                <a:defRPr lang="en-US" sz="18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Arial" charset="0"/>
                  <a:cs typeface="Arial" charset="0"/>
                </a:defRPr>
              </a:lvl1pPr>
              <a:lvl2pPr marL="45720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6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2pPr>
              <a:lvl3pPr marL="73152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4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3pPr>
              <a:lvl4pPr marL="914400" indent="-18288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Clr>
                  <a:schemeClr val="bg2">
                    <a:lumMod val="50000"/>
                  </a:schemeClr>
                </a:buClr>
                <a:buSzPct val="70000"/>
                <a:buFont typeface="Wingdings" charset="2"/>
                <a:buChar char="§"/>
                <a:defRPr lang="en-US" sz="1200" b="0" i="0" kern="1200" baseline="0" dirty="0" smtClean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Univers LT Std 45 Light"/>
                </a:defRPr>
              </a:lvl4pPr>
              <a:lvl5pPr marL="1828800" indent="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None/>
                <a:defRPr sz="1600" b="0" i="0" kern="1200" baseline="0">
                  <a:solidFill>
                    <a:schemeClr val="bg2">
                      <a:lumMod val="25000"/>
                    </a:schemeClr>
                  </a:solidFill>
                  <a:latin typeface="Helvetica Neue Light" charset="0"/>
                  <a:ea typeface="Helvetica Neue Light" charset="0"/>
                  <a:cs typeface="Helvetica Neue Light" charset="0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>
                <a:buNone/>
              </a:pPr>
              <a:r>
                <a:rPr lang="en-MY" b="0" i="0">
                  <a:latin typeface="Cambria Math" panose="02040503050406030204" pitchFamily="18" charset="0"/>
                </a:rPr>
                <a:t>𝐴𝑣𝑎𝑖𝑙𝑎𝑏𝑖𝑙𝑖𝑡𝑦=(𝐸𝑞𝑢𝑖𝑝𝑚𝑒𝑛𝑡 𝑈𝑝𝑡𝑖𝑚𝑒)/(𝑂𝑝𝑒𝑟𝑎𝑡𝑖𝑜𝑛𝑠 𝑈𝑝𝑡𝑖𝑚𝑒)</a:t>
              </a: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r>
                <a:rPr lang="en-MY" b="0" i="0">
                  <a:latin typeface="Cambria Math" panose="02040503050406030204" pitchFamily="18" charset="0"/>
                </a:rPr>
                <a:t>𝑀𝑇𝐵𝐹=(∑▒〖𝐸𝑞𝑢𝑖𝑝𝑚𝑒𝑛𝑡 𝑈𝑝𝑡𝑖𝑚𝑒〗)/(# 𝐹𝑎𝑖𝑙𝑢𝑟𝑒𝑠),#𝐹𝑎𝑖𝑙𝑢𝑟𝑒𝑠={█(1,  𝑥=0@&amp;𝑥,  𝑥</a:t>
              </a:r>
              <a:r>
                <a:rPr lang="en-MY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MY" b="0" i="0">
                  <a:latin typeface="Cambria Math" panose="02040503050406030204" pitchFamily="18" charset="0"/>
                </a:rPr>
                <a:t>0)┤</a:t>
              </a: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endParaRPr lang="en-MY"/>
            </a:p>
            <a:p>
              <a:pPr marL="0" indent="0" algn="ctr">
                <a:buNone/>
              </a:pPr>
              <a:r>
                <a:rPr lang="en-MY" b="0" i="0">
                  <a:latin typeface="Cambria Math" panose="02040503050406030204" pitchFamily="18" charset="0"/>
                </a:rPr>
                <a:t>𝑀𝑇𝑇𝑅=(∑▒〖𝐸𝑞𝑢𝑖𝑝𝑚𝑒𝑛𝑡 𝐷𝑜𝑤𝑛𝑡𝑖𝑚𝑒〗)/(# 𝐹𝑎𝑖𝑙𝑢𝑟𝑒𝑠)</a:t>
              </a:r>
              <a:r>
                <a:rPr lang="en-MY" i="0">
                  <a:latin typeface="Cambria Math" panose="02040503050406030204" pitchFamily="18" charset="0"/>
                </a:rPr>
                <a:t>,#𝐹𝑎𝑖𝑙𝑢𝑟𝑒𝑠={█(1,  𝑥</a:t>
              </a:r>
              <a:r>
                <a:rPr lang="en-MY" b="0" i="0">
                  <a:latin typeface="Cambria Math" panose="02040503050406030204" pitchFamily="18" charset="0"/>
                </a:rPr>
                <a:t>=</a:t>
              </a:r>
              <a:r>
                <a:rPr lang="en-MY" i="0">
                  <a:latin typeface="Cambria Math" panose="02040503050406030204" pitchFamily="18" charset="0"/>
                </a:rPr>
                <a:t>0@&amp;𝑥,  𝑥</a:t>
              </a:r>
              <a:r>
                <a:rPr lang="en-MY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MY" i="0">
                  <a:latin typeface="Cambria Math" panose="02040503050406030204" pitchFamily="18" charset="0"/>
                </a:rPr>
                <a:t>0)┤</a:t>
              </a:r>
              <a:endParaRPr lang="en-MY"/>
            </a:p>
          </xdr:txBody>
        </xdr:sp>
      </mc:Fallback>
    </mc:AlternateContent>
    <xdr:clientData/>
  </xdr:twoCellAnchor>
  <xdr:twoCellAnchor editAs="oneCell">
    <xdr:from>
      <xdr:col>8</xdr:col>
      <xdr:colOff>60324</xdr:colOff>
      <xdr:row>1</xdr:row>
      <xdr:rowOff>1277</xdr:rowOff>
    </xdr:from>
    <xdr:to>
      <xdr:col>18</xdr:col>
      <xdr:colOff>141336</xdr:colOff>
      <xdr:row>18</xdr:row>
      <xdr:rowOff>84938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4E18B6-695E-43A0-86D3-A64531408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874" y="182252"/>
          <a:ext cx="6177012" cy="3160236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456650</xdr:colOff>
      <xdr:row>1</xdr:row>
      <xdr:rowOff>3174</xdr:rowOff>
    </xdr:from>
    <xdr:to>
      <xdr:col>28</xdr:col>
      <xdr:colOff>561976</xdr:colOff>
      <xdr:row>18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E0F5DD-C0FD-4E43-9AC3-C7EE02A7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200" y="184149"/>
          <a:ext cx="6198151" cy="3178176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29</xdr:col>
      <xdr:colOff>514349</xdr:colOff>
      <xdr:row>1</xdr:row>
      <xdr:rowOff>3160</xdr:rowOff>
    </xdr:from>
    <xdr:to>
      <xdr:col>40</xdr:col>
      <xdr:colOff>111496</xdr:colOff>
      <xdr:row>18</xdr:row>
      <xdr:rowOff>82550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C247FE-9ABF-44D6-A53C-1D217555E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5499" y="184135"/>
          <a:ext cx="6302747" cy="315914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D94-8E60-4E09-AD89-0C68C4079968}">
  <dimension ref="A24:B36"/>
  <sheetViews>
    <sheetView topLeftCell="I1" workbookViewId="0">
      <selection activeCell="P30" sqref="P30"/>
    </sheetView>
  </sheetViews>
  <sheetFormatPr defaultRowHeight="15" x14ac:dyDescent="0.25"/>
  <cols>
    <col min="2" max="2" width="51" bestFit="1" customWidth="1"/>
  </cols>
  <sheetData>
    <row r="24" spans="1:2" x14ac:dyDescent="0.25">
      <c r="A24">
        <v>1</v>
      </c>
      <c r="B24" t="s">
        <v>7</v>
      </c>
    </row>
    <row r="25" spans="1:2" x14ac:dyDescent="0.25">
      <c r="B25" s="1" t="s">
        <v>8</v>
      </c>
    </row>
    <row r="26" spans="1:2" x14ac:dyDescent="0.25">
      <c r="B26" s="1" t="s">
        <v>9</v>
      </c>
    </row>
    <row r="27" spans="1:2" x14ac:dyDescent="0.25">
      <c r="A27">
        <v>2</v>
      </c>
      <c r="B27" t="s">
        <v>14</v>
      </c>
    </row>
    <row r="28" spans="1:2" x14ac:dyDescent="0.25">
      <c r="B28" s="1" t="s">
        <v>3</v>
      </c>
    </row>
    <row r="29" spans="1:2" x14ac:dyDescent="0.25">
      <c r="A29">
        <v>3</v>
      </c>
      <c r="B29" t="s">
        <v>10</v>
      </c>
    </row>
    <row r="30" spans="1:2" x14ac:dyDescent="0.25">
      <c r="B30" s="1" t="s">
        <v>11</v>
      </c>
    </row>
    <row r="32" spans="1:2" x14ac:dyDescent="0.25">
      <c r="B32" s="2" t="s">
        <v>2</v>
      </c>
    </row>
    <row r="33" spans="2:2" x14ac:dyDescent="0.25">
      <c r="B33" s="2" t="s">
        <v>13</v>
      </c>
    </row>
    <row r="34" spans="2:2" x14ac:dyDescent="0.25">
      <c r="B34" s="2" t="s">
        <v>4</v>
      </c>
    </row>
    <row r="35" spans="2:2" x14ac:dyDescent="0.25">
      <c r="B35" s="2" t="s">
        <v>5</v>
      </c>
    </row>
    <row r="36" spans="2:2" x14ac:dyDescent="0.25">
      <c r="B36" s="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24A9-2F12-4277-815F-B1020E5CBF4B}">
  <dimension ref="B2:X68"/>
  <sheetViews>
    <sheetView tabSelected="1" zoomScale="85" zoomScaleNormal="85" workbookViewId="0">
      <selection activeCell="M39" sqref="M39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5" width="12" bestFit="1" customWidth="1"/>
    <col min="6" max="6" width="12" customWidth="1"/>
    <col min="7" max="7" width="12" bestFit="1" customWidth="1"/>
    <col min="8" max="8" width="12.140625" customWidth="1"/>
    <col min="9" max="9" width="10.5703125" customWidth="1"/>
    <col min="10" max="10" width="11.5703125" customWidth="1"/>
    <col min="11" max="12" width="12.7109375" bestFit="1" customWidth="1"/>
    <col min="13" max="13" width="12" bestFit="1" customWidth="1"/>
    <col min="14" max="15" width="18.42578125" customWidth="1"/>
    <col min="16" max="20" width="16.140625" bestFit="1" customWidth="1"/>
    <col min="21" max="21" width="16.140625" customWidth="1"/>
    <col min="22" max="22" width="16.42578125" bestFit="1" customWidth="1"/>
    <col min="23" max="23" width="11" bestFit="1" customWidth="1"/>
    <col min="24" max="24" width="16.5703125" bestFit="1" customWidth="1"/>
  </cols>
  <sheetData>
    <row r="2" spans="2:24" x14ac:dyDescent="0.25">
      <c r="C2" s="26" t="s">
        <v>22</v>
      </c>
      <c r="D2" s="26"/>
      <c r="E2" s="26"/>
      <c r="F2" s="5"/>
      <c r="G2" s="26" t="s">
        <v>23</v>
      </c>
      <c r="H2" s="26"/>
      <c r="I2" s="26"/>
    </row>
    <row r="3" spans="2:24" x14ac:dyDescent="0.25">
      <c r="C3" s="5" t="s">
        <v>89</v>
      </c>
      <c r="D3" s="5" t="s">
        <v>90</v>
      </c>
      <c r="E3" s="5" t="s">
        <v>91</v>
      </c>
      <c r="F3" s="5" t="s">
        <v>92</v>
      </c>
      <c r="G3" s="5" t="s">
        <v>89</v>
      </c>
      <c r="H3" s="5" t="s">
        <v>90</v>
      </c>
      <c r="I3" s="5" t="s">
        <v>91</v>
      </c>
      <c r="J3" s="5" t="s">
        <v>92</v>
      </c>
    </row>
    <row r="4" spans="2:24" x14ac:dyDescent="0.25">
      <c r="B4" s="3" t="s">
        <v>21</v>
      </c>
      <c r="C4" s="25" t="e">
        <f>M22</f>
        <v>#DIV/0!</v>
      </c>
      <c r="D4" s="18" t="e">
        <f>1.3*C4</f>
        <v>#DIV/0!</v>
      </c>
      <c r="E4" s="18" t="e">
        <f>1.2*C4</f>
        <v>#DIV/0!</v>
      </c>
      <c r="F4" s="18" t="e">
        <f>1.1*C4</f>
        <v>#DIV/0!</v>
      </c>
      <c r="G4" s="25" t="e">
        <f>M23</f>
        <v>#DIV/0!</v>
      </c>
      <c r="H4" s="18" t="e">
        <f>0.7*G4</f>
        <v>#DIV/0!</v>
      </c>
      <c r="I4" s="18" t="e">
        <f>0.8*G4</f>
        <v>#DIV/0!</v>
      </c>
      <c r="J4" s="8" t="e">
        <f>0.9*G4</f>
        <v>#DIV/0!</v>
      </c>
    </row>
    <row r="5" spans="2:24" x14ac:dyDescent="0.25">
      <c r="B5" s="3" t="s">
        <v>24</v>
      </c>
      <c r="C5" s="25" t="e">
        <f>G37</f>
        <v>#DIV/0!</v>
      </c>
      <c r="D5" s="18" t="e">
        <f>1.3*C5</f>
        <v>#DIV/0!</v>
      </c>
      <c r="E5" s="18" t="e">
        <f t="shared" ref="E5:E7" si="0">1.2*C5</f>
        <v>#DIV/0!</v>
      </c>
      <c r="F5" s="18" t="e">
        <f t="shared" ref="F5:F7" si="1">1.1*C5</f>
        <v>#DIV/0!</v>
      </c>
      <c r="G5" s="25" t="e">
        <f>G38</f>
        <v>#DIV/0!</v>
      </c>
      <c r="H5" s="18" t="e">
        <f>0.7*G5</f>
        <v>#DIV/0!</v>
      </c>
      <c r="I5" s="18" t="e">
        <f t="shared" ref="I5:I7" si="2">0.8*G5</f>
        <v>#DIV/0!</v>
      </c>
      <c r="J5" s="8" t="e">
        <f t="shared" ref="J5:J7" si="3">0.9*G5</f>
        <v>#DIV/0!</v>
      </c>
    </row>
    <row r="6" spans="2:24" x14ac:dyDescent="0.25">
      <c r="B6" s="3" t="s">
        <v>25</v>
      </c>
      <c r="C6" s="25" t="e">
        <f>I52</f>
        <v>#DIV/0!</v>
      </c>
      <c r="D6" s="18" t="e">
        <f>1.3*C6</f>
        <v>#DIV/0!</v>
      </c>
      <c r="E6" s="18" t="e">
        <f t="shared" si="0"/>
        <v>#DIV/0!</v>
      </c>
      <c r="F6" s="18" t="e">
        <f t="shared" si="1"/>
        <v>#DIV/0!</v>
      </c>
      <c r="G6" s="25" t="e">
        <f>I53</f>
        <v>#DIV/0!</v>
      </c>
      <c r="H6" s="18" t="e">
        <f>0.7*G6</f>
        <v>#DIV/0!</v>
      </c>
      <c r="I6" s="18" t="e">
        <f t="shared" si="2"/>
        <v>#DIV/0!</v>
      </c>
      <c r="J6" s="8" t="e">
        <f t="shared" si="3"/>
        <v>#DIV/0!</v>
      </c>
    </row>
    <row r="7" spans="2:24" x14ac:dyDescent="0.25">
      <c r="B7" s="3" t="s">
        <v>26</v>
      </c>
      <c r="C7" s="10" t="e">
        <f>C66</f>
        <v>#DIV/0!</v>
      </c>
      <c r="D7" s="18" t="e">
        <f>1.3*C7</f>
        <v>#DIV/0!</v>
      </c>
      <c r="E7" s="18" t="e">
        <f t="shared" si="0"/>
        <v>#DIV/0!</v>
      </c>
      <c r="F7" s="18" t="e">
        <f t="shared" si="1"/>
        <v>#DIV/0!</v>
      </c>
      <c r="G7" s="10" t="e">
        <f>C67</f>
        <v>#DIV/0!</v>
      </c>
      <c r="H7" s="18" t="e">
        <f>0.7*G7</f>
        <v>#DIV/0!</v>
      </c>
      <c r="I7" s="18" t="e">
        <f t="shared" si="2"/>
        <v>#DIV/0!</v>
      </c>
      <c r="J7" s="8" t="e">
        <f t="shared" si="3"/>
        <v>#DIV/0!</v>
      </c>
    </row>
    <row r="12" spans="2:24" x14ac:dyDescent="0.25">
      <c r="B12" s="9" t="s">
        <v>93</v>
      </c>
    </row>
    <row r="13" spans="2:24" x14ac:dyDescent="0.25">
      <c r="C13" s="8" t="s">
        <v>64</v>
      </c>
      <c r="D13" s="8" t="s">
        <v>65</v>
      </c>
      <c r="E13" s="8" t="s">
        <v>66</v>
      </c>
      <c r="F13" s="8" t="s">
        <v>67</v>
      </c>
      <c r="G13" s="8" t="s">
        <v>68</v>
      </c>
      <c r="H13" s="8" t="s">
        <v>70</v>
      </c>
      <c r="I13" t="s">
        <v>69</v>
      </c>
      <c r="J13" s="8" t="s">
        <v>71</v>
      </c>
      <c r="K13" s="8" t="s">
        <v>72</v>
      </c>
      <c r="L13" s="8" t="s">
        <v>33</v>
      </c>
      <c r="M13" s="8" t="s">
        <v>88</v>
      </c>
      <c r="O13" s="8"/>
      <c r="P13" s="8" t="s">
        <v>64</v>
      </c>
      <c r="Q13" s="8" t="s">
        <v>65</v>
      </c>
      <c r="R13" s="8" t="s">
        <v>66</v>
      </c>
      <c r="S13" s="8" t="s">
        <v>67</v>
      </c>
      <c r="T13" s="8" t="s">
        <v>68</v>
      </c>
      <c r="U13" s="8" t="s">
        <v>70</v>
      </c>
      <c r="V13" t="s">
        <v>69</v>
      </c>
      <c r="W13" s="8" t="s">
        <v>71</v>
      </c>
      <c r="X13" s="8" t="s">
        <v>72</v>
      </c>
    </row>
    <row r="14" spans="2:24" x14ac:dyDescent="0.25">
      <c r="B14" s="3" t="s">
        <v>0</v>
      </c>
      <c r="C14" s="4"/>
      <c r="D14" s="4"/>
      <c r="E14" s="4"/>
      <c r="F14" s="4"/>
      <c r="G14" s="4"/>
      <c r="H14" s="4"/>
      <c r="I14" s="4"/>
      <c r="J14" s="4"/>
      <c r="K14" s="4"/>
      <c r="L14" s="4">
        <f>K14</f>
        <v>0</v>
      </c>
      <c r="M14" s="4">
        <f>L14</f>
        <v>0</v>
      </c>
      <c r="O14" s="15"/>
      <c r="P14" t="s">
        <v>73</v>
      </c>
      <c r="Q14" t="s">
        <v>75</v>
      </c>
      <c r="R14" t="s">
        <v>77</v>
      </c>
      <c r="S14" t="s">
        <v>78</v>
      </c>
      <c r="T14" t="s">
        <v>79</v>
      </c>
      <c r="U14" t="s">
        <v>80</v>
      </c>
      <c r="V14" t="s">
        <v>81</v>
      </c>
      <c r="W14" t="s">
        <v>86</v>
      </c>
      <c r="X14" t="s">
        <v>87</v>
      </c>
    </row>
    <row r="15" spans="2:24" x14ac:dyDescent="0.25">
      <c r="B15" s="3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>
        <f>K15</f>
        <v>0</v>
      </c>
      <c r="M15" s="4">
        <f>L15</f>
        <v>0</v>
      </c>
      <c r="O15" s="15"/>
      <c r="P15" t="s">
        <v>74</v>
      </c>
      <c r="Q15" t="s">
        <v>76</v>
      </c>
      <c r="V15" t="s">
        <v>82</v>
      </c>
    </row>
    <row r="16" spans="2:24" x14ac:dyDescent="0.25">
      <c r="B16" s="3" t="s">
        <v>6</v>
      </c>
      <c r="C16" s="5">
        <f>_xlfn.DAYS(C15,C14)</f>
        <v>0</v>
      </c>
      <c r="D16" s="5">
        <f t="shared" ref="D16:E16" si="4">_xlfn.DAYS(D15,D14)</f>
        <v>0</v>
      </c>
      <c r="E16" s="5">
        <f t="shared" si="4"/>
        <v>0</v>
      </c>
      <c r="F16" s="5">
        <f>_xlfn.DAYS(F15,F14)</f>
        <v>0</v>
      </c>
      <c r="G16" s="5">
        <f>_xlfn.DAYS(G15,G14)</f>
        <v>0</v>
      </c>
      <c r="H16" s="5">
        <f t="shared" ref="H16" si="5">_xlfn.DAYS(H15,H14)</f>
        <v>0</v>
      </c>
      <c r="I16" s="5">
        <f t="shared" ref="I16:M16" si="6">_xlfn.DAYS(I15,I14)</f>
        <v>0</v>
      </c>
      <c r="J16" s="5">
        <f t="shared" si="6"/>
        <v>0</v>
      </c>
      <c r="K16" s="5">
        <f t="shared" si="6"/>
        <v>0</v>
      </c>
      <c r="L16" s="5">
        <f t="shared" si="6"/>
        <v>0</v>
      </c>
      <c r="M16" s="5">
        <f t="shared" si="6"/>
        <v>0</v>
      </c>
      <c r="O16" s="12"/>
      <c r="V16" t="s">
        <v>83</v>
      </c>
    </row>
    <row r="17" spans="2:22" x14ac:dyDescent="0.25">
      <c r="B17" s="3" t="s">
        <v>12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f>SUM(C17:K17)</f>
        <v>0</v>
      </c>
      <c r="M17" s="17">
        <f>AVERAGE(C17:K17)</f>
        <v>0</v>
      </c>
      <c r="V17" t="s">
        <v>84</v>
      </c>
    </row>
    <row r="18" spans="2:22" x14ac:dyDescent="0.25">
      <c r="B18" s="3" t="str">
        <f>"Total days in specified duration for " &amp; C17 &amp; " station"</f>
        <v>Total days in specified duration for 0 station</v>
      </c>
      <c r="C18" s="5">
        <f>C17*C16</f>
        <v>0</v>
      </c>
      <c r="D18" s="5">
        <f t="shared" ref="D18:E18" si="7">D17*D16</f>
        <v>0</v>
      </c>
      <c r="E18" s="5">
        <f t="shared" si="7"/>
        <v>0</v>
      </c>
      <c r="F18" s="5">
        <f t="shared" ref="F18:K18" si="8">F17*F16</f>
        <v>0</v>
      </c>
      <c r="G18" s="5">
        <f t="shared" si="8"/>
        <v>0</v>
      </c>
      <c r="H18" s="5">
        <f t="shared" si="8"/>
        <v>0</v>
      </c>
      <c r="I18" s="5">
        <f t="shared" si="8"/>
        <v>0</v>
      </c>
      <c r="J18" s="5">
        <f t="shared" si="8"/>
        <v>0</v>
      </c>
      <c r="K18" s="5">
        <f t="shared" si="8"/>
        <v>0</v>
      </c>
      <c r="L18" s="11">
        <f>SUM(C18:K18)</f>
        <v>0</v>
      </c>
      <c r="M18" s="18">
        <f>AVERAGE(C18:K18)</f>
        <v>0</v>
      </c>
      <c r="V18" t="s">
        <v>85</v>
      </c>
    </row>
    <row r="19" spans="2:22" x14ac:dyDescent="0.25">
      <c r="B19" s="7" t="s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f>SUM(C19:K19)</f>
        <v>0</v>
      </c>
      <c r="M19" s="17">
        <f>AVERAGE(C19:K19)</f>
        <v>0</v>
      </c>
    </row>
    <row r="20" spans="2:22" x14ac:dyDescent="0.25">
      <c r="B20" s="7" t="s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f>SUM(C20:K20)</f>
        <v>0</v>
      </c>
      <c r="M20" s="17">
        <f>AVERAGE(C20:K20)</f>
        <v>0</v>
      </c>
    </row>
    <row r="21" spans="2:22" x14ac:dyDescent="0.25">
      <c r="B21" s="3" t="s">
        <v>17</v>
      </c>
      <c r="C21" s="5">
        <f>C18-C20</f>
        <v>0</v>
      </c>
      <c r="D21" s="10">
        <f t="shared" ref="D21:E21" si="9">D18-D20</f>
        <v>0</v>
      </c>
      <c r="E21" s="5">
        <f t="shared" si="9"/>
        <v>0</v>
      </c>
      <c r="F21" s="5">
        <f t="shared" ref="F21:L21" si="10">F18-F20</f>
        <v>0</v>
      </c>
      <c r="G21" s="5">
        <f t="shared" si="10"/>
        <v>0</v>
      </c>
      <c r="H21" s="5">
        <f t="shared" si="10"/>
        <v>0</v>
      </c>
      <c r="I21" s="10">
        <f t="shared" si="10"/>
        <v>0</v>
      </c>
      <c r="J21" s="5">
        <f t="shared" si="10"/>
        <v>0</v>
      </c>
      <c r="K21" s="10">
        <f t="shared" si="10"/>
        <v>0</v>
      </c>
      <c r="L21" s="5">
        <f t="shared" si="10"/>
        <v>0</v>
      </c>
      <c r="M21" s="17">
        <f>AVERAGE(C21:K21)</f>
        <v>0</v>
      </c>
    </row>
    <row r="22" spans="2:22" x14ac:dyDescent="0.25">
      <c r="B22" s="3" t="s">
        <v>18</v>
      </c>
      <c r="C22" s="5" t="e">
        <f>C21/C19</f>
        <v>#DIV/0!</v>
      </c>
      <c r="D22" s="5" t="e">
        <f t="shared" ref="D22:E22" si="11">D21/D19</f>
        <v>#DIV/0!</v>
      </c>
      <c r="E22" s="5" t="e">
        <f t="shared" si="11"/>
        <v>#DIV/0!</v>
      </c>
      <c r="F22" s="5" t="e">
        <f t="shared" ref="F22:M22" si="12">F21/F19</f>
        <v>#DIV/0!</v>
      </c>
      <c r="G22" s="5" t="e">
        <f t="shared" si="12"/>
        <v>#DIV/0!</v>
      </c>
      <c r="H22" s="5" t="e">
        <f t="shared" si="12"/>
        <v>#DIV/0!</v>
      </c>
      <c r="I22" s="18" t="e">
        <f t="shared" si="12"/>
        <v>#DIV/0!</v>
      </c>
      <c r="J22" s="5" t="e">
        <f t="shared" si="12"/>
        <v>#DIV/0!</v>
      </c>
      <c r="K22" s="5" t="e">
        <f t="shared" si="12"/>
        <v>#DIV/0!</v>
      </c>
      <c r="L22" s="18" t="e">
        <f t="shared" si="12"/>
        <v>#DIV/0!</v>
      </c>
      <c r="M22" s="18" t="e">
        <f t="shared" si="12"/>
        <v>#DIV/0!</v>
      </c>
      <c r="O22" s="13"/>
    </row>
    <row r="23" spans="2:22" x14ac:dyDescent="0.25">
      <c r="B23" s="3" t="s">
        <v>19</v>
      </c>
      <c r="C23" s="5" t="e">
        <f>C20/C19</f>
        <v>#DIV/0!</v>
      </c>
      <c r="D23" s="5" t="e">
        <f t="shared" ref="D23:E23" si="13">D20/D19</f>
        <v>#DIV/0!</v>
      </c>
      <c r="E23" s="5" t="e">
        <f t="shared" si="13"/>
        <v>#DIV/0!</v>
      </c>
      <c r="F23" s="5" t="e">
        <f t="shared" ref="F23:M23" si="14">F20/F19</f>
        <v>#DIV/0!</v>
      </c>
      <c r="G23" s="5" t="e">
        <f t="shared" si="14"/>
        <v>#DIV/0!</v>
      </c>
      <c r="H23" s="5" t="e">
        <f t="shared" si="14"/>
        <v>#DIV/0!</v>
      </c>
      <c r="I23" s="18" t="e">
        <f t="shared" si="14"/>
        <v>#DIV/0!</v>
      </c>
      <c r="J23" s="5" t="e">
        <f t="shared" si="14"/>
        <v>#DIV/0!</v>
      </c>
      <c r="K23" s="5" t="e">
        <f t="shared" si="14"/>
        <v>#DIV/0!</v>
      </c>
      <c r="L23" s="18" t="e">
        <f t="shared" si="14"/>
        <v>#DIV/0!</v>
      </c>
      <c r="M23" s="18" t="e">
        <f t="shared" si="14"/>
        <v>#DIV/0!</v>
      </c>
      <c r="O23" s="13"/>
    </row>
    <row r="24" spans="2:22" x14ac:dyDescent="0.25">
      <c r="C24" s="5" t="e">
        <f>C21/C19</f>
        <v>#DIV/0!</v>
      </c>
    </row>
    <row r="27" spans="2:22" x14ac:dyDescent="0.25">
      <c r="B27" s="9" t="s">
        <v>94</v>
      </c>
    </row>
    <row r="28" spans="2:22" x14ac:dyDescent="0.25">
      <c r="C28" s="8" t="s">
        <v>52</v>
      </c>
      <c r="D28" s="8" t="s">
        <v>53</v>
      </c>
      <c r="E28" s="8" t="s">
        <v>54</v>
      </c>
      <c r="F28" s="8" t="s">
        <v>33</v>
      </c>
      <c r="G28" s="8" t="s">
        <v>88</v>
      </c>
      <c r="H28" s="8"/>
      <c r="P28" s="8" t="s">
        <v>52</v>
      </c>
      <c r="Q28" s="8" t="s">
        <v>53</v>
      </c>
      <c r="R28" s="8" t="s">
        <v>54</v>
      </c>
    </row>
    <row r="29" spans="2:22" x14ac:dyDescent="0.25">
      <c r="B29" s="3" t="s">
        <v>0</v>
      </c>
      <c r="C29" s="4"/>
      <c r="D29" s="4"/>
      <c r="E29" s="4"/>
      <c r="F29" s="4">
        <f>E29</f>
        <v>0</v>
      </c>
      <c r="G29" s="21">
        <f>F29</f>
        <v>0</v>
      </c>
      <c r="H29" s="15"/>
      <c r="P29" t="s">
        <v>60</v>
      </c>
      <c r="Q29" t="s">
        <v>57</v>
      </c>
      <c r="R29" t="s">
        <v>55</v>
      </c>
    </row>
    <row r="30" spans="2:22" x14ac:dyDescent="0.25">
      <c r="B30" s="3" t="s">
        <v>1</v>
      </c>
      <c r="C30" s="4"/>
      <c r="D30" s="4"/>
      <c r="E30" s="4"/>
      <c r="F30" s="4">
        <f>E30</f>
        <v>0</v>
      </c>
      <c r="G30" s="21">
        <f>F30</f>
        <v>0</v>
      </c>
      <c r="H30" s="15"/>
      <c r="P30" t="s">
        <v>61</v>
      </c>
      <c r="Q30" t="s">
        <v>58</v>
      </c>
      <c r="R30" t="s">
        <v>56</v>
      </c>
    </row>
    <row r="31" spans="2:22" x14ac:dyDescent="0.25">
      <c r="B31" s="3" t="s">
        <v>6</v>
      </c>
      <c r="C31" s="5">
        <f t="shared" ref="C31:G31" si="15">_xlfn.DAYS(C30,C29)</f>
        <v>0</v>
      </c>
      <c r="D31" s="5">
        <f t="shared" si="15"/>
        <v>0</v>
      </c>
      <c r="E31" s="5">
        <f t="shared" si="15"/>
        <v>0</v>
      </c>
      <c r="F31" s="5">
        <f t="shared" si="15"/>
        <v>0</v>
      </c>
      <c r="G31" s="22">
        <f t="shared" si="15"/>
        <v>0</v>
      </c>
      <c r="H31" s="13"/>
      <c r="Q31" t="s">
        <v>59</v>
      </c>
    </row>
    <row r="32" spans="2:22" x14ac:dyDescent="0.25">
      <c r="B32" s="3" t="s">
        <v>12</v>
      </c>
      <c r="C32" s="6">
        <v>0</v>
      </c>
      <c r="D32" s="6">
        <v>0</v>
      </c>
      <c r="E32" s="6">
        <v>0</v>
      </c>
      <c r="F32" s="6">
        <f>SUM(C32:E32)</f>
        <v>0</v>
      </c>
      <c r="G32" s="24">
        <f>AVERAGE(C32:E32)</f>
        <v>0</v>
      </c>
      <c r="H32" s="14"/>
    </row>
    <row r="33" spans="2:21" x14ac:dyDescent="0.25">
      <c r="B33" s="3" t="str">
        <f>"Total days in specified duration for " &amp; C32 &amp; " station"</f>
        <v>Total days in specified duration for 0 station</v>
      </c>
      <c r="C33" s="5">
        <f>C32*C31</f>
        <v>0</v>
      </c>
      <c r="D33" s="5">
        <f>D32*D31</f>
        <v>0</v>
      </c>
      <c r="E33" s="5">
        <f>E32*E31</f>
        <v>0</v>
      </c>
      <c r="F33" s="11">
        <f>SUM(C33:E33)</f>
        <v>0</v>
      </c>
      <c r="G33" s="19">
        <f>AVERAGE(C33:E33)</f>
        <v>0</v>
      </c>
      <c r="H33" s="14"/>
    </row>
    <row r="34" spans="2:21" x14ac:dyDescent="0.25">
      <c r="B34" s="7" t="s">
        <v>15</v>
      </c>
      <c r="C34" s="6">
        <v>0</v>
      </c>
      <c r="D34" s="6">
        <v>0</v>
      </c>
      <c r="E34" s="6">
        <v>0</v>
      </c>
      <c r="F34" s="6">
        <f>SUM(C34:E34)</f>
        <v>0</v>
      </c>
      <c r="G34" s="24">
        <f>AVERAGE(C34:E34)</f>
        <v>0</v>
      </c>
      <c r="H34" s="14"/>
    </row>
    <row r="35" spans="2:21" x14ac:dyDescent="0.25">
      <c r="B35" s="7" t="s">
        <v>16</v>
      </c>
      <c r="C35" s="6">
        <v>0</v>
      </c>
      <c r="D35" s="6">
        <v>0</v>
      </c>
      <c r="E35" s="6">
        <v>0</v>
      </c>
      <c r="F35" s="6">
        <f>SUM(C35:E35)</f>
        <v>0</v>
      </c>
      <c r="G35" s="24">
        <f>AVERAGE(C35:E35)</f>
        <v>0</v>
      </c>
      <c r="H35" s="14"/>
    </row>
    <row r="36" spans="2:21" x14ac:dyDescent="0.25">
      <c r="B36" s="3" t="s">
        <v>17</v>
      </c>
      <c r="C36" s="5">
        <f>C33-C35</f>
        <v>0</v>
      </c>
      <c r="D36" s="5">
        <f>D33-D35</f>
        <v>0</v>
      </c>
      <c r="E36" s="5">
        <f>E33-E35</f>
        <v>0</v>
      </c>
      <c r="F36" s="5">
        <f>F33-F35</f>
        <v>0</v>
      </c>
      <c r="G36" s="16">
        <f>AVERAGE(C36:E36)</f>
        <v>0</v>
      </c>
      <c r="H36" s="14"/>
    </row>
    <row r="37" spans="2:21" x14ac:dyDescent="0.25">
      <c r="B37" s="3" t="s">
        <v>18</v>
      </c>
      <c r="C37" s="5" t="e">
        <f>C36/C34</f>
        <v>#DIV/0!</v>
      </c>
      <c r="D37" s="5" t="e">
        <f>D36/D34</f>
        <v>#DIV/0!</v>
      </c>
      <c r="E37" s="5" t="e">
        <f>E36/E34</f>
        <v>#DIV/0!</v>
      </c>
      <c r="F37" s="18" t="e">
        <f>F36/F34</f>
        <v>#DIV/0!</v>
      </c>
      <c r="G37" s="19" t="e">
        <f>G36/G34</f>
        <v>#DIV/0!</v>
      </c>
      <c r="H37" s="13"/>
    </row>
    <row r="38" spans="2:21" x14ac:dyDescent="0.25">
      <c r="B38" s="3" t="s">
        <v>19</v>
      </c>
      <c r="C38" s="5" t="e">
        <f>C35/C34</f>
        <v>#DIV/0!</v>
      </c>
      <c r="D38" s="5" t="e">
        <f>D35/D34</f>
        <v>#DIV/0!</v>
      </c>
      <c r="E38" s="5" t="e">
        <f>E35/E34</f>
        <v>#DIV/0!</v>
      </c>
      <c r="F38" s="18" t="e">
        <f>F35/F34</f>
        <v>#DIV/0!</v>
      </c>
      <c r="G38" s="19" t="e">
        <f>G35/G34</f>
        <v>#DIV/0!</v>
      </c>
      <c r="H38" s="13"/>
    </row>
    <row r="42" spans="2:21" x14ac:dyDescent="0.25">
      <c r="B42" s="9" t="s">
        <v>96</v>
      </c>
    </row>
    <row r="43" spans="2:21" x14ac:dyDescent="0.25">
      <c r="C43" s="8" t="s">
        <v>28</v>
      </c>
      <c r="D43" s="8" t="s">
        <v>29</v>
      </c>
      <c r="E43" s="8" t="s">
        <v>30</v>
      </c>
      <c r="F43" s="8" t="s">
        <v>31</v>
      </c>
      <c r="G43" s="8" t="s">
        <v>32</v>
      </c>
      <c r="H43" s="8" t="s">
        <v>33</v>
      </c>
      <c r="I43" s="8" t="s">
        <v>88</v>
      </c>
      <c r="J43" s="13"/>
      <c r="P43" s="8" t="s">
        <v>28</v>
      </c>
      <c r="Q43" s="8" t="s">
        <v>29</v>
      </c>
      <c r="R43" s="8" t="s">
        <v>30</v>
      </c>
      <c r="S43" s="8" t="s">
        <v>31</v>
      </c>
      <c r="T43" s="8" t="s">
        <v>32</v>
      </c>
      <c r="U43" s="8"/>
    </row>
    <row r="44" spans="2:21" x14ac:dyDescent="0.25">
      <c r="B44" s="3" t="s">
        <v>0</v>
      </c>
      <c r="C44" s="4"/>
      <c r="D44" s="4"/>
      <c r="E44" s="4"/>
      <c r="F44" s="4"/>
      <c r="G44" s="4"/>
      <c r="H44" s="4">
        <f>G44</f>
        <v>0</v>
      </c>
      <c r="I44" s="4">
        <f>H44</f>
        <v>0</v>
      </c>
      <c r="J44" s="15"/>
      <c r="P44" t="s">
        <v>34</v>
      </c>
      <c r="Q44" t="s">
        <v>37</v>
      </c>
      <c r="R44" t="s">
        <v>42</v>
      </c>
      <c r="S44" t="s">
        <v>46</v>
      </c>
      <c r="T44" t="s">
        <v>49</v>
      </c>
    </row>
    <row r="45" spans="2:21" x14ac:dyDescent="0.25">
      <c r="B45" s="3" t="s">
        <v>1</v>
      </c>
      <c r="C45" s="4"/>
      <c r="D45" s="4"/>
      <c r="E45" s="4"/>
      <c r="F45" s="4"/>
      <c r="G45" s="4"/>
      <c r="H45" s="4">
        <f>G45</f>
        <v>0</v>
      </c>
      <c r="I45" s="4">
        <f>H45</f>
        <v>0</v>
      </c>
      <c r="J45" s="15"/>
      <c r="P45" t="s">
        <v>35</v>
      </c>
      <c r="Q45" t="s">
        <v>38</v>
      </c>
      <c r="R45" t="s">
        <v>43</v>
      </c>
      <c r="S45" t="s">
        <v>47</v>
      </c>
      <c r="T45" t="s">
        <v>50</v>
      </c>
    </row>
    <row r="46" spans="2:21" x14ac:dyDescent="0.25">
      <c r="B46" s="3" t="s">
        <v>6</v>
      </c>
      <c r="C46" s="5">
        <f t="shared" ref="C46:I46" si="16">_xlfn.DAYS(C45,C44)</f>
        <v>0</v>
      </c>
      <c r="D46" s="5">
        <f t="shared" si="16"/>
        <v>0</v>
      </c>
      <c r="E46" s="5">
        <f t="shared" si="16"/>
        <v>0</v>
      </c>
      <c r="F46" s="5">
        <f t="shared" si="16"/>
        <v>0</v>
      </c>
      <c r="G46" s="5">
        <f t="shared" si="16"/>
        <v>0</v>
      </c>
      <c r="H46" s="5">
        <f t="shared" si="16"/>
        <v>0</v>
      </c>
      <c r="I46" s="20">
        <f t="shared" si="16"/>
        <v>0</v>
      </c>
      <c r="J46" s="13"/>
      <c r="P46" t="s">
        <v>36</v>
      </c>
      <c r="Q46" t="s">
        <v>39</v>
      </c>
      <c r="R46" t="s">
        <v>44</v>
      </c>
      <c r="S46" t="s">
        <v>48</v>
      </c>
      <c r="T46" t="s">
        <v>51</v>
      </c>
    </row>
    <row r="47" spans="2:21" x14ac:dyDescent="0.25">
      <c r="B47" s="3" t="s">
        <v>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f>SUM(C47:G47)</f>
        <v>0</v>
      </c>
      <c r="I47" s="6">
        <f>AVERAGE(C47:G47)</f>
        <v>0</v>
      </c>
      <c r="J47" s="14"/>
      <c r="Q47" t="s">
        <v>40</v>
      </c>
      <c r="R47" t="s">
        <v>45</v>
      </c>
    </row>
    <row r="48" spans="2:21" x14ac:dyDescent="0.25">
      <c r="B48" s="3" t="str">
        <f>"Total days in specified duration for " &amp; C47 &amp; " station"</f>
        <v>Total days in specified duration for 0 station</v>
      </c>
      <c r="C48" s="5">
        <f>C47*C46</f>
        <v>0</v>
      </c>
      <c r="D48" s="5">
        <f>D47*D46</f>
        <v>0</v>
      </c>
      <c r="E48" s="5">
        <f>E47*E46</f>
        <v>0</v>
      </c>
      <c r="F48" s="5">
        <f>F47*F46</f>
        <v>0</v>
      </c>
      <c r="G48" s="5">
        <f>G47*G46</f>
        <v>0</v>
      </c>
      <c r="H48" s="11">
        <f>SUM(C48:G48)</f>
        <v>0</v>
      </c>
      <c r="I48" s="20">
        <f>AVERAGE(C48:G48)</f>
        <v>0</v>
      </c>
      <c r="J48" s="14"/>
      <c r="Q48" t="s">
        <v>41</v>
      </c>
    </row>
    <row r="49" spans="2:16" x14ac:dyDescent="0.25">
      <c r="B49" s="7" t="s">
        <v>15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f>SUM(C49:G49)</f>
        <v>0</v>
      </c>
      <c r="I49" s="6">
        <f>AVERAGE(C49:G49)</f>
        <v>0</v>
      </c>
      <c r="J49" s="14"/>
    </row>
    <row r="50" spans="2:16" x14ac:dyDescent="0.25">
      <c r="B50" s="7" t="s">
        <v>16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f>SUM(C50:G50)</f>
        <v>0</v>
      </c>
      <c r="I50" s="6">
        <f>AVERAGE(C50:G50)</f>
        <v>0</v>
      </c>
      <c r="J50" s="14"/>
    </row>
    <row r="51" spans="2:16" x14ac:dyDescent="0.25">
      <c r="B51" s="3" t="s">
        <v>17</v>
      </c>
      <c r="C51" s="10">
        <f t="shared" ref="C51:H51" si="17">C48-C50</f>
        <v>0</v>
      </c>
      <c r="D51" s="10">
        <f t="shared" si="17"/>
        <v>0</v>
      </c>
      <c r="E51" s="10">
        <f t="shared" si="17"/>
        <v>0</v>
      </c>
      <c r="F51" s="10">
        <f t="shared" si="17"/>
        <v>0</v>
      </c>
      <c r="G51" s="10">
        <f t="shared" si="17"/>
        <v>0</v>
      </c>
      <c r="H51" s="5">
        <f t="shared" si="17"/>
        <v>0</v>
      </c>
      <c r="I51" s="11">
        <f>AVERAGE(C51:G51)</f>
        <v>0</v>
      </c>
      <c r="J51" s="14"/>
    </row>
    <row r="52" spans="2:16" x14ac:dyDescent="0.25">
      <c r="B52" s="3" t="s">
        <v>18</v>
      </c>
      <c r="C52" s="18" t="e">
        <f t="shared" ref="C52:I52" si="18">C51/C49</f>
        <v>#DIV/0!</v>
      </c>
      <c r="D52" s="18" t="e">
        <f t="shared" si="18"/>
        <v>#DIV/0!</v>
      </c>
      <c r="E52" s="18" t="e">
        <f t="shared" si="18"/>
        <v>#DIV/0!</v>
      </c>
      <c r="F52" s="18" t="e">
        <f t="shared" si="18"/>
        <v>#DIV/0!</v>
      </c>
      <c r="G52" s="5" t="e">
        <f t="shared" si="18"/>
        <v>#DIV/0!</v>
      </c>
      <c r="H52" s="18" t="e">
        <f t="shared" si="18"/>
        <v>#DIV/0!</v>
      </c>
      <c r="I52" s="18" t="e">
        <f t="shared" si="18"/>
        <v>#DIV/0!</v>
      </c>
      <c r="J52" s="23"/>
    </row>
    <row r="53" spans="2:16" x14ac:dyDescent="0.25">
      <c r="B53" s="3" t="s">
        <v>19</v>
      </c>
      <c r="C53" s="18" t="e">
        <f t="shared" ref="C53:I53" si="19">C50/C49</f>
        <v>#DIV/0!</v>
      </c>
      <c r="D53" s="18" t="e">
        <f t="shared" si="19"/>
        <v>#DIV/0!</v>
      </c>
      <c r="E53" s="18" t="e">
        <f t="shared" si="19"/>
        <v>#DIV/0!</v>
      </c>
      <c r="F53" s="18" t="e">
        <f t="shared" si="19"/>
        <v>#DIV/0!</v>
      </c>
      <c r="G53" s="5" t="e">
        <f t="shared" si="19"/>
        <v>#DIV/0!</v>
      </c>
      <c r="H53" s="18" t="e">
        <f t="shared" si="19"/>
        <v>#DIV/0!</v>
      </c>
      <c r="I53" s="18" t="e">
        <f t="shared" si="19"/>
        <v>#DIV/0!</v>
      </c>
      <c r="J53" s="23"/>
    </row>
    <row r="56" spans="2:16" x14ac:dyDescent="0.25">
      <c r="B56" s="9" t="s">
        <v>95</v>
      </c>
    </row>
    <row r="57" spans="2:16" x14ac:dyDescent="0.25">
      <c r="C57" t="s">
        <v>27</v>
      </c>
      <c r="D57" s="13"/>
      <c r="E57" s="14"/>
      <c r="F57" s="14"/>
      <c r="P57" t="s">
        <v>27</v>
      </c>
    </row>
    <row r="58" spans="2:16" x14ac:dyDescent="0.25">
      <c r="B58" s="3" t="s">
        <v>0</v>
      </c>
      <c r="C58" s="4"/>
      <c r="D58" s="15"/>
      <c r="E58" s="15"/>
      <c r="F58" s="15"/>
      <c r="P58" t="s">
        <v>62</v>
      </c>
    </row>
    <row r="59" spans="2:16" x14ac:dyDescent="0.25">
      <c r="B59" s="3" t="s">
        <v>1</v>
      </c>
      <c r="C59" s="4"/>
      <c r="D59" s="15"/>
      <c r="E59" s="15"/>
      <c r="F59" s="15"/>
      <c r="P59" t="s">
        <v>63</v>
      </c>
    </row>
    <row r="60" spans="2:16" x14ac:dyDescent="0.25">
      <c r="B60" s="3" t="s">
        <v>6</v>
      </c>
      <c r="C60" s="5">
        <f>_xlfn.DAYS(C59,C58)</f>
        <v>0</v>
      </c>
      <c r="D60" s="13"/>
      <c r="E60" s="13"/>
      <c r="F60" s="13"/>
    </row>
    <row r="61" spans="2:16" x14ac:dyDescent="0.25">
      <c r="B61" s="3" t="s">
        <v>12</v>
      </c>
      <c r="C61" s="6">
        <v>0</v>
      </c>
      <c r="D61" s="13"/>
      <c r="E61" s="13"/>
      <c r="F61" s="13"/>
    </row>
    <row r="62" spans="2:16" x14ac:dyDescent="0.25">
      <c r="B62" s="3" t="str">
        <f>"Total days in specified duration for " &amp; C61 &amp; " station"</f>
        <v>Total days in specified duration for 0 station</v>
      </c>
      <c r="C62" s="5">
        <f>C61*C60</f>
        <v>0</v>
      </c>
      <c r="D62" s="13"/>
      <c r="E62" s="13"/>
      <c r="F62" s="13"/>
    </row>
    <row r="63" spans="2:16" x14ac:dyDescent="0.25">
      <c r="B63" s="7" t="s">
        <v>15</v>
      </c>
      <c r="C63" s="6">
        <v>0</v>
      </c>
      <c r="D63" s="13"/>
      <c r="E63" s="13"/>
      <c r="F63" s="13"/>
    </row>
    <row r="64" spans="2:16" x14ac:dyDescent="0.25">
      <c r="B64" s="7" t="s">
        <v>16</v>
      </c>
      <c r="C64" s="6">
        <v>0</v>
      </c>
      <c r="D64" s="13"/>
      <c r="E64" s="13"/>
      <c r="F64" s="13"/>
    </row>
    <row r="65" spans="2:6" x14ac:dyDescent="0.25">
      <c r="B65" s="3" t="s">
        <v>17</v>
      </c>
      <c r="C65" s="5">
        <f>C62-C64</f>
        <v>0</v>
      </c>
      <c r="D65" s="13"/>
      <c r="E65" s="13"/>
      <c r="F65" s="13"/>
    </row>
    <row r="66" spans="2:6" x14ac:dyDescent="0.25">
      <c r="B66" s="3" t="s">
        <v>18</v>
      </c>
      <c r="C66" s="5" t="e">
        <f>C65/C63</f>
        <v>#DIV/0!</v>
      </c>
      <c r="D66" s="13"/>
      <c r="E66" s="13"/>
      <c r="F66" s="13"/>
    </row>
    <row r="67" spans="2:6" x14ac:dyDescent="0.25">
      <c r="B67" s="3" t="s">
        <v>19</v>
      </c>
      <c r="C67" s="5" t="e">
        <f>C64/C63</f>
        <v>#DIV/0!</v>
      </c>
      <c r="D67" s="13"/>
      <c r="E67" s="13"/>
      <c r="F67" s="13"/>
    </row>
    <row r="68" spans="2:6" x14ac:dyDescent="0.25">
      <c r="D68" s="14"/>
      <c r="E68" s="14"/>
      <c r="F68" s="14"/>
    </row>
  </sheetData>
  <mergeCells count="2">
    <mergeCell ref="C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Yogeeta Ramasamy</dc:creator>
  <cp:lastModifiedBy>William Lee</cp:lastModifiedBy>
  <dcterms:created xsi:type="dcterms:W3CDTF">2020-01-07T07:47:42Z</dcterms:created>
  <dcterms:modified xsi:type="dcterms:W3CDTF">2020-06-16T05:26:47Z</dcterms:modified>
</cp:coreProperties>
</file>