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1C" sheetId="5" r:id="rId1"/>
  </sheets>
  <definedNames>
    <definedName name="_xlnm._FilterDatabase" localSheetId="0" hidden="1">Step1C!$A$1:$AP$29</definedName>
    <definedName name="_xlnm.Print_Area" localSheetId="0">Step1C!$A$1:$AP$29</definedName>
  </definedNames>
  <calcPr calcId="124519"/>
</workbook>
</file>

<file path=xl/calcChain.xml><?xml version="1.0" encoding="utf-8"?>
<calcChain xmlns="http://schemas.openxmlformats.org/spreadsheetml/2006/main">
  <c r="S246" i="5"/>
  <c r="S239"/>
  <c r="S235"/>
  <c r="S234"/>
  <c r="S233"/>
  <c r="S230"/>
  <c r="S227"/>
  <c r="S218"/>
  <c r="S211"/>
  <c r="S206"/>
  <c r="S205"/>
  <c r="S202"/>
  <c r="S199"/>
  <c r="S162"/>
  <c r="S155"/>
  <c r="S151"/>
  <c r="S150"/>
  <c r="S149"/>
  <c r="S146"/>
  <c r="S143"/>
  <c r="S134"/>
  <c r="S127"/>
  <c r="S123"/>
  <c r="S122"/>
  <c r="S121"/>
  <c r="S118"/>
  <c r="S115"/>
  <c r="S106"/>
  <c r="S99"/>
  <c r="S95"/>
  <c r="S94"/>
  <c r="S93"/>
  <c r="S90"/>
  <c r="S87"/>
  <c r="S78"/>
  <c r="S71"/>
  <c r="S67"/>
  <c r="S66"/>
  <c r="S65"/>
  <c r="S62"/>
  <c r="S59"/>
  <c r="S50"/>
  <c r="S43"/>
  <c r="S39"/>
  <c r="S38"/>
  <c r="S37"/>
  <c r="S34"/>
  <c r="S31"/>
  <c r="S22"/>
  <c r="S15"/>
  <c r="S11"/>
  <c r="S10"/>
  <c r="S9"/>
  <c r="S6"/>
  <c r="S3"/>
  <c r="R276"/>
  <c r="R274"/>
  <c r="R267"/>
  <c r="R263"/>
  <c r="R262"/>
  <c r="R261"/>
  <c r="R258"/>
  <c r="R255"/>
  <c r="R248"/>
  <c r="R246"/>
  <c r="R239"/>
  <c r="R235"/>
  <c r="R234"/>
  <c r="R233"/>
  <c r="R230"/>
  <c r="R227"/>
  <c r="R220"/>
  <c r="R218"/>
  <c r="R211"/>
  <c r="R207"/>
  <c r="R206"/>
  <c r="R205"/>
  <c r="R202"/>
  <c r="R199"/>
  <c r="R192"/>
  <c r="R190"/>
  <c r="R183"/>
  <c r="R179"/>
  <c r="R178"/>
  <c r="R177"/>
  <c r="R174"/>
  <c r="R171"/>
  <c r="R164"/>
  <c r="R162"/>
  <c r="R155"/>
  <c r="R151"/>
  <c r="R150"/>
  <c r="R149"/>
  <c r="R146"/>
  <c r="R143"/>
  <c r="R136"/>
  <c r="R134"/>
  <c r="R127"/>
  <c r="R123"/>
  <c r="R122"/>
  <c r="R121"/>
  <c r="R118"/>
  <c r="R115"/>
  <c r="R80"/>
  <c r="R78"/>
  <c r="R71"/>
  <c r="R67"/>
  <c r="R66"/>
  <c r="R65"/>
  <c r="R62"/>
  <c r="R59"/>
  <c r="R52"/>
  <c r="R50"/>
  <c r="R43"/>
  <c r="R39"/>
  <c r="R38"/>
  <c r="R37"/>
  <c r="R34"/>
  <c r="R31"/>
  <c r="R24"/>
  <c r="R22"/>
  <c r="R15"/>
  <c r="R11"/>
  <c r="R10"/>
  <c r="R9"/>
  <c r="R6"/>
  <c r="Q274"/>
  <c r="Q267"/>
  <c r="Q263"/>
  <c r="Q262"/>
  <c r="Q261"/>
  <c r="Q258"/>
  <c r="Q255"/>
  <c r="Q246"/>
  <c r="Q239"/>
  <c r="Q235"/>
  <c r="Q234"/>
  <c r="Q233"/>
  <c r="Q230"/>
  <c r="Q227"/>
  <c r="Q218"/>
  <c r="Q211"/>
  <c r="Q207"/>
  <c r="Q206"/>
  <c r="Q205"/>
  <c r="Q202"/>
  <c r="Q199"/>
  <c r="Q183"/>
  <c r="Q179"/>
  <c r="Q178"/>
  <c r="Q177"/>
  <c r="Q174"/>
  <c r="Q171"/>
  <c r="Q162"/>
  <c r="Q155"/>
  <c r="Q151"/>
  <c r="Q150"/>
  <c r="Q149"/>
  <c r="Q146"/>
  <c r="Q143"/>
  <c r="Q134"/>
  <c r="Q127"/>
  <c r="Q123"/>
  <c r="Q122"/>
  <c r="Q121"/>
  <c r="Q118"/>
  <c r="Q115"/>
  <c r="Q106"/>
  <c r="Q99"/>
  <c r="Q95"/>
  <c r="Q94"/>
  <c r="Q93"/>
  <c r="Q90"/>
  <c r="Q87"/>
  <c r="Q78"/>
  <c r="Q71"/>
  <c r="Q67"/>
  <c r="Q66"/>
  <c r="Q65"/>
  <c r="Q62"/>
  <c r="Q59"/>
  <c r="Q50"/>
  <c r="Q43"/>
  <c r="Q39"/>
  <c r="Q38"/>
  <c r="Q37"/>
  <c r="Q34"/>
  <c r="Q31"/>
  <c r="Q15"/>
  <c r="Q11"/>
  <c r="Q10"/>
  <c r="Q9"/>
  <c r="Q6"/>
  <c r="Q3"/>
  <c r="O276"/>
  <c r="P274"/>
  <c r="M274"/>
  <c r="L274"/>
  <c r="O271"/>
  <c r="M269"/>
  <c r="M268"/>
  <c r="P267"/>
  <c r="L267"/>
  <c r="P263"/>
  <c r="L263"/>
  <c r="P262"/>
  <c r="L262"/>
  <c r="P261"/>
  <c r="L261"/>
  <c r="P258"/>
  <c r="O258"/>
  <c r="M258"/>
  <c r="L258"/>
  <c r="P255"/>
  <c r="O255"/>
  <c r="M255"/>
  <c r="L255"/>
  <c r="O248"/>
  <c r="K248"/>
  <c r="P246"/>
  <c r="M246"/>
  <c r="L246"/>
  <c r="K246"/>
  <c r="O242"/>
  <c r="M241"/>
  <c r="M240"/>
  <c r="P239"/>
  <c r="L239"/>
  <c r="K239"/>
  <c r="P235"/>
  <c r="L235"/>
  <c r="K235"/>
  <c r="P234"/>
  <c r="L234"/>
  <c r="K234"/>
  <c r="P233"/>
  <c r="L233"/>
  <c r="K233"/>
  <c r="P230"/>
  <c r="O230"/>
  <c r="M230"/>
  <c r="L230"/>
  <c r="K230"/>
  <c r="P227"/>
  <c r="O227"/>
  <c r="M227"/>
  <c r="L227"/>
  <c r="K227"/>
  <c r="O220"/>
  <c r="K220"/>
  <c r="P218"/>
  <c r="M218"/>
  <c r="L218"/>
  <c r="K218"/>
  <c r="O215"/>
  <c r="O214"/>
  <c r="M213"/>
  <c r="M212"/>
  <c r="P211"/>
  <c r="L211"/>
  <c r="K211"/>
  <c r="P207"/>
  <c r="L207"/>
  <c r="K207"/>
  <c r="L206"/>
  <c r="K206"/>
  <c r="P205"/>
  <c r="L205"/>
  <c r="K205"/>
  <c r="P202"/>
  <c r="O202"/>
  <c r="M202"/>
  <c r="L202"/>
  <c r="K202"/>
  <c r="P199"/>
  <c r="O199"/>
  <c r="M199"/>
  <c r="L199"/>
  <c r="K199"/>
  <c r="P190"/>
  <c r="M190"/>
  <c r="L190"/>
  <c r="O187"/>
  <c r="O186"/>
  <c r="M185"/>
  <c r="M184"/>
  <c r="P183"/>
  <c r="L183"/>
  <c r="K183"/>
  <c r="P179"/>
  <c r="L179"/>
  <c r="K179"/>
  <c r="P178"/>
  <c r="L178"/>
  <c r="K178"/>
  <c r="P177"/>
  <c r="L177"/>
  <c r="K177"/>
  <c r="P174"/>
  <c r="O174"/>
  <c r="M174"/>
  <c r="L174"/>
  <c r="K174"/>
  <c r="P171"/>
  <c r="O171"/>
  <c r="L171"/>
  <c r="K171"/>
  <c r="O164"/>
  <c r="K164"/>
  <c r="P162"/>
  <c r="M162"/>
  <c r="L162"/>
  <c r="K162"/>
  <c r="O159"/>
  <c r="O158"/>
  <c r="M157"/>
  <c r="M156"/>
  <c r="P155"/>
  <c r="L155"/>
  <c r="K155"/>
  <c r="P151"/>
  <c r="L151"/>
  <c r="K151"/>
  <c r="P150"/>
  <c r="L150"/>
  <c r="K150"/>
  <c r="P149"/>
  <c r="L149"/>
  <c r="K149"/>
  <c r="P146"/>
  <c r="O146"/>
  <c r="M146"/>
  <c r="L146"/>
  <c r="K146"/>
  <c r="P143"/>
  <c r="O143"/>
  <c r="M143"/>
  <c r="L143"/>
  <c r="K143"/>
  <c r="K136"/>
  <c r="P134"/>
  <c r="M134"/>
  <c r="L134"/>
  <c r="K134"/>
  <c r="M129"/>
  <c r="M128"/>
  <c r="P127"/>
  <c r="L127"/>
  <c r="K127"/>
  <c r="P123"/>
  <c r="L123"/>
  <c r="K123"/>
  <c r="P122"/>
  <c r="L122"/>
  <c r="K122"/>
  <c r="P121"/>
  <c r="L121"/>
  <c r="K121"/>
  <c r="P118"/>
  <c r="M118"/>
  <c r="L118"/>
  <c r="K118"/>
  <c r="P115"/>
  <c r="M115"/>
  <c r="L115"/>
  <c r="K115"/>
  <c r="O108"/>
  <c r="K108"/>
  <c r="P106"/>
  <c r="M106"/>
  <c r="L106"/>
  <c r="K106"/>
  <c r="O103"/>
  <c r="O102"/>
  <c r="M101"/>
  <c r="M100"/>
  <c r="P99"/>
  <c r="L99"/>
  <c r="K99"/>
  <c r="P95"/>
  <c r="L95"/>
  <c r="K95"/>
  <c r="P94"/>
  <c r="L94"/>
  <c r="K94"/>
  <c r="P93"/>
  <c r="L93"/>
  <c r="K93"/>
  <c r="P90"/>
  <c r="O90"/>
  <c r="M90"/>
  <c r="L90"/>
  <c r="K90"/>
  <c r="P87"/>
  <c r="O87"/>
  <c r="M87"/>
  <c r="L87"/>
  <c r="K87"/>
  <c r="O80"/>
  <c r="P78"/>
  <c r="M78"/>
  <c r="L78"/>
  <c r="O75"/>
  <c r="O74"/>
  <c r="M73"/>
  <c r="M72"/>
  <c r="P71"/>
  <c r="L71"/>
  <c r="P67"/>
  <c r="L67"/>
  <c r="P66"/>
  <c r="L66"/>
  <c r="P65"/>
  <c r="L65"/>
  <c r="P62"/>
  <c r="O62"/>
  <c r="M62"/>
  <c r="L62"/>
  <c r="P59"/>
  <c r="O59"/>
  <c r="M59"/>
  <c r="L59"/>
  <c r="O52"/>
  <c r="K52"/>
  <c r="P50"/>
  <c r="M50"/>
  <c r="L50"/>
  <c r="K50"/>
  <c r="O46"/>
  <c r="M45"/>
  <c r="M44"/>
  <c r="P43"/>
  <c r="L43"/>
  <c r="K43"/>
  <c r="P39"/>
  <c r="L39"/>
  <c r="K39"/>
  <c r="P38"/>
  <c r="L38"/>
  <c r="K38"/>
  <c r="P37"/>
  <c r="L37"/>
  <c r="K37"/>
  <c r="P34"/>
  <c r="O34"/>
  <c r="M34"/>
  <c r="L34"/>
  <c r="K34"/>
  <c r="P31"/>
  <c r="O31"/>
  <c r="M31"/>
  <c r="L31"/>
  <c r="K31"/>
  <c r="K24"/>
  <c r="L22"/>
  <c r="K22"/>
  <c r="M17"/>
  <c r="M16"/>
  <c r="P15"/>
  <c r="L15"/>
  <c r="K15"/>
  <c r="P11"/>
  <c r="L11"/>
  <c r="K11"/>
  <c r="P10"/>
  <c r="L10"/>
  <c r="K10"/>
  <c r="P9"/>
  <c r="L9"/>
  <c r="K9"/>
  <c r="P6"/>
  <c r="M6"/>
  <c r="L6"/>
  <c r="K6"/>
  <c r="P3"/>
  <c r="M3"/>
  <c r="L3"/>
  <c r="K3"/>
  <c r="J246"/>
  <c r="J239"/>
  <c r="J235"/>
  <c r="J234"/>
  <c r="J233"/>
  <c r="J230"/>
  <c r="J227"/>
  <c r="J218"/>
  <c r="J211"/>
  <c r="J207"/>
  <c r="J206"/>
  <c r="J205"/>
  <c r="J202"/>
  <c r="J199"/>
  <c r="J190"/>
  <c r="J183"/>
  <c r="J179"/>
  <c r="J178"/>
  <c r="J177"/>
  <c r="J174"/>
  <c r="J171"/>
  <c r="J162"/>
  <c r="J155"/>
  <c r="J151"/>
  <c r="J150"/>
  <c r="J149"/>
  <c r="J146"/>
  <c r="J143"/>
  <c r="J134"/>
  <c r="J127"/>
  <c r="J123"/>
  <c r="J122"/>
  <c r="J121"/>
  <c r="J118"/>
  <c r="J115"/>
  <c r="J106"/>
  <c r="J99"/>
  <c r="J95"/>
  <c r="J94"/>
  <c r="J93"/>
  <c r="J90"/>
  <c r="J87"/>
  <c r="J50"/>
  <c r="J43"/>
  <c r="J39"/>
  <c r="J38"/>
  <c r="J37"/>
  <c r="J34"/>
  <c r="J31"/>
  <c r="J22"/>
  <c r="J15"/>
  <c r="J11"/>
  <c r="J10"/>
  <c r="J9"/>
  <c r="J6"/>
  <c r="J3"/>
  <c r="I274"/>
  <c r="I267"/>
  <c r="I258"/>
  <c r="I255"/>
  <c r="I246"/>
  <c r="I239"/>
  <c r="I235"/>
  <c r="I234"/>
  <c r="I233"/>
  <c r="I230"/>
  <c r="I227"/>
  <c r="I218"/>
  <c r="I211"/>
  <c r="I207"/>
  <c r="I206"/>
  <c r="I205"/>
  <c r="I202"/>
  <c r="I199"/>
  <c r="I190"/>
  <c r="I183"/>
  <c r="I179"/>
  <c r="I178"/>
  <c r="I177"/>
  <c r="I174"/>
  <c r="I171"/>
  <c r="I162"/>
  <c r="I155"/>
  <c r="I151"/>
  <c r="I150"/>
  <c r="I149"/>
  <c r="I146"/>
  <c r="I143"/>
  <c r="I134"/>
  <c r="I127"/>
  <c r="I123"/>
  <c r="I122"/>
  <c r="I121"/>
  <c r="I118"/>
  <c r="I115"/>
  <c r="I106"/>
  <c r="I99"/>
  <c r="I95"/>
  <c r="I94"/>
  <c r="I93"/>
  <c r="I90"/>
  <c r="I87"/>
  <c r="I78"/>
  <c r="I71"/>
  <c r="I67"/>
  <c r="I66"/>
  <c r="I65"/>
  <c r="I62"/>
  <c r="I59"/>
  <c r="I50"/>
  <c r="I43"/>
  <c r="I39"/>
  <c r="I38"/>
  <c r="I37"/>
  <c r="I34"/>
  <c r="I31"/>
  <c r="I22"/>
  <c r="I15"/>
  <c r="I11"/>
  <c r="I10"/>
  <c r="I9"/>
  <c r="I6"/>
  <c r="I3"/>
  <c r="H276"/>
  <c r="H248"/>
  <c r="H220"/>
  <c r="H192"/>
  <c r="H190"/>
  <c r="H164"/>
  <c r="H162"/>
  <c r="H136"/>
  <c r="H134"/>
  <c r="H108"/>
  <c r="H106"/>
  <c r="H80"/>
  <c r="H78"/>
  <c r="H52"/>
  <c r="H50"/>
  <c r="H24"/>
  <c r="H22"/>
</calcChain>
</file>

<file path=xl/comments1.xml><?xml version="1.0" encoding="utf-8"?>
<comments xmlns="http://schemas.openxmlformats.org/spreadsheetml/2006/main">
  <authors>
    <author>System</author>
    <author>home</author>
  </authors>
  <commentList>
    <comment ref="H20" authorId="0">
      <text>
        <r>
          <rPr>
            <b/>
            <sz val="9"/>
            <color indexed="81"/>
            <rFont val="돋움"/>
            <family val="3"/>
            <charset val="129"/>
          </rPr>
          <t>WR</t>
        </r>
      </text>
    </comment>
    <comment ref="H104" authorId="0">
      <text>
        <r>
          <rPr>
            <b/>
            <sz val="9"/>
            <color indexed="81"/>
            <rFont val="돋움"/>
            <family val="3"/>
            <charset val="129"/>
          </rPr>
          <t>NS</t>
        </r>
      </text>
    </comment>
    <comment ref="L188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WR</t>
        </r>
      </text>
    </comment>
    <comment ref="L2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WR
</t>
        </r>
      </text>
    </comment>
  </commentList>
</comments>
</file>

<file path=xl/sharedStrings.xml><?xml version="1.0" encoding="utf-8"?>
<sst xmlns="http://schemas.openxmlformats.org/spreadsheetml/2006/main" count="2027" uniqueCount="119">
  <si>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</si>
  <si>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</si>
  <si>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</si>
  <si>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</si>
  <si>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</si>
  <si>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</si>
  <si>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</si>
  <si>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</si>
  <si>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</si>
  <si>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</si>
  <si>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</si>
  <si>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</si>
  <si>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</si>
  <si>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</si>
  <si>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</si>
  <si>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</si>
  <si>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</si>
  <si>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</si>
  <si>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</si>
  <si>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</si>
  <si>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</si>
  <si>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</si>
  <si>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</si>
  <si>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</si>
  <si>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</si>
  <si>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</si>
  <si>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</si>
  <si>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</si>
  <si>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</si>
  <si>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</si>
  <si>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</si>
  <si>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</si>
  <si>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</si>
  <si>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</si>
  <si>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</si>
  <si>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</si>
  <si>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</si>
  <si>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</si>
  <si>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</si>
  <si>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</si>
  <si>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</si>
  <si>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</si>
  <si>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Step1C</t>
    <phoneticPr fontId="4" type="noConversion"/>
  </si>
  <si>
    <t>Step1C</t>
  </si>
  <si>
    <t>Step1</t>
  </si>
  <si>
    <t>Step1</t>
    <phoneticPr fontId="4" type="noConversion"/>
  </si>
  <si>
    <t>S-098</t>
  </si>
  <si>
    <t>김태준</t>
  </si>
  <si>
    <t>Step1C</t>
    <phoneticPr fontId="4" type="noConversion"/>
  </si>
  <si>
    <t>Step1C</t>
    <phoneticPr fontId="3" type="noConversion"/>
  </si>
  <si>
    <t>S-099</t>
  </si>
  <si>
    <t>김동호</t>
  </si>
  <si>
    <t>S-100</t>
  </si>
  <si>
    <t>박소현</t>
  </si>
  <si>
    <t>S-101</t>
  </si>
  <si>
    <t>정윤아</t>
  </si>
  <si>
    <t>S-102</t>
  </si>
  <si>
    <t>최수지</t>
  </si>
  <si>
    <t>S-103</t>
  </si>
  <si>
    <t>이화진</t>
  </si>
  <si>
    <t>S-104</t>
  </si>
  <si>
    <t>고준철</t>
  </si>
  <si>
    <t>S-105</t>
  </si>
  <si>
    <t>이원준</t>
  </si>
  <si>
    <t>S-106</t>
  </si>
  <si>
    <t>김시헌</t>
  </si>
  <si>
    <t>S-107</t>
  </si>
  <si>
    <t>김재후</t>
  </si>
  <si>
    <t>F</t>
    <phoneticPr fontId="3" type="noConversion"/>
  </si>
  <si>
    <t>C</t>
    <phoneticPr fontId="3" type="noConversion"/>
  </si>
  <si>
    <t>지각</t>
    <phoneticPr fontId="3" type="noConversion"/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</si>
  <si>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</si>
  <si>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</si>
  <si>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</si>
  <si>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Extensive</t>
    <phoneticPr fontId="4" type="noConversion"/>
  </si>
  <si>
    <t>수행평가</t>
    <phoneticPr fontId="4" type="noConversion"/>
  </si>
  <si>
    <t>Comprehension(m/n)</t>
    <phoneticPr fontId="4" type="noConversion"/>
  </si>
  <si>
    <t>이해도</t>
    <phoneticPr fontId="4" type="noConversion"/>
  </si>
  <si>
    <t>Summary and Thought(북리포트)</t>
    <phoneticPr fontId="4" type="noConversion"/>
  </si>
  <si>
    <t>Extensive</t>
    <phoneticPr fontId="4" type="noConversion"/>
  </si>
  <si>
    <t>이해도</t>
    <phoneticPr fontId="4" type="noConversion"/>
  </si>
  <si>
    <t>동화책함께읽기</t>
    <phoneticPr fontId="4" type="noConversion"/>
  </si>
  <si>
    <t>수행평가</t>
    <phoneticPr fontId="4" type="noConversion"/>
  </si>
  <si>
    <t>Voca. Test</t>
    <phoneticPr fontId="4" type="noConversion"/>
  </si>
  <si>
    <t>Time for Grammar</t>
    <phoneticPr fontId="4" type="noConversion"/>
  </si>
  <si>
    <t>성취도</t>
    <phoneticPr fontId="4" type="noConversion"/>
  </si>
  <si>
    <t>Extensive Reading Skills</t>
    <phoneticPr fontId="4" type="noConversion"/>
  </si>
  <si>
    <t>Intensive</t>
    <phoneticPr fontId="4" type="noConversion"/>
  </si>
  <si>
    <t>New Words(/N)</t>
    <phoneticPr fontId="4" type="noConversion"/>
  </si>
  <si>
    <t>Intensive</t>
    <phoneticPr fontId="4" type="noConversion"/>
  </si>
  <si>
    <t>Comprehension Checkup(/5)</t>
    <phoneticPr fontId="4" type="noConversion"/>
  </si>
  <si>
    <t>Summary-Fill in the Blanks</t>
    <phoneticPr fontId="4" type="noConversion"/>
  </si>
  <si>
    <t>Summary-Paraphrase</t>
    <phoneticPr fontId="4" type="noConversion"/>
  </si>
  <si>
    <t>함께 책읽기</t>
    <phoneticPr fontId="4" type="noConversion"/>
  </si>
  <si>
    <t>성취도</t>
    <phoneticPr fontId="4" type="noConversion"/>
  </si>
  <si>
    <t>Grammar Point</t>
    <phoneticPr fontId="4" type="noConversion"/>
  </si>
  <si>
    <t>Key Vocabulary(/10)</t>
    <phoneticPr fontId="4" type="noConversion"/>
  </si>
  <si>
    <t>Voca&amp;Grammar Test(Grmmar)</t>
    <phoneticPr fontId="4" type="noConversion"/>
  </si>
  <si>
    <t>Voca&amp;Grammar Test(Voca)</t>
    <phoneticPr fontId="4" type="noConversion"/>
  </si>
  <si>
    <t>Reading ComprehenionTest(과제)</t>
    <phoneticPr fontId="4" type="noConversion"/>
  </si>
  <si>
    <t>Reading ComprehenionTest(수업)</t>
    <phoneticPr fontId="4" type="noConversion"/>
  </si>
  <si>
    <t>Spoken</t>
    <phoneticPr fontId="4" type="noConversion"/>
  </si>
  <si>
    <t>Recording</t>
    <phoneticPr fontId="4" type="noConversion"/>
  </si>
  <si>
    <t>특기사항</t>
    <phoneticPr fontId="4" type="noConversion"/>
  </si>
  <si>
    <t>Listening Notetaking안되는학생(P/F)</t>
    <phoneticPr fontId="4" type="noConversion"/>
  </si>
  <si>
    <t>Listening Comp. Score(M/4)</t>
    <phoneticPr fontId="4" type="noConversion"/>
  </si>
  <si>
    <t>Story Summary (Listening Content)</t>
    <phoneticPr fontId="4" type="noConversion"/>
  </si>
  <si>
    <t>Dictation Test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</si>
  <si>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</si>
  <si>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</si>
  <si>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</si>
  <si>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</si>
  <si>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Topic Pressentation-Speaker</t>
    <phoneticPr fontId="4" type="noConversion"/>
  </si>
  <si>
    <t>이해도</t>
    <phoneticPr fontId="4" type="noConversion"/>
  </si>
  <si>
    <t>F</t>
    <phoneticPr fontId="3" type="noConversion"/>
  </si>
  <si>
    <t>멀티</t>
    <phoneticPr fontId="3" type="noConversion"/>
  </si>
  <si>
    <t>지각</t>
    <phoneticPr fontId="3" type="noConversion"/>
  </si>
  <si>
    <t>F</t>
    <phoneticPr fontId="3" type="noConversion"/>
  </si>
  <si>
    <t>멀티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</si>
</sst>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1" xfId="1" applyNumberFormat="1" applyFont="1" applyBorder="1" applyAlignment="1" applyProtection="1">
      <alignment horizontal="center" vertical="center"/>
    </xf>
    <xf numFmtId="176" fontId="2" fillId="0" borderId="1" xfId="1" applyNumberFormat="1" applyFont="1" applyFill="1" applyBorder="1" applyAlignment="1" applyProtection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Border="1" applyAlignment="1" applyProtection="1">
      <alignment horizontal="center" vertical="center"/>
      <protection locked="0"/>
    </xf>
    <xf numFmtId="176" fontId="1" fillId="3" borderId="1" xfId="1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81"/>
  <sheetViews>
    <sheetView tabSelected="1" zoomScale="80" zoomScaleNormal="80" workbookViewId="0">
      <pane xSplit="7" ySplit="1" topLeftCell="L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1" width="7" style="8" customWidth="1"/>
    <col min="2" max="2" width="8.375" style="8" customWidth="1"/>
    <col min="3" max="3" width="9" style="8" customWidth="1"/>
    <col min="4" max="4" width="8.375" style="8" customWidth="1"/>
    <col min="5" max="5" width="12" style="8" customWidth="1"/>
    <col min="6" max="6" width="9.625" style="8" customWidth="1"/>
    <col min="7" max="7" width="35" style="8" bestFit="1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45</v>
      </c>
      <c r="B2" s="3" t="s">
        <v>42</v>
      </c>
      <c r="C2" s="3" t="s">
        <v>46</v>
      </c>
      <c r="D2" s="9" t="s">
        <v>47</v>
      </c>
      <c r="E2" s="3" t="s">
        <v>71</v>
      </c>
      <c r="F2" s="4" t="s">
        <v>72</v>
      </c>
      <c r="G2" s="3" t="s">
        <v>73</v>
      </c>
      <c r="H2" s="12"/>
      <c r="I2" s="12" t="s">
        <v>68</v>
      </c>
      <c r="J2" s="12"/>
      <c r="K2" s="12"/>
      <c r="L2" s="12"/>
      <c r="M2" s="12" t="s">
        <v>114</v>
      </c>
      <c r="N2" s="20" t="s">
        <v>115</v>
      </c>
      <c r="O2" s="18"/>
      <c r="P2" s="12" t="s">
        <v>114</v>
      </c>
      <c r="Q2" s="12"/>
      <c r="R2" s="12" t="s">
        <v>117</v>
      </c>
      <c r="S2" s="12"/>
      <c r="T2" s="20" t="s">
        <v>118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s="4" customFormat="1" ht="16.5" customHeight="1">
      <c r="A3" s="3" t="s">
        <v>44</v>
      </c>
      <c r="B3" s="3" t="s">
        <v>48</v>
      </c>
      <c r="C3" s="3" t="s">
        <v>46</v>
      </c>
      <c r="D3" s="10" t="s">
        <v>47</v>
      </c>
      <c r="E3" s="3" t="s">
        <v>74</v>
      </c>
      <c r="F3" s="4" t="s">
        <v>75</v>
      </c>
      <c r="G3" s="3" t="s">
        <v>76</v>
      </c>
      <c r="H3" s="12"/>
      <c r="I3" s="12">
        <f>9/9*100</f>
        <v>100</v>
      </c>
      <c r="J3" s="12">
        <f>8/10*100</f>
        <v>80</v>
      </c>
      <c r="K3" s="12">
        <f>7/8*100</f>
        <v>87.5</v>
      </c>
      <c r="L3" s="12">
        <f>7/8*100</f>
        <v>87.5</v>
      </c>
      <c r="M3" s="12">
        <f>7/8*100</f>
        <v>87.5</v>
      </c>
      <c r="N3" s="20"/>
      <c r="O3" s="18"/>
      <c r="P3" s="12">
        <f>8/8*100</f>
        <v>100</v>
      </c>
      <c r="Q3" s="12">
        <f>6/8*100</f>
        <v>75</v>
      </c>
      <c r="R3" s="12">
        <v>0</v>
      </c>
      <c r="S3" s="12">
        <f>7/8*100</f>
        <v>87.5</v>
      </c>
      <c r="T3" s="2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s="4" customFormat="1" ht="16.5" customHeight="1">
      <c r="A4" s="3" t="s">
        <v>44</v>
      </c>
      <c r="B4" s="3" t="s">
        <v>42</v>
      </c>
      <c r="C4" s="3" t="s">
        <v>46</v>
      </c>
      <c r="D4" s="10" t="s">
        <v>47</v>
      </c>
      <c r="E4" s="3" t="s">
        <v>74</v>
      </c>
      <c r="F4" s="4" t="s">
        <v>77</v>
      </c>
      <c r="G4" s="3" t="s">
        <v>78</v>
      </c>
      <c r="H4" s="12"/>
      <c r="I4" s="12"/>
      <c r="J4" s="12">
        <v>70</v>
      </c>
      <c r="K4" s="12"/>
      <c r="L4" s="12"/>
      <c r="M4" s="12">
        <v>0</v>
      </c>
      <c r="N4" s="20"/>
      <c r="O4" s="18"/>
      <c r="P4" s="12"/>
      <c r="Q4" s="12">
        <v>0</v>
      </c>
      <c r="R4" s="12"/>
      <c r="S4" s="12">
        <v>70</v>
      </c>
      <c r="T4" s="2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s="4" customFormat="1" ht="16.5" customHeight="1">
      <c r="A5" s="3" t="s">
        <v>44</v>
      </c>
      <c r="B5" s="3" t="s">
        <v>42</v>
      </c>
      <c r="C5" s="3" t="s">
        <v>46</v>
      </c>
      <c r="D5" s="10" t="s">
        <v>47</v>
      </c>
      <c r="E5" s="3" t="s">
        <v>79</v>
      </c>
      <c r="F5" s="4" t="s">
        <v>80</v>
      </c>
      <c r="G5" s="3" t="s">
        <v>81</v>
      </c>
      <c r="H5" s="12"/>
      <c r="I5" s="12">
        <v>90</v>
      </c>
      <c r="J5" s="12">
        <v>70</v>
      </c>
      <c r="K5" s="12">
        <v>90</v>
      </c>
      <c r="L5" s="12">
        <v>90</v>
      </c>
      <c r="M5" s="12">
        <v>70</v>
      </c>
      <c r="N5" s="20"/>
      <c r="O5" s="18"/>
      <c r="P5" s="12">
        <v>90</v>
      </c>
      <c r="Q5" s="12">
        <v>90</v>
      </c>
      <c r="R5" s="12">
        <v>90</v>
      </c>
      <c r="S5" s="12">
        <v>70</v>
      </c>
      <c r="T5" s="20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s="4" customFormat="1" ht="16.5" customHeight="1">
      <c r="A6" s="3" t="s">
        <v>44</v>
      </c>
      <c r="B6" s="3" t="s">
        <v>49</v>
      </c>
      <c r="C6" s="3" t="s">
        <v>46</v>
      </c>
      <c r="D6" s="10" t="s">
        <v>47</v>
      </c>
      <c r="E6" s="3" t="s">
        <v>79</v>
      </c>
      <c r="F6" s="4" t="s">
        <v>82</v>
      </c>
      <c r="G6" s="3" t="s">
        <v>83</v>
      </c>
      <c r="H6" s="12"/>
      <c r="I6" s="12">
        <f>20/20*100</f>
        <v>100</v>
      </c>
      <c r="J6" s="12">
        <f>20/20*100</f>
        <v>100</v>
      </c>
      <c r="K6" s="12">
        <f>19/20*100</f>
        <v>95</v>
      </c>
      <c r="L6" s="12">
        <f>20/20*100</f>
        <v>100</v>
      </c>
      <c r="M6" s="12">
        <f>20/20*100</f>
        <v>100</v>
      </c>
      <c r="N6" s="20"/>
      <c r="O6" s="18"/>
      <c r="P6" s="12">
        <f>19/20*100</f>
        <v>95</v>
      </c>
      <c r="Q6" s="12">
        <f>19/20*100</f>
        <v>95</v>
      </c>
      <c r="R6" s="12">
        <f>19/20*100</f>
        <v>95</v>
      </c>
      <c r="S6" s="12">
        <f>20/20*100</f>
        <v>100</v>
      </c>
      <c r="T6" s="20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s="4" customFormat="1" ht="16.5" customHeight="1">
      <c r="A7" s="3" t="s">
        <v>44</v>
      </c>
      <c r="B7" s="3" t="s">
        <v>49</v>
      </c>
      <c r="C7" s="3" t="s">
        <v>46</v>
      </c>
      <c r="D7" s="10" t="s">
        <v>47</v>
      </c>
      <c r="E7" s="3" t="s">
        <v>79</v>
      </c>
      <c r="F7" s="4" t="s">
        <v>82</v>
      </c>
      <c r="G7" s="3" t="s">
        <v>84</v>
      </c>
      <c r="H7" s="12"/>
      <c r="I7" s="12"/>
      <c r="J7" s="12"/>
      <c r="K7" s="12"/>
      <c r="L7" s="12"/>
      <c r="M7" s="12"/>
      <c r="N7" s="20"/>
      <c r="O7" s="18"/>
      <c r="P7" s="12"/>
      <c r="Q7" s="12"/>
      <c r="R7" s="12"/>
      <c r="S7" s="12"/>
      <c r="T7" s="20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s="6" customFormat="1" ht="16.5" customHeight="1">
      <c r="A8" s="5" t="s">
        <v>44</v>
      </c>
      <c r="B8" s="5" t="s">
        <v>49</v>
      </c>
      <c r="C8" s="5" t="s">
        <v>46</v>
      </c>
      <c r="D8" s="11" t="s">
        <v>47</v>
      </c>
      <c r="E8" s="5" t="s">
        <v>79</v>
      </c>
      <c r="F8" s="6" t="s">
        <v>85</v>
      </c>
      <c r="G8" s="5" t="s">
        <v>86</v>
      </c>
      <c r="H8" s="13"/>
      <c r="I8" s="13"/>
      <c r="J8" s="13"/>
      <c r="K8" s="13"/>
      <c r="L8" s="13"/>
      <c r="M8" s="13"/>
      <c r="N8" s="21"/>
      <c r="O8" s="19"/>
      <c r="P8" s="13"/>
      <c r="Q8" s="13"/>
      <c r="R8" s="13"/>
      <c r="S8" s="13"/>
      <c r="T8" s="21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s="4" customFormat="1" ht="16.5" customHeight="1">
      <c r="A9" s="3" t="s">
        <v>44</v>
      </c>
      <c r="B9" s="3" t="s">
        <v>49</v>
      </c>
      <c r="C9" s="3" t="s">
        <v>46</v>
      </c>
      <c r="D9" s="10" t="s">
        <v>47</v>
      </c>
      <c r="E9" s="3" t="s">
        <v>87</v>
      </c>
      <c r="F9" s="4" t="s">
        <v>75</v>
      </c>
      <c r="G9" s="3" t="s">
        <v>88</v>
      </c>
      <c r="H9" s="12"/>
      <c r="I9" s="12">
        <f>6/6*100</f>
        <v>100</v>
      </c>
      <c r="J9" s="12">
        <f>6/6*100</f>
        <v>100</v>
      </c>
      <c r="K9" s="12">
        <f>6/6*100</f>
        <v>100</v>
      </c>
      <c r="L9" s="12">
        <f>6/6*100</f>
        <v>100</v>
      </c>
      <c r="M9" s="12"/>
      <c r="N9" s="20"/>
      <c r="O9" s="18"/>
      <c r="P9" s="12">
        <f>6/6*100</f>
        <v>100</v>
      </c>
      <c r="Q9" s="12">
        <f>6/6*100</f>
        <v>100</v>
      </c>
      <c r="R9" s="12">
        <f>6/6*100</f>
        <v>100</v>
      </c>
      <c r="S9" s="12">
        <f>6/6*100</f>
        <v>100</v>
      </c>
      <c r="T9" s="20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s="4" customFormat="1" ht="16.5" customHeight="1">
      <c r="A10" s="3" t="s">
        <v>44</v>
      </c>
      <c r="B10" s="3" t="s">
        <v>49</v>
      </c>
      <c r="C10" s="3" t="s">
        <v>46</v>
      </c>
      <c r="D10" s="10" t="s">
        <v>47</v>
      </c>
      <c r="E10" s="3" t="s">
        <v>89</v>
      </c>
      <c r="F10" s="4" t="s">
        <v>75</v>
      </c>
      <c r="G10" s="3" t="s">
        <v>90</v>
      </c>
      <c r="H10" s="12"/>
      <c r="I10" s="12">
        <f>4/4*100</f>
        <v>100</v>
      </c>
      <c r="J10" s="12">
        <f>3/4*100</f>
        <v>75</v>
      </c>
      <c r="K10" s="12">
        <f>3/4*100</f>
        <v>75</v>
      </c>
      <c r="L10" s="12">
        <f>4/4*100</f>
        <v>100</v>
      </c>
      <c r="M10" s="12"/>
      <c r="N10" s="20"/>
      <c r="O10" s="18"/>
      <c r="P10" s="12">
        <f>4/4*100</f>
        <v>100</v>
      </c>
      <c r="Q10" s="12">
        <f>3/4*100</f>
        <v>75</v>
      </c>
      <c r="R10" s="12">
        <f>4/4*100</f>
        <v>100</v>
      </c>
      <c r="S10" s="12">
        <f>4/4*100</f>
        <v>100</v>
      </c>
      <c r="T10" s="20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s="4" customFormat="1" ht="16.5" customHeight="1">
      <c r="A11" s="3" t="s">
        <v>44</v>
      </c>
      <c r="B11" s="3" t="s">
        <v>49</v>
      </c>
      <c r="C11" s="3" t="s">
        <v>46</v>
      </c>
      <c r="D11" s="10" t="s">
        <v>47</v>
      </c>
      <c r="E11" s="3" t="s">
        <v>89</v>
      </c>
      <c r="F11" s="4" t="s">
        <v>75</v>
      </c>
      <c r="G11" s="3" t="s">
        <v>91</v>
      </c>
      <c r="H11" s="12"/>
      <c r="I11" s="12">
        <f>5/5*100</f>
        <v>100</v>
      </c>
      <c r="J11" s="12">
        <f>5/5*100</f>
        <v>100</v>
      </c>
      <c r="K11" s="12">
        <f>5/5*100</f>
        <v>100</v>
      </c>
      <c r="L11" s="12">
        <f>5/5*100</f>
        <v>100</v>
      </c>
      <c r="M11" s="12"/>
      <c r="N11" s="20"/>
      <c r="O11" s="18"/>
      <c r="P11" s="12">
        <f>5/5*100</f>
        <v>100</v>
      </c>
      <c r="Q11" s="12">
        <f>5/5*100</f>
        <v>100</v>
      </c>
      <c r="R11" s="12">
        <f>5/5*100</f>
        <v>100</v>
      </c>
      <c r="S11" s="12">
        <f>5/5*100</f>
        <v>100</v>
      </c>
      <c r="T11" s="20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s="4" customFormat="1" ht="16.5" customHeight="1">
      <c r="A12" s="3" t="s">
        <v>44</v>
      </c>
      <c r="B12" s="3" t="s">
        <v>49</v>
      </c>
      <c r="C12" s="3" t="s">
        <v>46</v>
      </c>
      <c r="D12" s="10" t="s">
        <v>47</v>
      </c>
      <c r="E12" s="3" t="s">
        <v>89</v>
      </c>
      <c r="F12" s="4" t="s">
        <v>77</v>
      </c>
      <c r="G12" s="3" t="s">
        <v>92</v>
      </c>
      <c r="H12" s="12"/>
      <c r="I12" s="12">
        <v>90</v>
      </c>
      <c r="J12" s="12">
        <v>90</v>
      </c>
      <c r="K12" s="12">
        <v>90</v>
      </c>
      <c r="L12" s="12">
        <v>90</v>
      </c>
      <c r="M12" s="12"/>
      <c r="N12" s="20"/>
      <c r="O12" s="18"/>
      <c r="P12" s="12">
        <v>90</v>
      </c>
      <c r="Q12" s="12">
        <v>50</v>
      </c>
      <c r="R12" s="12">
        <v>70</v>
      </c>
      <c r="S12" s="12">
        <v>70</v>
      </c>
      <c r="T12" s="20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s="4" customFormat="1" ht="16.5" customHeight="1">
      <c r="A13" s="3" t="s">
        <v>44</v>
      </c>
      <c r="B13" s="3" t="s">
        <v>49</v>
      </c>
      <c r="C13" s="3" t="s">
        <v>46</v>
      </c>
      <c r="D13" s="10" t="s">
        <v>47</v>
      </c>
      <c r="E13" s="3" t="s">
        <v>89</v>
      </c>
      <c r="F13" s="4" t="s">
        <v>113</v>
      </c>
      <c r="G13" s="3" t="s">
        <v>93</v>
      </c>
      <c r="H13" s="12"/>
      <c r="I13" s="12">
        <v>90</v>
      </c>
      <c r="J13" s="12">
        <v>90</v>
      </c>
      <c r="K13" s="12">
        <v>90</v>
      </c>
      <c r="L13" s="12">
        <v>90</v>
      </c>
      <c r="M13" s="12"/>
      <c r="N13" s="20"/>
      <c r="O13" s="18"/>
      <c r="P13" s="12">
        <v>90</v>
      </c>
      <c r="Q13" s="12">
        <v>90</v>
      </c>
      <c r="R13" s="12">
        <v>90</v>
      </c>
      <c r="S13" s="12">
        <v>90</v>
      </c>
      <c r="T13" s="20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s="4" customFormat="1" ht="16.5" customHeight="1">
      <c r="A14" s="3" t="s">
        <v>44</v>
      </c>
      <c r="B14" s="3" t="s">
        <v>49</v>
      </c>
      <c r="C14" s="3" t="s">
        <v>46</v>
      </c>
      <c r="D14" s="10" t="s">
        <v>47</v>
      </c>
      <c r="E14" s="3" t="s">
        <v>89</v>
      </c>
      <c r="F14" s="4" t="s">
        <v>94</v>
      </c>
      <c r="G14" s="3" t="s">
        <v>95</v>
      </c>
      <c r="H14" s="12"/>
      <c r="I14" s="12">
        <v>90</v>
      </c>
      <c r="J14" s="12"/>
      <c r="K14" s="12">
        <v>90</v>
      </c>
      <c r="L14" s="12"/>
      <c r="M14" s="12"/>
      <c r="N14" s="20"/>
      <c r="O14" s="18"/>
      <c r="P14" s="12"/>
      <c r="Q14" s="12">
        <v>90</v>
      </c>
      <c r="R14" s="12">
        <v>90</v>
      </c>
      <c r="S14" s="12"/>
      <c r="T14" s="20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s="4" customFormat="1" ht="16.5" customHeight="1">
      <c r="A15" s="3" t="s">
        <v>44</v>
      </c>
      <c r="B15" s="3" t="s">
        <v>49</v>
      </c>
      <c r="C15" s="3" t="s">
        <v>46</v>
      </c>
      <c r="D15" s="10" t="s">
        <v>47</v>
      </c>
      <c r="E15" s="3" t="s">
        <v>89</v>
      </c>
      <c r="F15" s="4" t="s">
        <v>75</v>
      </c>
      <c r="G15" s="3" t="s">
        <v>96</v>
      </c>
      <c r="H15" s="12"/>
      <c r="I15" s="12">
        <f>10/10*100</f>
        <v>100</v>
      </c>
      <c r="J15" s="12">
        <f>10/10*100</f>
        <v>100</v>
      </c>
      <c r="K15" s="12">
        <f>10/10*100</f>
        <v>100</v>
      </c>
      <c r="L15" s="12">
        <f>10/10*100</f>
        <v>100</v>
      </c>
      <c r="M15" s="12"/>
      <c r="N15" s="20"/>
      <c r="O15" s="18"/>
      <c r="P15" s="12">
        <f>10/10*100</f>
        <v>100</v>
      </c>
      <c r="Q15" s="12">
        <f>10/10*100</f>
        <v>100</v>
      </c>
      <c r="R15" s="12">
        <f>10/10*100</f>
        <v>100</v>
      </c>
      <c r="S15" s="12">
        <f>10/10*100</f>
        <v>100</v>
      </c>
      <c r="T15" s="20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4" customFormat="1" ht="16.5" customHeight="1">
      <c r="A16" s="3" t="s">
        <v>44</v>
      </c>
      <c r="B16" s="3" t="s">
        <v>49</v>
      </c>
      <c r="C16" s="3" t="s">
        <v>46</v>
      </c>
      <c r="D16" s="10" t="s">
        <v>47</v>
      </c>
      <c r="E16" s="3" t="s">
        <v>89</v>
      </c>
      <c r="F16" s="4" t="s">
        <v>75</v>
      </c>
      <c r="G16" s="3" t="s">
        <v>97</v>
      </c>
      <c r="H16" s="12"/>
      <c r="I16" s="12"/>
      <c r="J16" s="12"/>
      <c r="K16" s="12"/>
      <c r="L16" s="12"/>
      <c r="M16" s="12">
        <f>7/9*100</f>
        <v>77.777777777777786</v>
      </c>
      <c r="N16" s="20"/>
      <c r="O16" s="18"/>
      <c r="P16" s="12"/>
      <c r="Q16" s="12"/>
      <c r="R16" s="12"/>
      <c r="S16" s="12"/>
      <c r="T16" s="20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s="4" customFormat="1" ht="16.5" customHeight="1">
      <c r="A17" s="3" t="s">
        <v>44</v>
      </c>
      <c r="B17" s="3" t="s">
        <v>49</v>
      </c>
      <c r="C17" s="3" t="s">
        <v>46</v>
      </c>
      <c r="D17" s="10" t="s">
        <v>47</v>
      </c>
      <c r="E17" s="3" t="s">
        <v>89</v>
      </c>
      <c r="F17" s="4" t="s">
        <v>75</v>
      </c>
      <c r="G17" s="3" t="s">
        <v>98</v>
      </c>
      <c r="H17" s="12"/>
      <c r="I17" s="12"/>
      <c r="J17" s="12"/>
      <c r="K17" s="12"/>
      <c r="L17" s="12"/>
      <c r="M17" s="12">
        <f>29/40*100</f>
        <v>72.5</v>
      </c>
      <c r="N17" s="20"/>
      <c r="O17" s="18"/>
      <c r="P17" s="12"/>
      <c r="Q17" s="12"/>
      <c r="R17" s="12"/>
      <c r="S17" s="12"/>
      <c r="T17" s="20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s="4" customFormat="1" ht="16.5" customHeight="1">
      <c r="A18" s="3" t="s">
        <v>44</v>
      </c>
      <c r="B18" s="3" t="s">
        <v>49</v>
      </c>
      <c r="C18" s="3" t="s">
        <v>46</v>
      </c>
      <c r="D18" s="10" t="s">
        <v>47</v>
      </c>
      <c r="E18" s="3" t="s">
        <v>89</v>
      </c>
      <c r="F18" s="4" t="s">
        <v>75</v>
      </c>
      <c r="G18" s="3" t="s">
        <v>99</v>
      </c>
      <c r="H18" s="12"/>
      <c r="I18" s="12"/>
      <c r="J18" s="12"/>
      <c r="K18" s="12"/>
      <c r="L18" s="12"/>
      <c r="M18" s="12"/>
      <c r="N18" s="20"/>
      <c r="O18" s="18"/>
      <c r="P18" s="12"/>
      <c r="Q18" s="12"/>
      <c r="R18" s="12"/>
      <c r="S18" s="12"/>
      <c r="T18" s="20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s="6" customFormat="1" ht="16.5" customHeight="1">
      <c r="A19" s="5" t="s">
        <v>44</v>
      </c>
      <c r="B19" s="5" t="s">
        <v>49</v>
      </c>
      <c r="C19" s="5" t="s">
        <v>46</v>
      </c>
      <c r="D19" s="11" t="s">
        <v>47</v>
      </c>
      <c r="E19" s="5" t="s">
        <v>87</v>
      </c>
      <c r="F19" s="6" t="s">
        <v>85</v>
      </c>
      <c r="G19" s="5" t="s">
        <v>100</v>
      </c>
      <c r="H19" s="13"/>
      <c r="I19" s="13"/>
      <c r="J19" s="13"/>
      <c r="K19" s="13"/>
      <c r="L19" s="13"/>
      <c r="M19" s="13"/>
      <c r="N19" s="21"/>
      <c r="O19" s="19"/>
      <c r="P19" s="13"/>
      <c r="Q19" s="13"/>
      <c r="R19" s="13"/>
      <c r="S19" s="13"/>
      <c r="T19" s="21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4" customFormat="1" ht="16.5" customHeight="1">
      <c r="A20" s="3" t="s">
        <v>44</v>
      </c>
      <c r="B20" s="3" t="s">
        <v>49</v>
      </c>
      <c r="C20" s="3" t="s">
        <v>46</v>
      </c>
      <c r="D20" s="10" t="s">
        <v>47</v>
      </c>
      <c r="E20" s="3" t="s">
        <v>101</v>
      </c>
      <c r="F20" s="4" t="s">
        <v>82</v>
      </c>
      <c r="G20" s="3" t="s">
        <v>102</v>
      </c>
      <c r="H20" s="17">
        <v>0</v>
      </c>
      <c r="I20" s="12">
        <v>70</v>
      </c>
      <c r="J20" s="12"/>
      <c r="K20" s="23"/>
      <c r="L20" s="12">
        <v>70</v>
      </c>
      <c r="M20" s="18" t="s">
        <v>70</v>
      </c>
      <c r="N20" s="20"/>
      <c r="O20" s="18"/>
      <c r="P20" s="12"/>
      <c r="Q20" s="12"/>
      <c r="R20" s="12"/>
      <c r="S20" s="12"/>
      <c r="T20" s="20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s="4" customFormat="1" ht="16.5" customHeight="1">
      <c r="A21" s="3" t="s">
        <v>44</v>
      </c>
      <c r="B21" s="3" t="s">
        <v>49</v>
      </c>
      <c r="C21" s="3" t="s">
        <v>46</v>
      </c>
      <c r="D21" s="10" t="s">
        <v>47</v>
      </c>
      <c r="E21" s="3" t="s">
        <v>101</v>
      </c>
      <c r="F21" s="4" t="s">
        <v>103</v>
      </c>
      <c r="G21" s="3" t="s">
        <v>104</v>
      </c>
      <c r="H21" s="12"/>
      <c r="I21" s="12"/>
      <c r="J21" s="12"/>
      <c r="K21" s="12"/>
      <c r="L21" s="12"/>
      <c r="M21" s="18"/>
      <c r="N21" s="20"/>
      <c r="O21" s="18"/>
      <c r="P21" s="12"/>
      <c r="Q21" s="12"/>
      <c r="R21" s="12"/>
      <c r="S21" s="12"/>
      <c r="T21" s="20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s="4" customFormat="1" ht="16.5" customHeight="1">
      <c r="A22" s="3" t="s">
        <v>44</v>
      </c>
      <c r="B22" s="3" t="s">
        <v>49</v>
      </c>
      <c r="C22" s="3" t="s">
        <v>46</v>
      </c>
      <c r="D22" s="10" t="s">
        <v>47</v>
      </c>
      <c r="E22" s="3" t="s">
        <v>101</v>
      </c>
      <c r="F22" s="4" t="s">
        <v>82</v>
      </c>
      <c r="G22" s="3" t="s">
        <v>105</v>
      </c>
      <c r="H22" s="12">
        <f>3/8*100</f>
        <v>37.5</v>
      </c>
      <c r="I22" s="12">
        <f>7/8*100</f>
        <v>87.5</v>
      </c>
      <c r="J22" s="12">
        <f>7/8*100</f>
        <v>87.5</v>
      </c>
      <c r="K22" s="12">
        <f>7/8*100</f>
        <v>87.5</v>
      </c>
      <c r="L22" s="12">
        <f>3/8*100</f>
        <v>37.5</v>
      </c>
      <c r="M22" s="18"/>
      <c r="N22" s="20"/>
      <c r="O22" s="18"/>
      <c r="P22" s="18" t="s">
        <v>70</v>
      </c>
      <c r="Q22" s="18" t="s">
        <v>116</v>
      </c>
      <c r="R22" s="12">
        <f>7/8*100</f>
        <v>87.5</v>
      </c>
      <c r="S22" s="12">
        <f>7/8*100</f>
        <v>87.5</v>
      </c>
      <c r="T22" s="20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s="4" customFormat="1" ht="16.5" customHeight="1">
      <c r="A23" s="3" t="s">
        <v>44</v>
      </c>
      <c r="B23" s="3" t="s">
        <v>49</v>
      </c>
      <c r="C23" s="3" t="s">
        <v>46</v>
      </c>
      <c r="D23" s="10" t="s">
        <v>47</v>
      </c>
      <c r="E23" s="3" t="s">
        <v>101</v>
      </c>
      <c r="F23" s="4" t="s">
        <v>80</v>
      </c>
      <c r="G23" s="3" t="s">
        <v>106</v>
      </c>
      <c r="H23" s="12"/>
      <c r="I23" s="12">
        <v>90</v>
      </c>
      <c r="J23" s="12">
        <v>80</v>
      </c>
      <c r="K23" s="12"/>
      <c r="L23" s="12"/>
      <c r="M23" s="18"/>
      <c r="N23" s="20"/>
      <c r="O23" s="18"/>
      <c r="P23" s="12"/>
      <c r="Q23" s="12"/>
      <c r="R23" s="12">
        <v>90</v>
      </c>
      <c r="S23" s="12">
        <v>80</v>
      </c>
      <c r="T23" s="20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s="4" customFormat="1" ht="16.5" customHeight="1">
      <c r="A24" s="3" t="s">
        <v>44</v>
      </c>
      <c r="B24" s="3" t="s">
        <v>49</v>
      </c>
      <c r="C24" s="3" t="s">
        <v>46</v>
      </c>
      <c r="D24" s="10" t="s">
        <v>47</v>
      </c>
      <c r="E24" s="3" t="s">
        <v>101</v>
      </c>
      <c r="F24" s="4" t="s">
        <v>82</v>
      </c>
      <c r="G24" s="3" t="s">
        <v>107</v>
      </c>
      <c r="H24" s="12">
        <f>5/5*100</f>
        <v>100</v>
      </c>
      <c r="I24" s="12"/>
      <c r="J24" s="12"/>
      <c r="K24" s="12">
        <f>4/5*100</f>
        <v>80</v>
      </c>
      <c r="L24" s="12"/>
      <c r="M24" s="18"/>
      <c r="N24" s="20"/>
      <c r="O24" s="18"/>
      <c r="P24" s="12"/>
      <c r="Q24" s="12"/>
      <c r="R24" s="12">
        <f>5/5*100</f>
        <v>100</v>
      </c>
      <c r="S24" s="12"/>
      <c r="T24" s="20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s="4" customFormat="1" ht="16.5" customHeight="1">
      <c r="A25" s="3" t="s">
        <v>44</v>
      </c>
      <c r="B25" s="3" t="s">
        <v>49</v>
      </c>
      <c r="C25" s="3" t="s">
        <v>46</v>
      </c>
      <c r="D25" s="10" t="s">
        <v>47</v>
      </c>
      <c r="E25" s="3" t="s">
        <v>101</v>
      </c>
      <c r="F25" s="4" t="s">
        <v>80</v>
      </c>
      <c r="G25" s="3" t="s">
        <v>108</v>
      </c>
      <c r="H25" s="12">
        <v>90</v>
      </c>
      <c r="I25" s="12"/>
      <c r="J25" s="12"/>
      <c r="K25" s="12">
        <v>80</v>
      </c>
      <c r="L25" s="12"/>
      <c r="M25" s="18"/>
      <c r="N25" s="20"/>
      <c r="O25" s="18"/>
      <c r="P25" s="12"/>
      <c r="Q25" s="12"/>
      <c r="R25" s="12">
        <v>80</v>
      </c>
      <c r="S25" s="12"/>
      <c r="T25" s="20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s="4" customFormat="1" ht="16.5" customHeight="1">
      <c r="A26" s="3" t="s">
        <v>44</v>
      </c>
      <c r="B26" s="3" t="s">
        <v>49</v>
      </c>
      <c r="C26" s="3" t="s">
        <v>46</v>
      </c>
      <c r="D26" s="10" t="s">
        <v>47</v>
      </c>
      <c r="E26" s="3" t="s">
        <v>101</v>
      </c>
      <c r="F26" s="4" t="s">
        <v>80</v>
      </c>
      <c r="G26" s="3" t="s">
        <v>109</v>
      </c>
      <c r="H26" s="12"/>
      <c r="I26" s="12">
        <v>80</v>
      </c>
      <c r="J26" s="12"/>
      <c r="K26" s="12"/>
      <c r="L26" s="12">
        <v>80</v>
      </c>
      <c r="M26" s="18"/>
      <c r="N26" s="20"/>
      <c r="O26" s="18"/>
      <c r="P26" s="12"/>
      <c r="Q26" s="12"/>
      <c r="R26" s="12"/>
      <c r="S26" s="12">
        <v>80</v>
      </c>
      <c r="T26" s="2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s="4" customFormat="1" ht="16.5" customHeight="1">
      <c r="A27" s="3" t="s">
        <v>44</v>
      </c>
      <c r="B27" s="3" t="s">
        <v>49</v>
      </c>
      <c r="C27" s="3" t="s">
        <v>46</v>
      </c>
      <c r="D27" s="10" t="s">
        <v>47</v>
      </c>
      <c r="E27" s="3" t="s">
        <v>101</v>
      </c>
      <c r="F27" s="4" t="s">
        <v>82</v>
      </c>
      <c r="G27" s="3" t="s">
        <v>110</v>
      </c>
      <c r="H27" s="12"/>
      <c r="I27" s="12">
        <v>80</v>
      </c>
      <c r="J27" s="12"/>
      <c r="K27" s="12"/>
      <c r="L27" s="12">
        <v>70</v>
      </c>
      <c r="M27" s="18"/>
      <c r="N27" s="20"/>
      <c r="O27" s="18"/>
      <c r="P27" s="12"/>
      <c r="Q27" s="12"/>
      <c r="R27" s="12"/>
      <c r="S27" s="12">
        <v>80</v>
      </c>
      <c r="T27" s="20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s="4" customFormat="1" ht="16.5" customHeight="1">
      <c r="A28" s="3" t="s">
        <v>44</v>
      </c>
      <c r="B28" s="3" t="s">
        <v>49</v>
      </c>
      <c r="C28" s="3" t="s">
        <v>46</v>
      </c>
      <c r="D28" s="10" t="s">
        <v>47</v>
      </c>
      <c r="E28" s="3" t="s">
        <v>101</v>
      </c>
      <c r="F28" s="4" t="s">
        <v>80</v>
      </c>
      <c r="G28" s="3" t="s">
        <v>111</v>
      </c>
      <c r="H28" s="12"/>
      <c r="I28" s="12"/>
      <c r="J28" s="12"/>
      <c r="K28" s="12"/>
      <c r="L28" s="12"/>
      <c r="M28" s="18"/>
      <c r="N28" s="20"/>
      <c r="O28" s="18"/>
      <c r="P28" s="12"/>
      <c r="Q28" s="12">
        <v>80</v>
      </c>
      <c r="R28" s="12"/>
      <c r="S28" s="12"/>
      <c r="T28" s="20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s="6" customFormat="1" ht="16.5" customHeight="1">
      <c r="A29" s="5" t="s">
        <v>44</v>
      </c>
      <c r="B29" s="5" t="s">
        <v>49</v>
      </c>
      <c r="C29" s="5" t="s">
        <v>46</v>
      </c>
      <c r="D29" s="11" t="s">
        <v>47</v>
      </c>
      <c r="E29" s="5" t="s">
        <v>101</v>
      </c>
      <c r="F29" s="6" t="s">
        <v>82</v>
      </c>
      <c r="G29" s="5" t="s">
        <v>112</v>
      </c>
      <c r="H29" s="13"/>
      <c r="I29" s="13"/>
      <c r="J29" s="13">
        <v>90</v>
      </c>
      <c r="K29" s="13"/>
      <c r="L29" s="13"/>
      <c r="M29" s="19"/>
      <c r="N29" s="21"/>
      <c r="O29" s="19"/>
      <c r="P29" s="13"/>
      <c r="Q29" s="13">
        <v>80</v>
      </c>
      <c r="R29" s="13"/>
      <c r="S29" s="13"/>
      <c r="T29" s="2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>
      <c r="A30" s="7" t="s">
        <v>44</v>
      </c>
      <c r="B30" s="7" t="s">
        <v>43</v>
      </c>
      <c r="C30" s="7" t="s">
        <v>50</v>
      </c>
      <c r="D30" s="7" t="s">
        <v>51</v>
      </c>
      <c r="E30" s="3" t="s">
        <v>71</v>
      </c>
      <c r="F30" s="4" t="s">
        <v>72</v>
      </c>
      <c r="G30" s="3" t="s">
        <v>73</v>
      </c>
      <c r="H30" s="14"/>
      <c r="I30" s="14"/>
      <c r="J30" s="14"/>
      <c r="K30" s="14"/>
      <c r="L30" s="14"/>
      <c r="M30" s="14"/>
      <c r="N30" s="22"/>
      <c r="O30" s="14"/>
      <c r="P30" s="14"/>
      <c r="Q30" s="14"/>
      <c r="R30" s="14"/>
      <c r="S30" s="14"/>
      <c r="T30" s="22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5"/>
      <c r="AJ30" s="14"/>
      <c r="AK30" s="14"/>
      <c r="AL30" s="14"/>
      <c r="AM30" s="14"/>
      <c r="AN30" s="14"/>
      <c r="AO30" s="14"/>
      <c r="AP30" s="14"/>
    </row>
    <row r="31" spans="1:42">
      <c r="A31" s="8" t="s">
        <v>44</v>
      </c>
      <c r="B31" s="8" t="s">
        <v>43</v>
      </c>
      <c r="C31" s="8" t="s">
        <v>50</v>
      </c>
      <c r="D31" s="8" t="s">
        <v>51</v>
      </c>
      <c r="E31" s="3" t="s">
        <v>71</v>
      </c>
      <c r="F31" s="4" t="s">
        <v>75</v>
      </c>
      <c r="G31" s="3" t="s">
        <v>76</v>
      </c>
      <c r="H31" s="14"/>
      <c r="I31" s="14">
        <f>7/9*100</f>
        <v>77.777777777777786</v>
      </c>
      <c r="J31" s="14">
        <f>8/10*100</f>
        <v>80</v>
      </c>
      <c r="K31" s="14">
        <f>7/8*100</f>
        <v>87.5</v>
      </c>
      <c r="L31" s="14">
        <f>8/8*100</f>
        <v>100</v>
      </c>
      <c r="M31" s="14">
        <f>7/8*100</f>
        <v>87.5</v>
      </c>
      <c r="N31" s="22"/>
      <c r="O31" s="14">
        <f>8/8*100</f>
        <v>100</v>
      </c>
      <c r="P31" s="14">
        <f>8/8*100</f>
        <v>100</v>
      </c>
      <c r="Q31" s="14">
        <f>7/8*100</f>
        <v>87.5</v>
      </c>
      <c r="R31" s="14">
        <f>8/8*100</f>
        <v>100</v>
      </c>
      <c r="S31" s="14">
        <f>6/8*100</f>
        <v>75</v>
      </c>
      <c r="T31" s="22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5"/>
      <c r="AJ31" s="14"/>
      <c r="AK31" s="14"/>
      <c r="AL31" s="14"/>
      <c r="AM31" s="14"/>
      <c r="AN31" s="14"/>
      <c r="AO31" s="14"/>
      <c r="AP31" s="14"/>
    </row>
    <row r="32" spans="1:42">
      <c r="A32" s="8" t="s">
        <v>44</v>
      </c>
      <c r="B32" s="8" t="s">
        <v>43</v>
      </c>
      <c r="C32" s="8" t="s">
        <v>50</v>
      </c>
      <c r="D32" s="8" t="s">
        <v>51</v>
      </c>
      <c r="E32" s="3" t="s">
        <v>71</v>
      </c>
      <c r="F32" s="4" t="s">
        <v>77</v>
      </c>
      <c r="G32" s="3" t="s">
        <v>78</v>
      </c>
      <c r="H32" s="14"/>
      <c r="I32" s="14"/>
      <c r="J32" s="14">
        <v>50</v>
      </c>
      <c r="K32" s="14"/>
      <c r="L32" s="14"/>
      <c r="M32" s="14">
        <v>70</v>
      </c>
      <c r="N32" s="22"/>
      <c r="O32" s="14"/>
      <c r="P32" s="14"/>
      <c r="Q32" s="14">
        <v>70</v>
      </c>
      <c r="R32" s="14"/>
      <c r="S32" s="14">
        <v>70</v>
      </c>
      <c r="T32" s="22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5"/>
      <c r="AJ32" s="14"/>
      <c r="AK32" s="14"/>
      <c r="AL32" s="14"/>
      <c r="AM32" s="14"/>
      <c r="AN32" s="14"/>
      <c r="AO32" s="14"/>
      <c r="AP32" s="14"/>
    </row>
    <row r="33" spans="1:42">
      <c r="A33" s="8" t="s">
        <v>44</v>
      </c>
      <c r="B33" s="8" t="s">
        <v>43</v>
      </c>
      <c r="C33" s="8" t="s">
        <v>50</v>
      </c>
      <c r="D33" s="8" t="s">
        <v>51</v>
      </c>
      <c r="E33" s="3" t="s">
        <v>71</v>
      </c>
      <c r="F33" s="4" t="s">
        <v>77</v>
      </c>
      <c r="G33" s="3" t="s">
        <v>81</v>
      </c>
      <c r="H33" s="14"/>
      <c r="I33" s="14">
        <v>70</v>
      </c>
      <c r="J33" s="14">
        <v>90</v>
      </c>
      <c r="K33" s="14">
        <v>90</v>
      </c>
      <c r="L33" s="14">
        <v>70</v>
      </c>
      <c r="M33" s="14">
        <v>90</v>
      </c>
      <c r="N33" s="22"/>
      <c r="O33" s="14">
        <v>90</v>
      </c>
      <c r="P33" s="14">
        <v>90</v>
      </c>
      <c r="Q33" s="14">
        <v>90</v>
      </c>
      <c r="R33" s="14">
        <v>70</v>
      </c>
      <c r="S33" s="14">
        <v>70</v>
      </c>
      <c r="T33" s="22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5"/>
      <c r="AJ33" s="14"/>
      <c r="AK33" s="14"/>
      <c r="AL33" s="14"/>
      <c r="AM33" s="14"/>
      <c r="AN33" s="14"/>
      <c r="AO33" s="14"/>
      <c r="AP33" s="14"/>
    </row>
    <row r="34" spans="1:42">
      <c r="A34" s="8" t="s">
        <v>44</v>
      </c>
      <c r="B34" s="8" t="s">
        <v>43</v>
      </c>
      <c r="C34" s="8" t="s">
        <v>50</v>
      </c>
      <c r="D34" s="8" t="s">
        <v>51</v>
      </c>
      <c r="E34" s="3" t="s">
        <v>71</v>
      </c>
      <c r="F34" s="4" t="s">
        <v>75</v>
      </c>
      <c r="G34" s="3" t="s">
        <v>83</v>
      </c>
      <c r="H34" s="14"/>
      <c r="I34" s="14">
        <f>20/20*100</f>
        <v>100</v>
      </c>
      <c r="J34" s="14">
        <f>19/20*100</f>
        <v>95</v>
      </c>
      <c r="K34" s="14">
        <f>18/20*100</f>
        <v>90</v>
      </c>
      <c r="L34" s="14">
        <f>19/20*100</f>
        <v>95</v>
      </c>
      <c r="M34" s="14">
        <f>20/20*100</f>
        <v>100</v>
      </c>
      <c r="N34" s="22"/>
      <c r="O34" s="14">
        <f>18/20*100</f>
        <v>90</v>
      </c>
      <c r="P34" s="14">
        <f>16/20*100</f>
        <v>80</v>
      </c>
      <c r="Q34" s="14">
        <f>20/20*100</f>
        <v>100</v>
      </c>
      <c r="R34" s="14">
        <f>19/20*100</f>
        <v>95</v>
      </c>
      <c r="S34" s="14">
        <f>20/20*100</f>
        <v>100</v>
      </c>
      <c r="T34" s="2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5"/>
      <c r="AJ34" s="14"/>
      <c r="AK34" s="14"/>
      <c r="AL34" s="14"/>
      <c r="AM34" s="14"/>
      <c r="AN34" s="14"/>
      <c r="AO34" s="14"/>
      <c r="AP34" s="14"/>
    </row>
    <row r="35" spans="1:42">
      <c r="A35" s="8" t="s">
        <v>44</v>
      </c>
      <c r="B35" s="8" t="s">
        <v>43</v>
      </c>
      <c r="C35" s="8" t="s">
        <v>50</v>
      </c>
      <c r="D35" s="8" t="s">
        <v>51</v>
      </c>
      <c r="E35" s="3" t="s">
        <v>71</v>
      </c>
      <c r="F35" s="4" t="s">
        <v>75</v>
      </c>
      <c r="G35" s="3" t="s">
        <v>84</v>
      </c>
      <c r="H35" s="14"/>
      <c r="I35" s="14"/>
      <c r="J35" s="14"/>
      <c r="K35" s="14"/>
      <c r="L35" s="14"/>
      <c r="M35" s="14"/>
      <c r="N35" s="22"/>
      <c r="O35" s="14"/>
      <c r="P35" s="14"/>
      <c r="Q35" s="14"/>
      <c r="R35" s="14"/>
      <c r="S35" s="14"/>
      <c r="T35" s="22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5"/>
      <c r="AJ35" s="14"/>
      <c r="AK35" s="14"/>
      <c r="AL35" s="14"/>
      <c r="AM35" s="14"/>
      <c r="AN35" s="14"/>
      <c r="AO35" s="14"/>
      <c r="AP35" s="14"/>
    </row>
    <row r="36" spans="1:42">
      <c r="A36" s="8" t="s">
        <v>44</v>
      </c>
      <c r="B36" s="8" t="s">
        <v>43</v>
      </c>
      <c r="C36" s="8" t="s">
        <v>50</v>
      </c>
      <c r="D36" s="8" t="s">
        <v>51</v>
      </c>
      <c r="E36" s="5" t="s">
        <v>71</v>
      </c>
      <c r="F36" s="6" t="s">
        <v>85</v>
      </c>
      <c r="G36" s="5" t="s">
        <v>86</v>
      </c>
      <c r="H36" s="14"/>
      <c r="I36" s="14"/>
      <c r="J36" s="14"/>
      <c r="K36" s="14"/>
      <c r="L36" s="14"/>
      <c r="M36" s="14"/>
      <c r="N36" s="22"/>
      <c r="O36" s="14"/>
      <c r="P36" s="14"/>
      <c r="Q36" s="14"/>
      <c r="R36" s="14"/>
      <c r="S36" s="14"/>
      <c r="T36" s="22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5"/>
      <c r="AJ36" s="14"/>
      <c r="AK36" s="14"/>
      <c r="AL36" s="14"/>
      <c r="AM36" s="14"/>
      <c r="AN36" s="14"/>
      <c r="AO36" s="14"/>
      <c r="AP36" s="14"/>
    </row>
    <row r="37" spans="1:42">
      <c r="A37" s="8" t="s">
        <v>44</v>
      </c>
      <c r="B37" s="8" t="s">
        <v>43</v>
      </c>
      <c r="C37" s="8" t="s">
        <v>50</v>
      </c>
      <c r="D37" s="8" t="s">
        <v>51</v>
      </c>
      <c r="E37" s="3" t="s">
        <v>87</v>
      </c>
      <c r="F37" s="4" t="s">
        <v>75</v>
      </c>
      <c r="G37" s="3" t="s">
        <v>88</v>
      </c>
      <c r="H37" s="14"/>
      <c r="I37" s="14">
        <f>6/6*100</f>
        <v>100</v>
      </c>
      <c r="J37" s="14">
        <f>6/6*100</f>
        <v>100</v>
      </c>
      <c r="K37" s="14">
        <f>6/6*100</f>
        <v>100</v>
      </c>
      <c r="L37" s="14">
        <f>6/6*100</f>
        <v>100</v>
      </c>
      <c r="M37" s="14"/>
      <c r="N37" s="22"/>
      <c r="O37" s="14"/>
      <c r="P37" s="14">
        <f>6/6*100</f>
        <v>100</v>
      </c>
      <c r="Q37" s="14">
        <f>6/6*100</f>
        <v>100</v>
      </c>
      <c r="R37" s="14">
        <f>6/6*100</f>
        <v>100</v>
      </c>
      <c r="S37" s="14">
        <f>6/6*100</f>
        <v>100</v>
      </c>
      <c r="T37" s="22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  <c r="AJ37" s="14"/>
      <c r="AK37" s="14"/>
      <c r="AL37" s="14"/>
      <c r="AM37" s="14"/>
      <c r="AN37" s="14"/>
      <c r="AO37" s="14"/>
      <c r="AP37" s="14"/>
    </row>
    <row r="38" spans="1:42">
      <c r="A38" s="8" t="s">
        <v>44</v>
      </c>
      <c r="B38" s="8" t="s">
        <v>43</v>
      </c>
      <c r="C38" s="8" t="s">
        <v>50</v>
      </c>
      <c r="D38" s="8" t="s">
        <v>51</v>
      </c>
      <c r="E38" s="3" t="s">
        <v>87</v>
      </c>
      <c r="F38" s="4" t="s">
        <v>75</v>
      </c>
      <c r="G38" s="3" t="s">
        <v>90</v>
      </c>
      <c r="H38" s="14"/>
      <c r="I38" s="14">
        <f>4/4*100</f>
        <v>100</v>
      </c>
      <c r="J38" s="14">
        <f>4/4*100</f>
        <v>100</v>
      </c>
      <c r="K38" s="14">
        <f>3/4*100</f>
        <v>75</v>
      </c>
      <c r="L38" s="14">
        <f>3/4*100</f>
        <v>75</v>
      </c>
      <c r="M38" s="14"/>
      <c r="N38" s="22"/>
      <c r="O38" s="14"/>
      <c r="P38" s="14">
        <f>4/4*100</f>
        <v>100</v>
      </c>
      <c r="Q38" s="14">
        <f>4/4*100</f>
        <v>100</v>
      </c>
      <c r="R38" s="14">
        <f>4/4*100</f>
        <v>100</v>
      </c>
      <c r="S38" s="14">
        <f>4/4*100</f>
        <v>100</v>
      </c>
      <c r="T38" s="2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J38" s="14"/>
      <c r="AK38" s="14"/>
      <c r="AL38" s="14"/>
      <c r="AM38" s="14"/>
      <c r="AN38" s="14"/>
      <c r="AO38" s="14"/>
      <c r="AP38" s="14"/>
    </row>
    <row r="39" spans="1:42">
      <c r="A39" s="8" t="s">
        <v>44</v>
      </c>
      <c r="B39" s="8" t="s">
        <v>43</v>
      </c>
      <c r="C39" s="8" t="s">
        <v>50</v>
      </c>
      <c r="D39" s="8" t="s">
        <v>51</v>
      </c>
      <c r="E39" s="3" t="s">
        <v>87</v>
      </c>
      <c r="F39" s="4" t="s">
        <v>75</v>
      </c>
      <c r="G39" s="3" t="s">
        <v>91</v>
      </c>
      <c r="H39" s="14"/>
      <c r="I39" s="14">
        <f>5/5*100</f>
        <v>100</v>
      </c>
      <c r="J39" s="14">
        <f>5/5*100</f>
        <v>100</v>
      </c>
      <c r="K39" s="14">
        <f>5/5*100</f>
        <v>100</v>
      </c>
      <c r="L39" s="14">
        <f>5/5*100</f>
        <v>100</v>
      </c>
      <c r="M39" s="14"/>
      <c r="N39" s="22"/>
      <c r="O39" s="14"/>
      <c r="P39" s="14">
        <f>5/5*100</f>
        <v>100</v>
      </c>
      <c r="Q39" s="14">
        <f>5/5*100</f>
        <v>100</v>
      </c>
      <c r="R39" s="14">
        <f>5/5*100</f>
        <v>100</v>
      </c>
      <c r="S39" s="14">
        <f>5/5*100</f>
        <v>100</v>
      </c>
      <c r="T39" s="22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5"/>
      <c r="AJ39" s="14"/>
      <c r="AK39" s="14"/>
      <c r="AL39" s="14"/>
      <c r="AM39" s="14"/>
      <c r="AN39" s="14"/>
      <c r="AO39" s="14"/>
      <c r="AP39" s="14"/>
    </row>
    <row r="40" spans="1:42">
      <c r="A40" s="8" t="s">
        <v>44</v>
      </c>
      <c r="B40" s="8" t="s">
        <v>43</v>
      </c>
      <c r="C40" s="8" t="s">
        <v>50</v>
      </c>
      <c r="D40" s="8" t="s">
        <v>51</v>
      </c>
      <c r="E40" s="3" t="s">
        <v>87</v>
      </c>
      <c r="F40" s="4" t="s">
        <v>77</v>
      </c>
      <c r="G40" s="3" t="s">
        <v>92</v>
      </c>
      <c r="H40" s="14"/>
      <c r="I40" s="14">
        <v>90</v>
      </c>
      <c r="J40" s="14">
        <v>90</v>
      </c>
      <c r="K40" s="14">
        <v>90</v>
      </c>
      <c r="L40" s="14">
        <v>90</v>
      </c>
      <c r="M40" s="14"/>
      <c r="N40" s="22"/>
      <c r="O40" s="14"/>
      <c r="P40" s="14">
        <v>90</v>
      </c>
      <c r="Q40" s="14">
        <v>90</v>
      </c>
      <c r="R40" s="14">
        <v>70</v>
      </c>
      <c r="S40" s="14">
        <v>90</v>
      </c>
      <c r="T40" s="22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5"/>
      <c r="AJ40" s="14"/>
      <c r="AK40" s="14"/>
      <c r="AL40" s="14"/>
      <c r="AM40" s="14"/>
      <c r="AN40" s="14"/>
      <c r="AO40" s="14"/>
      <c r="AP40" s="14"/>
    </row>
    <row r="41" spans="1:42">
      <c r="A41" s="8" t="s">
        <v>44</v>
      </c>
      <c r="B41" s="8" t="s">
        <v>43</v>
      </c>
      <c r="C41" s="8" t="s">
        <v>50</v>
      </c>
      <c r="D41" s="8" t="s">
        <v>51</v>
      </c>
      <c r="E41" s="3" t="s">
        <v>87</v>
      </c>
      <c r="F41" s="4" t="s">
        <v>113</v>
      </c>
      <c r="G41" s="3" t="s">
        <v>93</v>
      </c>
      <c r="H41" s="14"/>
      <c r="I41" s="14">
        <v>90</v>
      </c>
      <c r="J41" s="14">
        <v>90</v>
      </c>
      <c r="K41" s="14">
        <v>90</v>
      </c>
      <c r="L41" s="14">
        <v>90</v>
      </c>
      <c r="M41" s="14"/>
      <c r="N41" s="22"/>
      <c r="O41" s="14"/>
      <c r="P41" s="14">
        <v>90</v>
      </c>
      <c r="Q41" s="14">
        <v>90</v>
      </c>
      <c r="R41" s="14">
        <v>90</v>
      </c>
      <c r="S41" s="14">
        <v>70</v>
      </c>
      <c r="T41" s="22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5"/>
      <c r="AJ41" s="14"/>
      <c r="AK41" s="14"/>
      <c r="AL41" s="14"/>
      <c r="AM41" s="14"/>
      <c r="AN41" s="14"/>
      <c r="AO41" s="14"/>
      <c r="AP41" s="14"/>
    </row>
    <row r="42" spans="1:42">
      <c r="A42" s="8" t="s">
        <v>44</v>
      </c>
      <c r="B42" s="8" t="s">
        <v>43</v>
      </c>
      <c r="C42" s="8" t="s">
        <v>50</v>
      </c>
      <c r="D42" s="8" t="s">
        <v>51</v>
      </c>
      <c r="E42" s="3" t="s">
        <v>87</v>
      </c>
      <c r="F42" s="4" t="s">
        <v>85</v>
      </c>
      <c r="G42" s="3" t="s">
        <v>95</v>
      </c>
      <c r="H42" s="14"/>
      <c r="I42" s="14">
        <v>90</v>
      </c>
      <c r="J42" s="14"/>
      <c r="K42" s="14">
        <v>90</v>
      </c>
      <c r="L42" s="14"/>
      <c r="M42" s="14"/>
      <c r="N42" s="22"/>
      <c r="O42" s="14"/>
      <c r="P42" s="14"/>
      <c r="Q42" s="14">
        <v>70</v>
      </c>
      <c r="R42" s="14"/>
      <c r="S42" s="14">
        <v>90</v>
      </c>
      <c r="T42" s="22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4"/>
      <c r="AK42" s="14"/>
      <c r="AL42" s="14"/>
      <c r="AM42" s="14"/>
      <c r="AN42" s="14"/>
      <c r="AO42" s="14"/>
      <c r="AP42" s="14"/>
    </row>
    <row r="43" spans="1:42">
      <c r="A43" s="8" t="s">
        <v>44</v>
      </c>
      <c r="B43" s="8" t="s">
        <v>43</v>
      </c>
      <c r="C43" s="8" t="s">
        <v>50</v>
      </c>
      <c r="D43" s="8" t="s">
        <v>51</v>
      </c>
      <c r="E43" s="3" t="s">
        <v>87</v>
      </c>
      <c r="F43" s="4" t="s">
        <v>75</v>
      </c>
      <c r="G43" s="3" t="s">
        <v>96</v>
      </c>
      <c r="H43" s="14"/>
      <c r="I43" s="14">
        <f>10/10*100</f>
        <v>100</v>
      </c>
      <c r="J43" s="14">
        <f>8/10*100</f>
        <v>80</v>
      </c>
      <c r="K43" s="14">
        <f>9/10*100</f>
        <v>90</v>
      </c>
      <c r="L43" s="14">
        <f>10/10*100</f>
        <v>100</v>
      </c>
      <c r="M43" s="14"/>
      <c r="N43" s="22"/>
      <c r="O43" s="14"/>
      <c r="P43" s="14">
        <f>10/10*100</f>
        <v>100</v>
      </c>
      <c r="Q43" s="14">
        <f>10/10*100</f>
        <v>100</v>
      </c>
      <c r="R43" s="14">
        <f>10/10*100</f>
        <v>100</v>
      </c>
      <c r="S43" s="14">
        <f>10/10*100</f>
        <v>100</v>
      </c>
      <c r="T43" s="2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5"/>
      <c r="AJ43" s="14"/>
      <c r="AK43" s="14"/>
      <c r="AL43" s="14"/>
      <c r="AM43" s="14"/>
      <c r="AN43" s="14"/>
      <c r="AO43" s="14"/>
      <c r="AP43" s="14"/>
    </row>
    <row r="44" spans="1:42">
      <c r="A44" s="8" t="s">
        <v>44</v>
      </c>
      <c r="B44" s="8" t="s">
        <v>43</v>
      </c>
      <c r="C44" s="8" t="s">
        <v>50</v>
      </c>
      <c r="D44" s="8" t="s">
        <v>51</v>
      </c>
      <c r="E44" s="3" t="s">
        <v>87</v>
      </c>
      <c r="F44" s="4" t="s">
        <v>75</v>
      </c>
      <c r="G44" s="3" t="s">
        <v>97</v>
      </c>
      <c r="H44" s="14"/>
      <c r="I44" s="14"/>
      <c r="J44" s="14"/>
      <c r="K44" s="14"/>
      <c r="L44" s="14"/>
      <c r="M44" s="14">
        <f>9/9*100</f>
        <v>100</v>
      </c>
      <c r="N44" s="22"/>
      <c r="O44" s="14"/>
      <c r="P44" s="14"/>
      <c r="Q44" s="14"/>
      <c r="R44" s="14"/>
      <c r="S44" s="14"/>
      <c r="T44" s="22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5"/>
      <c r="AJ44" s="14"/>
      <c r="AK44" s="14"/>
      <c r="AL44" s="14"/>
      <c r="AM44" s="14"/>
      <c r="AN44" s="14"/>
      <c r="AO44" s="14"/>
      <c r="AP44" s="14"/>
    </row>
    <row r="45" spans="1:42">
      <c r="A45" s="8" t="s">
        <v>44</v>
      </c>
      <c r="B45" s="8" t="s">
        <v>43</v>
      </c>
      <c r="C45" s="8" t="s">
        <v>50</v>
      </c>
      <c r="D45" s="8" t="s">
        <v>51</v>
      </c>
      <c r="E45" s="3" t="s">
        <v>87</v>
      </c>
      <c r="F45" s="4" t="s">
        <v>75</v>
      </c>
      <c r="G45" s="3" t="s">
        <v>98</v>
      </c>
      <c r="H45" s="14"/>
      <c r="I45" s="14"/>
      <c r="J45" s="14"/>
      <c r="K45" s="14"/>
      <c r="L45" s="14"/>
      <c r="M45" s="14">
        <f>18/40*100</f>
        <v>45</v>
      </c>
      <c r="N45" s="22"/>
      <c r="O45" s="14"/>
      <c r="P45" s="14"/>
      <c r="Q45" s="14"/>
      <c r="R45" s="14"/>
      <c r="S45" s="14"/>
      <c r="T45" s="22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5"/>
      <c r="AJ45" s="14"/>
      <c r="AK45" s="14"/>
      <c r="AL45" s="14"/>
      <c r="AM45" s="14"/>
      <c r="AN45" s="14"/>
      <c r="AO45" s="14"/>
      <c r="AP45" s="14"/>
    </row>
    <row r="46" spans="1:42">
      <c r="A46" s="8" t="s">
        <v>44</v>
      </c>
      <c r="B46" s="8" t="s">
        <v>43</v>
      </c>
      <c r="C46" s="8" t="s">
        <v>50</v>
      </c>
      <c r="D46" s="8" t="s">
        <v>51</v>
      </c>
      <c r="E46" s="3" t="s">
        <v>87</v>
      </c>
      <c r="F46" s="4" t="s">
        <v>75</v>
      </c>
      <c r="G46" s="3" t="s">
        <v>99</v>
      </c>
      <c r="H46" s="14"/>
      <c r="I46" s="14"/>
      <c r="J46" s="14"/>
      <c r="K46" s="14"/>
      <c r="L46" s="14"/>
      <c r="M46" s="14"/>
      <c r="N46" s="22"/>
      <c r="O46" s="14">
        <f>1/4*100</f>
        <v>25</v>
      </c>
      <c r="P46" s="14"/>
      <c r="Q46" s="14"/>
      <c r="R46" s="14"/>
      <c r="S46" s="14"/>
      <c r="T46" s="22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5"/>
      <c r="AJ46" s="14"/>
      <c r="AK46" s="14"/>
      <c r="AL46" s="14"/>
      <c r="AM46" s="14"/>
      <c r="AN46" s="14"/>
      <c r="AO46" s="14"/>
      <c r="AP46" s="14"/>
    </row>
    <row r="47" spans="1:42">
      <c r="A47" s="8" t="s">
        <v>44</v>
      </c>
      <c r="B47" s="8" t="s">
        <v>43</v>
      </c>
      <c r="C47" s="8" t="s">
        <v>50</v>
      </c>
      <c r="D47" s="8" t="s">
        <v>51</v>
      </c>
      <c r="E47" s="5" t="s">
        <v>87</v>
      </c>
      <c r="F47" s="6" t="s">
        <v>85</v>
      </c>
      <c r="G47" s="5" t="s">
        <v>100</v>
      </c>
      <c r="H47" s="14"/>
      <c r="I47" s="14"/>
      <c r="J47" s="14"/>
      <c r="K47" s="14"/>
      <c r="L47" s="14"/>
      <c r="M47" s="14"/>
      <c r="N47" s="22"/>
      <c r="O47" s="14">
        <v>0</v>
      </c>
      <c r="P47" s="14"/>
      <c r="Q47" s="14"/>
      <c r="R47" s="14"/>
      <c r="S47" s="14"/>
      <c r="T47" s="22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5"/>
      <c r="AJ47" s="14"/>
      <c r="AK47" s="14"/>
      <c r="AL47" s="14"/>
      <c r="AM47" s="14"/>
      <c r="AN47" s="14"/>
      <c r="AO47" s="14"/>
      <c r="AP47" s="14"/>
    </row>
    <row r="48" spans="1:42">
      <c r="A48" s="8" t="s">
        <v>44</v>
      </c>
      <c r="B48" s="8" t="s">
        <v>43</v>
      </c>
      <c r="C48" s="8" t="s">
        <v>50</v>
      </c>
      <c r="D48" s="8" t="s">
        <v>51</v>
      </c>
      <c r="E48" s="3" t="s">
        <v>101</v>
      </c>
      <c r="F48" s="4" t="s">
        <v>75</v>
      </c>
      <c r="G48" s="3" t="s">
        <v>102</v>
      </c>
      <c r="H48" s="14">
        <v>70</v>
      </c>
      <c r="I48" s="14">
        <v>70</v>
      </c>
      <c r="J48" s="14"/>
      <c r="K48" s="24"/>
      <c r="L48" s="14">
        <v>70</v>
      </c>
      <c r="M48" s="24"/>
      <c r="N48" s="22"/>
      <c r="O48" s="14">
        <v>90</v>
      </c>
      <c r="P48" s="14"/>
      <c r="Q48" s="14"/>
      <c r="R48" s="14"/>
      <c r="S48" s="14"/>
      <c r="T48" s="22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5"/>
      <c r="AJ48" s="14"/>
      <c r="AK48" s="14"/>
      <c r="AL48" s="14"/>
      <c r="AM48" s="14"/>
      <c r="AN48" s="14"/>
      <c r="AO48" s="14"/>
      <c r="AP48" s="14"/>
    </row>
    <row r="49" spans="1:42">
      <c r="A49" s="8" t="s">
        <v>44</v>
      </c>
      <c r="B49" s="8" t="s">
        <v>43</v>
      </c>
      <c r="C49" s="8" t="s">
        <v>50</v>
      </c>
      <c r="D49" s="8" t="s">
        <v>51</v>
      </c>
      <c r="E49" s="3" t="s">
        <v>101</v>
      </c>
      <c r="F49" s="4" t="s">
        <v>72</v>
      </c>
      <c r="G49" s="3" t="s">
        <v>104</v>
      </c>
      <c r="H49" s="14"/>
      <c r="I49" s="14"/>
      <c r="J49" s="14"/>
      <c r="K49" s="14"/>
      <c r="L49" s="14"/>
      <c r="M49" s="14"/>
      <c r="N49" s="22"/>
      <c r="O49" s="14"/>
      <c r="P49" s="14"/>
      <c r="Q49" s="14"/>
      <c r="R49" s="14"/>
      <c r="S49" s="14"/>
      <c r="T49" s="2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5"/>
      <c r="AJ49" s="14"/>
      <c r="AK49" s="14"/>
      <c r="AL49" s="14"/>
      <c r="AM49" s="14"/>
      <c r="AN49" s="14"/>
      <c r="AO49" s="14"/>
      <c r="AP49" s="14"/>
    </row>
    <row r="50" spans="1:42">
      <c r="A50" s="8" t="s">
        <v>44</v>
      </c>
      <c r="B50" s="8" t="s">
        <v>43</v>
      </c>
      <c r="C50" s="8" t="s">
        <v>50</v>
      </c>
      <c r="D50" s="8" t="s">
        <v>51</v>
      </c>
      <c r="E50" s="3" t="s">
        <v>101</v>
      </c>
      <c r="F50" s="4" t="s">
        <v>75</v>
      </c>
      <c r="G50" s="3" t="s">
        <v>105</v>
      </c>
      <c r="H50" s="14">
        <f>7/8*100</f>
        <v>87.5</v>
      </c>
      <c r="I50" s="14">
        <f>7/8*100</f>
        <v>87.5</v>
      </c>
      <c r="J50" s="14">
        <f>8/8*100</f>
        <v>100</v>
      </c>
      <c r="K50" s="14">
        <f>8/8*100</f>
        <v>100</v>
      </c>
      <c r="L50" s="14">
        <f>7/8*100</f>
        <v>87.5</v>
      </c>
      <c r="M50" s="14">
        <f>7/8*100</f>
        <v>87.5</v>
      </c>
      <c r="N50" s="22"/>
      <c r="O50" s="14"/>
      <c r="P50" s="14">
        <f>7/7*100</f>
        <v>100</v>
      </c>
      <c r="Q50" s="14">
        <f>7/8*100</f>
        <v>87.5</v>
      </c>
      <c r="R50" s="14">
        <f>7/8*100</f>
        <v>87.5</v>
      </c>
      <c r="S50" s="14">
        <f>8/8*100</f>
        <v>100</v>
      </c>
      <c r="T50" s="22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5"/>
      <c r="AJ50" s="14"/>
      <c r="AK50" s="14"/>
      <c r="AL50" s="14"/>
      <c r="AM50" s="14"/>
      <c r="AN50" s="14"/>
      <c r="AO50" s="14"/>
      <c r="AP50" s="14"/>
    </row>
    <row r="51" spans="1:42">
      <c r="A51" s="8" t="s">
        <v>44</v>
      </c>
      <c r="B51" s="8" t="s">
        <v>43</v>
      </c>
      <c r="C51" s="8" t="s">
        <v>50</v>
      </c>
      <c r="D51" s="8" t="s">
        <v>51</v>
      </c>
      <c r="E51" s="3" t="s">
        <v>101</v>
      </c>
      <c r="F51" s="4" t="s">
        <v>77</v>
      </c>
      <c r="G51" s="3" t="s">
        <v>106</v>
      </c>
      <c r="H51" s="14">
        <v>90</v>
      </c>
      <c r="I51" s="14">
        <v>80</v>
      </c>
      <c r="J51" s="14">
        <v>80</v>
      </c>
      <c r="K51" s="14">
        <v>80</v>
      </c>
      <c r="L51" s="14"/>
      <c r="M51" s="14">
        <v>80</v>
      </c>
      <c r="N51" s="22"/>
      <c r="O51" s="14"/>
      <c r="P51" s="14">
        <v>90</v>
      </c>
      <c r="Q51" s="14">
        <v>90</v>
      </c>
      <c r="R51" s="14"/>
      <c r="S51" s="14">
        <v>80</v>
      </c>
      <c r="T51" s="22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5"/>
      <c r="AJ51" s="14"/>
      <c r="AK51" s="14"/>
      <c r="AL51" s="14"/>
      <c r="AM51" s="14"/>
      <c r="AN51" s="14"/>
      <c r="AO51" s="14"/>
      <c r="AP51" s="14"/>
    </row>
    <row r="52" spans="1:42">
      <c r="A52" s="8" t="s">
        <v>44</v>
      </c>
      <c r="B52" s="8" t="s">
        <v>43</v>
      </c>
      <c r="C52" s="8" t="s">
        <v>50</v>
      </c>
      <c r="D52" s="8" t="s">
        <v>51</v>
      </c>
      <c r="E52" s="3" t="s">
        <v>101</v>
      </c>
      <c r="F52" s="4" t="s">
        <v>75</v>
      </c>
      <c r="G52" s="3" t="s">
        <v>107</v>
      </c>
      <c r="H52" s="14">
        <f>5/5*100</f>
        <v>100</v>
      </c>
      <c r="I52" s="14"/>
      <c r="J52" s="14"/>
      <c r="K52" s="14">
        <f>4/5*100</f>
        <v>80</v>
      </c>
      <c r="L52" s="14"/>
      <c r="M52" s="14"/>
      <c r="N52" s="22"/>
      <c r="O52" s="14">
        <f>5/5*100</f>
        <v>100</v>
      </c>
      <c r="P52" s="14"/>
      <c r="Q52" s="14"/>
      <c r="R52" s="14">
        <f>4/5*100</f>
        <v>80</v>
      </c>
      <c r="S52" s="14"/>
      <c r="T52" s="22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/>
      <c r="AJ52" s="14"/>
      <c r="AK52" s="14"/>
      <c r="AL52" s="14"/>
      <c r="AM52" s="14"/>
      <c r="AN52" s="14"/>
      <c r="AO52" s="14"/>
      <c r="AP52" s="14"/>
    </row>
    <row r="53" spans="1:42">
      <c r="A53" s="8" t="s">
        <v>44</v>
      </c>
      <c r="B53" s="8" t="s">
        <v>43</v>
      </c>
      <c r="C53" s="8" t="s">
        <v>50</v>
      </c>
      <c r="D53" s="8" t="s">
        <v>51</v>
      </c>
      <c r="E53" s="3" t="s">
        <v>101</v>
      </c>
      <c r="F53" s="4" t="s">
        <v>77</v>
      </c>
      <c r="G53" s="3" t="s">
        <v>108</v>
      </c>
      <c r="H53" s="14">
        <v>100</v>
      </c>
      <c r="I53" s="14"/>
      <c r="J53" s="14"/>
      <c r="K53" s="14">
        <v>80</v>
      </c>
      <c r="L53" s="14"/>
      <c r="M53" s="14"/>
      <c r="N53" s="22"/>
      <c r="O53" s="14">
        <v>100</v>
      </c>
      <c r="P53" s="14"/>
      <c r="Q53" s="14"/>
      <c r="R53" s="14">
        <v>70</v>
      </c>
      <c r="S53" s="14"/>
      <c r="T53" s="22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  <c r="AJ53" s="14"/>
      <c r="AK53" s="14"/>
      <c r="AL53" s="14"/>
      <c r="AM53" s="14"/>
      <c r="AN53" s="14"/>
      <c r="AO53" s="14"/>
      <c r="AP53" s="14"/>
    </row>
    <row r="54" spans="1:42">
      <c r="A54" s="8" t="s">
        <v>44</v>
      </c>
      <c r="B54" s="8" t="s">
        <v>43</v>
      </c>
      <c r="C54" s="8" t="s">
        <v>50</v>
      </c>
      <c r="D54" s="8" t="s">
        <v>51</v>
      </c>
      <c r="E54" s="3" t="s">
        <v>101</v>
      </c>
      <c r="F54" s="4" t="s">
        <v>77</v>
      </c>
      <c r="G54" s="3" t="s">
        <v>109</v>
      </c>
      <c r="H54" s="14"/>
      <c r="I54" s="14"/>
      <c r="J54" s="14"/>
      <c r="K54" s="14"/>
      <c r="L54" s="14"/>
      <c r="M54" s="14"/>
      <c r="N54" s="22"/>
      <c r="O54" s="14"/>
      <c r="P54" s="14"/>
      <c r="Q54" s="14"/>
      <c r="R54" s="14"/>
      <c r="S54" s="14"/>
      <c r="T54" s="22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5"/>
      <c r="AJ54" s="14"/>
      <c r="AK54" s="14"/>
      <c r="AL54" s="14"/>
      <c r="AM54" s="14"/>
      <c r="AN54" s="14"/>
      <c r="AO54" s="14"/>
      <c r="AP54" s="14"/>
    </row>
    <row r="55" spans="1:42">
      <c r="A55" s="8" t="s">
        <v>44</v>
      </c>
      <c r="B55" s="8" t="s">
        <v>43</v>
      </c>
      <c r="C55" s="8" t="s">
        <v>50</v>
      </c>
      <c r="D55" s="8" t="s">
        <v>51</v>
      </c>
      <c r="E55" s="3" t="s">
        <v>101</v>
      </c>
      <c r="F55" s="4" t="s">
        <v>75</v>
      </c>
      <c r="G55" s="3" t="s">
        <v>110</v>
      </c>
      <c r="H55" s="14"/>
      <c r="I55" s="14">
        <v>80</v>
      </c>
      <c r="J55" s="14"/>
      <c r="K55" s="14"/>
      <c r="L55" s="14">
        <v>90</v>
      </c>
      <c r="M55" s="14"/>
      <c r="N55" s="22"/>
      <c r="O55" s="14"/>
      <c r="P55" s="14">
        <v>80</v>
      </c>
      <c r="Q55" s="14"/>
      <c r="R55" s="14"/>
      <c r="S55" s="14">
        <v>90</v>
      </c>
      <c r="T55" s="22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5"/>
      <c r="AJ55" s="14"/>
      <c r="AK55" s="14"/>
      <c r="AL55" s="14"/>
      <c r="AM55" s="14"/>
      <c r="AN55" s="14"/>
      <c r="AO55" s="14"/>
      <c r="AP55" s="14"/>
    </row>
    <row r="56" spans="1:42">
      <c r="A56" s="8" t="s">
        <v>44</v>
      </c>
      <c r="B56" s="8" t="s">
        <v>43</v>
      </c>
      <c r="C56" s="8" t="s">
        <v>50</v>
      </c>
      <c r="D56" s="8" t="s">
        <v>51</v>
      </c>
      <c r="E56" s="3" t="s">
        <v>101</v>
      </c>
      <c r="F56" s="4" t="s">
        <v>77</v>
      </c>
      <c r="G56" s="3" t="s">
        <v>111</v>
      </c>
      <c r="H56" s="14"/>
      <c r="I56" s="14"/>
      <c r="J56" s="14"/>
      <c r="K56" s="14"/>
      <c r="L56" s="14"/>
      <c r="M56" s="14"/>
      <c r="N56" s="22"/>
      <c r="O56" s="14"/>
      <c r="P56" s="14"/>
      <c r="Q56" s="14"/>
      <c r="R56" s="14"/>
      <c r="S56" s="14"/>
      <c r="T56" s="22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5"/>
      <c r="AJ56" s="14"/>
      <c r="AK56" s="14"/>
      <c r="AL56" s="14"/>
      <c r="AM56" s="14"/>
      <c r="AN56" s="14"/>
      <c r="AO56" s="14"/>
      <c r="AP56" s="14"/>
    </row>
    <row r="57" spans="1:42">
      <c r="A57" s="8" t="s">
        <v>44</v>
      </c>
      <c r="B57" s="8" t="s">
        <v>43</v>
      </c>
      <c r="C57" s="8" t="s">
        <v>50</v>
      </c>
      <c r="D57" s="8" t="s">
        <v>51</v>
      </c>
      <c r="E57" s="5" t="s">
        <v>101</v>
      </c>
      <c r="F57" s="6" t="s">
        <v>75</v>
      </c>
      <c r="G57" s="5" t="s">
        <v>112</v>
      </c>
      <c r="H57" s="14"/>
      <c r="I57" s="14"/>
      <c r="J57" s="14">
        <v>80</v>
      </c>
      <c r="K57" s="14"/>
      <c r="L57" s="14"/>
      <c r="M57" s="14">
        <v>100</v>
      </c>
      <c r="N57" s="22"/>
      <c r="O57" s="14"/>
      <c r="P57" s="14"/>
      <c r="Q57" s="14">
        <v>80</v>
      </c>
      <c r="R57" s="14"/>
      <c r="S57" s="14"/>
      <c r="T57" s="22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5"/>
      <c r="AJ57" s="14"/>
      <c r="AK57" s="14"/>
      <c r="AL57" s="14"/>
      <c r="AM57" s="14"/>
      <c r="AN57" s="14"/>
      <c r="AO57" s="14"/>
      <c r="AP57" s="14"/>
    </row>
    <row r="58" spans="1:42">
      <c r="A58" s="8" t="s">
        <v>44</v>
      </c>
      <c r="B58" s="8" t="s">
        <v>43</v>
      </c>
      <c r="C58" s="8" t="s">
        <v>52</v>
      </c>
      <c r="D58" s="8" t="s">
        <v>53</v>
      </c>
      <c r="E58" s="3" t="s">
        <v>71</v>
      </c>
      <c r="F58" s="4" t="s">
        <v>72</v>
      </c>
      <c r="G58" s="3" t="s">
        <v>73</v>
      </c>
      <c r="H58" s="14"/>
      <c r="I58" s="14"/>
      <c r="J58" s="16"/>
      <c r="K58" s="16"/>
      <c r="L58" s="14"/>
      <c r="M58" s="14"/>
      <c r="N58" s="22"/>
      <c r="O58" s="14"/>
      <c r="P58" s="14"/>
      <c r="Q58" s="14"/>
      <c r="R58" s="14"/>
      <c r="S58" s="14"/>
      <c r="T58" s="2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5"/>
      <c r="AJ58" s="14"/>
      <c r="AK58" s="14"/>
      <c r="AL58" s="14"/>
      <c r="AM58" s="14"/>
      <c r="AN58" s="14"/>
      <c r="AO58" s="14"/>
      <c r="AP58" s="14"/>
    </row>
    <row r="59" spans="1:42">
      <c r="A59" s="8" t="s">
        <v>44</v>
      </c>
      <c r="B59" s="8" t="s">
        <v>43</v>
      </c>
      <c r="C59" s="8" t="s">
        <v>52</v>
      </c>
      <c r="D59" s="8" t="s">
        <v>53</v>
      </c>
      <c r="E59" s="3" t="s">
        <v>71</v>
      </c>
      <c r="F59" s="4" t="s">
        <v>75</v>
      </c>
      <c r="G59" s="3" t="s">
        <v>76</v>
      </c>
      <c r="H59" s="14"/>
      <c r="I59" s="14">
        <f>7/9*100</f>
        <v>77.777777777777786</v>
      </c>
      <c r="J59" s="16"/>
      <c r="K59" s="16"/>
      <c r="L59" s="14">
        <f>6/8*100</f>
        <v>75</v>
      </c>
      <c r="M59" s="14">
        <f>7/8*100</f>
        <v>87.5</v>
      </c>
      <c r="N59" s="22"/>
      <c r="O59" s="14">
        <f>7/8*100</f>
        <v>87.5</v>
      </c>
      <c r="P59" s="14">
        <f>6/8*100</f>
        <v>75</v>
      </c>
      <c r="Q59" s="14">
        <f>6/8*100</f>
        <v>75</v>
      </c>
      <c r="R59" s="14">
        <f>7/8*100</f>
        <v>87.5</v>
      </c>
      <c r="S59" s="14">
        <f>4/8*100</f>
        <v>50</v>
      </c>
      <c r="T59" s="2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5"/>
      <c r="AJ59" s="14"/>
      <c r="AK59" s="14"/>
      <c r="AL59" s="14"/>
      <c r="AM59" s="14"/>
      <c r="AN59" s="14"/>
      <c r="AO59" s="14"/>
      <c r="AP59" s="14"/>
    </row>
    <row r="60" spans="1:42">
      <c r="A60" s="8" t="s">
        <v>44</v>
      </c>
      <c r="B60" s="8" t="s">
        <v>43</v>
      </c>
      <c r="C60" s="8" t="s">
        <v>52</v>
      </c>
      <c r="D60" s="8" t="s">
        <v>53</v>
      </c>
      <c r="E60" s="3" t="s">
        <v>71</v>
      </c>
      <c r="F60" s="4" t="s">
        <v>77</v>
      </c>
      <c r="G60" s="3" t="s">
        <v>78</v>
      </c>
      <c r="H60" s="14"/>
      <c r="I60" s="14"/>
      <c r="J60" s="16" t="s">
        <v>69</v>
      </c>
      <c r="K60" s="16"/>
      <c r="L60" s="14"/>
      <c r="M60" s="14">
        <v>70</v>
      </c>
      <c r="N60" s="22"/>
      <c r="O60" s="14"/>
      <c r="P60" s="14"/>
      <c r="Q60" s="14">
        <v>70</v>
      </c>
      <c r="R60" s="14"/>
      <c r="S60" s="14">
        <v>0</v>
      </c>
      <c r="T60" s="2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5"/>
      <c r="AJ60" s="14"/>
      <c r="AK60" s="14"/>
      <c r="AL60" s="14"/>
      <c r="AM60" s="14"/>
      <c r="AN60" s="14"/>
      <c r="AO60" s="14"/>
      <c r="AP60" s="14"/>
    </row>
    <row r="61" spans="1:42">
      <c r="A61" s="8" t="s">
        <v>44</v>
      </c>
      <c r="B61" s="8" t="s">
        <v>43</v>
      </c>
      <c r="C61" s="8" t="s">
        <v>52</v>
      </c>
      <c r="D61" s="8" t="s">
        <v>53</v>
      </c>
      <c r="E61" s="3" t="s">
        <v>71</v>
      </c>
      <c r="F61" s="4" t="s">
        <v>77</v>
      </c>
      <c r="G61" s="3" t="s">
        <v>81</v>
      </c>
      <c r="H61" s="14"/>
      <c r="I61" s="14">
        <v>70</v>
      </c>
      <c r="J61" s="16"/>
      <c r="K61" s="16"/>
      <c r="L61" s="14">
        <v>70</v>
      </c>
      <c r="M61" s="14">
        <v>70</v>
      </c>
      <c r="N61" s="22"/>
      <c r="O61" s="14">
        <v>70</v>
      </c>
      <c r="P61" s="14">
        <v>70</v>
      </c>
      <c r="Q61" s="14">
        <v>70</v>
      </c>
      <c r="R61" s="14">
        <v>90</v>
      </c>
      <c r="S61" s="14">
        <v>70</v>
      </c>
      <c r="T61" s="2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5"/>
      <c r="AJ61" s="14"/>
      <c r="AK61" s="14"/>
      <c r="AL61" s="14"/>
      <c r="AM61" s="14"/>
      <c r="AN61" s="14"/>
      <c r="AO61" s="14"/>
      <c r="AP61" s="14"/>
    </row>
    <row r="62" spans="1:42">
      <c r="A62" s="8" t="s">
        <v>44</v>
      </c>
      <c r="B62" s="8" t="s">
        <v>43</v>
      </c>
      <c r="C62" s="8" t="s">
        <v>52</v>
      </c>
      <c r="D62" s="8" t="s">
        <v>53</v>
      </c>
      <c r="E62" s="3" t="s">
        <v>71</v>
      </c>
      <c r="F62" s="4" t="s">
        <v>75</v>
      </c>
      <c r="G62" s="3" t="s">
        <v>83</v>
      </c>
      <c r="H62" s="14"/>
      <c r="I62" s="14">
        <f>19/20*100</f>
        <v>95</v>
      </c>
      <c r="J62" s="16"/>
      <c r="K62" s="16"/>
      <c r="L62" s="14">
        <f>17/20*100</f>
        <v>85</v>
      </c>
      <c r="M62" s="14">
        <f>18/20*100</f>
        <v>90</v>
      </c>
      <c r="N62" s="22"/>
      <c r="O62" s="14">
        <f>15/20*100</f>
        <v>75</v>
      </c>
      <c r="P62" s="14">
        <f>17/20*100</f>
        <v>85</v>
      </c>
      <c r="Q62" s="14">
        <f>18/20*100</f>
        <v>90</v>
      </c>
      <c r="R62" s="14">
        <f>20/20*100</f>
        <v>100</v>
      </c>
      <c r="S62" s="14">
        <f>19/20*100</f>
        <v>95</v>
      </c>
      <c r="T62" s="2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5"/>
      <c r="AJ62" s="14"/>
      <c r="AK62" s="14"/>
      <c r="AL62" s="14"/>
      <c r="AM62" s="14"/>
      <c r="AN62" s="14"/>
      <c r="AO62" s="14"/>
      <c r="AP62" s="14"/>
    </row>
    <row r="63" spans="1:42">
      <c r="A63" s="8" t="s">
        <v>44</v>
      </c>
      <c r="B63" s="8" t="s">
        <v>43</v>
      </c>
      <c r="C63" s="8" t="s">
        <v>52</v>
      </c>
      <c r="D63" s="8" t="s">
        <v>53</v>
      </c>
      <c r="E63" s="3" t="s">
        <v>71</v>
      </c>
      <c r="F63" s="4" t="s">
        <v>75</v>
      </c>
      <c r="G63" s="3" t="s">
        <v>84</v>
      </c>
      <c r="H63" s="14"/>
      <c r="I63" s="14"/>
      <c r="J63" s="16"/>
      <c r="K63" s="16"/>
      <c r="L63" s="14"/>
      <c r="M63" s="14"/>
      <c r="N63" s="22"/>
      <c r="O63" s="14"/>
      <c r="P63" s="14"/>
      <c r="Q63" s="14"/>
      <c r="R63" s="14"/>
      <c r="S63" s="14"/>
      <c r="T63" s="2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5"/>
      <c r="AJ63" s="14"/>
      <c r="AK63" s="14"/>
      <c r="AL63" s="14"/>
      <c r="AM63" s="14"/>
      <c r="AN63" s="14"/>
      <c r="AO63" s="14"/>
      <c r="AP63" s="14"/>
    </row>
    <row r="64" spans="1:42">
      <c r="A64" s="8" t="s">
        <v>44</v>
      </c>
      <c r="B64" s="8" t="s">
        <v>43</v>
      </c>
      <c r="C64" s="8" t="s">
        <v>52</v>
      </c>
      <c r="D64" s="8" t="s">
        <v>53</v>
      </c>
      <c r="E64" s="5" t="s">
        <v>71</v>
      </c>
      <c r="F64" s="6" t="s">
        <v>85</v>
      </c>
      <c r="G64" s="5" t="s">
        <v>86</v>
      </c>
      <c r="H64" s="14"/>
      <c r="I64" s="14"/>
      <c r="J64" s="16"/>
      <c r="K64" s="16"/>
      <c r="L64" s="14"/>
      <c r="M64" s="14"/>
      <c r="N64" s="22"/>
      <c r="O64" s="14"/>
      <c r="P64" s="14"/>
      <c r="Q64" s="14"/>
      <c r="R64" s="14"/>
      <c r="S64" s="14"/>
      <c r="T64" s="2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5"/>
      <c r="AJ64" s="14"/>
      <c r="AK64" s="14"/>
      <c r="AL64" s="14"/>
      <c r="AM64" s="14"/>
      <c r="AN64" s="14"/>
      <c r="AO64" s="14"/>
      <c r="AP64" s="14"/>
    </row>
    <row r="65" spans="1:42">
      <c r="A65" s="8" t="s">
        <v>44</v>
      </c>
      <c r="B65" s="8" t="s">
        <v>43</v>
      </c>
      <c r="C65" s="8" t="s">
        <v>52</v>
      </c>
      <c r="D65" s="8" t="s">
        <v>53</v>
      </c>
      <c r="E65" s="3" t="s">
        <v>87</v>
      </c>
      <c r="F65" s="4" t="s">
        <v>75</v>
      </c>
      <c r="G65" s="3" t="s">
        <v>88</v>
      </c>
      <c r="H65" s="14"/>
      <c r="I65" s="14">
        <f>4/6*100</f>
        <v>66.666666666666657</v>
      </c>
      <c r="J65" s="16"/>
      <c r="K65" s="16"/>
      <c r="L65" s="14">
        <f>6/6*100</f>
        <v>100</v>
      </c>
      <c r="M65" s="14"/>
      <c r="N65" s="22"/>
      <c r="O65" s="14"/>
      <c r="P65" s="14">
        <f>6/6*100</f>
        <v>100</v>
      </c>
      <c r="Q65" s="14">
        <f>6/6*100</f>
        <v>100</v>
      </c>
      <c r="R65" s="14">
        <f>6/6*100</f>
        <v>100</v>
      </c>
      <c r="S65" s="14">
        <f>6/6*100</f>
        <v>100</v>
      </c>
      <c r="T65" s="2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5"/>
      <c r="AJ65" s="14"/>
      <c r="AK65" s="14"/>
      <c r="AL65" s="14"/>
      <c r="AM65" s="14"/>
      <c r="AN65" s="14"/>
      <c r="AO65" s="14"/>
      <c r="AP65" s="14"/>
    </row>
    <row r="66" spans="1:42">
      <c r="A66" s="8" t="s">
        <v>44</v>
      </c>
      <c r="B66" s="8" t="s">
        <v>43</v>
      </c>
      <c r="C66" s="8" t="s">
        <v>52</v>
      </c>
      <c r="D66" s="8" t="s">
        <v>53</v>
      </c>
      <c r="E66" s="3" t="s">
        <v>87</v>
      </c>
      <c r="F66" s="4" t="s">
        <v>75</v>
      </c>
      <c r="G66" s="3" t="s">
        <v>90</v>
      </c>
      <c r="H66" s="14"/>
      <c r="I66" s="14">
        <f>3/4*100</f>
        <v>75</v>
      </c>
      <c r="J66" s="16"/>
      <c r="K66" s="16"/>
      <c r="L66" s="14">
        <f>2/4*100</f>
        <v>50</v>
      </c>
      <c r="M66" s="14"/>
      <c r="N66" s="22"/>
      <c r="O66" s="14"/>
      <c r="P66" s="14">
        <f>3/4*100</f>
        <v>75</v>
      </c>
      <c r="Q66" s="14">
        <f>3/4*100</f>
        <v>75</v>
      </c>
      <c r="R66" s="14">
        <f>3/4*100</f>
        <v>75</v>
      </c>
      <c r="S66" s="14">
        <f>4/4*100</f>
        <v>100</v>
      </c>
      <c r="T66" s="2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  <c r="AJ66" s="14"/>
      <c r="AK66" s="14"/>
      <c r="AL66" s="14"/>
      <c r="AM66" s="14"/>
      <c r="AN66" s="14"/>
      <c r="AO66" s="14"/>
      <c r="AP66" s="14"/>
    </row>
    <row r="67" spans="1:42">
      <c r="A67" s="8" t="s">
        <v>44</v>
      </c>
      <c r="B67" s="8" t="s">
        <v>43</v>
      </c>
      <c r="C67" s="8" t="s">
        <v>52</v>
      </c>
      <c r="D67" s="8" t="s">
        <v>53</v>
      </c>
      <c r="E67" s="3" t="s">
        <v>87</v>
      </c>
      <c r="F67" s="4" t="s">
        <v>75</v>
      </c>
      <c r="G67" s="3" t="s">
        <v>91</v>
      </c>
      <c r="H67" s="14"/>
      <c r="I67" s="14">
        <f>5/5*100</f>
        <v>100</v>
      </c>
      <c r="J67" s="16"/>
      <c r="K67" s="16"/>
      <c r="L67" s="14">
        <f>5/5*100</f>
        <v>100</v>
      </c>
      <c r="M67" s="14"/>
      <c r="N67" s="22"/>
      <c r="O67" s="14"/>
      <c r="P67" s="14">
        <f>5/5*100</f>
        <v>100</v>
      </c>
      <c r="Q67" s="14">
        <f>5/5*100</f>
        <v>100</v>
      </c>
      <c r="R67" s="14">
        <f>5/5*100</f>
        <v>100</v>
      </c>
      <c r="S67" s="14">
        <f>5/5*100</f>
        <v>100</v>
      </c>
      <c r="T67" s="2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5"/>
      <c r="AJ67" s="14"/>
      <c r="AK67" s="14"/>
      <c r="AL67" s="14"/>
      <c r="AM67" s="14"/>
      <c r="AN67" s="14"/>
      <c r="AO67" s="14"/>
      <c r="AP67" s="14"/>
    </row>
    <row r="68" spans="1:42">
      <c r="A68" s="8" t="s">
        <v>44</v>
      </c>
      <c r="B68" s="8" t="s">
        <v>43</v>
      </c>
      <c r="C68" s="8" t="s">
        <v>52</v>
      </c>
      <c r="D68" s="8" t="s">
        <v>53</v>
      </c>
      <c r="E68" s="3" t="s">
        <v>87</v>
      </c>
      <c r="F68" s="4" t="s">
        <v>77</v>
      </c>
      <c r="G68" s="3" t="s">
        <v>92</v>
      </c>
      <c r="H68" s="14"/>
      <c r="I68" s="14">
        <v>90</v>
      </c>
      <c r="J68" s="16"/>
      <c r="K68" s="16"/>
      <c r="L68" s="14">
        <v>70</v>
      </c>
      <c r="M68" s="14"/>
      <c r="N68" s="22"/>
      <c r="O68" s="14"/>
      <c r="P68" s="14">
        <v>90</v>
      </c>
      <c r="Q68" s="14">
        <v>70</v>
      </c>
      <c r="R68" s="14">
        <v>50</v>
      </c>
      <c r="S68" s="14">
        <v>70</v>
      </c>
      <c r="T68" s="2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5"/>
      <c r="AJ68" s="14"/>
      <c r="AK68" s="14"/>
      <c r="AL68" s="14"/>
      <c r="AM68" s="14"/>
      <c r="AN68" s="14"/>
      <c r="AO68" s="14"/>
      <c r="AP68" s="14"/>
    </row>
    <row r="69" spans="1:42">
      <c r="A69" s="8" t="s">
        <v>44</v>
      </c>
      <c r="B69" s="8" t="s">
        <v>43</v>
      </c>
      <c r="C69" s="8" t="s">
        <v>52</v>
      </c>
      <c r="D69" s="8" t="s">
        <v>53</v>
      </c>
      <c r="E69" s="3" t="s">
        <v>87</v>
      </c>
      <c r="F69" s="4" t="s">
        <v>113</v>
      </c>
      <c r="G69" s="3" t="s">
        <v>93</v>
      </c>
      <c r="H69" s="14"/>
      <c r="I69" s="14">
        <v>90</v>
      </c>
      <c r="J69" s="16"/>
      <c r="K69" s="16"/>
      <c r="L69" s="14">
        <v>70</v>
      </c>
      <c r="M69" s="14"/>
      <c r="N69" s="22"/>
      <c r="O69" s="14"/>
      <c r="P69" s="14">
        <v>90</v>
      </c>
      <c r="Q69" s="14">
        <v>90</v>
      </c>
      <c r="R69" s="14">
        <v>70</v>
      </c>
      <c r="S69" s="14">
        <v>70</v>
      </c>
      <c r="T69" s="2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5"/>
      <c r="AJ69" s="14"/>
      <c r="AK69" s="14"/>
      <c r="AL69" s="14"/>
      <c r="AM69" s="14"/>
      <c r="AN69" s="14"/>
      <c r="AO69" s="14"/>
      <c r="AP69" s="14"/>
    </row>
    <row r="70" spans="1:42">
      <c r="A70" s="8" t="s">
        <v>44</v>
      </c>
      <c r="B70" s="8" t="s">
        <v>43</v>
      </c>
      <c r="C70" s="8" t="s">
        <v>52</v>
      </c>
      <c r="D70" s="8" t="s">
        <v>53</v>
      </c>
      <c r="E70" s="3" t="s">
        <v>87</v>
      </c>
      <c r="F70" s="4" t="s">
        <v>85</v>
      </c>
      <c r="G70" s="3" t="s">
        <v>95</v>
      </c>
      <c r="H70" s="14"/>
      <c r="I70" s="14">
        <v>90</v>
      </c>
      <c r="J70" s="16"/>
      <c r="K70" s="16"/>
      <c r="L70" s="14">
        <v>90</v>
      </c>
      <c r="M70" s="14"/>
      <c r="N70" s="22"/>
      <c r="O70" s="14"/>
      <c r="P70" s="14"/>
      <c r="Q70" s="14">
        <v>90</v>
      </c>
      <c r="R70" s="14"/>
      <c r="S70" s="14">
        <v>70</v>
      </c>
      <c r="T70" s="2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5"/>
      <c r="AJ70" s="14"/>
      <c r="AK70" s="14"/>
      <c r="AL70" s="14"/>
      <c r="AM70" s="14"/>
      <c r="AN70" s="14"/>
      <c r="AO70" s="14"/>
      <c r="AP70" s="14"/>
    </row>
    <row r="71" spans="1:42">
      <c r="A71" s="8" t="s">
        <v>44</v>
      </c>
      <c r="B71" s="8" t="s">
        <v>43</v>
      </c>
      <c r="C71" s="8" t="s">
        <v>52</v>
      </c>
      <c r="D71" s="8" t="s">
        <v>53</v>
      </c>
      <c r="E71" s="3" t="s">
        <v>87</v>
      </c>
      <c r="F71" s="4" t="s">
        <v>75</v>
      </c>
      <c r="G71" s="3" t="s">
        <v>96</v>
      </c>
      <c r="H71" s="14"/>
      <c r="I71" s="14">
        <f>10/10*100</f>
        <v>100</v>
      </c>
      <c r="J71" s="16"/>
      <c r="K71" s="16"/>
      <c r="L71" s="14">
        <f>10/10*100</f>
        <v>100</v>
      </c>
      <c r="M71" s="14"/>
      <c r="N71" s="22"/>
      <c r="O71" s="14"/>
      <c r="P71" s="14">
        <f>10/10*100</f>
        <v>100</v>
      </c>
      <c r="Q71" s="14">
        <f>8/10*100</f>
        <v>80</v>
      </c>
      <c r="R71" s="14">
        <f>10/10*100</f>
        <v>100</v>
      </c>
      <c r="S71" s="14">
        <f>10/10*100</f>
        <v>100</v>
      </c>
      <c r="T71" s="2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5"/>
      <c r="AJ71" s="14"/>
      <c r="AK71" s="14"/>
      <c r="AL71" s="14"/>
      <c r="AM71" s="14"/>
      <c r="AN71" s="14"/>
      <c r="AO71" s="14"/>
      <c r="AP71" s="14"/>
    </row>
    <row r="72" spans="1:42">
      <c r="A72" s="8" t="s">
        <v>44</v>
      </c>
      <c r="B72" s="8" t="s">
        <v>43</v>
      </c>
      <c r="C72" s="8" t="s">
        <v>52</v>
      </c>
      <c r="D72" s="8" t="s">
        <v>53</v>
      </c>
      <c r="E72" s="3" t="s">
        <v>87</v>
      </c>
      <c r="F72" s="4" t="s">
        <v>75</v>
      </c>
      <c r="G72" s="3" t="s">
        <v>97</v>
      </c>
      <c r="H72" s="14"/>
      <c r="I72" s="14"/>
      <c r="J72" s="16"/>
      <c r="K72" s="16"/>
      <c r="L72" s="14"/>
      <c r="M72" s="14">
        <f>8/9*100</f>
        <v>88.888888888888886</v>
      </c>
      <c r="N72" s="22"/>
      <c r="O72" s="14"/>
      <c r="P72" s="14"/>
      <c r="Q72" s="14"/>
      <c r="R72" s="14"/>
      <c r="S72" s="14"/>
      <c r="T72" s="2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5"/>
      <c r="AJ72" s="14"/>
      <c r="AK72" s="14"/>
      <c r="AL72" s="14"/>
      <c r="AM72" s="14"/>
      <c r="AN72" s="14"/>
      <c r="AO72" s="14"/>
      <c r="AP72" s="14"/>
    </row>
    <row r="73" spans="1:42">
      <c r="A73" s="8" t="s">
        <v>44</v>
      </c>
      <c r="B73" s="8" t="s">
        <v>43</v>
      </c>
      <c r="C73" s="8" t="s">
        <v>52</v>
      </c>
      <c r="D73" s="8" t="s">
        <v>53</v>
      </c>
      <c r="E73" s="3" t="s">
        <v>87</v>
      </c>
      <c r="F73" s="4" t="s">
        <v>75</v>
      </c>
      <c r="G73" s="3" t="s">
        <v>98</v>
      </c>
      <c r="H73" s="14"/>
      <c r="I73" s="14"/>
      <c r="J73" s="16"/>
      <c r="K73" s="16"/>
      <c r="L73" s="14"/>
      <c r="M73" s="14">
        <f>23/40*100</f>
        <v>57.499999999999993</v>
      </c>
      <c r="N73" s="22"/>
      <c r="O73" s="14"/>
      <c r="P73" s="14"/>
      <c r="Q73" s="14"/>
      <c r="R73" s="14"/>
      <c r="S73" s="14"/>
      <c r="T73" s="2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5"/>
      <c r="AJ73" s="14"/>
      <c r="AK73" s="14"/>
      <c r="AL73" s="14"/>
      <c r="AM73" s="14"/>
      <c r="AN73" s="14"/>
      <c r="AO73" s="14"/>
      <c r="AP73" s="14"/>
    </row>
    <row r="74" spans="1:42">
      <c r="A74" s="8" t="s">
        <v>44</v>
      </c>
      <c r="B74" s="8" t="s">
        <v>43</v>
      </c>
      <c r="C74" s="8" t="s">
        <v>52</v>
      </c>
      <c r="D74" s="8" t="s">
        <v>53</v>
      </c>
      <c r="E74" s="3" t="s">
        <v>87</v>
      </c>
      <c r="F74" s="4" t="s">
        <v>75</v>
      </c>
      <c r="G74" s="3" t="s">
        <v>99</v>
      </c>
      <c r="H74" s="14"/>
      <c r="I74" s="14"/>
      <c r="J74" s="16"/>
      <c r="K74" s="16"/>
      <c r="L74" s="14"/>
      <c r="M74" s="14"/>
      <c r="N74" s="22"/>
      <c r="O74" s="14">
        <f>2/4*100</f>
        <v>50</v>
      </c>
      <c r="P74" s="14"/>
      <c r="Q74" s="14"/>
      <c r="R74" s="14"/>
      <c r="S74" s="14"/>
      <c r="T74" s="2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5"/>
      <c r="AJ74" s="14"/>
      <c r="AK74" s="14"/>
      <c r="AL74" s="14"/>
      <c r="AM74" s="14"/>
      <c r="AN74" s="14"/>
      <c r="AO74" s="14"/>
      <c r="AP74" s="14"/>
    </row>
    <row r="75" spans="1:42">
      <c r="A75" s="8" t="s">
        <v>44</v>
      </c>
      <c r="B75" s="8" t="s">
        <v>43</v>
      </c>
      <c r="C75" s="8" t="s">
        <v>52</v>
      </c>
      <c r="D75" s="8" t="s">
        <v>53</v>
      </c>
      <c r="E75" s="5" t="s">
        <v>87</v>
      </c>
      <c r="F75" s="6" t="s">
        <v>85</v>
      </c>
      <c r="G75" s="5" t="s">
        <v>100</v>
      </c>
      <c r="H75" s="14"/>
      <c r="I75" s="14"/>
      <c r="J75" s="16"/>
      <c r="K75" s="16"/>
      <c r="L75" s="14"/>
      <c r="M75" s="14"/>
      <c r="N75" s="22"/>
      <c r="O75" s="14">
        <f>3/4*100</f>
        <v>75</v>
      </c>
      <c r="P75" s="14"/>
      <c r="Q75" s="14"/>
      <c r="R75" s="14"/>
      <c r="S75" s="14"/>
      <c r="T75" s="2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5"/>
      <c r="AJ75" s="14"/>
      <c r="AK75" s="14"/>
      <c r="AL75" s="14"/>
      <c r="AM75" s="14"/>
      <c r="AN75" s="14"/>
      <c r="AO75" s="14"/>
      <c r="AP75" s="14"/>
    </row>
    <row r="76" spans="1:42">
      <c r="A76" s="8" t="s">
        <v>44</v>
      </c>
      <c r="B76" s="8" t="s">
        <v>43</v>
      </c>
      <c r="C76" s="8" t="s">
        <v>52</v>
      </c>
      <c r="D76" s="8" t="s">
        <v>53</v>
      </c>
      <c r="E76" s="3" t="s">
        <v>101</v>
      </c>
      <c r="F76" s="4" t="s">
        <v>75</v>
      </c>
      <c r="G76" s="3" t="s">
        <v>102</v>
      </c>
      <c r="H76" s="14">
        <v>0</v>
      </c>
      <c r="I76" s="14">
        <v>0</v>
      </c>
      <c r="J76" s="16"/>
      <c r="K76" s="16"/>
      <c r="L76" s="14">
        <v>70</v>
      </c>
      <c r="M76" s="24"/>
      <c r="N76" s="22"/>
      <c r="O76" s="14">
        <v>0</v>
      </c>
      <c r="P76" s="14"/>
      <c r="Q76" s="14"/>
      <c r="R76" s="14"/>
      <c r="S76" s="14"/>
      <c r="T76" s="2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5"/>
      <c r="AJ76" s="14"/>
      <c r="AK76" s="14"/>
      <c r="AL76" s="14"/>
      <c r="AM76" s="14"/>
      <c r="AN76" s="14"/>
      <c r="AO76" s="14"/>
      <c r="AP76" s="14"/>
    </row>
    <row r="77" spans="1:42">
      <c r="A77" s="8" t="s">
        <v>44</v>
      </c>
      <c r="B77" s="8" t="s">
        <v>43</v>
      </c>
      <c r="C77" s="8" t="s">
        <v>52</v>
      </c>
      <c r="D77" s="8" t="s">
        <v>53</v>
      </c>
      <c r="E77" s="3" t="s">
        <v>101</v>
      </c>
      <c r="F77" s="4" t="s">
        <v>72</v>
      </c>
      <c r="G77" s="3" t="s">
        <v>104</v>
      </c>
      <c r="H77" s="14"/>
      <c r="I77" s="14"/>
      <c r="J77" s="16"/>
      <c r="K77" s="16"/>
      <c r="L77" s="14"/>
      <c r="M77" s="14"/>
      <c r="N77" s="22"/>
      <c r="O77" s="14"/>
      <c r="P77" s="14"/>
      <c r="Q77" s="14"/>
      <c r="R77" s="14"/>
      <c r="S77" s="14"/>
      <c r="T77" s="2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5"/>
      <c r="AJ77" s="14"/>
      <c r="AK77" s="14"/>
      <c r="AL77" s="14"/>
      <c r="AM77" s="14"/>
      <c r="AN77" s="14"/>
      <c r="AO77" s="14"/>
      <c r="AP77" s="14"/>
    </row>
    <row r="78" spans="1:42">
      <c r="A78" s="8" t="s">
        <v>44</v>
      </c>
      <c r="B78" s="8" t="s">
        <v>43</v>
      </c>
      <c r="C78" s="8" t="s">
        <v>52</v>
      </c>
      <c r="D78" s="8" t="s">
        <v>53</v>
      </c>
      <c r="E78" s="3" t="s">
        <v>101</v>
      </c>
      <c r="F78" s="4" t="s">
        <v>75</v>
      </c>
      <c r="G78" s="3" t="s">
        <v>105</v>
      </c>
      <c r="H78" s="14">
        <f>3/8*100</f>
        <v>37.5</v>
      </c>
      <c r="I78" s="14">
        <f>7/8*100</f>
        <v>87.5</v>
      </c>
      <c r="J78" s="16"/>
      <c r="K78" s="16"/>
      <c r="L78" s="14">
        <f>7/8*100</f>
        <v>87.5</v>
      </c>
      <c r="M78" s="14">
        <f>7/8*100</f>
        <v>87.5</v>
      </c>
      <c r="N78" s="22"/>
      <c r="O78" s="14"/>
      <c r="P78" s="14">
        <f>4/7*100</f>
        <v>57.142857142857139</v>
      </c>
      <c r="Q78" s="14">
        <f>6/8*100</f>
        <v>75</v>
      </c>
      <c r="R78" s="14">
        <f>6/8*100</f>
        <v>75</v>
      </c>
      <c r="S78" s="14">
        <f>4/8*100</f>
        <v>50</v>
      </c>
      <c r="T78" s="2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5"/>
      <c r="AJ78" s="14"/>
      <c r="AK78" s="14"/>
      <c r="AL78" s="14"/>
      <c r="AM78" s="14"/>
      <c r="AN78" s="14"/>
      <c r="AO78" s="14"/>
      <c r="AP78" s="14"/>
    </row>
    <row r="79" spans="1:42">
      <c r="A79" s="8" t="s">
        <v>44</v>
      </c>
      <c r="B79" s="8" t="s">
        <v>43</v>
      </c>
      <c r="C79" s="8" t="s">
        <v>52</v>
      </c>
      <c r="D79" s="8" t="s">
        <v>53</v>
      </c>
      <c r="E79" s="3" t="s">
        <v>101</v>
      </c>
      <c r="F79" s="4" t="s">
        <v>77</v>
      </c>
      <c r="G79" s="3" t="s">
        <v>106</v>
      </c>
      <c r="H79" s="14"/>
      <c r="I79" s="14"/>
      <c r="J79" s="16"/>
      <c r="K79" s="16"/>
      <c r="L79" s="14"/>
      <c r="M79" s="14"/>
      <c r="N79" s="22"/>
      <c r="O79" s="14"/>
      <c r="P79" s="14">
        <v>80</v>
      </c>
      <c r="Q79" s="14"/>
      <c r="R79" s="14"/>
      <c r="S79" s="14"/>
      <c r="T79" s="2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5"/>
      <c r="AJ79" s="14"/>
      <c r="AK79" s="14"/>
      <c r="AL79" s="14"/>
      <c r="AM79" s="14"/>
      <c r="AN79" s="14"/>
      <c r="AO79" s="14"/>
      <c r="AP79" s="14"/>
    </row>
    <row r="80" spans="1:42">
      <c r="A80" s="8" t="s">
        <v>44</v>
      </c>
      <c r="B80" s="8" t="s">
        <v>43</v>
      </c>
      <c r="C80" s="8" t="s">
        <v>52</v>
      </c>
      <c r="D80" s="8" t="s">
        <v>53</v>
      </c>
      <c r="E80" s="3" t="s">
        <v>101</v>
      </c>
      <c r="F80" s="4" t="s">
        <v>75</v>
      </c>
      <c r="G80" s="3" t="s">
        <v>107</v>
      </c>
      <c r="H80" s="14">
        <f>5/5*100</f>
        <v>100</v>
      </c>
      <c r="I80" s="14"/>
      <c r="J80" s="16"/>
      <c r="K80" s="16"/>
      <c r="L80" s="14"/>
      <c r="M80" s="14"/>
      <c r="N80" s="22"/>
      <c r="O80" s="14">
        <f>5/5*100</f>
        <v>100</v>
      </c>
      <c r="P80" s="14"/>
      <c r="Q80" s="14"/>
      <c r="R80" s="14">
        <f>5/5*100</f>
        <v>100</v>
      </c>
      <c r="S80" s="14"/>
      <c r="T80" s="2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/>
      <c r="AJ80" s="14"/>
      <c r="AK80" s="14"/>
      <c r="AL80" s="14"/>
      <c r="AM80" s="14"/>
      <c r="AN80" s="14"/>
      <c r="AO80" s="14"/>
      <c r="AP80" s="14"/>
    </row>
    <row r="81" spans="1:42">
      <c r="A81" s="8" t="s">
        <v>44</v>
      </c>
      <c r="B81" s="8" t="s">
        <v>43</v>
      </c>
      <c r="C81" s="8" t="s">
        <v>52</v>
      </c>
      <c r="D81" s="8" t="s">
        <v>53</v>
      </c>
      <c r="E81" s="3" t="s">
        <v>101</v>
      </c>
      <c r="F81" s="4" t="s">
        <v>77</v>
      </c>
      <c r="G81" s="3" t="s">
        <v>108</v>
      </c>
      <c r="H81" s="14">
        <v>90</v>
      </c>
      <c r="I81" s="14"/>
      <c r="J81" s="16"/>
      <c r="K81" s="16"/>
      <c r="L81" s="14"/>
      <c r="M81" s="14"/>
      <c r="N81" s="22"/>
      <c r="O81" s="14">
        <v>90</v>
      </c>
      <c r="P81" s="14"/>
      <c r="Q81" s="14"/>
      <c r="R81" s="14">
        <v>100</v>
      </c>
      <c r="S81" s="14"/>
      <c r="T81" s="22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5"/>
      <c r="AJ81" s="14"/>
      <c r="AK81" s="14"/>
      <c r="AL81" s="14"/>
      <c r="AM81" s="14"/>
      <c r="AN81" s="14"/>
      <c r="AO81" s="14"/>
      <c r="AP81" s="14"/>
    </row>
    <row r="82" spans="1:42">
      <c r="A82" s="8" t="s">
        <v>44</v>
      </c>
      <c r="B82" s="8" t="s">
        <v>43</v>
      </c>
      <c r="C82" s="8" t="s">
        <v>52</v>
      </c>
      <c r="D82" s="8" t="s">
        <v>53</v>
      </c>
      <c r="E82" s="3" t="s">
        <v>101</v>
      </c>
      <c r="F82" s="4" t="s">
        <v>77</v>
      </c>
      <c r="G82" s="3" t="s">
        <v>109</v>
      </c>
      <c r="H82" s="14"/>
      <c r="I82" s="14"/>
      <c r="J82" s="16"/>
      <c r="K82" s="16"/>
      <c r="L82" s="14"/>
      <c r="M82" s="14"/>
      <c r="N82" s="22"/>
      <c r="O82" s="14"/>
      <c r="P82" s="14">
        <v>80</v>
      </c>
      <c r="Q82" s="14"/>
      <c r="R82" s="14"/>
      <c r="S82" s="14"/>
      <c r="T82" s="22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5"/>
      <c r="AJ82" s="14"/>
      <c r="AK82" s="14"/>
      <c r="AL82" s="14"/>
      <c r="AM82" s="14"/>
      <c r="AN82" s="14"/>
      <c r="AO82" s="14"/>
      <c r="AP82" s="14"/>
    </row>
    <row r="83" spans="1:42">
      <c r="A83" s="8" t="s">
        <v>44</v>
      </c>
      <c r="B83" s="8" t="s">
        <v>43</v>
      </c>
      <c r="C83" s="8" t="s">
        <v>52</v>
      </c>
      <c r="D83" s="8" t="s">
        <v>53</v>
      </c>
      <c r="E83" s="3" t="s">
        <v>101</v>
      </c>
      <c r="F83" s="4" t="s">
        <v>75</v>
      </c>
      <c r="G83" s="3" t="s">
        <v>110</v>
      </c>
      <c r="H83" s="14"/>
      <c r="I83" s="14">
        <v>90</v>
      </c>
      <c r="J83" s="16"/>
      <c r="K83" s="16"/>
      <c r="L83" s="14"/>
      <c r="M83" s="14"/>
      <c r="N83" s="22"/>
      <c r="O83" s="14"/>
      <c r="P83" s="14">
        <v>80</v>
      </c>
      <c r="Q83" s="14"/>
      <c r="R83" s="14"/>
      <c r="S83" s="14">
        <v>100</v>
      </c>
      <c r="T83" s="22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5"/>
      <c r="AJ83" s="14"/>
      <c r="AK83" s="14"/>
      <c r="AL83" s="14"/>
      <c r="AM83" s="14"/>
      <c r="AN83" s="14"/>
      <c r="AO83" s="14"/>
      <c r="AP83" s="14"/>
    </row>
    <row r="84" spans="1:42">
      <c r="A84" s="8" t="s">
        <v>44</v>
      </c>
      <c r="B84" s="8" t="s">
        <v>43</v>
      </c>
      <c r="C84" s="8" t="s">
        <v>52</v>
      </c>
      <c r="D84" s="8" t="s">
        <v>53</v>
      </c>
      <c r="E84" s="3" t="s">
        <v>101</v>
      </c>
      <c r="F84" s="4" t="s">
        <v>77</v>
      </c>
      <c r="G84" s="3" t="s">
        <v>111</v>
      </c>
      <c r="H84" s="14"/>
      <c r="I84" s="14"/>
      <c r="J84" s="16"/>
      <c r="K84" s="16"/>
      <c r="L84" s="14"/>
      <c r="M84" s="14"/>
      <c r="N84" s="22"/>
      <c r="O84" s="14"/>
      <c r="P84" s="14"/>
      <c r="Q84" s="14"/>
      <c r="R84" s="14"/>
      <c r="S84" s="14"/>
      <c r="T84" s="22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5"/>
      <c r="AJ84" s="14"/>
      <c r="AK84" s="14"/>
      <c r="AL84" s="14"/>
      <c r="AM84" s="14"/>
      <c r="AN84" s="14"/>
      <c r="AO84" s="14"/>
      <c r="AP84" s="14"/>
    </row>
    <row r="85" spans="1:42">
      <c r="A85" s="8" t="s">
        <v>44</v>
      </c>
      <c r="B85" s="8" t="s">
        <v>43</v>
      </c>
      <c r="C85" s="8" t="s">
        <v>52</v>
      </c>
      <c r="D85" s="8" t="s">
        <v>53</v>
      </c>
      <c r="E85" s="5" t="s">
        <v>101</v>
      </c>
      <c r="F85" s="6" t="s">
        <v>75</v>
      </c>
      <c r="G85" s="5" t="s">
        <v>112</v>
      </c>
      <c r="H85" s="14"/>
      <c r="I85" s="14"/>
      <c r="J85" s="16"/>
      <c r="K85" s="16"/>
      <c r="L85" s="14"/>
      <c r="M85" s="14">
        <v>90</v>
      </c>
      <c r="N85" s="22"/>
      <c r="O85" s="14"/>
      <c r="P85" s="14"/>
      <c r="Q85" s="14">
        <v>80</v>
      </c>
      <c r="R85" s="14"/>
      <c r="S85" s="14"/>
      <c r="T85" s="22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5"/>
      <c r="AJ85" s="14"/>
      <c r="AK85" s="14"/>
      <c r="AL85" s="14"/>
      <c r="AM85" s="14"/>
      <c r="AN85" s="14"/>
      <c r="AO85" s="14"/>
      <c r="AP85" s="14"/>
    </row>
    <row r="86" spans="1:42">
      <c r="A86" s="8" t="s">
        <v>44</v>
      </c>
      <c r="B86" s="8" t="s">
        <v>43</v>
      </c>
      <c r="C86" s="8" t="s">
        <v>54</v>
      </c>
      <c r="D86" s="8" t="s">
        <v>55</v>
      </c>
      <c r="E86" s="3" t="s">
        <v>71</v>
      </c>
      <c r="F86" s="4" t="s">
        <v>72</v>
      </c>
      <c r="G86" s="3" t="s">
        <v>73</v>
      </c>
      <c r="H86" s="14"/>
      <c r="I86" s="14"/>
      <c r="J86" s="14"/>
      <c r="K86" s="14"/>
      <c r="L86" s="14"/>
      <c r="M86" s="14"/>
      <c r="N86" s="22"/>
      <c r="O86" s="14"/>
      <c r="P86" s="14"/>
      <c r="Q86" s="14"/>
      <c r="R86" s="16"/>
      <c r="S86" s="14"/>
      <c r="T86" s="22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5"/>
      <c r="AJ86" s="14"/>
      <c r="AK86" s="14"/>
      <c r="AL86" s="14"/>
      <c r="AM86" s="14"/>
      <c r="AN86" s="14"/>
      <c r="AO86" s="14"/>
      <c r="AP86" s="14"/>
    </row>
    <row r="87" spans="1:42">
      <c r="A87" s="8" t="s">
        <v>44</v>
      </c>
      <c r="B87" s="8" t="s">
        <v>43</v>
      </c>
      <c r="C87" s="8" t="s">
        <v>54</v>
      </c>
      <c r="D87" s="8" t="s">
        <v>55</v>
      </c>
      <c r="E87" s="3" t="s">
        <v>71</v>
      </c>
      <c r="F87" s="4" t="s">
        <v>75</v>
      </c>
      <c r="G87" s="3" t="s">
        <v>76</v>
      </c>
      <c r="H87" s="14"/>
      <c r="I87" s="14">
        <f>9/9*100</f>
        <v>100</v>
      </c>
      <c r="J87" s="14">
        <f>8/10*100</f>
        <v>80</v>
      </c>
      <c r="K87" s="14">
        <f>8/8*100</f>
        <v>100</v>
      </c>
      <c r="L87" s="14">
        <f>8/8*100</f>
        <v>100</v>
      </c>
      <c r="M87" s="14">
        <f>6/8*100</f>
        <v>75</v>
      </c>
      <c r="N87" s="22"/>
      <c r="O87" s="14">
        <f>8/8*100</f>
        <v>100</v>
      </c>
      <c r="P87" s="14">
        <f>7/8*100</f>
        <v>87.5</v>
      </c>
      <c r="Q87" s="14">
        <f>7/8*100</f>
        <v>87.5</v>
      </c>
      <c r="R87" s="16"/>
      <c r="S87" s="14">
        <f>8/8*100</f>
        <v>100</v>
      </c>
      <c r="T87" s="22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5"/>
      <c r="AJ87" s="14"/>
      <c r="AK87" s="14"/>
      <c r="AL87" s="14"/>
      <c r="AM87" s="14"/>
      <c r="AN87" s="14"/>
      <c r="AO87" s="14"/>
      <c r="AP87" s="14"/>
    </row>
    <row r="88" spans="1:42">
      <c r="A88" s="8" t="s">
        <v>44</v>
      </c>
      <c r="B88" s="8" t="s">
        <v>43</v>
      </c>
      <c r="C88" s="8" t="s">
        <v>54</v>
      </c>
      <c r="D88" s="8" t="s">
        <v>55</v>
      </c>
      <c r="E88" s="3" t="s">
        <v>71</v>
      </c>
      <c r="F88" s="4" t="s">
        <v>77</v>
      </c>
      <c r="G88" s="3" t="s">
        <v>78</v>
      </c>
      <c r="H88" s="14"/>
      <c r="I88" s="14"/>
      <c r="J88" s="14">
        <v>70</v>
      </c>
      <c r="K88" s="14"/>
      <c r="L88" s="14"/>
      <c r="M88" s="14">
        <v>0</v>
      </c>
      <c r="N88" s="22"/>
      <c r="O88" s="14"/>
      <c r="P88" s="14"/>
      <c r="Q88" s="14">
        <v>0</v>
      </c>
      <c r="R88" s="16"/>
      <c r="S88" s="14">
        <v>70</v>
      </c>
      <c r="T88" s="22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5"/>
      <c r="AJ88" s="14"/>
      <c r="AK88" s="14"/>
      <c r="AL88" s="14"/>
      <c r="AM88" s="14"/>
      <c r="AN88" s="14"/>
      <c r="AO88" s="14"/>
      <c r="AP88" s="14"/>
    </row>
    <row r="89" spans="1:42">
      <c r="A89" s="8" t="s">
        <v>44</v>
      </c>
      <c r="B89" s="8" t="s">
        <v>43</v>
      </c>
      <c r="C89" s="8" t="s">
        <v>54</v>
      </c>
      <c r="D89" s="8" t="s">
        <v>55</v>
      </c>
      <c r="E89" s="3" t="s">
        <v>71</v>
      </c>
      <c r="F89" s="4" t="s">
        <v>77</v>
      </c>
      <c r="G89" s="3" t="s">
        <v>81</v>
      </c>
      <c r="H89" s="14"/>
      <c r="I89" s="14">
        <v>90</v>
      </c>
      <c r="J89" s="14">
        <v>90</v>
      </c>
      <c r="K89" s="14">
        <v>90</v>
      </c>
      <c r="L89" s="14">
        <v>90</v>
      </c>
      <c r="M89" s="14">
        <v>90</v>
      </c>
      <c r="N89" s="22"/>
      <c r="O89" s="14">
        <v>90</v>
      </c>
      <c r="P89" s="14">
        <v>90</v>
      </c>
      <c r="Q89" s="14">
        <v>90</v>
      </c>
      <c r="R89" s="16"/>
      <c r="S89" s="14">
        <v>90</v>
      </c>
      <c r="T89" s="22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5"/>
      <c r="AJ89" s="14"/>
      <c r="AK89" s="14"/>
      <c r="AL89" s="14"/>
      <c r="AM89" s="14"/>
      <c r="AN89" s="14"/>
      <c r="AO89" s="14"/>
      <c r="AP89" s="14"/>
    </row>
    <row r="90" spans="1:42">
      <c r="A90" s="8" t="s">
        <v>44</v>
      </c>
      <c r="B90" s="8" t="s">
        <v>43</v>
      </c>
      <c r="C90" s="8" t="s">
        <v>54</v>
      </c>
      <c r="D90" s="8" t="s">
        <v>55</v>
      </c>
      <c r="E90" s="3" t="s">
        <v>71</v>
      </c>
      <c r="F90" s="4" t="s">
        <v>75</v>
      </c>
      <c r="G90" s="3" t="s">
        <v>83</v>
      </c>
      <c r="H90" s="14"/>
      <c r="I90" s="14">
        <f>20/20*100</f>
        <v>100</v>
      </c>
      <c r="J90" s="14">
        <f>20/20*100</f>
        <v>100</v>
      </c>
      <c r="K90" s="14">
        <f>19/20*100</f>
        <v>95</v>
      </c>
      <c r="L90" s="14">
        <f>20/20*100</f>
        <v>100</v>
      </c>
      <c r="M90" s="14">
        <f>20/20*100</f>
        <v>100</v>
      </c>
      <c r="N90" s="22"/>
      <c r="O90" s="14">
        <f>18/20*100</f>
        <v>90</v>
      </c>
      <c r="P90" s="14">
        <f>19/20*100</f>
        <v>95</v>
      </c>
      <c r="Q90" s="14">
        <f>18/20*100</f>
        <v>90</v>
      </c>
      <c r="R90" s="16"/>
      <c r="S90" s="14">
        <f>20/20*100</f>
        <v>100</v>
      </c>
      <c r="T90" s="22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5"/>
      <c r="AJ90" s="14"/>
      <c r="AK90" s="14"/>
      <c r="AL90" s="14"/>
      <c r="AM90" s="14"/>
      <c r="AN90" s="14"/>
      <c r="AO90" s="14"/>
      <c r="AP90" s="14"/>
    </row>
    <row r="91" spans="1:42">
      <c r="A91" s="8" t="s">
        <v>44</v>
      </c>
      <c r="B91" s="8" t="s">
        <v>43</v>
      </c>
      <c r="C91" s="8" t="s">
        <v>54</v>
      </c>
      <c r="D91" s="8" t="s">
        <v>55</v>
      </c>
      <c r="E91" s="3" t="s">
        <v>71</v>
      </c>
      <c r="F91" s="4" t="s">
        <v>75</v>
      </c>
      <c r="G91" s="3" t="s">
        <v>84</v>
      </c>
      <c r="H91" s="14"/>
      <c r="I91" s="14"/>
      <c r="J91" s="14"/>
      <c r="K91" s="14"/>
      <c r="L91" s="14"/>
      <c r="M91" s="14"/>
      <c r="N91" s="22"/>
      <c r="O91" s="14"/>
      <c r="P91" s="14"/>
      <c r="Q91" s="14"/>
      <c r="R91" s="16"/>
      <c r="S91" s="14"/>
      <c r="T91" s="22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5"/>
      <c r="AJ91" s="14"/>
      <c r="AK91" s="14"/>
      <c r="AL91" s="14"/>
      <c r="AM91" s="14"/>
      <c r="AN91" s="14"/>
      <c r="AO91" s="14"/>
      <c r="AP91" s="14"/>
    </row>
    <row r="92" spans="1:42">
      <c r="A92" s="8" t="s">
        <v>44</v>
      </c>
      <c r="B92" s="8" t="s">
        <v>43</v>
      </c>
      <c r="C92" s="8" t="s">
        <v>54</v>
      </c>
      <c r="D92" s="8" t="s">
        <v>55</v>
      </c>
      <c r="E92" s="5" t="s">
        <v>71</v>
      </c>
      <c r="F92" s="6" t="s">
        <v>85</v>
      </c>
      <c r="G92" s="5" t="s">
        <v>86</v>
      </c>
      <c r="H92" s="14"/>
      <c r="I92" s="14"/>
      <c r="J92" s="14"/>
      <c r="K92" s="14"/>
      <c r="L92" s="14"/>
      <c r="M92" s="14"/>
      <c r="N92" s="22"/>
      <c r="O92" s="14"/>
      <c r="P92" s="14"/>
      <c r="Q92" s="14"/>
      <c r="R92" s="16"/>
      <c r="S92" s="14"/>
      <c r="T92" s="22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5"/>
      <c r="AJ92" s="14"/>
      <c r="AK92" s="14"/>
      <c r="AL92" s="14"/>
      <c r="AM92" s="14"/>
      <c r="AN92" s="14"/>
      <c r="AO92" s="14"/>
      <c r="AP92" s="14"/>
    </row>
    <row r="93" spans="1:42">
      <c r="A93" s="8" t="s">
        <v>44</v>
      </c>
      <c r="B93" s="8" t="s">
        <v>43</v>
      </c>
      <c r="C93" s="8" t="s">
        <v>54</v>
      </c>
      <c r="D93" s="8" t="s">
        <v>55</v>
      </c>
      <c r="E93" s="3" t="s">
        <v>87</v>
      </c>
      <c r="F93" s="4" t="s">
        <v>75</v>
      </c>
      <c r="G93" s="3" t="s">
        <v>88</v>
      </c>
      <c r="H93" s="14"/>
      <c r="I93" s="14">
        <f>6/6*100</f>
        <v>100</v>
      </c>
      <c r="J93" s="14">
        <f>6/6*100</f>
        <v>100</v>
      </c>
      <c r="K93" s="14">
        <f>6/6*100</f>
        <v>100</v>
      </c>
      <c r="L93" s="14">
        <f>6/6*100</f>
        <v>100</v>
      </c>
      <c r="M93" s="14"/>
      <c r="N93" s="22"/>
      <c r="O93" s="14"/>
      <c r="P93" s="14">
        <f>6/6*100</f>
        <v>100</v>
      </c>
      <c r="Q93" s="14">
        <f>6/6*100</f>
        <v>100</v>
      </c>
      <c r="R93" s="16"/>
      <c r="S93" s="14">
        <f>6/6*100</f>
        <v>100</v>
      </c>
      <c r="T93" s="22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5"/>
      <c r="AJ93" s="14"/>
      <c r="AK93" s="14"/>
      <c r="AL93" s="14"/>
      <c r="AM93" s="14"/>
      <c r="AN93" s="14"/>
      <c r="AO93" s="14"/>
      <c r="AP93" s="14"/>
    </row>
    <row r="94" spans="1:42">
      <c r="A94" s="8" t="s">
        <v>44</v>
      </c>
      <c r="B94" s="8" t="s">
        <v>43</v>
      </c>
      <c r="C94" s="8" t="s">
        <v>54</v>
      </c>
      <c r="D94" s="8" t="s">
        <v>55</v>
      </c>
      <c r="E94" s="3" t="s">
        <v>87</v>
      </c>
      <c r="F94" s="4" t="s">
        <v>75</v>
      </c>
      <c r="G94" s="3" t="s">
        <v>90</v>
      </c>
      <c r="H94" s="14"/>
      <c r="I94" s="14">
        <f>4/4*100</f>
        <v>100</v>
      </c>
      <c r="J94" s="14">
        <f>3/4*100</f>
        <v>75</v>
      </c>
      <c r="K94" s="14">
        <f>4/4*100</f>
        <v>100</v>
      </c>
      <c r="L94" s="14">
        <f>3/4*100</f>
        <v>75</v>
      </c>
      <c r="M94" s="14"/>
      <c r="N94" s="22"/>
      <c r="O94" s="14"/>
      <c r="P94" s="14">
        <f>4/4*100</f>
        <v>100</v>
      </c>
      <c r="Q94" s="14">
        <f>4/4*100</f>
        <v>100</v>
      </c>
      <c r="R94" s="16"/>
      <c r="S94" s="14">
        <f>4/4*100</f>
        <v>100</v>
      </c>
      <c r="T94" s="22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/>
      <c r="AJ94" s="14"/>
      <c r="AK94" s="14"/>
      <c r="AL94" s="14"/>
      <c r="AM94" s="14"/>
      <c r="AN94" s="14"/>
      <c r="AO94" s="14"/>
      <c r="AP94" s="14"/>
    </row>
    <row r="95" spans="1:42">
      <c r="A95" s="8" t="s">
        <v>44</v>
      </c>
      <c r="B95" s="8" t="s">
        <v>43</v>
      </c>
      <c r="C95" s="8" t="s">
        <v>54</v>
      </c>
      <c r="D95" s="8" t="s">
        <v>55</v>
      </c>
      <c r="E95" s="3" t="s">
        <v>87</v>
      </c>
      <c r="F95" s="4" t="s">
        <v>75</v>
      </c>
      <c r="G95" s="3" t="s">
        <v>91</v>
      </c>
      <c r="H95" s="14"/>
      <c r="I95" s="14">
        <f>5/5*100</f>
        <v>100</v>
      </c>
      <c r="J95" s="14">
        <f>5/5*100</f>
        <v>100</v>
      </c>
      <c r="K95" s="14">
        <f>5/5*100</f>
        <v>100</v>
      </c>
      <c r="L95" s="14">
        <f>5/5*100</f>
        <v>100</v>
      </c>
      <c r="M95" s="14"/>
      <c r="N95" s="22"/>
      <c r="O95" s="14"/>
      <c r="P95" s="14">
        <f>5/5*100</f>
        <v>100</v>
      </c>
      <c r="Q95" s="14">
        <f>5/5*100</f>
        <v>100</v>
      </c>
      <c r="R95" s="16"/>
      <c r="S95" s="14">
        <f>5/5*100</f>
        <v>100</v>
      </c>
      <c r="T95" s="22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5"/>
      <c r="AJ95" s="14"/>
      <c r="AK95" s="14"/>
      <c r="AL95" s="14"/>
      <c r="AM95" s="14"/>
      <c r="AN95" s="14"/>
      <c r="AO95" s="14"/>
      <c r="AP95" s="14"/>
    </row>
    <row r="96" spans="1:42">
      <c r="A96" s="8" t="s">
        <v>44</v>
      </c>
      <c r="B96" s="8" t="s">
        <v>43</v>
      </c>
      <c r="C96" s="8" t="s">
        <v>54</v>
      </c>
      <c r="D96" s="8" t="s">
        <v>55</v>
      </c>
      <c r="E96" s="3" t="s">
        <v>87</v>
      </c>
      <c r="F96" s="4" t="s">
        <v>77</v>
      </c>
      <c r="G96" s="3" t="s">
        <v>92</v>
      </c>
      <c r="H96" s="14"/>
      <c r="I96" s="14">
        <v>90</v>
      </c>
      <c r="J96" s="14">
        <v>90</v>
      </c>
      <c r="K96" s="14">
        <v>90</v>
      </c>
      <c r="L96" s="14">
        <v>90</v>
      </c>
      <c r="M96" s="14"/>
      <c r="N96" s="22"/>
      <c r="O96" s="14"/>
      <c r="P96" s="14">
        <v>90</v>
      </c>
      <c r="Q96" s="14">
        <v>90</v>
      </c>
      <c r="R96" s="16"/>
      <c r="S96" s="14">
        <v>70</v>
      </c>
      <c r="T96" s="22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5"/>
      <c r="AJ96" s="14"/>
      <c r="AK96" s="14"/>
      <c r="AL96" s="14"/>
      <c r="AM96" s="14"/>
      <c r="AN96" s="14"/>
      <c r="AO96" s="14"/>
      <c r="AP96" s="14"/>
    </row>
    <row r="97" spans="1:42">
      <c r="A97" s="8" t="s">
        <v>44</v>
      </c>
      <c r="B97" s="8" t="s">
        <v>43</v>
      </c>
      <c r="C97" s="8" t="s">
        <v>54</v>
      </c>
      <c r="D97" s="8" t="s">
        <v>55</v>
      </c>
      <c r="E97" s="3" t="s">
        <v>87</v>
      </c>
      <c r="F97" s="4" t="s">
        <v>113</v>
      </c>
      <c r="G97" s="3" t="s">
        <v>93</v>
      </c>
      <c r="H97" s="14"/>
      <c r="I97" s="14">
        <v>90</v>
      </c>
      <c r="J97" s="14">
        <v>90</v>
      </c>
      <c r="K97" s="14">
        <v>90</v>
      </c>
      <c r="L97" s="14">
        <v>90</v>
      </c>
      <c r="M97" s="14"/>
      <c r="N97" s="22"/>
      <c r="O97" s="14"/>
      <c r="P97" s="14">
        <v>90</v>
      </c>
      <c r="Q97" s="14">
        <v>90</v>
      </c>
      <c r="R97" s="16"/>
      <c r="S97" s="14">
        <v>90</v>
      </c>
      <c r="T97" s="22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5"/>
      <c r="AJ97" s="14"/>
      <c r="AK97" s="14"/>
      <c r="AL97" s="14"/>
      <c r="AM97" s="14"/>
      <c r="AN97" s="14"/>
      <c r="AO97" s="14"/>
      <c r="AP97" s="14"/>
    </row>
    <row r="98" spans="1:42">
      <c r="A98" s="8" t="s">
        <v>44</v>
      </c>
      <c r="B98" s="8" t="s">
        <v>43</v>
      </c>
      <c r="C98" s="8" t="s">
        <v>54</v>
      </c>
      <c r="D98" s="8" t="s">
        <v>55</v>
      </c>
      <c r="E98" s="3" t="s">
        <v>87</v>
      </c>
      <c r="F98" s="4" t="s">
        <v>85</v>
      </c>
      <c r="G98" s="3" t="s">
        <v>95</v>
      </c>
      <c r="H98" s="14"/>
      <c r="I98" s="14">
        <v>90</v>
      </c>
      <c r="J98" s="14"/>
      <c r="K98" s="14"/>
      <c r="L98" s="14">
        <v>90</v>
      </c>
      <c r="M98" s="14"/>
      <c r="N98" s="22"/>
      <c r="O98" s="14"/>
      <c r="P98" s="14"/>
      <c r="Q98" s="14">
        <v>90</v>
      </c>
      <c r="R98" s="16"/>
      <c r="S98" s="14">
        <v>70</v>
      </c>
      <c r="T98" s="22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5"/>
      <c r="AJ98" s="14"/>
      <c r="AK98" s="14"/>
      <c r="AL98" s="14"/>
      <c r="AM98" s="14"/>
      <c r="AN98" s="14"/>
      <c r="AO98" s="14"/>
      <c r="AP98" s="14"/>
    </row>
    <row r="99" spans="1:42">
      <c r="A99" s="8" t="s">
        <v>44</v>
      </c>
      <c r="B99" s="8" t="s">
        <v>43</v>
      </c>
      <c r="C99" s="8" t="s">
        <v>54</v>
      </c>
      <c r="D99" s="8" t="s">
        <v>55</v>
      </c>
      <c r="E99" s="3" t="s">
        <v>87</v>
      </c>
      <c r="F99" s="4" t="s">
        <v>75</v>
      </c>
      <c r="G99" s="3" t="s">
        <v>96</v>
      </c>
      <c r="H99" s="14"/>
      <c r="I99" s="14">
        <f>10/10*100</f>
        <v>100</v>
      </c>
      <c r="J99" s="14">
        <f>10/10*100</f>
        <v>100</v>
      </c>
      <c r="K99" s="14">
        <f>10/10*100</f>
        <v>100</v>
      </c>
      <c r="L99" s="14">
        <f>10/10*100</f>
        <v>100</v>
      </c>
      <c r="M99" s="14"/>
      <c r="N99" s="22"/>
      <c r="O99" s="14"/>
      <c r="P99" s="14">
        <f>10/10*100</f>
        <v>100</v>
      </c>
      <c r="Q99" s="14">
        <f>10/10*100</f>
        <v>100</v>
      </c>
      <c r="R99" s="16"/>
      <c r="S99" s="14">
        <f>10/10*100</f>
        <v>100</v>
      </c>
      <c r="T99" s="22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5"/>
      <c r="AJ99" s="14"/>
      <c r="AK99" s="14"/>
      <c r="AL99" s="14"/>
      <c r="AM99" s="14"/>
      <c r="AN99" s="14"/>
      <c r="AO99" s="14"/>
      <c r="AP99" s="14"/>
    </row>
    <row r="100" spans="1:42">
      <c r="A100" s="8" t="s">
        <v>44</v>
      </c>
      <c r="B100" s="8" t="s">
        <v>43</v>
      </c>
      <c r="C100" s="8" t="s">
        <v>54</v>
      </c>
      <c r="D100" s="8" t="s">
        <v>55</v>
      </c>
      <c r="E100" s="3" t="s">
        <v>87</v>
      </c>
      <c r="F100" s="4" t="s">
        <v>75</v>
      </c>
      <c r="G100" s="3" t="s">
        <v>97</v>
      </c>
      <c r="H100" s="14"/>
      <c r="I100" s="14"/>
      <c r="J100" s="14"/>
      <c r="K100" s="14"/>
      <c r="L100" s="14"/>
      <c r="M100" s="14">
        <f>7/9*100</f>
        <v>77.777777777777786</v>
      </c>
      <c r="N100" s="22"/>
      <c r="O100" s="14"/>
      <c r="P100" s="14"/>
      <c r="Q100" s="14"/>
      <c r="R100" s="16"/>
      <c r="S100" s="14"/>
      <c r="T100" s="22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5"/>
      <c r="AJ100" s="14"/>
      <c r="AK100" s="14"/>
      <c r="AL100" s="14"/>
      <c r="AM100" s="14"/>
      <c r="AN100" s="14"/>
      <c r="AO100" s="14"/>
      <c r="AP100" s="14"/>
    </row>
    <row r="101" spans="1:42">
      <c r="A101" s="8" t="s">
        <v>44</v>
      </c>
      <c r="B101" s="8" t="s">
        <v>43</v>
      </c>
      <c r="C101" s="8" t="s">
        <v>54</v>
      </c>
      <c r="D101" s="8" t="s">
        <v>55</v>
      </c>
      <c r="E101" s="3" t="s">
        <v>87</v>
      </c>
      <c r="F101" s="4" t="s">
        <v>75</v>
      </c>
      <c r="G101" s="3" t="s">
        <v>98</v>
      </c>
      <c r="H101" s="14"/>
      <c r="I101" s="14"/>
      <c r="J101" s="14"/>
      <c r="K101" s="14"/>
      <c r="L101" s="14"/>
      <c r="M101" s="14">
        <f>35/40*100</f>
        <v>87.5</v>
      </c>
      <c r="N101" s="22"/>
      <c r="O101" s="14"/>
      <c r="P101" s="14"/>
      <c r="Q101" s="14"/>
      <c r="R101" s="16"/>
      <c r="S101" s="14"/>
      <c r="T101" s="22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5"/>
      <c r="AJ101" s="14"/>
      <c r="AK101" s="14"/>
      <c r="AL101" s="14"/>
      <c r="AM101" s="14"/>
      <c r="AN101" s="14"/>
      <c r="AO101" s="14"/>
      <c r="AP101" s="14"/>
    </row>
    <row r="102" spans="1:42">
      <c r="A102" s="8" t="s">
        <v>44</v>
      </c>
      <c r="B102" s="8" t="s">
        <v>43</v>
      </c>
      <c r="C102" s="8" t="s">
        <v>54</v>
      </c>
      <c r="D102" s="8" t="s">
        <v>55</v>
      </c>
      <c r="E102" s="3" t="s">
        <v>87</v>
      </c>
      <c r="F102" s="4" t="s">
        <v>75</v>
      </c>
      <c r="G102" s="3" t="s">
        <v>99</v>
      </c>
      <c r="H102" s="14"/>
      <c r="I102" s="14"/>
      <c r="J102" s="14"/>
      <c r="K102" s="14"/>
      <c r="L102" s="14"/>
      <c r="M102" s="14"/>
      <c r="N102" s="22"/>
      <c r="O102" s="14">
        <f>2/4*100</f>
        <v>50</v>
      </c>
      <c r="P102" s="14"/>
      <c r="Q102" s="14"/>
      <c r="R102" s="16"/>
      <c r="S102" s="14"/>
      <c r="T102" s="22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5"/>
      <c r="AJ102" s="14"/>
      <c r="AK102" s="14"/>
      <c r="AL102" s="14"/>
      <c r="AM102" s="14"/>
      <c r="AN102" s="14"/>
      <c r="AO102" s="14"/>
      <c r="AP102" s="14"/>
    </row>
    <row r="103" spans="1:42">
      <c r="A103" s="8" t="s">
        <v>44</v>
      </c>
      <c r="B103" s="8" t="s">
        <v>43</v>
      </c>
      <c r="C103" s="8" t="s">
        <v>54</v>
      </c>
      <c r="D103" s="8" t="s">
        <v>55</v>
      </c>
      <c r="E103" s="5" t="s">
        <v>87</v>
      </c>
      <c r="F103" s="6" t="s">
        <v>85</v>
      </c>
      <c r="G103" s="5" t="s">
        <v>100</v>
      </c>
      <c r="H103" s="14"/>
      <c r="I103" s="14"/>
      <c r="J103" s="14"/>
      <c r="K103" s="14"/>
      <c r="L103" s="14"/>
      <c r="M103" s="14"/>
      <c r="N103" s="22"/>
      <c r="O103" s="14">
        <f>2/4*100</f>
        <v>50</v>
      </c>
      <c r="P103" s="14"/>
      <c r="Q103" s="14"/>
      <c r="R103" s="16"/>
      <c r="S103" s="14"/>
      <c r="T103" s="22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5"/>
      <c r="AJ103" s="14"/>
      <c r="AK103" s="14"/>
      <c r="AL103" s="14"/>
      <c r="AM103" s="14"/>
      <c r="AN103" s="14"/>
      <c r="AO103" s="14"/>
      <c r="AP103" s="14"/>
    </row>
    <row r="104" spans="1:42">
      <c r="A104" s="8" t="s">
        <v>44</v>
      </c>
      <c r="B104" s="8" t="s">
        <v>43</v>
      </c>
      <c r="C104" s="8" t="s">
        <v>54</v>
      </c>
      <c r="D104" s="8" t="s">
        <v>55</v>
      </c>
      <c r="E104" s="3" t="s">
        <v>101</v>
      </c>
      <c r="F104" s="4" t="s">
        <v>75</v>
      </c>
      <c r="G104" s="3" t="s">
        <v>102</v>
      </c>
      <c r="H104" s="17">
        <v>0</v>
      </c>
      <c r="I104" s="14">
        <v>70</v>
      </c>
      <c r="J104" s="14"/>
      <c r="K104" s="24"/>
      <c r="L104" s="14">
        <v>70</v>
      </c>
      <c r="M104" s="24"/>
      <c r="N104" s="22"/>
      <c r="O104" s="14">
        <v>0</v>
      </c>
      <c r="P104" s="14"/>
      <c r="Q104" s="14"/>
      <c r="R104" s="16"/>
      <c r="S104" s="14"/>
      <c r="T104" s="22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5"/>
      <c r="AJ104" s="14"/>
      <c r="AK104" s="14"/>
      <c r="AL104" s="14"/>
      <c r="AM104" s="14"/>
      <c r="AN104" s="14"/>
      <c r="AO104" s="14"/>
      <c r="AP104" s="14"/>
    </row>
    <row r="105" spans="1:42">
      <c r="A105" s="8" t="s">
        <v>44</v>
      </c>
      <c r="B105" s="8" t="s">
        <v>43</v>
      </c>
      <c r="C105" s="8" t="s">
        <v>54</v>
      </c>
      <c r="D105" s="8" t="s">
        <v>55</v>
      </c>
      <c r="E105" s="3" t="s">
        <v>101</v>
      </c>
      <c r="F105" s="4" t="s">
        <v>72</v>
      </c>
      <c r="G105" s="3" t="s">
        <v>104</v>
      </c>
      <c r="H105" s="14"/>
      <c r="I105" s="14"/>
      <c r="J105" s="14"/>
      <c r="K105" s="14"/>
      <c r="L105" s="14"/>
      <c r="M105" s="14"/>
      <c r="N105" s="22"/>
      <c r="O105" s="14"/>
      <c r="P105" s="14"/>
      <c r="Q105" s="14"/>
      <c r="R105" s="16"/>
      <c r="S105" s="14"/>
      <c r="T105" s="22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5"/>
      <c r="AJ105" s="14"/>
      <c r="AK105" s="14"/>
      <c r="AL105" s="14"/>
      <c r="AM105" s="14"/>
      <c r="AN105" s="14"/>
      <c r="AO105" s="14"/>
      <c r="AP105" s="14"/>
    </row>
    <row r="106" spans="1:42">
      <c r="A106" s="8" t="s">
        <v>44</v>
      </c>
      <c r="B106" s="8" t="s">
        <v>43</v>
      </c>
      <c r="C106" s="8" t="s">
        <v>54</v>
      </c>
      <c r="D106" s="8" t="s">
        <v>55</v>
      </c>
      <c r="E106" s="3" t="s">
        <v>101</v>
      </c>
      <c r="F106" s="4" t="s">
        <v>75</v>
      </c>
      <c r="G106" s="3" t="s">
        <v>105</v>
      </c>
      <c r="H106" s="14">
        <f>3/8*100</f>
        <v>37.5</v>
      </c>
      <c r="I106" s="14">
        <f>6/8*100</f>
        <v>75</v>
      </c>
      <c r="J106" s="14">
        <f>7/8*100</f>
        <v>87.5</v>
      </c>
      <c r="K106" s="14">
        <f>8/8*100</f>
        <v>100</v>
      </c>
      <c r="L106" s="14">
        <f>8/8*100</f>
        <v>100</v>
      </c>
      <c r="M106" s="14">
        <f>8/8*100</f>
        <v>100</v>
      </c>
      <c r="N106" s="22"/>
      <c r="O106" s="14"/>
      <c r="P106" s="14">
        <f>4/7*100</f>
        <v>57.142857142857139</v>
      </c>
      <c r="Q106" s="14">
        <f>6/8*100</f>
        <v>75</v>
      </c>
      <c r="R106" s="16"/>
      <c r="S106" s="14">
        <f>4/8*100</f>
        <v>50</v>
      </c>
      <c r="T106" s="22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5"/>
      <c r="AJ106" s="14"/>
      <c r="AK106" s="14"/>
      <c r="AL106" s="14"/>
      <c r="AM106" s="14"/>
      <c r="AN106" s="14"/>
      <c r="AO106" s="14"/>
      <c r="AP106" s="14"/>
    </row>
    <row r="107" spans="1:42">
      <c r="A107" s="8" t="s">
        <v>44</v>
      </c>
      <c r="B107" s="8" t="s">
        <v>43</v>
      </c>
      <c r="C107" s="8" t="s">
        <v>54</v>
      </c>
      <c r="D107" s="8" t="s">
        <v>55</v>
      </c>
      <c r="E107" s="3" t="s">
        <v>101</v>
      </c>
      <c r="F107" s="4" t="s">
        <v>77</v>
      </c>
      <c r="G107" s="3" t="s">
        <v>106</v>
      </c>
      <c r="H107" s="14">
        <v>90</v>
      </c>
      <c r="I107" s="14">
        <v>80</v>
      </c>
      <c r="J107" s="14">
        <v>90</v>
      </c>
      <c r="K107" s="14">
        <v>90</v>
      </c>
      <c r="L107" s="14"/>
      <c r="M107" s="14">
        <v>90</v>
      </c>
      <c r="N107" s="22"/>
      <c r="O107" s="14"/>
      <c r="P107" s="14">
        <v>90</v>
      </c>
      <c r="Q107" s="14">
        <v>80</v>
      </c>
      <c r="R107" s="16"/>
      <c r="S107" s="14">
        <v>90</v>
      </c>
      <c r="T107" s="22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5"/>
      <c r="AJ107" s="14"/>
      <c r="AK107" s="14"/>
      <c r="AL107" s="14"/>
      <c r="AM107" s="14"/>
      <c r="AN107" s="14"/>
      <c r="AO107" s="14"/>
      <c r="AP107" s="14"/>
    </row>
    <row r="108" spans="1:42">
      <c r="A108" s="8" t="s">
        <v>44</v>
      </c>
      <c r="B108" s="8" t="s">
        <v>43</v>
      </c>
      <c r="C108" s="8" t="s">
        <v>54</v>
      </c>
      <c r="D108" s="8" t="s">
        <v>55</v>
      </c>
      <c r="E108" s="3" t="s">
        <v>101</v>
      </c>
      <c r="F108" s="4" t="s">
        <v>75</v>
      </c>
      <c r="G108" s="3" t="s">
        <v>107</v>
      </c>
      <c r="H108" s="14">
        <f>5/5*100</f>
        <v>100</v>
      </c>
      <c r="I108" s="14"/>
      <c r="J108" s="14"/>
      <c r="K108" s="14">
        <f>4/5*100</f>
        <v>80</v>
      </c>
      <c r="L108" s="14"/>
      <c r="M108" s="14"/>
      <c r="N108" s="22"/>
      <c r="O108" s="14">
        <f>5/5*100</f>
        <v>100</v>
      </c>
      <c r="P108" s="14"/>
      <c r="Q108" s="14"/>
      <c r="R108" s="16"/>
      <c r="S108" s="14"/>
      <c r="T108" s="22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/>
      <c r="AJ108" s="14"/>
      <c r="AK108" s="14"/>
      <c r="AL108" s="14"/>
      <c r="AM108" s="14"/>
      <c r="AN108" s="14"/>
      <c r="AO108" s="14"/>
      <c r="AP108" s="14"/>
    </row>
    <row r="109" spans="1:42">
      <c r="A109" s="8" t="s">
        <v>44</v>
      </c>
      <c r="B109" s="8" t="s">
        <v>43</v>
      </c>
      <c r="C109" s="8" t="s">
        <v>54</v>
      </c>
      <c r="D109" s="8" t="s">
        <v>55</v>
      </c>
      <c r="E109" s="3" t="s">
        <v>101</v>
      </c>
      <c r="F109" s="4" t="s">
        <v>77</v>
      </c>
      <c r="G109" s="3" t="s">
        <v>108</v>
      </c>
      <c r="H109" s="14">
        <v>80</v>
      </c>
      <c r="I109" s="14"/>
      <c r="J109" s="14"/>
      <c r="K109" s="14">
        <v>100</v>
      </c>
      <c r="L109" s="14"/>
      <c r="M109" s="14"/>
      <c r="N109" s="22"/>
      <c r="O109" s="14">
        <v>90</v>
      </c>
      <c r="P109" s="14"/>
      <c r="Q109" s="14"/>
      <c r="R109" s="16"/>
      <c r="S109" s="14"/>
      <c r="T109" s="22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5"/>
      <c r="AJ109" s="14"/>
      <c r="AK109" s="14"/>
      <c r="AL109" s="14"/>
      <c r="AM109" s="14"/>
      <c r="AN109" s="14"/>
      <c r="AO109" s="14"/>
      <c r="AP109" s="14"/>
    </row>
    <row r="110" spans="1:42">
      <c r="A110" s="8" t="s">
        <v>44</v>
      </c>
      <c r="B110" s="8" t="s">
        <v>43</v>
      </c>
      <c r="C110" s="8" t="s">
        <v>54</v>
      </c>
      <c r="D110" s="8" t="s">
        <v>55</v>
      </c>
      <c r="E110" s="3" t="s">
        <v>101</v>
      </c>
      <c r="F110" s="4" t="s">
        <v>77</v>
      </c>
      <c r="G110" s="3" t="s">
        <v>109</v>
      </c>
      <c r="H110" s="14"/>
      <c r="I110" s="14">
        <v>90</v>
      </c>
      <c r="J110" s="14"/>
      <c r="K110" s="14"/>
      <c r="L110" s="14">
        <v>90</v>
      </c>
      <c r="M110" s="14"/>
      <c r="N110" s="22"/>
      <c r="O110" s="14"/>
      <c r="P110" s="14">
        <v>80</v>
      </c>
      <c r="Q110" s="14"/>
      <c r="R110" s="16"/>
      <c r="S110" s="14">
        <v>90</v>
      </c>
      <c r="T110" s="22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5"/>
      <c r="AJ110" s="14"/>
      <c r="AK110" s="14"/>
      <c r="AL110" s="14"/>
      <c r="AM110" s="14"/>
      <c r="AN110" s="14"/>
      <c r="AO110" s="14"/>
      <c r="AP110" s="14"/>
    </row>
    <row r="111" spans="1:42">
      <c r="A111" s="8" t="s">
        <v>44</v>
      </c>
      <c r="B111" s="8" t="s">
        <v>43</v>
      </c>
      <c r="C111" s="8" t="s">
        <v>54</v>
      </c>
      <c r="D111" s="8" t="s">
        <v>55</v>
      </c>
      <c r="E111" s="3" t="s">
        <v>101</v>
      </c>
      <c r="F111" s="4" t="s">
        <v>75</v>
      </c>
      <c r="G111" s="3" t="s">
        <v>110</v>
      </c>
      <c r="H111" s="14"/>
      <c r="I111" s="14">
        <v>90</v>
      </c>
      <c r="J111" s="14"/>
      <c r="K111" s="14"/>
      <c r="L111" s="14">
        <v>100</v>
      </c>
      <c r="M111" s="14"/>
      <c r="N111" s="22"/>
      <c r="O111" s="14"/>
      <c r="P111" s="14">
        <v>100</v>
      </c>
      <c r="Q111" s="14"/>
      <c r="R111" s="16"/>
      <c r="S111" s="14">
        <v>80</v>
      </c>
      <c r="T111" s="22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5"/>
      <c r="AJ111" s="14"/>
      <c r="AK111" s="14"/>
      <c r="AL111" s="14"/>
      <c r="AM111" s="14"/>
      <c r="AN111" s="14"/>
      <c r="AO111" s="14"/>
      <c r="AP111" s="14"/>
    </row>
    <row r="112" spans="1:42">
      <c r="A112" s="8" t="s">
        <v>44</v>
      </c>
      <c r="B112" s="8" t="s">
        <v>43</v>
      </c>
      <c r="C112" s="8" t="s">
        <v>54</v>
      </c>
      <c r="D112" s="8" t="s">
        <v>55</v>
      </c>
      <c r="E112" s="3" t="s">
        <v>101</v>
      </c>
      <c r="F112" s="4" t="s">
        <v>77</v>
      </c>
      <c r="G112" s="3" t="s">
        <v>111</v>
      </c>
      <c r="H112" s="14"/>
      <c r="I112" s="14"/>
      <c r="J112" s="14">
        <v>80</v>
      </c>
      <c r="K112" s="14"/>
      <c r="L112" s="14"/>
      <c r="M112" s="14">
        <v>80</v>
      </c>
      <c r="N112" s="22"/>
      <c r="O112" s="14"/>
      <c r="P112" s="14"/>
      <c r="Q112" s="14">
        <v>90</v>
      </c>
      <c r="R112" s="16"/>
      <c r="S112" s="14"/>
      <c r="T112" s="22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5"/>
      <c r="AJ112" s="14"/>
      <c r="AK112" s="14"/>
      <c r="AL112" s="14"/>
      <c r="AM112" s="14"/>
      <c r="AN112" s="14"/>
      <c r="AO112" s="14"/>
      <c r="AP112" s="14"/>
    </row>
    <row r="113" spans="1:42">
      <c r="A113" s="8" t="s">
        <v>44</v>
      </c>
      <c r="B113" s="8" t="s">
        <v>43</v>
      </c>
      <c r="C113" s="8" t="s">
        <v>54</v>
      </c>
      <c r="D113" s="8" t="s">
        <v>55</v>
      </c>
      <c r="E113" s="5" t="s">
        <v>101</v>
      </c>
      <c r="F113" s="6" t="s">
        <v>75</v>
      </c>
      <c r="G113" s="5" t="s">
        <v>112</v>
      </c>
      <c r="H113" s="14"/>
      <c r="I113" s="14"/>
      <c r="J113" s="14">
        <v>80</v>
      </c>
      <c r="K113" s="14"/>
      <c r="L113" s="14"/>
      <c r="M113" s="14">
        <v>80</v>
      </c>
      <c r="N113" s="22"/>
      <c r="O113" s="14"/>
      <c r="P113" s="14"/>
      <c r="Q113" s="14">
        <v>90</v>
      </c>
      <c r="R113" s="16"/>
      <c r="S113" s="14"/>
      <c r="T113" s="22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5"/>
      <c r="AJ113" s="14"/>
      <c r="AK113" s="14"/>
      <c r="AL113" s="14"/>
      <c r="AM113" s="14"/>
      <c r="AN113" s="14"/>
      <c r="AO113" s="14"/>
      <c r="AP113" s="14"/>
    </row>
    <row r="114" spans="1:42">
      <c r="A114" s="8" t="s">
        <v>44</v>
      </c>
      <c r="B114" s="8" t="s">
        <v>43</v>
      </c>
      <c r="C114" s="8" t="s">
        <v>56</v>
      </c>
      <c r="D114" s="8" t="s">
        <v>57</v>
      </c>
      <c r="E114" s="3" t="s">
        <v>71</v>
      </c>
      <c r="F114" s="4" t="s">
        <v>72</v>
      </c>
      <c r="G114" s="3" t="s">
        <v>73</v>
      </c>
      <c r="H114" s="14"/>
      <c r="I114" s="14"/>
      <c r="J114" s="14"/>
      <c r="K114" s="14"/>
      <c r="L114" s="14"/>
      <c r="M114" s="14"/>
      <c r="N114" s="22"/>
      <c r="O114" s="16"/>
      <c r="P114" s="14"/>
      <c r="Q114" s="14"/>
      <c r="R114" s="14"/>
      <c r="S114" s="14"/>
      <c r="T114" s="22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5"/>
      <c r="AJ114" s="14"/>
      <c r="AK114" s="14"/>
      <c r="AL114" s="14"/>
      <c r="AM114" s="14"/>
      <c r="AN114" s="14"/>
      <c r="AO114" s="14"/>
      <c r="AP114" s="14"/>
    </row>
    <row r="115" spans="1:42">
      <c r="A115" s="8" t="s">
        <v>44</v>
      </c>
      <c r="B115" s="8" t="s">
        <v>43</v>
      </c>
      <c r="C115" s="8" t="s">
        <v>56</v>
      </c>
      <c r="D115" s="8" t="s">
        <v>57</v>
      </c>
      <c r="E115" s="3" t="s">
        <v>71</v>
      </c>
      <c r="F115" s="4" t="s">
        <v>75</v>
      </c>
      <c r="G115" s="3" t="s">
        <v>76</v>
      </c>
      <c r="H115" s="14"/>
      <c r="I115" s="14">
        <f>9/9*100</f>
        <v>100</v>
      </c>
      <c r="J115" s="14">
        <f>10/10*100</f>
        <v>100</v>
      </c>
      <c r="K115" s="14">
        <f>7/8*100</f>
        <v>87.5</v>
      </c>
      <c r="L115" s="14">
        <f>8/8*100</f>
        <v>100</v>
      </c>
      <c r="M115" s="14">
        <f>8/8*100</f>
        <v>100</v>
      </c>
      <c r="N115" s="22"/>
      <c r="O115" s="16"/>
      <c r="P115" s="14">
        <f>7/8*100</f>
        <v>87.5</v>
      </c>
      <c r="Q115" s="14">
        <f>6/8*100</f>
        <v>75</v>
      </c>
      <c r="R115" s="14">
        <f>8/8*100</f>
        <v>100</v>
      </c>
      <c r="S115" s="14">
        <f>8/8*100</f>
        <v>100</v>
      </c>
      <c r="T115" s="22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5"/>
      <c r="AJ115" s="14"/>
      <c r="AK115" s="14"/>
      <c r="AL115" s="14"/>
      <c r="AM115" s="14"/>
      <c r="AN115" s="14"/>
      <c r="AO115" s="14"/>
      <c r="AP115" s="14"/>
    </row>
    <row r="116" spans="1:42">
      <c r="A116" s="8" t="s">
        <v>44</v>
      </c>
      <c r="B116" s="8" t="s">
        <v>43</v>
      </c>
      <c r="C116" s="8" t="s">
        <v>56</v>
      </c>
      <c r="D116" s="8" t="s">
        <v>57</v>
      </c>
      <c r="E116" s="3" t="s">
        <v>71</v>
      </c>
      <c r="F116" s="4" t="s">
        <v>77</v>
      </c>
      <c r="G116" s="3" t="s">
        <v>78</v>
      </c>
      <c r="H116" s="14"/>
      <c r="I116" s="14"/>
      <c r="J116" s="14">
        <v>0</v>
      </c>
      <c r="K116" s="14"/>
      <c r="L116" s="14"/>
      <c r="M116" s="14">
        <v>70</v>
      </c>
      <c r="N116" s="22"/>
      <c r="O116" s="16"/>
      <c r="P116" s="14"/>
      <c r="Q116" s="14">
        <v>90</v>
      </c>
      <c r="R116" s="14"/>
      <c r="S116" s="14">
        <v>70</v>
      </c>
      <c r="T116" s="22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5"/>
      <c r="AJ116" s="14"/>
      <c r="AK116" s="14"/>
      <c r="AL116" s="14"/>
      <c r="AM116" s="14"/>
      <c r="AN116" s="14"/>
      <c r="AO116" s="14"/>
      <c r="AP116" s="14"/>
    </row>
    <row r="117" spans="1:42">
      <c r="A117" s="8" t="s">
        <v>44</v>
      </c>
      <c r="B117" s="8" t="s">
        <v>43</v>
      </c>
      <c r="C117" s="8" t="s">
        <v>56</v>
      </c>
      <c r="D117" s="8" t="s">
        <v>57</v>
      </c>
      <c r="E117" s="3" t="s">
        <v>71</v>
      </c>
      <c r="F117" s="4" t="s">
        <v>77</v>
      </c>
      <c r="G117" s="3" t="s">
        <v>81</v>
      </c>
      <c r="H117" s="14"/>
      <c r="I117" s="14">
        <v>90</v>
      </c>
      <c r="J117" s="14">
        <v>90</v>
      </c>
      <c r="K117" s="14">
        <v>90</v>
      </c>
      <c r="L117" s="14">
        <v>90</v>
      </c>
      <c r="M117" s="14">
        <v>90</v>
      </c>
      <c r="N117" s="22"/>
      <c r="O117" s="16"/>
      <c r="P117" s="14">
        <v>90</v>
      </c>
      <c r="Q117" s="14">
        <v>90</v>
      </c>
      <c r="R117" s="14">
        <v>90</v>
      </c>
      <c r="S117" s="14">
        <v>90</v>
      </c>
      <c r="T117" s="22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5"/>
      <c r="AJ117" s="14"/>
      <c r="AK117" s="14"/>
      <c r="AL117" s="14"/>
      <c r="AM117" s="14"/>
      <c r="AN117" s="14"/>
      <c r="AO117" s="14"/>
      <c r="AP117" s="14"/>
    </row>
    <row r="118" spans="1:42">
      <c r="A118" s="8" t="s">
        <v>44</v>
      </c>
      <c r="B118" s="8" t="s">
        <v>43</v>
      </c>
      <c r="C118" s="8" t="s">
        <v>56</v>
      </c>
      <c r="D118" s="8" t="s">
        <v>57</v>
      </c>
      <c r="E118" s="3" t="s">
        <v>71</v>
      </c>
      <c r="F118" s="4" t="s">
        <v>75</v>
      </c>
      <c r="G118" s="3" t="s">
        <v>83</v>
      </c>
      <c r="H118" s="14"/>
      <c r="I118" s="14">
        <f>20/20*100</f>
        <v>100</v>
      </c>
      <c r="J118" s="14">
        <f>20/20*100</f>
        <v>100</v>
      </c>
      <c r="K118" s="14">
        <f>18/20*100</f>
        <v>90</v>
      </c>
      <c r="L118" s="14">
        <f>20/20*100</f>
        <v>100</v>
      </c>
      <c r="M118" s="14">
        <f>20/20*100</f>
        <v>100</v>
      </c>
      <c r="N118" s="22"/>
      <c r="O118" s="16"/>
      <c r="P118" s="14">
        <f>17/20*100</f>
        <v>85</v>
      </c>
      <c r="Q118" s="14">
        <f>20/20*100</f>
        <v>100</v>
      </c>
      <c r="R118" s="14">
        <f>18/20*100</f>
        <v>90</v>
      </c>
      <c r="S118" s="14">
        <f>20/20*100</f>
        <v>100</v>
      </c>
      <c r="T118" s="22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5"/>
      <c r="AJ118" s="14"/>
      <c r="AK118" s="14"/>
      <c r="AL118" s="14"/>
      <c r="AM118" s="14"/>
      <c r="AN118" s="14"/>
      <c r="AO118" s="14"/>
      <c r="AP118" s="14"/>
    </row>
    <row r="119" spans="1:42">
      <c r="A119" s="8" t="s">
        <v>44</v>
      </c>
      <c r="B119" s="8" t="s">
        <v>43</v>
      </c>
      <c r="C119" s="8" t="s">
        <v>56</v>
      </c>
      <c r="D119" s="8" t="s">
        <v>57</v>
      </c>
      <c r="E119" s="3" t="s">
        <v>71</v>
      </c>
      <c r="F119" s="4" t="s">
        <v>75</v>
      </c>
      <c r="G119" s="3" t="s">
        <v>84</v>
      </c>
      <c r="H119" s="14"/>
      <c r="I119" s="14"/>
      <c r="J119" s="14"/>
      <c r="K119" s="14"/>
      <c r="L119" s="14"/>
      <c r="M119" s="14"/>
      <c r="N119" s="22"/>
      <c r="O119" s="16"/>
      <c r="P119" s="14"/>
      <c r="Q119" s="14"/>
      <c r="R119" s="14"/>
      <c r="S119" s="14"/>
      <c r="T119" s="22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5"/>
      <c r="AJ119" s="14"/>
      <c r="AK119" s="14"/>
      <c r="AL119" s="14"/>
      <c r="AM119" s="14"/>
      <c r="AN119" s="14"/>
      <c r="AO119" s="14"/>
      <c r="AP119" s="14"/>
    </row>
    <row r="120" spans="1:42">
      <c r="A120" s="8" t="s">
        <v>44</v>
      </c>
      <c r="B120" s="8" t="s">
        <v>43</v>
      </c>
      <c r="C120" s="8" t="s">
        <v>56</v>
      </c>
      <c r="D120" s="8" t="s">
        <v>57</v>
      </c>
      <c r="E120" s="5" t="s">
        <v>71</v>
      </c>
      <c r="F120" s="6" t="s">
        <v>85</v>
      </c>
      <c r="G120" s="5" t="s">
        <v>86</v>
      </c>
      <c r="H120" s="14"/>
      <c r="I120" s="14"/>
      <c r="J120" s="14"/>
      <c r="K120" s="14"/>
      <c r="L120" s="14"/>
      <c r="M120" s="14"/>
      <c r="N120" s="22"/>
      <c r="O120" s="16"/>
      <c r="P120" s="14"/>
      <c r="Q120" s="14"/>
      <c r="R120" s="14"/>
      <c r="S120" s="14"/>
      <c r="T120" s="22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5"/>
      <c r="AJ120" s="14"/>
      <c r="AK120" s="14"/>
      <c r="AL120" s="14"/>
      <c r="AM120" s="14"/>
      <c r="AN120" s="14"/>
      <c r="AO120" s="14"/>
      <c r="AP120" s="14"/>
    </row>
    <row r="121" spans="1:42">
      <c r="A121" s="8" t="s">
        <v>44</v>
      </c>
      <c r="B121" s="8" t="s">
        <v>43</v>
      </c>
      <c r="C121" s="8" t="s">
        <v>56</v>
      </c>
      <c r="D121" s="8" t="s">
        <v>57</v>
      </c>
      <c r="E121" s="3" t="s">
        <v>87</v>
      </c>
      <c r="F121" s="4" t="s">
        <v>75</v>
      </c>
      <c r="G121" s="3" t="s">
        <v>88</v>
      </c>
      <c r="H121" s="14"/>
      <c r="I121" s="14">
        <f>6/6*100</f>
        <v>100</v>
      </c>
      <c r="J121" s="14">
        <f>6/6*100</f>
        <v>100</v>
      </c>
      <c r="K121" s="14">
        <f>6/6*100</f>
        <v>100</v>
      </c>
      <c r="L121" s="14">
        <f>6/6*100</f>
        <v>100</v>
      </c>
      <c r="M121" s="14"/>
      <c r="N121" s="22"/>
      <c r="O121" s="16"/>
      <c r="P121" s="14">
        <f>6/6*100</f>
        <v>100</v>
      </c>
      <c r="Q121" s="14">
        <f>6/6*100</f>
        <v>100</v>
      </c>
      <c r="R121" s="14">
        <f>6/6*100</f>
        <v>100</v>
      </c>
      <c r="S121" s="14">
        <f>6/6*100</f>
        <v>100</v>
      </c>
      <c r="T121" s="22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5"/>
      <c r="AJ121" s="14"/>
      <c r="AK121" s="14"/>
      <c r="AL121" s="14"/>
      <c r="AM121" s="14"/>
      <c r="AN121" s="14"/>
      <c r="AO121" s="14"/>
      <c r="AP121" s="14"/>
    </row>
    <row r="122" spans="1:42">
      <c r="A122" s="8" t="s">
        <v>44</v>
      </c>
      <c r="B122" s="8" t="s">
        <v>43</v>
      </c>
      <c r="C122" s="8" t="s">
        <v>56</v>
      </c>
      <c r="D122" s="8" t="s">
        <v>57</v>
      </c>
      <c r="E122" s="3" t="s">
        <v>87</v>
      </c>
      <c r="F122" s="4" t="s">
        <v>75</v>
      </c>
      <c r="G122" s="3" t="s">
        <v>90</v>
      </c>
      <c r="H122" s="14"/>
      <c r="I122" s="14">
        <f>4/4*100</f>
        <v>100</v>
      </c>
      <c r="J122" s="14">
        <f>4/4*100</f>
        <v>100</v>
      </c>
      <c r="K122" s="14">
        <f>4/4*100</f>
        <v>100</v>
      </c>
      <c r="L122" s="14">
        <f>4/4*100</f>
        <v>100</v>
      </c>
      <c r="M122" s="14"/>
      <c r="N122" s="22"/>
      <c r="O122" s="16"/>
      <c r="P122" s="14">
        <f>4/4*100</f>
        <v>100</v>
      </c>
      <c r="Q122" s="14">
        <f>3/4*100</f>
        <v>75</v>
      </c>
      <c r="R122" s="14">
        <f>4/4*100</f>
        <v>100</v>
      </c>
      <c r="S122" s="14">
        <f>4/4*100</f>
        <v>100</v>
      </c>
      <c r="T122" s="22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5"/>
      <c r="AJ122" s="14"/>
      <c r="AK122" s="14"/>
      <c r="AL122" s="14"/>
      <c r="AM122" s="14"/>
      <c r="AN122" s="14"/>
      <c r="AO122" s="14"/>
      <c r="AP122" s="14"/>
    </row>
    <row r="123" spans="1:42">
      <c r="A123" s="8" t="s">
        <v>44</v>
      </c>
      <c r="B123" s="8" t="s">
        <v>43</v>
      </c>
      <c r="C123" s="8" t="s">
        <v>56</v>
      </c>
      <c r="D123" s="8" t="s">
        <v>57</v>
      </c>
      <c r="E123" s="3" t="s">
        <v>87</v>
      </c>
      <c r="F123" s="4" t="s">
        <v>75</v>
      </c>
      <c r="G123" s="3" t="s">
        <v>91</v>
      </c>
      <c r="H123" s="14"/>
      <c r="I123" s="14">
        <f>5/5*100</f>
        <v>100</v>
      </c>
      <c r="J123" s="14">
        <f>5/5*100</f>
        <v>100</v>
      </c>
      <c r="K123" s="14">
        <f>5/5*100</f>
        <v>100</v>
      </c>
      <c r="L123" s="14">
        <f>5/5*100</f>
        <v>100</v>
      </c>
      <c r="M123" s="14"/>
      <c r="N123" s="22"/>
      <c r="O123" s="16"/>
      <c r="P123" s="14">
        <f>5/5*100</f>
        <v>100</v>
      </c>
      <c r="Q123" s="14">
        <f>5/5*100</f>
        <v>100</v>
      </c>
      <c r="R123" s="14">
        <f>5/5*100</f>
        <v>100</v>
      </c>
      <c r="S123" s="14">
        <f>5/5*100</f>
        <v>100</v>
      </c>
      <c r="T123" s="22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5"/>
      <c r="AJ123" s="14"/>
      <c r="AK123" s="14"/>
      <c r="AL123" s="14"/>
      <c r="AM123" s="14"/>
      <c r="AN123" s="14"/>
      <c r="AO123" s="14"/>
      <c r="AP123" s="14"/>
    </row>
    <row r="124" spans="1:42">
      <c r="A124" s="8" t="s">
        <v>44</v>
      </c>
      <c r="B124" s="8" t="s">
        <v>43</v>
      </c>
      <c r="C124" s="8" t="s">
        <v>56</v>
      </c>
      <c r="D124" s="8" t="s">
        <v>57</v>
      </c>
      <c r="E124" s="3" t="s">
        <v>87</v>
      </c>
      <c r="F124" s="4" t="s">
        <v>77</v>
      </c>
      <c r="G124" s="3" t="s">
        <v>92</v>
      </c>
      <c r="H124" s="14"/>
      <c r="I124" s="14">
        <v>90</v>
      </c>
      <c r="J124" s="14">
        <v>90</v>
      </c>
      <c r="K124" s="14">
        <v>70</v>
      </c>
      <c r="L124" s="14">
        <v>70</v>
      </c>
      <c r="M124" s="14"/>
      <c r="N124" s="22"/>
      <c r="O124" s="16"/>
      <c r="P124" s="14">
        <v>90</v>
      </c>
      <c r="Q124" s="14">
        <v>90</v>
      </c>
      <c r="R124" s="14">
        <v>90</v>
      </c>
      <c r="S124" s="14">
        <v>90</v>
      </c>
      <c r="T124" s="22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5"/>
      <c r="AJ124" s="14"/>
      <c r="AK124" s="14"/>
      <c r="AL124" s="14"/>
      <c r="AM124" s="14"/>
      <c r="AN124" s="14"/>
      <c r="AO124" s="14"/>
      <c r="AP124" s="14"/>
    </row>
    <row r="125" spans="1:42">
      <c r="A125" s="8" t="s">
        <v>44</v>
      </c>
      <c r="B125" s="8" t="s">
        <v>43</v>
      </c>
      <c r="C125" s="8" t="s">
        <v>56</v>
      </c>
      <c r="D125" s="8" t="s">
        <v>57</v>
      </c>
      <c r="E125" s="3" t="s">
        <v>87</v>
      </c>
      <c r="F125" s="4" t="s">
        <v>113</v>
      </c>
      <c r="G125" s="3" t="s">
        <v>93</v>
      </c>
      <c r="H125" s="14"/>
      <c r="I125" s="14">
        <v>90</v>
      </c>
      <c r="J125" s="14">
        <v>90</v>
      </c>
      <c r="K125" s="14">
        <v>90</v>
      </c>
      <c r="L125" s="14">
        <v>90</v>
      </c>
      <c r="M125" s="14"/>
      <c r="N125" s="22"/>
      <c r="O125" s="16"/>
      <c r="P125" s="14">
        <v>90</v>
      </c>
      <c r="Q125" s="14">
        <v>90</v>
      </c>
      <c r="R125" s="14">
        <v>90</v>
      </c>
      <c r="S125" s="14">
        <v>90</v>
      </c>
      <c r="T125" s="22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5"/>
      <c r="AJ125" s="14"/>
      <c r="AK125" s="14"/>
      <c r="AL125" s="14"/>
      <c r="AM125" s="14"/>
      <c r="AN125" s="14"/>
      <c r="AO125" s="14"/>
      <c r="AP125" s="14"/>
    </row>
    <row r="126" spans="1:42">
      <c r="A126" s="8" t="s">
        <v>44</v>
      </c>
      <c r="B126" s="8" t="s">
        <v>43</v>
      </c>
      <c r="C126" s="8" t="s">
        <v>56</v>
      </c>
      <c r="D126" s="8" t="s">
        <v>57</v>
      </c>
      <c r="E126" s="3" t="s">
        <v>87</v>
      </c>
      <c r="F126" s="4" t="s">
        <v>85</v>
      </c>
      <c r="G126" s="3" t="s">
        <v>95</v>
      </c>
      <c r="H126" s="14"/>
      <c r="I126" s="14"/>
      <c r="J126" s="14">
        <v>90</v>
      </c>
      <c r="K126" s="14"/>
      <c r="L126" s="14">
        <v>90</v>
      </c>
      <c r="M126" s="14"/>
      <c r="N126" s="22"/>
      <c r="O126" s="16"/>
      <c r="P126" s="14"/>
      <c r="Q126" s="14">
        <v>90</v>
      </c>
      <c r="R126" s="14"/>
      <c r="S126" s="14">
        <v>90</v>
      </c>
      <c r="T126" s="22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5"/>
      <c r="AJ126" s="14"/>
      <c r="AK126" s="14"/>
      <c r="AL126" s="14"/>
      <c r="AM126" s="14"/>
      <c r="AN126" s="14"/>
      <c r="AO126" s="14"/>
      <c r="AP126" s="14"/>
    </row>
    <row r="127" spans="1:42">
      <c r="A127" s="8" t="s">
        <v>44</v>
      </c>
      <c r="B127" s="8" t="s">
        <v>43</v>
      </c>
      <c r="C127" s="8" t="s">
        <v>56</v>
      </c>
      <c r="D127" s="8" t="s">
        <v>57</v>
      </c>
      <c r="E127" s="3" t="s">
        <v>87</v>
      </c>
      <c r="F127" s="4" t="s">
        <v>75</v>
      </c>
      <c r="G127" s="3" t="s">
        <v>96</v>
      </c>
      <c r="H127" s="14"/>
      <c r="I127" s="14">
        <f>10/10*100</f>
        <v>100</v>
      </c>
      <c r="J127" s="14">
        <f>9/10*100</f>
        <v>90</v>
      </c>
      <c r="K127" s="14">
        <f>9/10*100</f>
        <v>90</v>
      </c>
      <c r="L127" s="14">
        <f>10/10*100</f>
        <v>100</v>
      </c>
      <c r="M127" s="14"/>
      <c r="N127" s="22"/>
      <c r="O127" s="16"/>
      <c r="P127" s="14">
        <f>10/10*100</f>
        <v>100</v>
      </c>
      <c r="Q127" s="14">
        <f>10/10*100</f>
        <v>100</v>
      </c>
      <c r="R127" s="14">
        <f>10/10*100</f>
        <v>100</v>
      </c>
      <c r="S127" s="14">
        <f>10/10*100</f>
        <v>100</v>
      </c>
      <c r="T127" s="22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5"/>
      <c r="AJ127" s="14"/>
      <c r="AK127" s="14"/>
      <c r="AL127" s="14"/>
      <c r="AM127" s="14"/>
      <c r="AN127" s="14"/>
      <c r="AO127" s="14"/>
      <c r="AP127" s="14"/>
    </row>
    <row r="128" spans="1:42">
      <c r="A128" s="8" t="s">
        <v>44</v>
      </c>
      <c r="B128" s="8" t="s">
        <v>43</v>
      </c>
      <c r="C128" s="8" t="s">
        <v>56</v>
      </c>
      <c r="D128" s="8" t="s">
        <v>57</v>
      </c>
      <c r="E128" s="3" t="s">
        <v>87</v>
      </c>
      <c r="F128" s="4" t="s">
        <v>75</v>
      </c>
      <c r="G128" s="3" t="s">
        <v>97</v>
      </c>
      <c r="H128" s="14"/>
      <c r="I128" s="14"/>
      <c r="J128" s="14"/>
      <c r="K128" s="14"/>
      <c r="L128" s="14"/>
      <c r="M128" s="14">
        <f>9/9*100</f>
        <v>100</v>
      </c>
      <c r="N128" s="22"/>
      <c r="O128" s="16"/>
      <c r="P128" s="14"/>
      <c r="Q128" s="14"/>
      <c r="R128" s="14"/>
      <c r="S128" s="14"/>
      <c r="T128" s="22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5"/>
      <c r="AJ128" s="14"/>
      <c r="AK128" s="14"/>
      <c r="AL128" s="14"/>
      <c r="AM128" s="14"/>
      <c r="AN128" s="14"/>
      <c r="AO128" s="14"/>
      <c r="AP128" s="14"/>
    </row>
    <row r="129" spans="1:42">
      <c r="A129" s="8" t="s">
        <v>44</v>
      </c>
      <c r="B129" s="8" t="s">
        <v>43</v>
      </c>
      <c r="C129" s="8" t="s">
        <v>56</v>
      </c>
      <c r="D129" s="8" t="s">
        <v>57</v>
      </c>
      <c r="E129" s="3" t="s">
        <v>87</v>
      </c>
      <c r="F129" s="4" t="s">
        <v>75</v>
      </c>
      <c r="G129" s="3" t="s">
        <v>98</v>
      </c>
      <c r="H129" s="14"/>
      <c r="I129" s="14"/>
      <c r="J129" s="14"/>
      <c r="K129" s="14"/>
      <c r="L129" s="14"/>
      <c r="M129" s="14">
        <f>34/40*100</f>
        <v>85</v>
      </c>
      <c r="N129" s="22"/>
      <c r="O129" s="16"/>
      <c r="P129" s="14"/>
      <c r="Q129" s="14"/>
      <c r="R129" s="14"/>
      <c r="S129" s="14"/>
      <c r="T129" s="2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5"/>
      <c r="AJ129" s="14"/>
      <c r="AK129" s="14"/>
      <c r="AL129" s="14"/>
      <c r="AM129" s="14"/>
      <c r="AN129" s="14"/>
      <c r="AO129" s="14"/>
      <c r="AP129" s="14"/>
    </row>
    <row r="130" spans="1:42">
      <c r="A130" s="8" t="s">
        <v>44</v>
      </c>
      <c r="B130" s="8" t="s">
        <v>43</v>
      </c>
      <c r="C130" s="8" t="s">
        <v>56</v>
      </c>
      <c r="D130" s="8" t="s">
        <v>57</v>
      </c>
      <c r="E130" s="3" t="s">
        <v>87</v>
      </c>
      <c r="F130" s="4" t="s">
        <v>75</v>
      </c>
      <c r="G130" s="3" t="s">
        <v>99</v>
      </c>
      <c r="H130" s="14"/>
      <c r="I130" s="14"/>
      <c r="J130" s="14"/>
      <c r="K130" s="14"/>
      <c r="L130" s="14"/>
      <c r="M130" s="14"/>
      <c r="N130" s="22"/>
      <c r="O130" s="16"/>
      <c r="P130" s="14"/>
      <c r="Q130" s="14"/>
      <c r="R130" s="14"/>
      <c r="S130" s="14"/>
      <c r="T130" s="22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5"/>
      <c r="AJ130" s="14"/>
      <c r="AK130" s="14"/>
      <c r="AL130" s="14"/>
      <c r="AM130" s="14"/>
      <c r="AN130" s="14"/>
      <c r="AO130" s="14"/>
      <c r="AP130" s="14"/>
    </row>
    <row r="131" spans="1:42">
      <c r="A131" s="8" t="s">
        <v>44</v>
      </c>
      <c r="B131" s="8" t="s">
        <v>43</v>
      </c>
      <c r="C131" s="8" t="s">
        <v>56</v>
      </c>
      <c r="D131" s="8" t="s">
        <v>57</v>
      </c>
      <c r="E131" s="5" t="s">
        <v>87</v>
      </c>
      <c r="F131" s="6" t="s">
        <v>85</v>
      </c>
      <c r="G131" s="5" t="s">
        <v>100</v>
      </c>
      <c r="H131" s="14"/>
      <c r="I131" s="14"/>
      <c r="J131" s="14"/>
      <c r="K131" s="14"/>
      <c r="L131" s="14"/>
      <c r="M131" s="14"/>
      <c r="N131" s="22"/>
      <c r="O131" s="16"/>
      <c r="P131" s="14"/>
      <c r="Q131" s="14"/>
      <c r="R131" s="14"/>
      <c r="S131" s="14"/>
      <c r="T131" s="22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5"/>
      <c r="AJ131" s="14"/>
      <c r="AK131" s="14"/>
      <c r="AL131" s="14"/>
      <c r="AM131" s="14"/>
      <c r="AN131" s="14"/>
      <c r="AO131" s="14"/>
      <c r="AP131" s="14"/>
    </row>
    <row r="132" spans="1:42">
      <c r="A132" s="8" t="s">
        <v>44</v>
      </c>
      <c r="B132" s="8" t="s">
        <v>43</v>
      </c>
      <c r="C132" s="8" t="s">
        <v>56</v>
      </c>
      <c r="D132" s="8" t="s">
        <v>57</v>
      </c>
      <c r="E132" s="3" t="s">
        <v>101</v>
      </c>
      <c r="F132" s="4" t="s">
        <v>75</v>
      </c>
      <c r="G132" s="3" t="s">
        <v>102</v>
      </c>
      <c r="H132" s="14">
        <v>90</v>
      </c>
      <c r="I132" s="14">
        <v>90</v>
      </c>
      <c r="J132" s="14"/>
      <c r="K132" s="24"/>
      <c r="L132" s="14">
        <v>70</v>
      </c>
      <c r="M132" s="24"/>
      <c r="N132" s="22"/>
      <c r="O132" s="16"/>
      <c r="P132" s="14"/>
      <c r="Q132" s="14"/>
      <c r="R132" s="14"/>
      <c r="S132" s="14"/>
      <c r="T132" s="22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5"/>
      <c r="AJ132" s="14"/>
      <c r="AK132" s="14"/>
      <c r="AL132" s="14"/>
      <c r="AM132" s="14"/>
      <c r="AN132" s="14"/>
      <c r="AO132" s="14"/>
      <c r="AP132" s="14"/>
    </row>
    <row r="133" spans="1:42">
      <c r="A133" s="8" t="s">
        <v>44</v>
      </c>
      <c r="B133" s="8" t="s">
        <v>43</v>
      </c>
      <c r="C133" s="8" t="s">
        <v>56</v>
      </c>
      <c r="D133" s="8" t="s">
        <v>57</v>
      </c>
      <c r="E133" s="3" t="s">
        <v>101</v>
      </c>
      <c r="F133" s="4" t="s">
        <v>72</v>
      </c>
      <c r="G133" s="3" t="s">
        <v>104</v>
      </c>
      <c r="H133" s="14"/>
      <c r="I133" s="14"/>
      <c r="J133" s="14"/>
      <c r="K133" s="14"/>
      <c r="L133" s="14"/>
      <c r="M133" s="14"/>
      <c r="N133" s="22"/>
      <c r="O133" s="16"/>
      <c r="P133" s="14"/>
      <c r="Q133" s="14"/>
      <c r="R133" s="14"/>
      <c r="S133" s="14"/>
      <c r="T133" s="22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5"/>
      <c r="AJ133" s="14"/>
      <c r="AK133" s="14"/>
      <c r="AL133" s="14"/>
      <c r="AM133" s="14"/>
      <c r="AN133" s="14"/>
      <c r="AO133" s="14"/>
      <c r="AP133" s="14"/>
    </row>
    <row r="134" spans="1:42">
      <c r="A134" s="8" t="s">
        <v>44</v>
      </c>
      <c r="B134" s="8" t="s">
        <v>43</v>
      </c>
      <c r="C134" s="8" t="s">
        <v>56</v>
      </c>
      <c r="D134" s="8" t="s">
        <v>57</v>
      </c>
      <c r="E134" s="3" t="s">
        <v>101</v>
      </c>
      <c r="F134" s="4" t="s">
        <v>75</v>
      </c>
      <c r="G134" s="3" t="s">
        <v>105</v>
      </c>
      <c r="H134" s="14">
        <f>6/8*100</f>
        <v>75</v>
      </c>
      <c r="I134" s="14">
        <f>7/8*100</f>
        <v>87.5</v>
      </c>
      <c r="J134" s="14">
        <f>7/8*100</f>
        <v>87.5</v>
      </c>
      <c r="K134" s="14">
        <f>8/8*100</f>
        <v>100</v>
      </c>
      <c r="L134" s="14">
        <f>8/8*100</f>
        <v>100</v>
      </c>
      <c r="M134" s="14">
        <f>6/8*100</f>
        <v>75</v>
      </c>
      <c r="N134" s="22"/>
      <c r="O134" s="16"/>
      <c r="P134" s="14">
        <f>4/7*100</f>
        <v>57.142857142857139</v>
      </c>
      <c r="Q134" s="14">
        <f>8/8*100</f>
        <v>100</v>
      </c>
      <c r="R134" s="14">
        <f>7/8*100</f>
        <v>87.5</v>
      </c>
      <c r="S134" s="14">
        <f>8/8*100</f>
        <v>100</v>
      </c>
      <c r="T134" s="22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5"/>
      <c r="AJ134" s="14"/>
      <c r="AK134" s="14"/>
      <c r="AL134" s="14"/>
      <c r="AM134" s="14"/>
      <c r="AN134" s="14"/>
      <c r="AO134" s="14"/>
      <c r="AP134" s="14"/>
    </row>
    <row r="135" spans="1:42">
      <c r="A135" s="8" t="s">
        <v>44</v>
      </c>
      <c r="B135" s="8" t="s">
        <v>43</v>
      </c>
      <c r="C135" s="8" t="s">
        <v>56</v>
      </c>
      <c r="D135" s="8" t="s">
        <v>57</v>
      </c>
      <c r="E135" s="3" t="s">
        <v>101</v>
      </c>
      <c r="F135" s="4" t="s">
        <v>77</v>
      </c>
      <c r="G135" s="3" t="s">
        <v>106</v>
      </c>
      <c r="H135" s="14"/>
      <c r="I135" s="14">
        <v>90</v>
      </c>
      <c r="J135" s="14"/>
      <c r="K135" s="14">
        <v>90</v>
      </c>
      <c r="L135" s="14"/>
      <c r="M135" s="14"/>
      <c r="N135" s="22"/>
      <c r="O135" s="16"/>
      <c r="P135" s="14">
        <v>90</v>
      </c>
      <c r="Q135" s="14">
        <v>90</v>
      </c>
      <c r="R135" s="14">
        <v>90</v>
      </c>
      <c r="S135" s="14">
        <v>90</v>
      </c>
      <c r="T135" s="22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5"/>
      <c r="AJ135" s="14"/>
      <c r="AK135" s="14"/>
      <c r="AL135" s="14"/>
      <c r="AM135" s="14"/>
      <c r="AN135" s="14"/>
      <c r="AO135" s="14"/>
      <c r="AP135" s="14"/>
    </row>
    <row r="136" spans="1:42">
      <c r="A136" s="8" t="s">
        <v>44</v>
      </c>
      <c r="B136" s="8" t="s">
        <v>43</v>
      </c>
      <c r="C136" s="8" t="s">
        <v>56</v>
      </c>
      <c r="D136" s="8" t="s">
        <v>57</v>
      </c>
      <c r="E136" s="3" t="s">
        <v>101</v>
      </c>
      <c r="F136" s="4" t="s">
        <v>75</v>
      </c>
      <c r="G136" s="3" t="s">
        <v>107</v>
      </c>
      <c r="H136" s="14">
        <f>5/5*100</f>
        <v>100</v>
      </c>
      <c r="I136" s="14"/>
      <c r="J136" s="14"/>
      <c r="K136" s="14">
        <f>4/5*100</f>
        <v>80</v>
      </c>
      <c r="L136" s="14"/>
      <c r="M136" s="14"/>
      <c r="N136" s="22"/>
      <c r="O136" s="16"/>
      <c r="P136" s="14"/>
      <c r="Q136" s="14"/>
      <c r="R136" s="14">
        <f>5/5*100</f>
        <v>100</v>
      </c>
      <c r="S136" s="14"/>
      <c r="T136" s="22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5"/>
      <c r="AJ136" s="14"/>
      <c r="AK136" s="14"/>
      <c r="AL136" s="14"/>
      <c r="AM136" s="14"/>
      <c r="AN136" s="14"/>
      <c r="AO136" s="14"/>
      <c r="AP136" s="14"/>
    </row>
    <row r="137" spans="1:42">
      <c r="A137" s="8" t="s">
        <v>44</v>
      </c>
      <c r="B137" s="8" t="s">
        <v>43</v>
      </c>
      <c r="C137" s="8" t="s">
        <v>56</v>
      </c>
      <c r="D137" s="8" t="s">
        <v>57</v>
      </c>
      <c r="E137" s="3" t="s">
        <v>101</v>
      </c>
      <c r="F137" s="4" t="s">
        <v>77</v>
      </c>
      <c r="G137" s="3" t="s">
        <v>108</v>
      </c>
      <c r="H137" s="14">
        <v>100</v>
      </c>
      <c r="I137" s="14"/>
      <c r="J137" s="14"/>
      <c r="K137" s="14">
        <v>100</v>
      </c>
      <c r="L137" s="14"/>
      <c r="M137" s="14"/>
      <c r="N137" s="22"/>
      <c r="O137" s="16"/>
      <c r="P137" s="14"/>
      <c r="Q137" s="14"/>
      <c r="R137" s="14">
        <v>90</v>
      </c>
      <c r="S137" s="14"/>
      <c r="T137" s="22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5"/>
      <c r="AJ137" s="14"/>
      <c r="AK137" s="14"/>
      <c r="AL137" s="14"/>
      <c r="AM137" s="14"/>
      <c r="AN137" s="14"/>
      <c r="AO137" s="14"/>
      <c r="AP137" s="14"/>
    </row>
    <row r="138" spans="1:42">
      <c r="A138" s="8" t="s">
        <v>44</v>
      </c>
      <c r="B138" s="8" t="s">
        <v>43</v>
      </c>
      <c r="C138" s="8" t="s">
        <v>56</v>
      </c>
      <c r="D138" s="8" t="s">
        <v>57</v>
      </c>
      <c r="E138" s="3" t="s">
        <v>101</v>
      </c>
      <c r="F138" s="4" t="s">
        <v>77</v>
      </c>
      <c r="G138" s="3" t="s">
        <v>109</v>
      </c>
      <c r="H138" s="14"/>
      <c r="I138" s="14">
        <v>90</v>
      </c>
      <c r="J138" s="14"/>
      <c r="K138" s="14"/>
      <c r="L138" s="14"/>
      <c r="M138" s="14"/>
      <c r="N138" s="22"/>
      <c r="O138" s="16"/>
      <c r="P138" s="14"/>
      <c r="Q138" s="14"/>
      <c r="R138" s="14"/>
      <c r="S138" s="14">
        <v>90</v>
      </c>
      <c r="T138" s="22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5"/>
      <c r="AJ138" s="14"/>
      <c r="AK138" s="14"/>
      <c r="AL138" s="14"/>
      <c r="AM138" s="14"/>
      <c r="AN138" s="14"/>
      <c r="AO138" s="14"/>
      <c r="AP138" s="14"/>
    </row>
    <row r="139" spans="1:42">
      <c r="A139" s="8" t="s">
        <v>44</v>
      </c>
      <c r="B139" s="8" t="s">
        <v>43</v>
      </c>
      <c r="C139" s="8" t="s">
        <v>56</v>
      </c>
      <c r="D139" s="8" t="s">
        <v>57</v>
      </c>
      <c r="E139" s="3" t="s">
        <v>101</v>
      </c>
      <c r="F139" s="4" t="s">
        <v>75</v>
      </c>
      <c r="G139" s="3" t="s">
        <v>110</v>
      </c>
      <c r="H139" s="14"/>
      <c r="I139" s="14">
        <v>90</v>
      </c>
      <c r="J139" s="14"/>
      <c r="K139" s="14"/>
      <c r="L139" s="14">
        <v>80</v>
      </c>
      <c r="M139" s="14"/>
      <c r="N139" s="22"/>
      <c r="O139" s="16"/>
      <c r="P139" s="14">
        <v>80</v>
      </c>
      <c r="Q139" s="14"/>
      <c r="R139" s="14"/>
      <c r="S139" s="14">
        <v>90</v>
      </c>
      <c r="T139" s="22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5"/>
      <c r="AJ139" s="14"/>
      <c r="AK139" s="14"/>
      <c r="AL139" s="14"/>
      <c r="AM139" s="14"/>
      <c r="AN139" s="14"/>
      <c r="AO139" s="14"/>
      <c r="AP139" s="14"/>
    </row>
    <row r="140" spans="1:42">
      <c r="A140" s="8" t="s">
        <v>44</v>
      </c>
      <c r="B140" s="8" t="s">
        <v>43</v>
      </c>
      <c r="C140" s="8" t="s">
        <v>56</v>
      </c>
      <c r="D140" s="8" t="s">
        <v>57</v>
      </c>
      <c r="E140" s="3" t="s">
        <v>101</v>
      </c>
      <c r="F140" s="4" t="s">
        <v>77</v>
      </c>
      <c r="G140" s="3" t="s">
        <v>111</v>
      </c>
      <c r="H140" s="14"/>
      <c r="I140" s="14"/>
      <c r="J140" s="14"/>
      <c r="K140" s="14"/>
      <c r="L140" s="14"/>
      <c r="M140" s="14"/>
      <c r="N140" s="22"/>
      <c r="O140" s="16"/>
      <c r="P140" s="14"/>
      <c r="Q140" s="14">
        <v>90</v>
      </c>
      <c r="R140" s="14"/>
      <c r="S140" s="14"/>
      <c r="T140" s="22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5"/>
      <c r="AJ140" s="14"/>
      <c r="AK140" s="14"/>
      <c r="AL140" s="14"/>
      <c r="AM140" s="14"/>
      <c r="AN140" s="14"/>
      <c r="AO140" s="14"/>
      <c r="AP140" s="14"/>
    </row>
    <row r="141" spans="1:42">
      <c r="A141" s="8" t="s">
        <v>44</v>
      </c>
      <c r="B141" s="8" t="s">
        <v>43</v>
      </c>
      <c r="C141" s="8" t="s">
        <v>56</v>
      </c>
      <c r="D141" s="8" t="s">
        <v>57</v>
      </c>
      <c r="E141" s="5" t="s">
        <v>101</v>
      </c>
      <c r="F141" s="6" t="s">
        <v>75</v>
      </c>
      <c r="G141" s="5" t="s">
        <v>112</v>
      </c>
      <c r="H141" s="14"/>
      <c r="I141" s="14"/>
      <c r="J141" s="14">
        <v>80</v>
      </c>
      <c r="K141" s="14"/>
      <c r="L141" s="14"/>
      <c r="M141" s="14">
        <v>80</v>
      </c>
      <c r="N141" s="22"/>
      <c r="O141" s="16"/>
      <c r="P141" s="14"/>
      <c r="Q141" s="14">
        <v>80</v>
      </c>
      <c r="R141" s="14"/>
      <c r="S141" s="14"/>
      <c r="T141" s="22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5"/>
      <c r="AJ141" s="14"/>
      <c r="AK141" s="14"/>
      <c r="AL141" s="14"/>
      <c r="AM141" s="14"/>
      <c r="AN141" s="14"/>
      <c r="AO141" s="14"/>
      <c r="AP141" s="14"/>
    </row>
    <row r="142" spans="1:42">
      <c r="A142" s="8" t="s">
        <v>44</v>
      </c>
      <c r="B142" s="8" t="s">
        <v>43</v>
      </c>
      <c r="C142" s="8" t="s">
        <v>58</v>
      </c>
      <c r="D142" s="8" t="s">
        <v>59</v>
      </c>
      <c r="E142" s="3" t="s">
        <v>71</v>
      </c>
      <c r="F142" s="4" t="s">
        <v>72</v>
      </c>
      <c r="G142" s="3" t="s">
        <v>73</v>
      </c>
      <c r="H142" s="14"/>
      <c r="I142" s="14" t="s">
        <v>68</v>
      </c>
      <c r="J142" s="14" t="s">
        <v>68</v>
      </c>
      <c r="K142" s="14"/>
      <c r="L142" s="14"/>
      <c r="M142" s="14"/>
      <c r="N142" s="22"/>
      <c r="O142" s="14"/>
      <c r="P142" s="14"/>
      <c r="Q142" s="14"/>
      <c r="R142" s="14"/>
      <c r="S142" s="14"/>
      <c r="T142" s="22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5"/>
      <c r="AJ142" s="14"/>
      <c r="AK142" s="14"/>
      <c r="AL142" s="14"/>
      <c r="AM142" s="14"/>
      <c r="AN142" s="14"/>
      <c r="AO142" s="14"/>
      <c r="AP142" s="14"/>
    </row>
    <row r="143" spans="1:42">
      <c r="A143" s="8" t="s">
        <v>44</v>
      </c>
      <c r="B143" s="8" t="s">
        <v>43</v>
      </c>
      <c r="C143" s="8" t="s">
        <v>58</v>
      </c>
      <c r="D143" s="8" t="s">
        <v>59</v>
      </c>
      <c r="E143" s="3" t="s">
        <v>71</v>
      </c>
      <c r="F143" s="4" t="s">
        <v>75</v>
      </c>
      <c r="G143" s="3" t="s">
        <v>76</v>
      </c>
      <c r="H143" s="14"/>
      <c r="I143" s="14">
        <f>9/9*100</f>
        <v>100</v>
      </c>
      <c r="J143" s="14">
        <f>10/10*100</f>
        <v>100</v>
      </c>
      <c r="K143" s="14">
        <f>8/8*100</f>
        <v>100</v>
      </c>
      <c r="L143" s="14">
        <f>8/8*100</f>
        <v>100</v>
      </c>
      <c r="M143" s="14">
        <f>6/8*100</f>
        <v>75</v>
      </c>
      <c r="N143" s="22"/>
      <c r="O143" s="14">
        <f>8/8*100</f>
        <v>100</v>
      </c>
      <c r="P143" s="14">
        <f>8/8*100</f>
        <v>100</v>
      </c>
      <c r="Q143" s="14">
        <f>8/8*100</f>
        <v>100</v>
      </c>
      <c r="R143" s="14">
        <f>7/8*100</f>
        <v>87.5</v>
      </c>
      <c r="S143" s="14">
        <f>7/8*100</f>
        <v>87.5</v>
      </c>
      <c r="T143" s="22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5"/>
      <c r="AJ143" s="14"/>
      <c r="AK143" s="14"/>
      <c r="AL143" s="14"/>
      <c r="AM143" s="14"/>
      <c r="AN143" s="14"/>
      <c r="AO143" s="14"/>
      <c r="AP143" s="14"/>
    </row>
    <row r="144" spans="1:42">
      <c r="A144" s="8" t="s">
        <v>44</v>
      </c>
      <c r="B144" s="8" t="s">
        <v>43</v>
      </c>
      <c r="C144" s="8" t="s">
        <v>58</v>
      </c>
      <c r="D144" s="8" t="s">
        <v>59</v>
      </c>
      <c r="E144" s="3" t="s">
        <v>71</v>
      </c>
      <c r="F144" s="4" t="s">
        <v>77</v>
      </c>
      <c r="G144" s="3" t="s">
        <v>78</v>
      </c>
      <c r="H144" s="14"/>
      <c r="I144" s="14"/>
      <c r="J144" s="14">
        <v>70</v>
      </c>
      <c r="K144" s="14"/>
      <c r="L144" s="14"/>
      <c r="M144" s="14">
        <v>70</v>
      </c>
      <c r="N144" s="22"/>
      <c r="O144" s="14"/>
      <c r="P144" s="14"/>
      <c r="Q144" s="14">
        <v>90</v>
      </c>
      <c r="R144" s="14"/>
      <c r="S144" s="14">
        <v>70</v>
      </c>
      <c r="T144" s="22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5"/>
      <c r="AJ144" s="14"/>
      <c r="AK144" s="14"/>
      <c r="AL144" s="14"/>
      <c r="AM144" s="14"/>
      <c r="AN144" s="14"/>
      <c r="AO144" s="14"/>
      <c r="AP144" s="14"/>
    </row>
    <row r="145" spans="1:42">
      <c r="A145" s="8" t="s">
        <v>44</v>
      </c>
      <c r="B145" s="8" t="s">
        <v>43</v>
      </c>
      <c r="C145" s="8" t="s">
        <v>58</v>
      </c>
      <c r="D145" s="8" t="s">
        <v>59</v>
      </c>
      <c r="E145" s="3" t="s">
        <v>71</v>
      </c>
      <c r="F145" s="4" t="s">
        <v>77</v>
      </c>
      <c r="G145" s="3" t="s">
        <v>81</v>
      </c>
      <c r="H145" s="14"/>
      <c r="I145" s="14">
        <v>90</v>
      </c>
      <c r="J145" s="14">
        <v>70</v>
      </c>
      <c r="K145" s="14">
        <v>90</v>
      </c>
      <c r="L145" s="14">
        <v>90</v>
      </c>
      <c r="M145" s="14">
        <v>90</v>
      </c>
      <c r="N145" s="22"/>
      <c r="O145" s="14">
        <v>90</v>
      </c>
      <c r="P145" s="14">
        <v>90</v>
      </c>
      <c r="Q145" s="14">
        <v>90</v>
      </c>
      <c r="R145" s="14">
        <v>90</v>
      </c>
      <c r="S145" s="14">
        <v>90</v>
      </c>
      <c r="T145" s="22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5"/>
      <c r="AJ145" s="14"/>
      <c r="AK145" s="14"/>
      <c r="AL145" s="14"/>
      <c r="AM145" s="14"/>
      <c r="AN145" s="14"/>
      <c r="AO145" s="14"/>
      <c r="AP145" s="14"/>
    </row>
    <row r="146" spans="1:42">
      <c r="A146" s="8" t="s">
        <v>44</v>
      </c>
      <c r="B146" s="8" t="s">
        <v>43</v>
      </c>
      <c r="C146" s="8" t="s">
        <v>58</v>
      </c>
      <c r="D146" s="8" t="s">
        <v>59</v>
      </c>
      <c r="E146" s="3" t="s">
        <v>71</v>
      </c>
      <c r="F146" s="4" t="s">
        <v>75</v>
      </c>
      <c r="G146" s="3" t="s">
        <v>83</v>
      </c>
      <c r="H146" s="14"/>
      <c r="I146" s="14">
        <f>20/20*100</f>
        <v>100</v>
      </c>
      <c r="J146" s="14">
        <f>20/20*100</f>
        <v>100</v>
      </c>
      <c r="K146" s="14">
        <f>19/20*100</f>
        <v>95</v>
      </c>
      <c r="L146" s="14">
        <f>20/20*100</f>
        <v>100</v>
      </c>
      <c r="M146" s="14">
        <f>20/20*100</f>
        <v>100</v>
      </c>
      <c r="N146" s="22"/>
      <c r="O146" s="14">
        <f>13/20*100</f>
        <v>65</v>
      </c>
      <c r="P146" s="14">
        <f>17/20*100</f>
        <v>85</v>
      </c>
      <c r="Q146" s="14">
        <f>19/20*100</f>
        <v>95</v>
      </c>
      <c r="R146" s="14">
        <f>19/20*100</f>
        <v>95</v>
      </c>
      <c r="S146" s="14">
        <f>20/20*100</f>
        <v>100</v>
      </c>
      <c r="T146" s="22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5"/>
      <c r="AJ146" s="14"/>
      <c r="AK146" s="14"/>
      <c r="AL146" s="14"/>
      <c r="AM146" s="14"/>
      <c r="AN146" s="14"/>
      <c r="AO146" s="14"/>
      <c r="AP146" s="14"/>
    </row>
    <row r="147" spans="1:42">
      <c r="A147" s="8" t="s">
        <v>44</v>
      </c>
      <c r="B147" s="8" t="s">
        <v>43</v>
      </c>
      <c r="C147" s="8" t="s">
        <v>58</v>
      </c>
      <c r="D147" s="8" t="s">
        <v>59</v>
      </c>
      <c r="E147" s="3" t="s">
        <v>71</v>
      </c>
      <c r="F147" s="4" t="s">
        <v>75</v>
      </c>
      <c r="G147" s="3" t="s">
        <v>84</v>
      </c>
      <c r="H147" s="14"/>
      <c r="I147" s="14"/>
      <c r="J147" s="14"/>
      <c r="K147" s="14"/>
      <c r="L147" s="14"/>
      <c r="M147" s="14"/>
      <c r="N147" s="22"/>
      <c r="O147" s="14"/>
      <c r="P147" s="14"/>
      <c r="Q147" s="14"/>
      <c r="R147" s="14"/>
      <c r="S147" s="14"/>
      <c r="T147" s="22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5"/>
      <c r="AJ147" s="14"/>
      <c r="AK147" s="14"/>
      <c r="AL147" s="14"/>
      <c r="AM147" s="14"/>
      <c r="AN147" s="14"/>
      <c r="AO147" s="14"/>
      <c r="AP147" s="14"/>
    </row>
    <row r="148" spans="1:42">
      <c r="A148" s="8" t="s">
        <v>44</v>
      </c>
      <c r="B148" s="8" t="s">
        <v>43</v>
      </c>
      <c r="C148" s="8" t="s">
        <v>58</v>
      </c>
      <c r="D148" s="8" t="s">
        <v>59</v>
      </c>
      <c r="E148" s="5" t="s">
        <v>71</v>
      </c>
      <c r="F148" s="6" t="s">
        <v>85</v>
      </c>
      <c r="G148" s="5" t="s">
        <v>86</v>
      </c>
      <c r="H148" s="14"/>
      <c r="I148" s="14"/>
      <c r="J148" s="14"/>
      <c r="K148" s="14"/>
      <c r="L148" s="14"/>
      <c r="M148" s="14"/>
      <c r="N148" s="22"/>
      <c r="O148" s="14"/>
      <c r="P148" s="14"/>
      <c r="Q148" s="14"/>
      <c r="R148" s="14"/>
      <c r="S148" s="14"/>
      <c r="T148" s="22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5"/>
      <c r="AJ148" s="14"/>
      <c r="AK148" s="14"/>
      <c r="AL148" s="14"/>
      <c r="AM148" s="14"/>
      <c r="AN148" s="14"/>
      <c r="AO148" s="14"/>
      <c r="AP148" s="14"/>
    </row>
    <row r="149" spans="1:42">
      <c r="A149" s="8" t="s">
        <v>44</v>
      </c>
      <c r="B149" s="8" t="s">
        <v>43</v>
      </c>
      <c r="C149" s="8" t="s">
        <v>58</v>
      </c>
      <c r="D149" s="8" t="s">
        <v>59</v>
      </c>
      <c r="E149" s="3" t="s">
        <v>87</v>
      </c>
      <c r="F149" s="4" t="s">
        <v>75</v>
      </c>
      <c r="G149" s="3" t="s">
        <v>88</v>
      </c>
      <c r="H149" s="14"/>
      <c r="I149" s="14">
        <f>4/6*100</f>
        <v>66.666666666666657</v>
      </c>
      <c r="J149" s="14">
        <f>6/6*100</f>
        <v>100</v>
      </c>
      <c r="K149" s="14">
        <f>6/6*100</f>
        <v>100</v>
      </c>
      <c r="L149" s="14">
        <f>6/6*100</f>
        <v>100</v>
      </c>
      <c r="M149" s="14"/>
      <c r="N149" s="22"/>
      <c r="O149" s="14"/>
      <c r="P149" s="14">
        <f>6/6*100</f>
        <v>100</v>
      </c>
      <c r="Q149" s="14">
        <f>6/6*100</f>
        <v>100</v>
      </c>
      <c r="R149" s="14">
        <f>6/6*100</f>
        <v>100</v>
      </c>
      <c r="S149" s="14">
        <f>6/6*100</f>
        <v>100</v>
      </c>
      <c r="T149" s="22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5"/>
      <c r="AJ149" s="14"/>
      <c r="AK149" s="14"/>
      <c r="AL149" s="14"/>
      <c r="AM149" s="14"/>
      <c r="AN149" s="14"/>
      <c r="AO149" s="14"/>
      <c r="AP149" s="14"/>
    </row>
    <row r="150" spans="1:42">
      <c r="A150" s="8" t="s">
        <v>44</v>
      </c>
      <c r="B150" s="8" t="s">
        <v>43</v>
      </c>
      <c r="C150" s="8" t="s">
        <v>58</v>
      </c>
      <c r="D150" s="8" t="s">
        <v>59</v>
      </c>
      <c r="E150" s="3" t="s">
        <v>87</v>
      </c>
      <c r="F150" s="4" t="s">
        <v>75</v>
      </c>
      <c r="G150" s="3" t="s">
        <v>90</v>
      </c>
      <c r="H150" s="14"/>
      <c r="I150" s="14">
        <f>4/4*100</f>
        <v>100</v>
      </c>
      <c r="J150" s="14">
        <f>4/4*100</f>
        <v>100</v>
      </c>
      <c r="K150" s="14">
        <f>4/4*100</f>
        <v>100</v>
      </c>
      <c r="L150" s="14">
        <f>4/4*100</f>
        <v>100</v>
      </c>
      <c r="M150" s="14"/>
      <c r="N150" s="22"/>
      <c r="O150" s="14"/>
      <c r="P150" s="14">
        <f>4/4*100</f>
        <v>100</v>
      </c>
      <c r="Q150" s="14">
        <f>4/4*100</f>
        <v>100</v>
      </c>
      <c r="R150" s="14">
        <f>4/4*100</f>
        <v>100</v>
      </c>
      <c r="S150" s="14">
        <f>4/4*100</f>
        <v>100</v>
      </c>
      <c r="T150" s="22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5"/>
      <c r="AJ150" s="14"/>
      <c r="AK150" s="14"/>
      <c r="AL150" s="14"/>
      <c r="AM150" s="14"/>
      <c r="AN150" s="14"/>
      <c r="AO150" s="14"/>
      <c r="AP150" s="14"/>
    </row>
    <row r="151" spans="1:42">
      <c r="A151" s="8" t="s">
        <v>44</v>
      </c>
      <c r="B151" s="8" t="s">
        <v>43</v>
      </c>
      <c r="C151" s="8" t="s">
        <v>58</v>
      </c>
      <c r="D151" s="8" t="s">
        <v>59</v>
      </c>
      <c r="E151" s="3" t="s">
        <v>87</v>
      </c>
      <c r="F151" s="4" t="s">
        <v>75</v>
      </c>
      <c r="G151" s="3" t="s">
        <v>91</v>
      </c>
      <c r="H151" s="14"/>
      <c r="I151" s="14">
        <f>5/5*100</f>
        <v>100</v>
      </c>
      <c r="J151" s="14">
        <f>5/5*100</f>
        <v>100</v>
      </c>
      <c r="K151" s="14">
        <f>5/5*100</f>
        <v>100</v>
      </c>
      <c r="L151" s="14">
        <f>5/5*100</f>
        <v>100</v>
      </c>
      <c r="M151" s="14"/>
      <c r="N151" s="22"/>
      <c r="O151" s="14"/>
      <c r="P151" s="14">
        <f>5/5*100</f>
        <v>100</v>
      </c>
      <c r="Q151" s="14">
        <f>5/5*100</f>
        <v>100</v>
      </c>
      <c r="R151" s="14">
        <f>3/5*100</f>
        <v>60</v>
      </c>
      <c r="S151" s="14">
        <f>5/5*100</f>
        <v>100</v>
      </c>
      <c r="T151" s="22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5"/>
      <c r="AJ151" s="14"/>
      <c r="AK151" s="14"/>
      <c r="AL151" s="14"/>
      <c r="AM151" s="14"/>
      <c r="AN151" s="14"/>
      <c r="AO151" s="14"/>
      <c r="AP151" s="14"/>
    </row>
    <row r="152" spans="1:42">
      <c r="A152" s="8" t="s">
        <v>44</v>
      </c>
      <c r="B152" s="8" t="s">
        <v>43</v>
      </c>
      <c r="C152" s="8" t="s">
        <v>58</v>
      </c>
      <c r="D152" s="8" t="s">
        <v>59</v>
      </c>
      <c r="E152" s="3" t="s">
        <v>87</v>
      </c>
      <c r="F152" s="4" t="s">
        <v>77</v>
      </c>
      <c r="G152" s="3" t="s">
        <v>92</v>
      </c>
      <c r="H152" s="14"/>
      <c r="I152" s="14">
        <v>90</v>
      </c>
      <c r="J152" s="14">
        <v>90</v>
      </c>
      <c r="K152" s="14">
        <v>90</v>
      </c>
      <c r="L152" s="14">
        <v>90</v>
      </c>
      <c r="M152" s="14"/>
      <c r="N152" s="22"/>
      <c r="O152" s="14"/>
      <c r="P152" s="14">
        <v>90</v>
      </c>
      <c r="Q152" s="14">
        <v>0</v>
      </c>
      <c r="R152" s="14">
        <v>50</v>
      </c>
      <c r="S152" s="14">
        <v>90</v>
      </c>
      <c r="T152" s="22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5"/>
      <c r="AJ152" s="14"/>
      <c r="AK152" s="14"/>
      <c r="AL152" s="14"/>
      <c r="AM152" s="14"/>
      <c r="AN152" s="14"/>
      <c r="AO152" s="14"/>
      <c r="AP152" s="14"/>
    </row>
    <row r="153" spans="1:42">
      <c r="A153" s="8" t="s">
        <v>44</v>
      </c>
      <c r="B153" s="8" t="s">
        <v>43</v>
      </c>
      <c r="C153" s="8" t="s">
        <v>58</v>
      </c>
      <c r="D153" s="8" t="s">
        <v>59</v>
      </c>
      <c r="E153" s="3" t="s">
        <v>87</v>
      </c>
      <c r="F153" s="4" t="s">
        <v>113</v>
      </c>
      <c r="G153" s="3" t="s">
        <v>93</v>
      </c>
      <c r="H153" s="14"/>
      <c r="I153" s="14">
        <v>90</v>
      </c>
      <c r="J153" s="14">
        <v>90</v>
      </c>
      <c r="K153" s="14">
        <v>90</v>
      </c>
      <c r="L153" s="14">
        <v>90</v>
      </c>
      <c r="M153" s="14"/>
      <c r="N153" s="22"/>
      <c r="O153" s="14"/>
      <c r="P153" s="14">
        <v>90</v>
      </c>
      <c r="Q153" s="14">
        <v>90</v>
      </c>
      <c r="R153" s="14">
        <v>90</v>
      </c>
      <c r="S153" s="14">
        <v>90</v>
      </c>
      <c r="T153" s="22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5"/>
      <c r="AJ153" s="14"/>
      <c r="AK153" s="14"/>
      <c r="AL153" s="14"/>
      <c r="AM153" s="14"/>
      <c r="AN153" s="14"/>
      <c r="AO153" s="14"/>
      <c r="AP153" s="14"/>
    </row>
    <row r="154" spans="1:42">
      <c r="A154" s="8" t="s">
        <v>44</v>
      </c>
      <c r="B154" s="8" t="s">
        <v>43</v>
      </c>
      <c r="C154" s="8" t="s">
        <v>58</v>
      </c>
      <c r="D154" s="8" t="s">
        <v>59</v>
      </c>
      <c r="E154" s="3" t="s">
        <v>87</v>
      </c>
      <c r="F154" s="4" t="s">
        <v>85</v>
      </c>
      <c r="G154" s="3" t="s">
        <v>95</v>
      </c>
      <c r="H154" s="14"/>
      <c r="I154" s="14"/>
      <c r="J154" s="14">
        <v>90</v>
      </c>
      <c r="K154" s="14"/>
      <c r="L154" s="14">
        <v>90</v>
      </c>
      <c r="M154" s="14"/>
      <c r="N154" s="22"/>
      <c r="O154" s="14"/>
      <c r="P154" s="14"/>
      <c r="Q154" s="14">
        <v>90</v>
      </c>
      <c r="R154" s="14"/>
      <c r="S154" s="14">
        <v>90</v>
      </c>
      <c r="T154" s="22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5"/>
      <c r="AJ154" s="14"/>
      <c r="AK154" s="14"/>
      <c r="AL154" s="14"/>
      <c r="AM154" s="14"/>
      <c r="AN154" s="14"/>
      <c r="AO154" s="14"/>
      <c r="AP154" s="14"/>
    </row>
    <row r="155" spans="1:42">
      <c r="A155" s="8" t="s">
        <v>44</v>
      </c>
      <c r="B155" s="8" t="s">
        <v>43</v>
      </c>
      <c r="C155" s="8" t="s">
        <v>58</v>
      </c>
      <c r="D155" s="8" t="s">
        <v>59</v>
      </c>
      <c r="E155" s="3" t="s">
        <v>87</v>
      </c>
      <c r="F155" s="4" t="s">
        <v>75</v>
      </c>
      <c r="G155" s="3" t="s">
        <v>96</v>
      </c>
      <c r="H155" s="14"/>
      <c r="I155" s="14">
        <f>10/10*100</f>
        <v>100</v>
      </c>
      <c r="J155" s="14">
        <f>10/10*100</f>
        <v>100</v>
      </c>
      <c r="K155" s="14">
        <f>10/10*100</f>
        <v>100</v>
      </c>
      <c r="L155" s="14">
        <f>10/10*100</f>
        <v>100</v>
      </c>
      <c r="M155" s="14"/>
      <c r="N155" s="22"/>
      <c r="O155" s="14"/>
      <c r="P155" s="14">
        <f>10/10*100</f>
        <v>100</v>
      </c>
      <c r="Q155" s="14">
        <f>10/10*100</f>
        <v>100</v>
      </c>
      <c r="R155" s="14">
        <f>10/10*100</f>
        <v>100</v>
      </c>
      <c r="S155" s="14">
        <f>10/10*100</f>
        <v>100</v>
      </c>
      <c r="T155" s="22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5"/>
      <c r="AJ155" s="14"/>
      <c r="AK155" s="14"/>
      <c r="AL155" s="14"/>
      <c r="AM155" s="14"/>
      <c r="AN155" s="14"/>
      <c r="AO155" s="14"/>
      <c r="AP155" s="14"/>
    </row>
    <row r="156" spans="1:42">
      <c r="A156" s="8" t="s">
        <v>44</v>
      </c>
      <c r="B156" s="8" t="s">
        <v>43</v>
      </c>
      <c r="C156" s="8" t="s">
        <v>58</v>
      </c>
      <c r="D156" s="8" t="s">
        <v>59</v>
      </c>
      <c r="E156" s="3" t="s">
        <v>87</v>
      </c>
      <c r="F156" s="4" t="s">
        <v>75</v>
      </c>
      <c r="G156" s="3" t="s">
        <v>97</v>
      </c>
      <c r="H156" s="14"/>
      <c r="I156" s="14"/>
      <c r="J156" s="14"/>
      <c r="K156" s="14"/>
      <c r="L156" s="14"/>
      <c r="M156" s="14">
        <f>8/9*100</f>
        <v>88.888888888888886</v>
      </c>
      <c r="N156" s="22"/>
      <c r="O156" s="14"/>
      <c r="P156" s="14"/>
      <c r="Q156" s="14"/>
      <c r="R156" s="14"/>
      <c r="S156" s="14"/>
      <c r="T156" s="22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5"/>
      <c r="AJ156" s="14"/>
      <c r="AK156" s="14"/>
      <c r="AL156" s="14"/>
      <c r="AM156" s="14"/>
      <c r="AN156" s="14"/>
      <c r="AO156" s="14"/>
      <c r="AP156" s="14"/>
    </row>
    <row r="157" spans="1:42">
      <c r="A157" s="8" t="s">
        <v>44</v>
      </c>
      <c r="B157" s="8" t="s">
        <v>43</v>
      </c>
      <c r="C157" s="8" t="s">
        <v>58</v>
      </c>
      <c r="D157" s="8" t="s">
        <v>59</v>
      </c>
      <c r="E157" s="3" t="s">
        <v>87</v>
      </c>
      <c r="F157" s="4" t="s">
        <v>75</v>
      </c>
      <c r="G157" s="3" t="s">
        <v>98</v>
      </c>
      <c r="H157" s="14"/>
      <c r="I157" s="14"/>
      <c r="J157" s="14"/>
      <c r="K157" s="14"/>
      <c r="L157" s="14"/>
      <c r="M157" s="14">
        <f>37/40*100</f>
        <v>92.5</v>
      </c>
      <c r="N157" s="22"/>
      <c r="O157" s="14"/>
      <c r="P157" s="14"/>
      <c r="Q157" s="14"/>
      <c r="R157" s="14"/>
      <c r="S157" s="14"/>
      <c r="T157" s="22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5"/>
      <c r="AJ157" s="14"/>
      <c r="AK157" s="14"/>
      <c r="AL157" s="14"/>
      <c r="AM157" s="14"/>
      <c r="AN157" s="14"/>
      <c r="AO157" s="14"/>
      <c r="AP157" s="14"/>
    </row>
    <row r="158" spans="1:42">
      <c r="A158" s="8" t="s">
        <v>44</v>
      </c>
      <c r="B158" s="8" t="s">
        <v>43</v>
      </c>
      <c r="C158" s="8" t="s">
        <v>58</v>
      </c>
      <c r="D158" s="8" t="s">
        <v>59</v>
      </c>
      <c r="E158" s="3" t="s">
        <v>87</v>
      </c>
      <c r="F158" s="4" t="s">
        <v>75</v>
      </c>
      <c r="G158" s="3" t="s">
        <v>99</v>
      </c>
      <c r="H158" s="14"/>
      <c r="I158" s="14"/>
      <c r="J158" s="14"/>
      <c r="K158" s="14"/>
      <c r="L158" s="14"/>
      <c r="M158" s="14"/>
      <c r="N158" s="22"/>
      <c r="O158" s="14">
        <f>2/4*100</f>
        <v>50</v>
      </c>
      <c r="P158" s="14"/>
      <c r="Q158" s="14"/>
      <c r="R158" s="14"/>
      <c r="S158" s="14"/>
      <c r="T158" s="22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5"/>
      <c r="AJ158" s="14"/>
      <c r="AK158" s="14"/>
      <c r="AL158" s="14"/>
      <c r="AM158" s="14"/>
      <c r="AN158" s="14"/>
      <c r="AO158" s="14"/>
      <c r="AP158" s="14"/>
    </row>
    <row r="159" spans="1:42">
      <c r="A159" s="8" t="s">
        <v>44</v>
      </c>
      <c r="B159" s="8" t="s">
        <v>43</v>
      </c>
      <c r="C159" s="8" t="s">
        <v>58</v>
      </c>
      <c r="D159" s="8" t="s">
        <v>59</v>
      </c>
      <c r="E159" s="5" t="s">
        <v>87</v>
      </c>
      <c r="F159" s="6" t="s">
        <v>85</v>
      </c>
      <c r="G159" s="5" t="s">
        <v>100</v>
      </c>
      <c r="H159" s="14"/>
      <c r="I159" s="14"/>
      <c r="J159" s="14"/>
      <c r="K159" s="14"/>
      <c r="L159" s="14"/>
      <c r="M159" s="14"/>
      <c r="N159" s="22"/>
      <c r="O159" s="14">
        <f>2/4*100</f>
        <v>50</v>
      </c>
      <c r="P159" s="14"/>
      <c r="Q159" s="14"/>
      <c r="R159" s="14"/>
      <c r="S159" s="14"/>
      <c r="T159" s="22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5"/>
      <c r="AJ159" s="14"/>
      <c r="AK159" s="14"/>
      <c r="AL159" s="14"/>
      <c r="AM159" s="14"/>
      <c r="AN159" s="14"/>
      <c r="AO159" s="14"/>
      <c r="AP159" s="14"/>
    </row>
    <row r="160" spans="1:42">
      <c r="A160" s="8" t="s">
        <v>44</v>
      </c>
      <c r="B160" s="8" t="s">
        <v>43</v>
      </c>
      <c r="C160" s="8" t="s">
        <v>58</v>
      </c>
      <c r="D160" s="8" t="s">
        <v>59</v>
      </c>
      <c r="E160" s="3" t="s">
        <v>101</v>
      </c>
      <c r="F160" s="4" t="s">
        <v>75</v>
      </c>
      <c r="G160" s="3" t="s">
        <v>102</v>
      </c>
      <c r="H160" s="14">
        <v>0</v>
      </c>
      <c r="I160" s="14">
        <v>70</v>
      </c>
      <c r="J160" s="14"/>
      <c r="K160" s="24"/>
      <c r="L160" s="14">
        <v>70</v>
      </c>
      <c r="M160" s="24"/>
      <c r="N160" s="22"/>
      <c r="O160" s="14">
        <v>0</v>
      </c>
      <c r="P160" s="14"/>
      <c r="Q160" s="14"/>
      <c r="R160" s="14"/>
      <c r="S160" s="14"/>
      <c r="T160" s="22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5"/>
      <c r="AJ160" s="14"/>
      <c r="AK160" s="14"/>
      <c r="AL160" s="14"/>
      <c r="AM160" s="14"/>
      <c r="AN160" s="14"/>
      <c r="AO160" s="14"/>
      <c r="AP160" s="14"/>
    </row>
    <row r="161" spans="1:42">
      <c r="A161" s="8" t="s">
        <v>44</v>
      </c>
      <c r="B161" s="8" t="s">
        <v>43</v>
      </c>
      <c r="C161" s="8" t="s">
        <v>58</v>
      </c>
      <c r="D161" s="8" t="s">
        <v>59</v>
      </c>
      <c r="E161" s="3" t="s">
        <v>101</v>
      </c>
      <c r="F161" s="4" t="s">
        <v>72</v>
      </c>
      <c r="G161" s="3" t="s">
        <v>104</v>
      </c>
      <c r="H161" s="14"/>
      <c r="I161" s="14"/>
      <c r="J161" s="14"/>
      <c r="K161" s="14"/>
      <c r="L161" s="14"/>
      <c r="M161" s="14"/>
      <c r="N161" s="22"/>
      <c r="O161" s="14"/>
      <c r="P161" s="14"/>
      <c r="Q161" s="14"/>
      <c r="R161" s="14"/>
      <c r="S161" s="14"/>
      <c r="T161" s="22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5"/>
      <c r="AJ161" s="14"/>
      <c r="AK161" s="14"/>
      <c r="AL161" s="14"/>
      <c r="AM161" s="14"/>
      <c r="AN161" s="14"/>
      <c r="AO161" s="14"/>
      <c r="AP161" s="14"/>
    </row>
    <row r="162" spans="1:42">
      <c r="A162" s="8" t="s">
        <v>44</v>
      </c>
      <c r="B162" s="8" t="s">
        <v>43</v>
      </c>
      <c r="C162" s="8" t="s">
        <v>58</v>
      </c>
      <c r="D162" s="8" t="s">
        <v>59</v>
      </c>
      <c r="E162" s="3" t="s">
        <v>101</v>
      </c>
      <c r="F162" s="4" t="s">
        <v>75</v>
      </c>
      <c r="G162" s="3" t="s">
        <v>105</v>
      </c>
      <c r="H162" s="14">
        <f>2/8*100</f>
        <v>25</v>
      </c>
      <c r="I162" s="14">
        <f>7/8*100</f>
        <v>87.5</v>
      </c>
      <c r="J162" s="14">
        <f>7/8*100</f>
        <v>87.5</v>
      </c>
      <c r="K162" s="14">
        <f>3/8*100</f>
        <v>37.5</v>
      </c>
      <c r="L162" s="14">
        <f>8/8*100</f>
        <v>100</v>
      </c>
      <c r="M162" s="14">
        <f>7/8*100</f>
        <v>87.5</v>
      </c>
      <c r="N162" s="22"/>
      <c r="O162" s="14"/>
      <c r="P162" s="14">
        <f>5/7*100</f>
        <v>71.428571428571431</v>
      </c>
      <c r="Q162" s="14">
        <f>6/8*100</f>
        <v>75</v>
      </c>
      <c r="R162" s="14">
        <f>8/8*100</f>
        <v>100</v>
      </c>
      <c r="S162" s="14">
        <f>7/8*100</f>
        <v>87.5</v>
      </c>
      <c r="T162" s="22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5"/>
      <c r="AJ162" s="14"/>
      <c r="AK162" s="14"/>
      <c r="AL162" s="14"/>
      <c r="AM162" s="14"/>
      <c r="AN162" s="14"/>
      <c r="AO162" s="14"/>
      <c r="AP162" s="14"/>
    </row>
    <row r="163" spans="1:42">
      <c r="A163" s="8" t="s">
        <v>44</v>
      </c>
      <c r="B163" s="8" t="s">
        <v>43</v>
      </c>
      <c r="C163" s="8" t="s">
        <v>58</v>
      </c>
      <c r="D163" s="8" t="s">
        <v>59</v>
      </c>
      <c r="E163" s="3" t="s">
        <v>101</v>
      </c>
      <c r="F163" s="4" t="s">
        <v>77</v>
      </c>
      <c r="G163" s="3" t="s">
        <v>106</v>
      </c>
      <c r="H163" s="14"/>
      <c r="I163" s="14"/>
      <c r="J163" s="14"/>
      <c r="K163" s="14"/>
      <c r="L163" s="14">
        <v>80</v>
      </c>
      <c r="M163" s="14"/>
      <c r="N163" s="22"/>
      <c r="O163" s="14"/>
      <c r="P163" s="14"/>
      <c r="Q163" s="14">
        <v>80</v>
      </c>
      <c r="R163" s="14"/>
      <c r="S163" s="14"/>
      <c r="T163" s="22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5"/>
      <c r="AJ163" s="14"/>
      <c r="AK163" s="14"/>
      <c r="AL163" s="14"/>
      <c r="AM163" s="14"/>
      <c r="AN163" s="14"/>
      <c r="AO163" s="14"/>
      <c r="AP163" s="14"/>
    </row>
    <row r="164" spans="1:42">
      <c r="A164" s="8" t="s">
        <v>44</v>
      </c>
      <c r="B164" s="8" t="s">
        <v>43</v>
      </c>
      <c r="C164" s="8" t="s">
        <v>58</v>
      </c>
      <c r="D164" s="8" t="s">
        <v>59</v>
      </c>
      <c r="E164" s="3" t="s">
        <v>101</v>
      </c>
      <c r="F164" s="4" t="s">
        <v>75</v>
      </c>
      <c r="G164" s="3" t="s">
        <v>107</v>
      </c>
      <c r="H164" s="14">
        <f>5/5*100</f>
        <v>100</v>
      </c>
      <c r="I164" s="14"/>
      <c r="J164" s="14"/>
      <c r="K164" s="14">
        <f>4/5*100</f>
        <v>80</v>
      </c>
      <c r="L164" s="14"/>
      <c r="M164" s="14"/>
      <c r="N164" s="22"/>
      <c r="O164" s="14">
        <f>5/5*100</f>
        <v>100</v>
      </c>
      <c r="P164" s="14"/>
      <c r="Q164" s="14"/>
      <c r="R164" s="14">
        <f>5/5*100</f>
        <v>100</v>
      </c>
      <c r="S164" s="14"/>
      <c r="T164" s="22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5"/>
      <c r="AJ164" s="14"/>
      <c r="AK164" s="14"/>
      <c r="AL164" s="14"/>
      <c r="AM164" s="14"/>
      <c r="AN164" s="14"/>
      <c r="AO164" s="14"/>
      <c r="AP164" s="14"/>
    </row>
    <row r="165" spans="1:42">
      <c r="A165" s="8" t="s">
        <v>44</v>
      </c>
      <c r="B165" s="8" t="s">
        <v>43</v>
      </c>
      <c r="C165" s="8" t="s">
        <v>58</v>
      </c>
      <c r="D165" s="8" t="s">
        <v>59</v>
      </c>
      <c r="E165" s="3" t="s">
        <v>101</v>
      </c>
      <c r="F165" s="4" t="s">
        <v>77</v>
      </c>
      <c r="G165" s="3" t="s">
        <v>108</v>
      </c>
      <c r="H165" s="14"/>
      <c r="I165" s="14"/>
      <c r="J165" s="14"/>
      <c r="K165" s="14">
        <v>80</v>
      </c>
      <c r="L165" s="14"/>
      <c r="M165" s="14"/>
      <c r="N165" s="22"/>
      <c r="O165" s="14">
        <v>80</v>
      </c>
      <c r="P165" s="14"/>
      <c r="Q165" s="14"/>
      <c r="R165" s="14">
        <v>80</v>
      </c>
      <c r="S165" s="14"/>
      <c r="T165" s="22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5"/>
      <c r="AJ165" s="14"/>
      <c r="AK165" s="14"/>
      <c r="AL165" s="14"/>
      <c r="AM165" s="14"/>
      <c r="AN165" s="14"/>
      <c r="AO165" s="14"/>
      <c r="AP165" s="14"/>
    </row>
    <row r="166" spans="1:42">
      <c r="A166" s="8" t="s">
        <v>44</v>
      </c>
      <c r="B166" s="8" t="s">
        <v>43</v>
      </c>
      <c r="C166" s="8" t="s">
        <v>58</v>
      </c>
      <c r="D166" s="8" t="s">
        <v>59</v>
      </c>
      <c r="E166" s="3" t="s">
        <v>101</v>
      </c>
      <c r="F166" s="4" t="s">
        <v>77</v>
      </c>
      <c r="G166" s="3" t="s">
        <v>109</v>
      </c>
      <c r="H166" s="14"/>
      <c r="I166" s="14"/>
      <c r="J166" s="14"/>
      <c r="K166" s="14"/>
      <c r="L166" s="14"/>
      <c r="M166" s="14"/>
      <c r="N166" s="22"/>
      <c r="O166" s="14"/>
      <c r="P166" s="14"/>
      <c r="Q166" s="14"/>
      <c r="R166" s="14"/>
      <c r="S166" s="14"/>
      <c r="T166" s="22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5"/>
      <c r="AJ166" s="14"/>
      <c r="AK166" s="14"/>
      <c r="AL166" s="14"/>
      <c r="AM166" s="14"/>
      <c r="AN166" s="14"/>
      <c r="AO166" s="14"/>
      <c r="AP166" s="14"/>
    </row>
    <row r="167" spans="1:42">
      <c r="A167" s="8" t="s">
        <v>44</v>
      </c>
      <c r="B167" s="8" t="s">
        <v>43</v>
      </c>
      <c r="C167" s="8" t="s">
        <v>58</v>
      </c>
      <c r="D167" s="8" t="s">
        <v>59</v>
      </c>
      <c r="E167" s="3" t="s">
        <v>101</v>
      </c>
      <c r="F167" s="4" t="s">
        <v>75</v>
      </c>
      <c r="G167" s="3" t="s">
        <v>110</v>
      </c>
      <c r="H167" s="14"/>
      <c r="I167" s="14"/>
      <c r="J167" s="14"/>
      <c r="K167" s="14"/>
      <c r="L167" s="14">
        <v>90</v>
      </c>
      <c r="M167" s="14"/>
      <c r="N167" s="22"/>
      <c r="O167" s="14"/>
      <c r="P167" s="14"/>
      <c r="Q167" s="14"/>
      <c r="R167" s="14"/>
      <c r="S167" s="14">
        <v>100</v>
      </c>
      <c r="T167" s="22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5"/>
      <c r="AJ167" s="14"/>
      <c r="AK167" s="14"/>
      <c r="AL167" s="14"/>
      <c r="AM167" s="14"/>
      <c r="AN167" s="14"/>
      <c r="AO167" s="14"/>
      <c r="AP167" s="14"/>
    </row>
    <row r="168" spans="1:42">
      <c r="A168" s="8" t="s">
        <v>44</v>
      </c>
      <c r="B168" s="8" t="s">
        <v>43</v>
      </c>
      <c r="C168" s="8" t="s">
        <v>58</v>
      </c>
      <c r="D168" s="8" t="s">
        <v>59</v>
      </c>
      <c r="E168" s="3" t="s">
        <v>101</v>
      </c>
      <c r="F168" s="4" t="s">
        <v>77</v>
      </c>
      <c r="G168" s="3" t="s">
        <v>111</v>
      </c>
      <c r="H168" s="14"/>
      <c r="I168" s="14"/>
      <c r="J168" s="14"/>
      <c r="K168" s="14"/>
      <c r="L168" s="14"/>
      <c r="M168" s="14"/>
      <c r="N168" s="22"/>
      <c r="O168" s="14"/>
      <c r="P168" s="14"/>
      <c r="Q168" s="14"/>
      <c r="R168" s="14"/>
      <c r="S168" s="14"/>
      <c r="T168" s="22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5"/>
      <c r="AJ168" s="14"/>
      <c r="AK168" s="14"/>
      <c r="AL168" s="14"/>
      <c r="AM168" s="14"/>
      <c r="AN168" s="14"/>
      <c r="AO168" s="14"/>
      <c r="AP168" s="14"/>
    </row>
    <row r="169" spans="1:42">
      <c r="A169" s="8" t="s">
        <v>44</v>
      </c>
      <c r="B169" s="8" t="s">
        <v>43</v>
      </c>
      <c r="C169" s="8" t="s">
        <v>58</v>
      </c>
      <c r="D169" s="8" t="s">
        <v>59</v>
      </c>
      <c r="E169" s="5" t="s">
        <v>101</v>
      </c>
      <c r="F169" s="6" t="s">
        <v>75</v>
      </c>
      <c r="G169" s="5" t="s">
        <v>112</v>
      </c>
      <c r="H169" s="14"/>
      <c r="I169" s="14"/>
      <c r="J169" s="14"/>
      <c r="K169" s="14"/>
      <c r="L169" s="14"/>
      <c r="M169" s="14">
        <v>90</v>
      </c>
      <c r="N169" s="22"/>
      <c r="O169" s="14"/>
      <c r="P169" s="14"/>
      <c r="Q169" s="14">
        <v>90</v>
      </c>
      <c r="R169" s="14"/>
      <c r="S169" s="14"/>
      <c r="T169" s="22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5"/>
      <c r="AJ169" s="14"/>
      <c r="AK169" s="14"/>
      <c r="AL169" s="14"/>
      <c r="AM169" s="14"/>
      <c r="AN169" s="14"/>
      <c r="AO169" s="14"/>
      <c r="AP169" s="14"/>
    </row>
    <row r="170" spans="1:42">
      <c r="A170" s="8" t="s">
        <v>44</v>
      </c>
      <c r="B170" s="8" t="s">
        <v>43</v>
      </c>
      <c r="C170" s="8" t="s">
        <v>60</v>
      </c>
      <c r="D170" s="8" t="s">
        <v>61</v>
      </c>
      <c r="E170" s="3" t="s">
        <v>71</v>
      </c>
      <c r="F170" s="4" t="s">
        <v>72</v>
      </c>
      <c r="G170" s="3" t="s">
        <v>73</v>
      </c>
      <c r="H170" s="14"/>
      <c r="I170" s="14" t="s">
        <v>68</v>
      </c>
      <c r="J170" s="14" t="s">
        <v>68</v>
      </c>
      <c r="K170" s="14"/>
      <c r="L170" s="14" t="s">
        <v>114</v>
      </c>
      <c r="M170" s="14" t="s">
        <v>114</v>
      </c>
      <c r="N170" s="22"/>
      <c r="O170" s="14"/>
      <c r="P170" s="14"/>
      <c r="Q170" s="14"/>
      <c r="R170" s="14"/>
      <c r="S170" s="16"/>
      <c r="T170" s="22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5"/>
      <c r="AJ170" s="14"/>
      <c r="AK170" s="14"/>
      <c r="AL170" s="14"/>
      <c r="AM170" s="14"/>
      <c r="AN170" s="14"/>
      <c r="AO170" s="14"/>
      <c r="AP170" s="14"/>
    </row>
    <row r="171" spans="1:42">
      <c r="A171" s="8" t="s">
        <v>44</v>
      </c>
      <c r="B171" s="8" t="s">
        <v>43</v>
      </c>
      <c r="C171" s="8" t="s">
        <v>60</v>
      </c>
      <c r="D171" s="8" t="s">
        <v>61</v>
      </c>
      <c r="E171" s="3" t="s">
        <v>71</v>
      </c>
      <c r="F171" s="4" t="s">
        <v>75</v>
      </c>
      <c r="G171" s="3" t="s">
        <v>76</v>
      </c>
      <c r="H171" s="14"/>
      <c r="I171" s="14">
        <f>8/9*100</f>
        <v>88.888888888888886</v>
      </c>
      <c r="J171" s="14">
        <f>9/10*100</f>
        <v>90</v>
      </c>
      <c r="K171" s="14">
        <f>5/8*100</f>
        <v>62.5</v>
      </c>
      <c r="L171" s="14">
        <f>6/8*100</f>
        <v>75</v>
      </c>
      <c r="M171" s="14">
        <v>0</v>
      </c>
      <c r="N171" s="22"/>
      <c r="O171" s="14">
        <f>5/8*100</f>
        <v>62.5</v>
      </c>
      <c r="P171" s="14">
        <f>7/8*100</f>
        <v>87.5</v>
      </c>
      <c r="Q171" s="14">
        <f>7/8*100</f>
        <v>87.5</v>
      </c>
      <c r="R171" s="14">
        <f>8/8*100</f>
        <v>100</v>
      </c>
      <c r="S171" s="16"/>
      <c r="T171" s="22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5"/>
      <c r="AJ171" s="14"/>
      <c r="AK171" s="14"/>
      <c r="AL171" s="14"/>
      <c r="AM171" s="14"/>
      <c r="AN171" s="14"/>
      <c r="AO171" s="14"/>
      <c r="AP171" s="14"/>
    </row>
    <row r="172" spans="1:42">
      <c r="A172" s="8" t="s">
        <v>44</v>
      </c>
      <c r="B172" s="8" t="s">
        <v>43</v>
      </c>
      <c r="C172" s="8" t="s">
        <v>60</v>
      </c>
      <c r="D172" s="8" t="s">
        <v>61</v>
      </c>
      <c r="E172" s="3" t="s">
        <v>71</v>
      </c>
      <c r="F172" s="4" t="s">
        <v>77</v>
      </c>
      <c r="G172" s="3" t="s">
        <v>78</v>
      </c>
      <c r="H172" s="14"/>
      <c r="I172" s="14"/>
      <c r="J172" s="14">
        <v>30</v>
      </c>
      <c r="K172" s="14"/>
      <c r="L172" s="14"/>
      <c r="M172" s="14">
        <v>0</v>
      </c>
      <c r="N172" s="22"/>
      <c r="O172" s="14"/>
      <c r="P172" s="14"/>
      <c r="Q172" s="14">
        <v>70</v>
      </c>
      <c r="R172" s="14"/>
      <c r="S172" s="16"/>
      <c r="T172" s="22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5"/>
      <c r="AJ172" s="14"/>
      <c r="AK172" s="14"/>
      <c r="AL172" s="14"/>
      <c r="AM172" s="14"/>
      <c r="AN172" s="14"/>
      <c r="AO172" s="14"/>
      <c r="AP172" s="14"/>
    </row>
    <row r="173" spans="1:42">
      <c r="A173" s="8" t="s">
        <v>44</v>
      </c>
      <c r="B173" s="8" t="s">
        <v>43</v>
      </c>
      <c r="C173" s="8" t="s">
        <v>60</v>
      </c>
      <c r="D173" s="8" t="s">
        <v>61</v>
      </c>
      <c r="E173" s="3" t="s">
        <v>71</v>
      </c>
      <c r="F173" s="4" t="s">
        <v>77</v>
      </c>
      <c r="G173" s="3" t="s">
        <v>81</v>
      </c>
      <c r="H173" s="14"/>
      <c r="I173" s="14">
        <v>70</v>
      </c>
      <c r="J173" s="14">
        <v>70</v>
      </c>
      <c r="K173" s="14">
        <v>70</v>
      </c>
      <c r="L173" s="14">
        <v>70</v>
      </c>
      <c r="M173" s="14">
        <v>90</v>
      </c>
      <c r="N173" s="22"/>
      <c r="O173" s="14">
        <v>70</v>
      </c>
      <c r="P173" s="14">
        <v>70</v>
      </c>
      <c r="Q173" s="14">
        <v>70</v>
      </c>
      <c r="R173" s="14">
        <v>90</v>
      </c>
      <c r="S173" s="16"/>
      <c r="T173" s="22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5"/>
      <c r="AJ173" s="14"/>
      <c r="AK173" s="14"/>
      <c r="AL173" s="14"/>
      <c r="AM173" s="14"/>
      <c r="AN173" s="14"/>
      <c r="AO173" s="14"/>
      <c r="AP173" s="14"/>
    </row>
    <row r="174" spans="1:42">
      <c r="A174" s="8" t="s">
        <v>44</v>
      </c>
      <c r="B174" s="8" t="s">
        <v>43</v>
      </c>
      <c r="C174" s="8" t="s">
        <v>60</v>
      </c>
      <c r="D174" s="8" t="s">
        <v>61</v>
      </c>
      <c r="E174" s="3" t="s">
        <v>71</v>
      </c>
      <c r="F174" s="4" t="s">
        <v>75</v>
      </c>
      <c r="G174" s="3" t="s">
        <v>83</v>
      </c>
      <c r="H174" s="14"/>
      <c r="I174" s="14">
        <f>20/20*100</f>
        <v>100</v>
      </c>
      <c r="J174" s="14">
        <f>20/20*100</f>
        <v>100</v>
      </c>
      <c r="K174" s="14">
        <f>18/20*100</f>
        <v>90</v>
      </c>
      <c r="L174" s="14">
        <f>20/20*100</f>
        <v>100</v>
      </c>
      <c r="M174" s="14">
        <f>20/20*100</f>
        <v>100</v>
      </c>
      <c r="N174" s="22"/>
      <c r="O174" s="14">
        <f>16/20*100</f>
        <v>80</v>
      </c>
      <c r="P174" s="14">
        <f>18/20*100</f>
        <v>90</v>
      </c>
      <c r="Q174" s="14">
        <f>20/20*100</f>
        <v>100</v>
      </c>
      <c r="R174" s="14">
        <f>20/20*100</f>
        <v>100</v>
      </c>
      <c r="S174" s="16"/>
      <c r="T174" s="22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5"/>
      <c r="AJ174" s="14"/>
      <c r="AK174" s="14"/>
      <c r="AL174" s="14"/>
      <c r="AM174" s="14"/>
      <c r="AN174" s="14"/>
      <c r="AO174" s="14"/>
      <c r="AP174" s="14"/>
    </row>
    <row r="175" spans="1:42">
      <c r="A175" s="8" t="s">
        <v>44</v>
      </c>
      <c r="B175" s="8" t="s">
        <v>43</v>
      </c>
      <c r="C175" s="8" t="s">
        <v>60</v>
      </c>
      <c r="D175" s="8" t="s">
        <v>61</v>
      </c>
      <c r="E175" s="3" t="s">
        <v>71</v>
      </c>
      <c r="F175" s="4" t="s">
        <v>75</v>
      </c>
      <c r="G175" s="3" t="s">
        <v>84</v>
      </c>
      <c r="H175" s="14"/>
      <c r="I175" s="14"/>
      <c r="J175" s="14"/>
      <c r="K175" s="14"/>
      <c r="L175" s="14"/>
      <c r="M175" s="14"/>
      <c r="N175" s="22"/>
      <c r="O175" s="14"/>
      <c r="P175" s="14"/>
      <c r="Q175" s="14"/>
      <c r="R175" s="14"/>
      <c r="S175" s="16"/>
      <c r="T175" s="22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5"/>
      <c r="AJ175" s="14"/>
      <c r="AK175" s="14"/>
      <c r="AL175" s="14"/>
      <c r="AM175" s="14"/>
      <c r="AN175" s="14"/>
      <c r="AO175" s="14"/>
      <c r="AP175" s="14"/>
    </row>
    <row r="176" spans="1:42">
      <c r="A176" s="8" t="s">
        <v>44</v>
      </c>
      <c r="B176" s="8" t="s">
        <v>43</v>
      </c>
      <c r="C176" s="8" t="s">
        <v>60</v>
      </c>
      <c r="D176" s="8" t="s">
        <v>61</v>
      </c>
      <c r="E176" s="5" t="s">
        <v>71</v>
      </c>
      <c r="F176" s="6" t="s">
        <v>85</v>
      </c>
      <c r="G176" s="5" t="s">
        <v>86</v>
      </c>
      <c r="H176" s="14"/>
      <c r="I176" s="14"/>
      <c r="J176" s="14"/>
      <c r="K176" s="14"/>
      <c r="L176" s="14"/>
      <c r="M176" s="14"/>
      <c r="N176" s="22"/>
      <c r="O176" s="14"/>
      <c r="P176" s="14"/>
      <c r="Q176" s="14"/>
      <c r="R176" s="14"/>
      <c r="S176" s="16"/>
      <c r="T176" s="22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5"/>
      <c r="AJ176" s="14"/>
      <c r="AK176" s="14"/>
      <c r="AL176" s="14"/>
      <c r="AM176" s="14"/>
      <c r="AN176" s="14"/>
      <c r="AO176" s="14"/>
      <c r="AP176" s="14"/>
    </row>
    <row r="177" spans="1:42">
      <c r="A177" s="8" t="s">
        <v>44</v>
      </c>
      <c r="B177" s="8" t="s">
        <v>43</v>
      </c>
      <c r="C177" s="8" t="s">
        <v>60</v>
      </c>
      <c r="D177" s="8" t="s">
        <v>61</v>
      </c>
      <c r="E177" s="3" t="s">
        <v>87</v>
      </c>
      <c r="F177" s="4" t="s">
        <v>75</v>
      </c>
      <c r="G177" s="3" t="s">
        <v>88</v>
      </c>
      <c r="H177" s="14"/>
      <c r="I177" s="14">
        <f>4/6*100</f>
        <v>66.666666666666657</v>
      </c>
      <c r="J177" s="14">
        <f>6/6*100</f>
        <v>100</v>
      </c>
      <c r="K177" s="14">
        <f>6/6*100</f>
        <v>100</v>
      </c>
      <c r="L177" s="14">
        <f>6/6*100</f>
        <v>100</v>
      </c>
      <c r="M177" s="14"/>
      <c r="N177" s="22"/>
      <c r="O177" s="14"/>
      <c r="P177" s="14">
        <f>6/6*100</f>
        <v>100</v>
      </c>
      <c r="Q177" s="14">
        <f>6/6*100</f>
        <v>100</v>
      </c>
      <c r="R177" s="14">
        <f>6/6*100</f>
        <v>100</v>
      </c>
      <c r="S177" s="16"/>
      <c r="T177" s="22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5"/>
      <c r="AJ177" s="14"/>
      <c r="AK177" s="14"/>
      <c r="AL177" s="14"/>
      <c r="AM177" s="14"/>
      <c r="AN177" s="14"/>
      <c r="AO177" s="14"/>
      <c r="AP177" s="14"/>
    </row>
    <row r="178" spans="1:42">
      <c r="A178" s="8" t="s">
        <v>44</v>
      </c>
      <c r="B178" s="8" t="s">
        <v>43</v>
      </c>
      <c r="C178" s="8" t="s">
        <v>60</v>
      </c>
      <c r="D178" s="8" t="s">
        <v>61</v>
      </c>
      <c r="E178" s="3" t="s">
        <v>87</v>
      </c>
      <c r="F178" s="4" t="s">
        <v>75</v>
      </c>
      <c r="G178" s="3" t="s">
        <v>90</v>
      </c>
      <c r="H178" s="14"/>
      <c r="I178" s="14">
        <f>4/4*100</f>
        <v>100</v>
      </c>
      <c r="J178" s="14">
        <f>4/4*100</f>
        <v>100</v>
      </c>
      <c r="K178" s="14">
        <f>4/4*100</f>
        <v>100</v>
      </c>
      <c r="L178" s="14">
        <f>4/4*100</f>
        <v>100</v>
      </c>
      <c r="M178" s="14"/>
      <c r="N178" s="22"/>
      <c r="O178" s="14"/>
      <c r="P178" s="14">
        <f>4/4*100</f>
        <v>100</v>
      </c>
      <c r="Q178" s="14">
        <f>3/4*100</f>
        <v>75</v>
      </c>
      <c r="R178" s="14">
        <f>4/4*100</f>
        <v>100</v>
      </c>
      <c r="S178" s="16"/>
      <c r="T178" s="22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5"/>
      <c r="AJ178" s="14"/>
      <c r="AK178" s="14"/>
      <c r="AL178" s="14"/>
      <c r="AM178" s="14"/>
      <c r="AN178" s="14"/>
      <c r="AO178" s="14"/>
      <c r="AP178" s="14"/>
    </row>
    <row r="179" spans="1:42">
      <c r="A179" s="8" t="s">
        <v>44</v>
      </c>
      <c r="B179" s="8" t="s">
        <v>43</v>
      </c>
      <c r="C179" s="8" t="s">
        <v>60</v>
      </c>
      <c r="D179" s="8" t="s">
        <v>61</v>
      </c>
      <c r="E179" s="3" t="s">
        <v>87</v>
      </c>
      <c r="F179" s="4" t="s">
        <v>75</v>
      </c>
      <c r="G179" s="3" t="s">
        <v>91</v>
      </c>
      <c r="H179" s="14"/>
      <c r="I179" s="14">
        <f>5/5*100</f>
        <v>100</v>
      </c>
      <c r="J179" s="14">
        <f>5/5*100</f>
        <v>100</v>
      </c>
      <c r="K179" s="14">
        <f>5/5*100</f>
        <v>100</v>
      </c>
      <c r="L179" s="14">
        <f>5/5*100</f>
        <v>100</v>
      </c>
      <c r="M179" s="14"/>
      <c r="N179" s="22"/>
      <c r="O179" s="14"/>
      <c r="P179" s="14">
        <f>5/5*100</f>
        <v>100</v>
      </c>
      <c r="Q179" s="14">
        <f>5/5*100</f>
        <v>100</v>
      </c>
      <c r="R179" s="14">
        <f>5/5*100</f>
        <v>100</v>
      </c>
      <c r="S179" s="16"/>
      <c r="T179" s="22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5"/>
      <c r="AJ179" s="14"/>
      <c r="AK179" s="14"/>
      <c r="AL179" s="14"/>
      <c r="AM179" s="14"/>
      <c r="AN179" s="14"/>
      <c r="AO179" s="14"/>
      <c r="AP179" s="14"/>
    </row>
    <row r="180" spans="1:42">
      <c r="A180" s="8" t="s">
        <v>44</v>
      </c>
      <c r="B180" s="8" t="s">
        <v>43</v>
      </c>
      <c r="C180" s="8" t="s">
        <v>60</v>
      </c>
      <c r="D180" s="8" t="s">
        <v>61</v>
      </c>
      <c r="E180" s="3" t="s">
        <v>87</v>
      </c>
      <c r="F180" s="4" t="s">
        <v>77</v>
      </c>
      <c r="G180" s="3" t="s">
        <v>92</v>
      </c>
      <c r="H180" s="14"/>
      <c r="I180" s="14">
        <v>0</v>
      </c>
      <c r="J180" s="14">
        <v>30</v>
      </c>
      <c r="K180" s="14">
        <v>50</v>
      </c>
      <c r="L180" s="14">
        <v>70</v>
      </c>
      <c r="M180" s="14"/>
      <c r="N180" s="22"/>
      <c r="O180" s="14"/>
      <c r="P180" s="14">
        <v>70</v>
      </c>
      <c r="Q180" s="14">
        <v>70</v>
      </c>
      <c r="R180" s="14">
        <v>70</v>
      </c>
      <c r="S180" s="16"/>
      <c r="T180" s="22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5"/>
      <c r="AJ180" s="14"/>
      <c r="AK180" s="14"/>
      <c r="AL180" s="14"/>
      <c r="AM180" s="14"/>
      <c r="AN180" s="14"/>
      <c r="AO180" s="14"/>
      <c r="AP180" s="14"/>
    </row>
    <row r="181" spans="1:42">
      <c r="A181" s="8" t="s">
        <v>44</v>
      </c>
      <c r="B181" s="8" t="s">
        <v>43</v>
      </c>
      <c r="C181" s="8" t="s">
        <v>60</v>
      </c>
      <c r="D181" s="8" t="s">
        <v>61</v>
      </c>
      <c r="E181" s="3" t="s">
        <v>87</v>
      </c>
      <c r="F181" s="4" t="s">
        <v>113</v>
      </c>
      <c r="G181" s="3" t="s">
        <v>93</v>
      </c>
      <c r="H181" s="14"/>
      <c r="I181" s="14">
        <v>70</v>
      </c>
      <c r="J181" s="14">
        <v>90</v>
      </c>
      <c r="K181" s="14">
        <v>90</v>
      </c>
      <c r="L181" s="14">
        <v>90</v>
      </c>
      <c r="M181" s="14"/>
      <c r="N181" s="22"/>
      <c r="O181" s="14"/>
      <c r="P181" s="14">
        <v>90</v>
      </c>
      <c r="Q181" s="14">
        <v>90</v>
      </c>
      <c r="R181" s="14">
        <v>90</v>
      </c>
      <c r="S181" s="16"/>
      <c r="T181" s="22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5"/>
      <c r="AJ181" s="14"/>
      <c r="AK181" s="14"/>
      <c r="AL181" s="14"/>
      <c r="AM181" s="14"/>
      <c r="AN181" s="14"/>
      <c r="AO181" s="14"/>
      <c r="AP181" s="14"/>
    </row>
    <row r="182" spans="1:42">
      <c r="A182" s="8" t="s">
        <v>44</v>
      </c>
      <c r="B182" s="8" t="s">
        <v>43</v>
      </c>
      <c r="C182" s="8" t="s">
        <v>60</v>
      </c>
      <c r="D182" s="8" t="s">
        <v>61</v>
      </c>
      <c r="E182" s="3" t="s">
        <v>87</v>
      </c>
      <c r="F182" s="4" t="s">
        <v>85</v>
      </c>
      <c r="G182" s="3" t="s">
        <v>95</v>
      </c>
      <c r="H182" s="14"/>
      <c r="I182" s="14"/>
      <c r="J182" s="14">
        <v>90</v>
      </c>
      <c r="K182" s="14"/>
      <c r="L182" s="14"/>
      <c r="M182" s="14"/>
      <c r="N182" s="22"/>
      <c r="O182" s="14"/>
      <c r="P182" s="14">
        <v>90</v>
      </c>
      <c r="Q182" s="14">
        <v>70</v>
      </c>
      <c r="R182" s="14"/>
      <c r="S182" s="16"/>
      <c r="T182" s="22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5"/>
      <c r="AJ182" s="14"/>
      <c r="AK182" s="14"/>
      <c r="AL182" s="14"/>
      <c r="AM182" s="14"/>
      <c r="AN182" s="14"/>
      <c r="AO182" s="14"/>
      <c r="AP182" s="14"/>
    </row>
    <row r="183" spans="1:42">
      <c r="A183" s="8" t="s">
        <v>44</v>
      </c>
      <c r="B183" s="8" t="s">
        <v>43</v>
      </c>
      <c r="C183" s="8" t="s">
        <v>60</v>
      </c>
      <c r="D183" s="8" t="s">
        <v>61</v>
      </c>
      <c r="E183" s="3" t="s">
        <v>87</v>
      </c>
      <c r="F183" s="4" t="s">
        <v>75</v>
      </c>
      <c r="G183" s="3" t="s">
        <v>96</v>
      </c>
      <c r="H183" s="14"/>
      <c r="I183" s="14">
        <f>9/10*100</f>
        <v>90</v>
      </c>
      <c r="J183" s="14">
        <f>9/10*100</f>
        <v>90</v>
      </c>
      <c r="K183" s="14">
        <f>8/10*100</f>
        <v>80</v>
      </c>
      <c r="L183" s="14">
        <f>6/10*100</f>
        <v>60</v>
      </c>
      <c r="M183" s="14"/>
      <c r="N183" s="22"/>
      <c r="O183" s="14"/>
      <c r="P183" s="14">
        <f>10/10*100</f>
        <v>100</v>
      </c>
      <c r="Q183" s="14">
        <f>8/10*100</f>
        <v>80</v>
      </c>
      <c r="R183" s="14">
        <f>9/10*100</f>
        <v>90</v>
      </c>
      <c r="S183" s="16"/>
      <c r="T183" s="22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5"/>
      <c r="AJ183" s="14"/>
      <c r="AK183" s="14"/>
      <c r="AL183" s="14"/>
      <c r="AM183" s="14"/>
      <c r="AN183" s="14"/>
      <c r="AO183" s="14"/>
      <c r="AP183" s="14"/>
    </row>
    <row r="184" spans="1:42">
      <c r="A184" s="8" t="s">
        <v>44</v>
      </c>
      <c r="B184" s="8" t="s">
        <v>43</v>
      </c>
      <c r="C184" s="8" t="s">
        <v>60</v>
      </c>
      <c r="D184" s="8" t="s">
        <v>61</v>
      </c>
      <c r="E184" s="3" t="s">
        <v>87</v>
      </c>
      <c r="F184" s="4" t="s">
        <v>75</v>
      </c>
      <c r="G184" s="3" t="s">
        <v>97</v>
      </c>
      <c r="H184" s="14"/>
      <c r="I184" s="14"/>
      <c r="J184" s="14"/>
      <c r="K184" s="14"/>
      <c r="L184" s="14"/>
      <c r="M184" s="14">
        <f>8/9*100</f>
        <v>88.888888888888886</v>
      </c>
      <c r="N184" s="22"/>
      <c r="O184" s="14"/>
      <c r="P184" s="14"/>
      <c r="Q184" s="14"/>
      <c r="R184" s="14"/>
      <c r="S184" s="16"/>
      <c r="T184" s="22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5"/>
      <c r="AJ184" s="14"/>
      <c r="AK184" s="14"/>
      <c r="AL184" s="14"/>
      <c r="AM184" s="14"/>
      <c r="AN184" s="14"/>
      <c r="AO184" s="14"/>
      <c r="AP184" s="14"/>
    </row>
    <row r="185" spans="1:42">
      <c r="A185" s="8" t="s">
        <v>44</v>
      </c>
      <c r="B185" s="8" t="s">
        <v>43</v>
      </c>
      <c r="C185" s="8" t="s">
        <v>60</v>
      </c>
      <c r="D185" s="8" t="s">
        <v>61</v>
      </c>
      <c r="E185" s="3" t="s">
        <v>87</v>
      </c>
      <c r="F185" s="4" t="s">
        <v>75</v>
      </c>
      <c r="G185" s="3" t="s">
        <v>98</v>
      </c>
      <c r="H185" s="14"/>
      <c r="I185" s="14"/>
      <c r="J185" s="14"/>
      <c r="K185" s="14"/>
      <c r="L185" s="14"/>
      <c r="M185" s="14">
        <f>36/40*100</f>
        <v>90</v>
      </c>
      <c r="N185" s="22"/>
      <c r="O185" s="14"/>
      <c r="P185" s="14"/>
      <c r="Q185" s="14"/>
      <c r="R185" s="14"/>
      <c r="S185" s="16"/>
      <c r="T185" s="22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5"/>
      <c r="AJ185" s="14"/>
      <c r="AK185" s="14"/>
      <c r="AL185" s="14"/>
      <c r="AM185" s="14"/>
      <c r="AN185" s="14"/>
      <c r="AO185" s="14"/>
      <c r="AP185" s="14"/>
    </row>
    <row r="186" spans="1:42">
      <c r="A186" s="8" t="s">
        <v>44</v>
      </c>
      <c r="B186" s="8" t="s">
        <v>43</v>
      </c>
      <c r="C186" s="8" t="s">
        <v>60</v>
      </c>
      <c r="D186" s="8" t="s">
        <v>61</v>
      </c>
      <c r="E186" s="3" t="s">
        <v>87</v>
      </c>
      <c r="F186" s="4" t="s">
        <v>75</v>
      </c>
      <c r="G186" s="3" t="s">
        <v>99</v>
      </c>
      <c r="H186" s="14"/>
      <c r="I186" s="14"/>
      <c r="J186" s="14"/>
      <c r="K186" s="14"/>
      <c r="L186" s="14"/>
      <c r="M186" s="14"/>
      <c r="N186" s="22"/>
      <c r="O186" s="14">
        <f>2/4*100</f>
        <v>50</v>
      </c>
      <c r="P186" s="14"/>
      <c r="Q186" s="14"/>
      <c r="R186" s="14"/>
      <c r="S186" s="16"/>
      <c r="T186" s="22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5"/>
      <c r="AJ186" s="14"/>
      <c r="AK186" s="14"/>
      <c r="AL186" s="14"/>
      <c r="AM186" s="14"/>
      <c r="AN186" s="14"/>
      <c r="AO186" s="14"/>
      <c r="AP186" s="14"/>
    </row>
    <row r="187" spans="1:42">
      <c r="A187" s="8" t="s">
        <v>44</v>
      </c>
      <c r="B187" s="8" t="s">
        <v>43</v>
      </c>
      <c r="C187" s="8" t="s">
        <v>60</v>
      </c>
      <c r="D187" s="8" t="s">
        <v>61</v>
      </c>
      <c r="E187" s="5" t="s">
        <v>87</v>
      </c>
      <c r="F187" s="6" t="s">
        <v>85</v>
      </c>
      <c r="G187" s="5" t="s">
        <v>100</v>
      </c>
      <c r="H187" s="14"/>
      <c r="I187" s="14"/>
      <c r="J187" s="14"/>
      <c r="K187" s="14"/>
      <c r="L187" s="14"/>
      <c r="M187" s="14"/>
      <c r="N187" s="22"/>
      <c r="O187" s="14">
        <f>1/4*100</f>
        <v>25</v>
      </c>
      <c r="P187" s="14"/>
      <c r="Q187" s="14"/>
      <c r="R187" s="14"/>
      <c r="S187" s="16"/>
      <c r="T187" s="22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5"/>
      <c r="AJ187" s="14"/>
      <c r="AK187" s="14"/>
      <c r="AL187" s="14"/>
      <c r="AM187" s="14"/>
      <c r="AN187" s="14"/>
      <c r="AO187" s="14"/>
      <c r="AP187" s="14"/>
    </row>
    <row r="188" spans="1:42">
      <c r="A188" s="8" t="s">
        <v>44</v>
      </c>
      <c r="B188" s="8" t="s">
        <v>43</v>
      </c>
      <c r="C188" s="8" t="s">
        <v>60</v>
      </c>
      <c r="D188" s="8" t="s">
        <v>61</v>
      </c>
      <c r="E188" s="3" t="s">
        <v>101</v>
      </c>
      <c r="F188" s="4" t="s">
        <v>75</v>
      </c>
      <c r="G188" s="3" t="s">
        <v>102</v>
      </c>
      <c r="H188" s="14">
        <v>0</v>
      </c>
      <c r="I188" s="14">
        <v>0</v>
      </c>
      <c r="J188" s="14"/>
      <c r="K188" s="16" t="s">
        <v>70</v>
      </c>
      <c r="L188" s="14">
        <v>0</v>
      </c>
      <c r="M188" s="24"/>
      <c r="N188" s="22"/>
      <c r="O188" s="14">
        <v>70</v>
      </c>
      <c r="P188" s="14"/>
      <c r="Q188" s="14"/>
      <c r="R188" s="14"/>
      <c r="S188" s="16"/>
      <c r="T188" s="22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5"/>
      <c r="AJ188" s="14"/>
      <c r="AK188" s="14"/>
      <c r="AL188" s="14"/>
      <c r="AM188" s="14"/>
      <c r="AN188" s="14"/>
      <c r="AO188" s="14"/>
      <c r="AP188" s="14"/>
    </row>
    <row r="189" spans="1:42">
      <c r="A189" s="8" t="s">
        <v>44</v>
      </c>
      <c r="B189" s="8" t="s">
        <v>43</v>
      </c>
      <c r="C189" s="8" t="s">
        <v>60</v>
      </c>
      <c r="D189" s="8" t="s">
        <v>61</v>
      </c>
      <c r="E189" s="3" t="s">
        <v>101</v>
      </c>
      <c r="F189" s="4" t="s">
        <v>72</v>
      </c>
      <c r="G189" s="3" t="s">
        <v>104</v>
      </c>
      <c r="H189" s="14"/>
      <c r="I189" s="14"/>
      <c r="J189" s="14"/>
      <c r="K189" s="16"/>
      <c r="L189" s="14"/>
      <c r="M189" s="14"/>
      <c r="N189" s="22"/>
      <c r="O189" s="14"/>
      <c r="P189" s="14"/>
      <c r="Q189" s="14"/>
      <c r="R189" s="14"/>
      <c r="S189" s="16"/>
      <c r="T189" s="22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5"/>
      <c r="AJ189" s="14"/>
      <c r="AK189" s="14"/>
      <c r="AL189" s="14"/>
      <c r="AM189" s="14"/>
      <c r="AN189" s="14"/>
      <c r="AO189" s="14"/>
      <c r="AP189" s="14"/>
    </row>
    <row r="190" spans="1:42">
      <c r="A190" s="8" t="s">
        <v>44</v>
      </c>
      <c r="B190" s="8" t="s">
        <v>43</v>
      </c>
      <c r="C190" s="8" t="s">
        <v>60</v>
      </c>
      <c r="D190" s="8" t="s">
        <v>61</v>
      </c>
      <c r="E190" s="3" t="s">
        <v>101</v>
      </c>
      <c r="F190" s="4" t="s">
        <v>75</v>
      </c>
      <c r="G190" s="3" t="s">
        <v>105</v>
      </c>
      <c r="H190" s="14">
        <f>4/8*100</f>
        <v>50</v>
      </c>
      <c r="I190" s="14">
        <f>8/8*100</f>
        <v>100</v>
      </c>
      <c r="J190" s="14">
        <f>7/8*100</f>
        <v>87.5</v>
      </c>
      <c r="K190" s="16"/>
      <c r="L190" s="14">
        <f>4/8*100</f>
        <v>50</v>
      </c>
      <c r="M190" s="14">
        <f>7/8*100</f>
        <v>87.5</v>
      </c>
      <c r="N190" s="22"/>
      <c r="O190" s="14"/>
      <c r="P190" s="14">
        <f>6/7*100</f>
        <v>85.714285714285708</v>
      </c>
      <c r="Q190" s="16" t="s">
        <v>116</v>
      </c>
      <c r="R190" s="14">
        <f>8/8*100</f>
        <v>100</v>
      </c>
      <c r="S190" s="16"/>
      <c r="T190" s="22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5"/>
      <c r="AJ190" s="14"/>
      <c r="AK190" s="14"/>
      <c r="AL190" s="14"/>
      <c r="AM190" s="14"/>
      <c r="AN190" s="14"/>
      <c r="AO190" s="14"/>
      <c r="AP190" s="14"/>
    </row>
    <row r="191" spans="1:42">
      <c r="A191" s="8" t="s">
        <v>44</v>
      </c>
      <c r="B191" s="8" t="s">
        <v>43</v>
      </c>
      <c r="C191" s="8" t="s">
        <v>60</v>
      </c>
      <c r="D191" s="8" t="s">
        <v>61</v>
      </c>
      <c r="E191" s="3" t="s">
        <v>101</v>
      </c>
      <c r="F191" s="4" t="s">
        <v>77</v>
      </c>
      <c r="G191" s="3" t="s">
        <v>106</v>
      </c>
      <c r="H191" s="14"/>
      <c r="I191" s="14"/>
      <c r="J191" s="14"/>
      <c r="K191" s="16"/>
      <c r="L191" s="14"/>
      <c r="M191" s="14">
        <v>80</v>
      </c>
      <c r="N191" s="22"/>
      <c r="O191" s="14"/>
      <c r="P191" s="14"/>
      <c r="Q191" s="14"/>
      <c r="R191" s="14">
        <v>90</v>
      </c>
      <c r="S191" s="16"/>
      <c r="T191" s="22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5"/>
      <c r="AJ191" s="14"/>
      <c r="AK191" s="14"/>
      <c r="AL191" s="14"/>
      <c r="AM191" s="14"/>
      <c r="AN191" s="14"/>
      <c r="AO191" s="14"/>
      <c r="AP191" s="14"/>
    </row>
    <row r="192" spans="1:42">
      <c r="A192" s="8" t="s">
        <v>44</v>
      </c>
      <c r="B192" s="8" t="s">
        <v>43</v>
      </c>
      <c r="C192" s="8" t="s">
        <v>60</v>
      </c>
      <c r="D192" s="8" t="s">
        <v>61</v>
      </c>
      <c r="E192" s="3" t="s">
        <v>101</v>
      </c>
      <c r="F192" s="4" t="s">
        <v>75</v>
      </c>
      <c r="G192" s="3" t="s">
        <v>107</v>
      </c>
      <c r="H192" s="14">
        <f>5/5*100</f>
        <v>100</v>
      </c>
      <c r="I192" s="14"/>
      <c r="J192" s="14"/>
      <c r="K192" s="16"/>
      <c r="L192" s="14"/>
      <c r="M192" s="14"/>
      <c r="N192" s="22"/>
      <c r="O192" s="16" t="s">
        <v>70</v>
      </c>
      <c r="P192" s="14"/>
      <c r="Q192" s="14"/>
      <c r="R192" s="14">
        <f>5/5*100</f>
        <v>100</v>
      </c>
      <c r="S192" s="16"/>
      <c r="T192" s="22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5"/>
      <c r="AJ192" s="14"/>
      <c r="AK192" s="14"/>
      <c r="AL192" s="14"/>
      <c r="AM192" s="14"/>
      <c r="AN192" s="14"/>
      <c r="AO192" s="14"/>
      <c r="AP192" s="14"/>
    </row>
    <row r="193" spans="1:42">
      <c r="A193" s="8" t="s">
        <v>44</v>
      </c>
      <c r="B193" s="8" t="s">
        <v>43</v>
      </c>
      <c r="C193" s="8" t="s">
        <v>60</v>
      </c>
      <c r="D193" s="8" t="s">
        <v>61</v>
      </c>
      <c r="E193" s="3" t="s">
        <v>101</v>
      </c>
      <c r="F193" s="4" t="s">
        <v>77</v>
      </c>
      <c r="G193" s="3" t="s">
        <v>108</v>
      </c>
      <c r="H193" s="14"/>
      <c r="I193" s="14"/>
      <c r="J193" s="14"/>
      <c r="K193" s="16"/>
      <c r="L193" s="14"/>
      <c r="M193" s="14"/>
      <c r="N193" s="22"/>
      <c r="O193" s="14">
        <v>80</v>
      </c>
      <c r="P193" s="14"/>
      <c r="Q193" s="14"/>
      <c r="R193" s="14">
        <v>80</v>
      </c>
      <c r="S193" s="16"/>
      <c r="T193" s="22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5"/>
      <c r="AJ193" s="14"/>
      <c r="AK193" s="14"/>
      <c r="AL193" s="14"/>
      <c r="AM193" s="14"/>
      <c r="AN193" s="14"/>
      <c r="AO193" s="14"/>
      <c r="AP193" s="14"/>
    </row>
    <row r="194" spans="1:42">
      <c r="A194" s="8" t="s">
        <v>44</v>
      </c>
      <c r="B194" s="8" t="s">
        <v>43</v>
      </c>
      <c r="C194" s="8" t="s">
        <v>60</v>
      </c>
      <c r="D194" s="8" t="s">
        <v>61</v>
      </c>
      <c r="E194" s="3" t="s">
        <v>101</v>
      </c>
      <c r="F194" s="4" t="s">
        <v>77</v>
      </c>
      <c r="G194" s="3" t="s">
        <v>109</v>
      </c>
      <c r="H194" s="14"/>
      <c r="I194" s="14"/>
      <c r="J194" s="14"/>
      <c r="K194" s="16"/>
      <c r="L194" s="14">
        <v>70</v>
      </c>
      <c r="M194" s="14"/>
      <c r="N194" s="22"/>
      <c r="O194" s="14"/>
      <c r="P194" s="14"/>
      <c r="Q194" s="14"/>
      <c r="R194" s="14"/>
      <c r="S194" s="16"/>
      <c r="T194" s="22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5"/>
      <c r="AJ194" s="14"/>
      <c r="AK194" s="14"/>
      <c r="AL194" s="14"/>
      <c r="AM194" s="14"/>
      <c r="AN194" s="14"/>
      <c r="AO194" s="14"/>
      <c r="AP194" s="14"/>
    </row>
    <row r="195" spans="1:42">
      <c r="A195" s="8" t="s">
        <v>44</v>
      </c>
      <c r="B195" s="8" t="s">
        <v>43</v>
      </c>
      <c r="C195" s="8" t="s">
        <v>60</v>
      </c>
      <c r="D195" s="8" t="s">
        <v>61</v>
      </c>
      <c r="E195" s="3" t="s">
        <v>101</v>
      </c>
      <c r="F195" s="4" t="s">
        <v>75</v>
      </c>
      <c r="G195" s="3" t="s">
        <v>110</v>
      </c>
      <c r="H195" s="14"/>
      <c r="I195" s="14"/>
      <c r="J195" s="14"/>
      <c r="K195" s="16"/>
      <c r="L195" s="14"/>
      <c r="M195" s="14"/>
      <c r="N195" s="22"/>
      <c r="O195" s="14"/>
      <c r="P195" s="14"/>
      <c r="Q195" s="14"/>
      <c r="R195" s="14"/>
      <c r="S195" s="16"/>
      <c r="T195" s="22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5"/>
      <c r="AJ195" s="14"/>
      <c r="AK195" s="14"/>
      <c r="AL195" s="14"/>
      <c r="AM195" s="14"/>
      <c r="AN195" s="14"/>
      <c r="AO195" s="14"/>
      <c r="AP195" s="14"/>
    </row>
    <row r="196" spans="1:42">
      <c r="A196" s="8" t="s">
        <v>44</v>
      </c>
      <c r="B196" s="8" t="s">
        <v>43</v>
      </c>
      <c r="C196" s="8" t="s">
        <v>60</v>
      </c>
      <c r="D196" s="8" t="s">
        <v>61</v>
      </c>
      <c r="E196" s="3" t="s">
        <v>101</v>
      </c>
      <c r="F196" s="4" t="s">
        <v>77</v>
      </c>
      <c r="G196" s="3" t="s">
        <v>111</v>
      </c>
      <c r="H196" s="14"/>
      <c r="I196" s="14"/>
      <c r="J196" s="14">
        <v>80</v>
      </c>
      <c r="K196" s="16"/>
      <c r="L196" s="14"/>
      <c r="M196" s="14"/>
      <c r="N196" s="22"/>
      <c r="O196" s="14"/>
      <c r="P196" s="14"/>
      <c r="Q196" s="14"/>
      <c r="R196" s="14"/>
      <c r="S196" s="16"/>
      <c r="T196" s="22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5"/>
      <c r="AJ196" s="14"/>
      <c r="AK196" s="14"/>
      <c r="AL196" s="14"/>
      <c r="AM196" s="14"/>
      <c r="AN196" s="14"/>
      <c r="AO196" s="14"/>
      <c r="AP196" s="14"/>
    </row>
    <row r="197" spans="1:42">
      <c r="A197" s="8" t="s">
        <v>44</v>
      </c>
      <c r="B197" s="8" t="s">
        <v>43</v>
      </c>
      <c r="C197" s="8" t="s">
        <v>60</v>
      </c>
      <c r="D197" s="8" t="s">
        <v>61</v>
      </c>
      <c r="E197" s="5" t="s">
        <v>101</v>
      </c>
      <c r="F197" s="6" t="s">
        <v>75</v>
      </c>
      <c r="G197" s="5" t="s">
        <v>112</v>
      </c>
      <c r="H197" s="14"/>
      <c r="I197" s="14"/>
      <c r="J197" s="14">
        <v>80</v>
      </c>
      <c r="K197" s="16"/>
      <c r="L197" s="14"/>
      <c r="M197" s="14">
        <v>100</v>
      </c>
      <c r="N197" s="22"/>
      <c r="O197" s="14"/>
      <c r="P197" s="14"/>
      <c r="Q197" s="14">
        <v>90</v>
      </c>
      <c r="R197" s="14"/>
      <c r="S197" s="16"/>
      <c r="T197" s="22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5"/>
      <c r="AJ197" s="14"/>
      <c r="AK197" s="14"/>
      <c r="AL197" s="14"/>
      <c r="AM197" s="14"/>
      <c r="AN197" s="14"/>
      <c r="AO197" s="14"/>
      <c r="AP197" s="14"/>
    </row>
    <row r="198" spans="1:42">
      <c r="A198" s="8" t="s">
        <v>44</v>
      </c>
      <c r="B198" s="8" t="s">
        <v>43</v>
      </c>
      <c r="C198" s="8" t="s">
        <v>62</v>
      </c>
      <c r="D198" s="8" t="s">
        <v>63</v>
      </c>
      <c r="E198" s="3" t="s">
        <v>71</v>
      </c>
      <c r="F198" s="4" t="s">
        <v>72</v>
      </c>
      <c r="G198" s="3" t="s">
        <v>73</v>
      </c>
      <c r="H198" s="14"/>
      <c r="I198" s="14" t="s">
        <v>68</v>
      </c>
      <c r="J198" s="14"/>
      <c r="K198" s="14" t="s">
        <v>114</v>
      </c>
      <c r="L198" s="14" t="s">
        <v>114</v>
      </c>
      <c r="M198" s="14"/>
      <c r="N198" s="22"/>
      <c r="O198" s="14"/>
      <c r="P198" s="14"/>
      <c r="Q198" s="14"/>
      <c r="R198" s="14"/>
      <c r="S198" s="14"/>
      <c r="T198" s="22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5"/>
      <c r="AJ198" s="14"/>
      <c r="AK198" s="14"/>
      <c r="AL198" s="14"/>
      <c r="AM198" s="14"/>
      <c r="AN198" s="14"/>
      <c r="AO198" s="14"/>
      <c r="AP198" s="14"/>
    </row>
    <row r="199" spans="1:42">
      <c r="A199" s="8" t="s">
        <v>44</v>
      </c>
      <c r="B199" s="8" t="s">
        <v>43</v>
      </c>
      <c r="C199" s="8" t="s">
        <v>62</v>
      </c>
      <c r="D199" s="8" t="s">
        <v>63</v>
      </c>
      <c r="E199" s="3" t="s">
        <v>71</v>
      </c>
      <c r="F199" s="4" t="s">
        <v>75</v>
      </c>
      <c r="G199" s="3" t="s">
        <v>76</v>
      </c>
      <c r="H199" s="14"/>
      <c r="I199" s="14">
        <f>5/9*100</f>
        <v>55.555555555555557</v>
      </c>
      <c r="J199" s="14">
        <f>6/10*100</f>
        <v>60</v>
      </c>
      <c r="K199" s="14">
        <f>4/8*100</f>
        <v>50</v>
      </c>
      <c r="L199" s="14">
        <f>4/8*100</f>
        <v>50</v>
      </c>
      <c r="M199" s="14">
        <f>5/8*100</f>
        <v>62.5</v>
      </c>
      <c r="N199" s="22"/>
      <c r="O199" s="14">
        <f>6/8*100</f>
        <v>75</v>
      </c>
      <c r="P199" s="14">
        <f>3/8*100</f>
        <v>37.5</v>
      </c>
      <c r="Q199" s="14">
        <f>6/8*100</f>
        <v>75</v>
      </c>
      <c r="R199" s="14">
        <f>7/8*100</f>
        <v>87.5</v>
      </c>
      <c r="S199" s="14">
        <f>3/8*100</f>
        <v>37.5</v>
      </c>
      <c r="T199" s="22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5"/>
      <c r="AJ199" s="14"/>
      <c r="AK199" s="14"/>
      <c r="AL199" s="14"/>
      <c r="AM199" s="14"/>
      <c r="AN199" s="14"/>
      <c r="AO199" s="14"/>
      <c r="AP199" s="14"/>
    </row>
    <row r="200" spans="1:42">
      <c r="A200" s="8" t="s">
        <v>44</v>
      </c>
      <c r="B200" s="8" t="s">
        <v>43</v>
      </c>
      <c r="C200" s="8" t="s">
        <v>62</v>
      </c>
      <c r="D200" s="8" t="s">
        <v>63</v>
      </c>
      <c r="E200" s="3" t="s">
        <v>71</v>
      </c>
      <c r="F200" s="4" t="s">
        <v>77</v>
      </c>
      <c r="G200" s="3" t="s">
        <v>78</v>
      </c>
      <c r="H200" s="14"/>
      <c r="I200" s="14"/>
      <c r="J200" s="14">
        <v>30</v>
      </c>
      <c r="K200" s="14"/>
      <c r="L200" s="14"/>
      <c r="M200" s="14">
        <v>0</v>
      </c>
      <c r="N200" s="22"/>
      <c r="O200" s="14"/>
      <c r="P200" s="14"/>
      <c r="Q200" s="14">
        <v>50</v>
      </c>
      <c r="R200" s="14"/>
      <c r="S200" s="14">
        <v>0</v>
      </c>
      <c r="T200" s="22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5"/>
      <c r="AJ200" s="14"/>
      <c r="AK200" s="14"/>
      <c r="AL200" s="14"/>
      <c r="AM200" s="14"/>
      <c r="AN200" s="14"/>
      <c r="AO200" s="14"/>
      <c r="AP200" s="14"/>
    </row>
    <row r="201" spans="1:42">
      <c r="A201" s="8" t="s">
        <v>44</v>
      </c>
      <c r="B201" s="8" t="s">
        <v>43</v>
      </c>
      <c r="C201" s="8" t="s">
        <v>62</v>
      </c>
      <c r="D201" s="8" t="s">
        <v>63</v>
      </c>
      <c r="E201" s="3" t="s">
        <v>71</v>
      </c>
      <c r="F201" s="4" t="s">
        <v>77</v>
      </c>
      <c r="G201" s="3" t="s">
        <v>81</v>
      </c>
      <c r="H201" s="14"/>
      <c r="I201" s="14">
        <v>70</v>
      </c>
      <c r="J201" s="14">
        <v>70</v>
      </c>
      <c r="K201" s="14">
        <v>70</v>
      </c>
      <c r="L201" s="14">
        <v>90</v>
      </c>
      <c r="M201" s="14">
        <v>70</v>
      </c>
      <c r="N201" s="22"/>
      <c r="O201" s="14">
        <v>70</v>
      </c>
      <c r="P201" s="14">
        <v>70</v>
      </c>
      <c r="Q201" s="14">
        <v>70</v>
      </c>
      <c r="R201" s="14">
        <v>70</v>
      </c>
      <c r="S201" s="14">
        <v>70</v>
      </c>
      <c r="T201" s="22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5"/>
      <c r="AJ201" s="14"/>
      <c r="AK201" s="14"/>
      <c r="AL201" s="14"/>
      <c r="AM201" s="14"/>
      <c r="AN201" s="14"/>
      <c r="AO201" s="14"/>
      <c r="AP201" s="14"/>
    </row>
    <row r="202" spans="1:42">
      <c r="A202" s="8" t="s">
        <v>44</v>
      </c>
      <c r="B202" s="8" t="s">
        <v>43</v>
      </c>
      <c r="C202" s="8" t="s">
        <v>62</v>
      </c>
      <c r="D202" s="8" t="s">
        <v>63</v>
      </c>
      <c r="E202" s="3" t="s">
        <v>71</v>
      </c>
      <c r="F202" s="4" t="s">
        <v>75</v>
      </c>
      <c r="G202" s="3" t="s">
        <v>83</v>
      </c>
      <c r="H202" s="14"/>
      <c r="I202" s="14">
        <f>19/20*100</f>
        <v>95</v>
      </c>
      <c r="J202" s="14">
        <f>20/20*100</f>
        <v>100</v>
      </c>
      <c r="K202" s="14">
        <f>14/20*100</f>
        <v>70</v>
      </c>
      <c r="L202" s="14">
        <f>18/20*100</f>
        <v>90</v>
      </c>
      <c r="M202" s="14">
        <f>19/20*100</f>
        <v>95</v>
      </c>
      <c r="N202" s="22"/>
      <c r="O202" s="14">
        <f>8/20*100</f>
        <v>40</v>
      </c>
      <c r="P202" s="14">
        <f>14/20*100</f>
        <v>70</v>
      </c>
      <c r="Q202" s="14">
        <f>19/20*100</f>
        <v>95</v>
      </c>
      <c r="R202" s="14">
        <f>16/20*100</f>
        <v>80</v>
      </c>
      <c r="S202" s="14">
        <f>15/20*100</f>
        <v>75</v>
      </c>
      <c r="T202" s="22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5"/>
      <c r="AJ202" s="14"/>
      <c r="AK202" s="14"/>
      <c r="AL202" s="14"/>
      <c r="AM202" s="14"/>
      <c r="AN202" s="14"/>
      <c r="AO202" s="14"/>
      <c r="AP202" s="14"/>
    </row>
    <row r="203" spans="1:42">
      <c r="A203" s="8" t="s">
        <v>44</v>
      </c>
      <c r="B203" s="8" t="s">
        <v>43</v>
      </c>
      <c r="C203" s="8" t="s">
        <v>62</v>
      </c>
      <c r="D203" s="8" t="s">
        <v>63</v>
      </c>
      <c r="E203" s="3" t="s">
        <v>71</v>
      </c>
      <c r="F203" s="4" t="s">
        <v>75</v>
      </c>
      <c r="G203" s="3" t="s">
        <v>84</v>
      </c>
      <c r="H203" s="14"/>
      <c r="I203" s="14"/>
      <c r="J203" s="14"/>
      <c r="K203" s="14"/>
      <c r="L203" s="14"/>
      <c r="M203" s="14"/>
      <c r="N203" s="22"/>
      <c r="O203" s="14"/>
      <c r="P203" s="14"/>
      <c r="Q203" s="14"/>
      <c r="R203" s="14"/>
      <c r="S203" s="14"/>
      <c r="T203" s="22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5"/>
      <c r="AJ203" s="14"/>
      <c r="AK203" s="14"/>
      <c r="AL203" s="14"/>
      <c r="AM203" s="14"/>
      <c r="AN203" s="14"/>
      <c r="AO203" s="14"/>
      <c r="AP203" s="14"/>
    </row>
    <row r="204" spans="1:42">
      <c r="A204" s="8" t="s">
        <v>44</v>
      </c>
      <c r="B204" s="8" t="s">
        <v>43</v>
      </c>
      <c r="C204" s="8" t="s">
        <v>62</v>
      </c>
      <c r="D204" s="8" t="s">
        <v>63</v>
      </c>
      <c r="E204" s="5" t="s">
        <v>71</v>
      </c>
      <c r="F204" s="6" t="s">
        <v>85</v>
      </c>
      <c r="G204" s="5" t="s">
        <v>86</v>
      </c>
      <c r="H204" s="14"/>
      <c r="I204" s="14"/>
      <c r="J204" s="14"/>
      <c r="K204" s="14"/>
      <c r="L204" s="14"/>
      <c r="M204" s="14"/>
      <c r="N204" s="22"/>
      <c r="O204" s="14"/>
      <c r="P204" s="14"/>
      <c r="Q204" s="14"/>
      <c r="R204" s="14"/>
      <c r="S204" s="14"/>
      <c r="T204" s="22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5"/>
      <c r="AJ204" s="14"/>
      <c r="AK204" s="14"/>
      <c r="AL204" s="14"/>
      <c r="AM204" s="14"/>
      <c r="AN204" s="14"/>
      <c r="AO204" s="14"/>
      <c r="AP204" s="14"/>
    </row>
    <row r="205" spans="1:42">
      <c r="A205" s="8" t="s">
        <v>44</v>
      </c>
      <c r="B205" s="8" t="s">
        <v>43</v>
      </c>
      <c r="C205" s="8" t="s">
        <v>62</v>
      </c>
      <c r="D205" s="8" t="s">
        <v>63</v>
      </c>
      <c r="E205" s="3" t="s">
        <v>87</v>
      </c>
      <c r="F205" s="4" t="s">
        <v>75</v>
      </c>
      <c r="G205" s="3" t="s">
        <v>88</v>
      </c>
      <c r="H205" s="14"/>
      <c r="I205" s="14">
        <f>6/6*100</f>
        <v>100</v>
      </c>
      <c r="J205" s="14">
        <f>4/6*100</f>
        <v>66.666666666666657</v>
      </c>
      <c r="K205" s="14">
        <f>4/6*100</f>
        <v>66.666666666666657</v>
      </c>
      <c r="L205" s="14">
        <f>3/6*100</f>
        <v>50</v>
      </c>
      <c r="M205" s="14"/>
      <c r="N205" s="22"/>
      <c r="O205" s="14"/>
      <c r="P205" s="14">
        <f>6/6*100</f>
        <v>100</v>
      </c>
      <c r="Q205" s="14">
        <f>0</f>
        <v>0</v>
      </c>
      <c r="R205" s="14">
        <f>6/6*100</f>
        <v>100</v>
      </c>
      <c r="S205" s="14">
        <f>4/6*100</f>
        <v>66.666666666666657</v>
      </c>
      <c r="T205" s="22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5"/>
      <c r="AJ205" s="14"/>
      <c r="AK205" s="14"/>
      <c r="AL205" s="14"/>
      <c r="AM205" s="14"/>
      <c r="AN205" s="14"/>
      <c r="AO205" s="14"/>
      <c r="AP205" s="14"/>
    </row>
    <row r="206" spans="1:42">
      <c r="A206" s="8" t="s">
        <v>44</v>
      </c>
      <c r="B206" s="8" t="s">
        <v>43</v>
      </c>
      <c r="C206" s="8" t="s">
        <v>62</v>
      </c>
      <c r="D206" s="8" t="s">
        <v>63</v>
      </c>
      <c r="E206" s="3" t="s">
        <v>87</v>
      </c>
      <c r="F206" s="4" t="s">
        <v>75</v>
      </c>
      <c r="G206" s="3" t="s">
        <v>90</v>
      </c>
      <c r="H206" s="14"/>
      <c r="I206" s="14">
        <f>4/4*100</f>
        <v>100</v>
      </c>
      <c r="J206" s="14">
        <f>3/4*100</f>
        <v>75</v>
      </c>
      <c r="K206" s="14">
        <f>1/4*100</f>
        <v>25</v>
      </c>
      <c r="L206" s="14">
        <f>2/4*100</f>
        <v>50</v>
      </c>
      <c r="M206" s="14"/>
      <c r="N206" s="22"/>
      <c r="O206" s="14"/>
      <c r="P206" s="14">
        <v>0</v>
      </c>
      <c r="Q206" s="14">
        <f>1/4*100</f>
        <v>25</v>
      </c>
      <c r="R206" s="14">
        <f>3/4*100</f>
        <v>75</v>
      </c>
      <c r="S206" s="14">
        <f>3/4*100</f>
        <v>75</v>
      </c>
      <c r="T206" s="22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5"/>
      <c r="AJ206" s="14"/>
      <c r="AK206" s="14"/>
      <c r="AL206" s="14"/>
      <c r="AM206" s="14"/>
      <c r="AN206" s="14"/>
      <c r="AO206" s="14"/>
      <c r="AP206" s="14"/>
    </row>
    <row r="207" spans="1:42">
      <c r="A207" s="8" t="s">
        <v>44</v>
      </c>
      <c r="B207" s="8" t="s">
        <v>43</v>
      </c>
      <c r="C207" s="8" t="s">
        <v>62</v>
      </c>
      <c r="D207" s="8" t="s">
        <v>63</v>
      </c>
      <c r="E207" s="3" t="s">
        <v>87</v>
      </c>
      <c r="F207" s="4" t="s">
        <v>75</v>
      </c>
      <c r="G207" s="3" t="s">
        <v>91</v>
      </c>
      <c r="H207" s="14"/>
      <c r="I207" s="14">
        <f>5/5*100</f>
        <v>100</v>
      </c>
      <c r="J207" s="14">
        <f>2/5*100</f>
        <v>40</v>
      </c>
      <c r="K207" s="14">
        <f>3/5*100</f>
        <v>60</v>
      </c>
      <c r="L207" s="14">
        <f>3/5*100</f>
        <v>60</v>
      </c>
      <c r="M207" s="14"/>
      <c r="N207" s="22"/>
      <c r="O207" s="14"/>
      <c r="P207" s="14">
        <f>5/5*100</f>
        <v>100</v>
      </c>
      <c r="Q207" s="14">
        <f>5/5*100</f>
        <v>100</v>
      </c>
      <c r="R207" s="14">
        <f>3/5*100</f>
        <v>60</v>
      </c>
      <c r="S207" s="14">
        <v>0</v>
      </c>
      <c r="T207" s="22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5"/>
      <c r="AJ207" s="14"/>
      <c r="AK207" s="14"/>
      <c r="AL207" s="14"/>
      <c r="AM207" s="14"/>
      <c r="AN207" s="14"/>
      <c r="AO207" s="14"/>
      <c r="AP207" s="14"/>
    </row>
    <row r="208" spans="1:42">
      <c r="A208" s="8" t="s">
        <v>44</v>
      </c>
      <c r="B208" s="8" t="s">
        <v>43</v>
      </c>
      <c r="C208" s="8" t="s">
        <v>62</v>
      </c>
      <c r="D208" s="8" t="s">
        <v>63</v>
      </c>
      <c r="E208" s="3" t="s">
        <v>87</v>
      </c>
      <c r="F208" s="4" t="s">
        <v>77</v>
      </c>
      <c r="G208" s="3" t="s">
        <v>92</v>
      </c>
      <c r="H208" s="14"/>
      <c r="I208" s="14">
        <v>70</v>
      </c>
      <c r="J208" s="14">
        <v>0</v>
      </c>
      <c r="K208" s="14">
        <v>0</v>
      </c>
      <c r="L208" s="14">
        <v>70</v>
      </c>
      <c r="M208" s="14"/>
      <c r="N208" s="22"/>
      <c r="O208" s="14"/>
      <c r="P208" s="14">
        <v>70</v>
      </c>
      <c r="Q208" s="14">
        <v>90</v>
      </c>
      <c r="R208" s="14">
        <v>50</v>
      </c>
      <c r="S208" s="14">
        <v>30</v>
      </c>
      <c r="T208" s="22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5"/>
      <c r="AJ208" s="14"/>
      <c r="AK208" s="14"/>
      <c r="AL208" s="14"/>
      <c r="AM208" s="14"/>
      <c r="AN208" s="14"/>
      <c r="AO208" s="14"/>
      <c r="AP208" s="14"/>
    </row>
    <row r="209" spans="1:42">
      <c r="A209" s="8" t="s">
        <v>44</v>
      </c>
      <c r="B209" s="8" t="s">
        <v>43</v>
      </c>
      <c r="C209" s="8" t="s">
        <v>62</v>
      </c>
      <c r="D209" s="8" t="s">
        <v>63</v>
      </c>
      <c r="E209" s="3" t="s">
        <v>87</v>
      </c>
      <c r="F209" s="4" t="s">
        <v>113</v>
      </c>
      <c r="G209" s="3" t="s">
        <v>93</v>
      </c>
      <c r="H209" s="14"/>
      <c r="I209" s="14">
        <v>70</v>
      </c>
      <c r="J209" s="14">
        <v>50</v>
      </c>
      <c r="K209" s="14">
        <v>70</v>
      </c>
      <c r="L209" s="14">
        <v>70</v>
      </c>
      <c r="M209" s="14"/>
      <c r="N209" s="22"/>
      <c r="O209" s="14"/>
      <c r="P209" s="14">
        <v>50</v>
      </c>
      <c r="Q209" s="14">
        <v>70</v>
      </c>
      <c r="R209" s="14">
        <v>70</v>
      </c>
      <c r="S209" s="14">
        <v>50</v>
      </c>
      <c r="T209" s="22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5"/>
      <c r="AJ209" s="14"/>
      <c r="AK209" s="14"/>
      <c r="AL209" s="14"/>
      <c r="AM209" s="14"/>
      <c r="AN209" s="14"/>
      <c r="AO209" s="14"/>
      <c r="AP209" s="14"/>
    </row>
    <row r="210" spans="1:42">
      <c r="A210" s="8" t="s">
        <v>44</v>
      </c>
      <c r="B210" s="8" t="s">
        <v>43</v>
      </c>
      <c r="C210" s="8" t="s">
        <v>62</v>
      </c>
      <c r="D210" s="8" t="s">
        <v>63</v>
      </c>
      <c r="E210" s="3" t="s">
        <v>87</v>
      </c>
      <c r="F210" s="4" t="s">
        <v>85</v>
      </c>
      <c r="G210" s="3" t="s">
        <v>95</v>
      </c>
      <c r="H210" s="14"/>
      <c r="I210" s="14"/>
      <c r="J210" s="14">
        <v>50</v>
      </c>
      <c r="K210" s="14">
        <v>50</v>
      </c>
      <c r="L210" s="14"/>
      <c r="M210" s="14"/>
      <c r="N210" s="22"/>
      <c r="O210" s="14"/>
      <c r="P210" s="14">
        <v>50</v>
      </c>
      <c r="Q210" s="14"/>
      <c r="R210" s="14">
        <v>90</v>
      </c>
      <c r="S210" s="14"/>
      <c r="T210" s="22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5"/>
      <c r="AJ210" s="14"/>
      <c r="AK210" s="14"/>
      <c r="AL210" s="14"/>
      <c r="AM210" s="14"/>
      <c r="AN210" s="14"/>
      <c r="AO210" s="14"/>
      <c r="AP210" s="14"/>
    </row>
    <row r="211" spans="1:42">
      <c r="A211" s="8" t="s">
        <v>44</v>
      </c>
      <c r="B211" s="8" t="s">
        <v>43</v>
      </c>
      <c r="C211" s="8" t="s">
        <v>62</v>
      </c>
      <c r="D211" s="8" t="s">
        <v>63</v>
      </c>
      <c r="E211" s="3" t="s">
        <v>87</v>
      </c>
      <c r="F211" s="4" t="s">
        <v>75</v>
      </c>
      <c r="G211" s="3" t="s">
        <v>96</v>
      </c>
      <c r="H211" s="14"/>
      <c r="I211" s="14">
        <f>8/10*100</f>
        <v>80</v>
      </c>
      <c r="J211" s="14">
        <f>5/10*100</f>
        <v>50</v>
      </c>
      <c r="K211" s="14">
        <f>6/10*100</f>
        <v>60</v>
      </c>
      <c r="L211" s="14">
        <f>6/10*100</f>
        <v>60</v>
      </c>
      <c r="M211" s="14"/>
      <c r="N211" s="22"/>
      <c r="O211" s="14"/>
      <c r="P211" s="14">
        <f>10/10*100</f>
        <v>100</v>
      </c>
      <c r="Q211" s="14">
        <f>8/10*100</f>
        <v>80</v>
      </c>
      <c r="R211" s="14">
        <f>8/10*100</f>
        <v>80</v>
      </c>
      <c r="S211" s="14">
        <f>10/10*100</f>
        <v>100</v>
      </c>
      <c r="T211" s="22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5"/>
      <c r="AJ211" s="14"/>
      <c r="AK211" s="14"/>
      <c r="AL211" s="14"/>
      <c r="AM211" s="14"/>
      <c r="AN211" s="14"/>
      <c r="AO211" s="14"/>
      <c r="AP211" s="14"/>
    </row>
    <row r="212" spans="1:42">
      <c r="A212" s="8" t="s">
        <v>44</v>
      </c>
      <c r="B212" s="8" t="s">
        <v>43</v>
      </c>
      <c r="C212" s="8" t="s">
        <v>62</v>
      </c>
      <c r="D212" s="8" t="s">
        <v>63</v>
      </c>
      <c r="E212" s="3" t="s">
        <v>87</v>
      </c>
      <c r="F212" s="4" t="s">
        <v>75</v>
      </c>
      <c r="G212" s="3" t="s">
        <v>97</v>
      </c>
      <c r="H212" s="14"/>
      <c r="I212" s="14"/>
      <c r="J212" s="14"/>
      <c r="K212" s="14"/>
      <c r="L212" s="14"/>
      <c r="M212" s="14">
        <f>3/9*100</f>
        <v>33.333333333333329</v>
      </c>
      <c r="N212" s="22"/>
      <c r="O212" s="14"/>
      <c r="P212" s="14"/>
      <c r="Q212" s="14"/>
      <c r="R212" s="14"/>
      <c r="S212" s="14"/>
      <c r="T212" s="22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5"/>
      <c r="AJ212" s="14"/>
      <c r="AK212" s="14"/>
      <c r="AL212" s="14"/>
      <c r="AM212" s="14"/>
      <c r="AN212" s="14"/>
      <c r="AO212" s="14"/>
      <c r="AP212" s="14"/>
    </row>
    <row r="213" spans="1:42">
      <c r="A213" s="8" t="s">
        <v>44</v>
      </c>
      <c r="B213" s="8" t="s">
        <v>43</v>
      </c>
      <c r="C213" s="8" t="s">
        <v>62</v>
      </c>
      <c r="D213" s="8" t="s">
        <v>63</v>
      </c>
      <c r="E213" s="3" t="s">
        <v>87</v>
      </c>
      <c r="F213" s="4" t="s">
        <v>75</v>
      </c>
      <c r="G213" s="3" t="s">
        <v>98</v>
      </c>
      <c r="H213" s="14"/>
      <c r="I213" s="14"/>
      <c r="J213" s="14"/>
      <c r="K213" s="14"/>
      <c r="L213" s="14"/>
      <c r="M213" s="14">
        <f>25/40*100</f>
        <v>62.5</v>
      </c>
      <c r="N213" s="22"/>
      <c r="O213" s="14"/>
      <c r="P213" s="14"/>
      <c r="Q213" s="14"/>
      <c r="R213" s="14"/>
      <c r="S213" s="14"/>
      <c r="T213" s="22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5"/>
      <c r="AJ213" s="14"/>
      <c r="AK213" s="14"/>
      <c r="AL213" s="14"/>
      <c r="AM213" s="14"/>
      <c r="AN213" s="14"/>
      <c r="AO213" s="14"/>
      <c r="AP213" s="14"/>
    </row>
    <row r="214" spans="1:42">
      <c r="A214" s="8" t="s">
        <v>44</v>
      </c>
      <c r="B214" s="8" t="s">
        <v>43</v>
      </c>
      <c r="C214" s="8" t="s">
        <v>62</v>
      </c>
      <c r="D214" s="8" t="s">
        <v>63</v>
      </c>
      <c r="E214" s="3" t="s">
        <v>87</v>
      </c>
      <c r="F214" s="4" t="s">
        <v>75</v>
      </c>
      <c r="G214" s="3" t="s">
        <v>99</v>
      </c>
      <c r="H214" s="14"/>
      <c r="I214" s="14"/>
      <c r="J214" s="14"/>
      <c r="K214" s="14"/>
      <c r="L214" s="14"/>
      <c r="M214" s="14"/>
      <c r="N214" s="22"/>
      <c r="O214" s="14">
        <f>2/4*100</f>
        <v>50</v>
      </c>
      <c r="P214" s="14"/>
      <c r="Q214" s="14"/>
      <c r="R214" s="14"/>
      <c r="S214" s="14"/>
      <c r="T214" s="22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5"/>
      <c r="AJ214" s="14"/>
      <c r="AK214" s="14"/>
      <c r="AL214" s="14"/>
      <c r="AM214" s="14"/>
      <c r="AN214" s="14"/>
      <c r="AO214" s="14"/>
      <c r="AP214" s="14"/>
    </row>
    <row r="215" spans="1:42">
      <c r="A215" s="8" t="s">
        <v>44</v>
      </c>
      <c r="B215" s="8" t="s">
        <v>43</v>
      </c>
      <c r="C215" s="8" t="s">
        <v>62</v>
      </c>
      <c r="D215" s="8" t="s">
        <v>63</v>
      </c>
      <c r="E215" s="5" t="s">
        <v>87</v>
      </c>
      <c r="F215" s="6" t="s">
        <v>85</v>
      </c>
      <c r="G215" s="5" t="s">
        <v>100</v>
      </c>
      <c r="H215" s="14"/>
      <c r="I215" s="14"/>
      <c r="J215" s="14"/>
      <c r="K215" s="14"/>
      <c r="L215" s="14"/>
      <c r="M215" s="14"/>
      <c r="N215" s="22"/>
      <c r="O215" s="14">
        <f>2/4*100</f>
        <v>50</v>
      </c>
      <c r="P215" s="14"/>
      <c r="Q215" s="14"/>
      <c r="R215" s="14"/>
      <c r="S215" s="14"/>
      <c r="T215" s="22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5"/>
      <c r="AJ215" s="14"/>
      <c r="AK215" s="14"/>
      <c r="AL215" s="14"/>
      <c r="AM215" s="14"/>
      <c r="AN215" s="14"/>
      <c r="AO215" s="14"/>
      <c r="AP215" s="14"/>
    </row>
    <row r="216" spans="1:42">
      <c r="A216" s="8" t="s">
        <v>44</v>
      </c>
      <c r="B216" s="8" t="s">
        <v>43</v>
      </c>
      <c r="C216" s="8" t="s">
        <v>62</v>
      </c>
      <c r="D216" s="8" t="s">
        <v>63</v>
      </c>
      <c r="E216" s="3" t="s">
        <v>101</v>
      </c>
      <c r="F216" s="4" t="s">
        <v>75</v>
      </c>
      <c r="G216" s="3" t="s">
        <v>102</v>
      </c>
      <c r="H216" s="14">
        <v>0</v>
      </c>
      <c r="I216" s="14">
        <v>0</v>
      </c>
      <c r="J216" s="14"/>
      <c r="K216" s="24"/>
      <c r="L216" s="14">
        <v>0</v>
      </c>
      <c r="M216" s="24"/>
      <c r="N216" s="22"/>
      <c r="O216" s="14">
        <v>90</v>
      </c>
      <c r="P216" s="14"/>
      <c r="Q216" s="14"/>
      <c r="R216" s="14"/>
      <c r="S216" s="14"/>
      <c r="T216" s="22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5"/>
      <c r="AJ216" s="14"/>
      <c r="AK216" s="14"/>
      <c r="AL216" s="14"/>
      <c r="AM216" s="14"/>
      <c r="AN216" s="14"/>
      <c r="AO216" s="14"/>
      <c r="AP216" s="14"/>
    </row>
    <row r="217" spans="1:42">
      <c r="A217" s="8" t="s">
        <v>44</v>
      </c>
      <c r="B217" s="8" t="s">
        <v>43</v>
      </c>
      <c r="C217" s="8" t="s">
        <v>62</v>
      </c>
      <c r="D217" s="8" t="s">
        <v>63</v>
      </c>
      <c r="E217" s="3" t="s">
        <v>101</v>
      </c>
      <c r="F217" s="4" t="s">
        <v>72</v>
      </c>
      <c r="G217" s="3" t="s">
        <v>104</v>
      </c>
      <c r="H217" s="14"/>
      <c r="I217" s="14"/>
      <c r="J217" s="14" t="s">
        <v>68</v>
      </c>
      <c r="K217" s="14"/>
      <c r="L217" s="14"/>
      <c r="M217" s="14"/>
      <c r="N217" s="22"/>
      <c r="O217" s="14"/>
      <c r="P217" s="14"/>
      <c r="Q217" s="14"/>
      <c r="R217" s="14"/>
      <c r="S217" s="14"/>
      <c r="T217" s="22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5"/>
      <c r="AJ217" s="14"/>
      <c r="AK217" s="14"/>
      <c r="AL217" s="14"/>
      <c r="AM217" s="14"/>
      <c r="AN217" s="14"/>
      <c r="AO217" s="14"/>
      <c r="AP217" s="14"/>
    </row>
    <row r="218" spans="1:42">
      <c r="A218" s="8" t="s">
        <v>44</v>
      </c>
      <c r="B218" s="8" t="s">
        <v>43</v>
      </c>
      <c r="C218" s="8" t="s">
        <v>62</v>
      </c>
      <c r="D218" s="8" t="s">
        <v>63</v>
      </c>
      <c r="E218" s="3" t="s">
        <v>101</v>
      </c>
      <c r="F218" s="4" t="s">
        <v>75</v>
      </c>
      <c r="G218" s="3" t="s">
        <v>105</v>
      </c>
      <c r="H218" s="14">
        <v>0</v>
      </c>
      <c r="I218" s="14">
        <f>1/8*100</f>
        <v>12.5</v>
      </c>
      <c r="J218" s="14">
        <f>6/8*100</f>
        <v>75</v>
      </c>
      <c r="K218" s="14">
        <f>1/8*100</f>
        <v>12.5</v>
      </c>
      <c r="L218" s="14">
        <f>2/8*100</f>
        <v>25</v>
      </c>
      <c r="M218" s="14">
        <f>6/8*100</f>
        <v>75</v>
      </c>
      <c r="N218" s="22"/>
      <c r="O218" s="14"/>
      <c r="P218" s="14">
        <f>5/7*100</f>
        <v>71.428571428571431</v>
      </c>
      <c r="Q218" s="14">
        <f>7/8*100</f>
        <v>87.5</v>
      </c>
      <c r="R218" s="14">
        <f>4/8*100</f>
        <v>50</v>
      </c>
      <c r="S218" s="14">
        <f>2/8*100</f>
        <v>25</v>
      </c>
      <c r="T218" s="22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5"/>
      <c r="AJ218" s="14"/>
      <c r="AK218" s="14"/>
      <c r="AL218" s="14"/>
      <c r="AM218" s="14"/>
      <c r="AN218" s="14"/>
      <c r="AO218" s="14"/>
      <c r="AP218" s="14"/>
    </row>
    <row r="219" spans="1:42">
      <c r="A219" s="8" t="s">
        <v>44</v>
      </c>
      <c r="B219" s="8" t="s">
        <v>43</v>
      </c>
      <c r="C219" s="8" t="s">
        <v>62</v>
      </c>
      <c r="D219" s="8" t="s">
        <v>63</v>
      </c>
      <c r="E219" s="3" t="s">
        <v>101</v>
      </c>
      <c r="F219" s="4" t="s">
        <v>77</v>
      </c>
      <c r="G219" s="3" t="s">
        <v>106</v>
      </c>
      <c r="H219" s="14"/>
      <c r="I219" s="14"/>
      <c r="J219" s="14"/>
      <c r="K219" s="14"/>
      <c r="L219" s="14">
        <v>70</v>
      </c>
      <c r="M219" s="14"/>
      <c r="N219" s="22"/>
      <c r="O219" s="14"/>
      <c r="P219" s="14"/>
      <c r="Q219" s="14">
        <v>70</v>
      </c>
      <c r="R219" s="14"/>
      <c r="S219" s="14"/>
      <c r="T219" s="22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5"/>
      <c r="AJ219" s="14"/>
      <c r="AK219" s="14"/>
      <c r="AL219" s="14"/>
      <c r="AM219" s="14"/>
      <c r="AN219" s="14"/>
      <c r="AO219" s="14"/>
      <c r="AP219" s="14"/>
    </row>
    <row r="220" spans="1:42">
      <c r="A220" s="8" t="s">
        <v>44</v>
      </c>
      <c r="B220" s="8" t="s">
        <v>43</v>
      </c>
      <c r="C220" s="8" t="s">
        <v>62</v>
      </c>
      <c r="D220" s="8" t="s">
        <v>63</v>
      </c>
      <c r="E220" s="3" t="s">
        <v>101</v>
      </c>
      <c r="F220" s="4" t="s">
        <v>75</v>
      </c>
      <c r="G220" s="3" t="s">
        <v>107</v>
      </c>
      <c r="H220" s="14">
        <f>5/5*100</f>
        <v>100</v>
      </c>
      <c r="I220" s="14"/>
      <c r="J220" s="14"/>
      <c r="K220" s="14">
        <f>3/5*100</f>
        <v>60</v>
      </c>
      <c r="L220" s="14"/>
      <c r="M220" s="14"/>
      <c r="N220" s="22"/>
      <c r="O220" s="14">
        <f>5/5*100</f>
        <v>100</v>
      </c>
      <c r="P220" s="14"/>
      <c r="Q220" s="14"/>
      <c r="R220" s="14">
        <f>3/5*100</f>
        <v>60</v>
      </c>
      <c r="S220" s="14"/>
      <c r="T220" s="22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5"/>
      <c r="AJ220" s="14"/>
      <c r="AK220" s="14"/>
      <c r="AL220" s="14"/>
      <c r="AM220" s="14"/>
      <c r="AN220" s="14"/>
      <c r="AO220" s="14"/>
      <c r="AP220" s="14"/>
    </row>
    <row r="221" spans="1:42">
      <c r="A221" s="8" t="s">
        <v>44</v>
      </c>
      <c r="B221" s="8" t="s">
        <v>43</v>
      </c>
      <c r="C221" s="8" t="s">
        <v>62</v>
      </c>
      <c r="D221" s="8" t="s">
        <v>63</v>
      </c>
      <c r="E221" s="3" t="s">
        <v>101</v>
      </c>
      <c r="F221" s="4" t="s">
        <v>77</v>
      </c>
      <c r="G221" s="3" t="s">
        <v>108</v>
      </c>
      <c r="H221" s="14">
        <v>90</v>
      </c>
      <c r="I221" s="14"/>
      <c r="J221" s="14"/>
      <c r="K221" s="14">
        <v>70</v>
      </c>
      <c r="L221" s="14"/>
      <c r="M221" s="14"/>
      <c r="N221" s="22"/>
      <c r="O221" s="14">
        <v>70</v>
      </c>
      <c r="P221" s="14"/>
      <c r="Q221" s="14"/>
      <c r="R221" s="14">
        <v>70</v>
      </c>
      <c r="S221" s="14"/>
      <c r="T221" s="22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5"/>
      <c r="AJ221" s="14"/>
      <c r="AK221" s="14"/>
      <c r="AL221" s="14"/>
      <c r="AM221" s="14"/>
      <c r="AN221" s="14"/>
      <c r="AO221" s="14"/>
      <c r="AP221" s="14"/>
    </row>
    <row r="222" spans="1:42">
      <c r="A222" s="8" t="s">
        <v>44</v>
      </c>
      <c r="B222" s="8" t="s">
        <v>43</v>
      </c>
      <c r="C222" s="8" t="s">
        <v>62</v>
      </c>
      <c r="D222" s="8" t="s">
        <v>63</v>
      </c>
      <c r="E222" s="3" t="s">
        <v>101</v>
      </c>
      <c r="F222" s="4" t="s">
        <v>77</v>
      </c>
      <c r="G222" s="3" t="s">
        <v>109</v>
      </c>
      <c r="H222" s="14"/>
      <c r="I222" s="14"/>
      <c r="J222" s="14"/>
      <c r="K222" s="14"/>
      <c r="L222" s="14"/>
      <c r="M222" s="14"/>
      <c r="N222" s="22"/>
      <c r="O222" s="14"/>
      <c r="P222" s="14"/>
      <c r="Q222" s="14"/>
      <c r="R222" s="14"/>
      <c r="S222" s="14"/>
      <c r="T222" s="22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5"/>
      <c r="AJ222" s="14"/>
      <c r="AK222" s="14"/>
      <c r="AL222" s="14"/>
      <c r="AM222" s="14"/>
      <c r="AN222" s="14"/>
      <c r="AO222" s="14"/>
      <c r="AP222" s="14"/>
    </row>
    <row r="223" spans="1:42">
      <c r="A223" s="8" t="s">
        <v>44</v>
      </c>
      <c r="B223" s="8" t="s">
        <v>43</v>
      </c>
      <c r="C223" s="8" t="s">
        <v>62</v>
      </c>
      <c r="D223" s="8" t="s">
        <v>63</v>
      </c>
      <c r="E223" s="3" t="s">
        <v>101</v>
      </c>
      <c r="F223" s="4" t="s">
        <v>75</v>
      </c>
      <c r="G223" s="3" t="s">
        <v>110</v>
      </c>
      <c r="H223" s="14"/>
      <c r="I223" s="14"/>
      <c r="J223" s="14"/>
      <c r="K223" s="14"/>
      <c r="L223" s="14"/>
      <c r="M223" s="14"/>
      <c r="N223" s="22"/>
      <c r="O223" s="14"/>
      <c r="P223" s="14"/>
      <c r="Q223" s="14"/>
      <c r="R223" s="14"/>
      <c r="S223" s="14">
        <v>80</v>
      </c>
      <c r="T223" s="22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5"/>
      <c r="AJ223" s="14"/>
      <c r="AK223" s="14"/>
      <c r="AL223" s="14"/>
      <c r="AM223" s="14"/>
      <c r="AN223" s="14"/>
      <c r="AO223" s="14"/>
      <c r="AP223" s="14"/>
    </row>
    <row r="224" spans="1:42">
      <c r="A224" s="8" t="s">
        <v>44</v>
      </c>
      <c r="B224" s="8" t="s">
        <v>43</v>
      </c>
      <c r="C224" s="8" t="s">
        <v>62</v>
      </c>
      <c r="D224" s="8" t="s">
        <v>63</v>
      </c>
      <c r="E224" s="3" t="s">
        <v>101</v>
      </c>
      <c r="F224" s="4" t="s">
        <v>77</v>
      </c>
      <c r="G224" s="3" t="s">
        <v>111</v>
      </c>
      <c r="H224" s="14"/>
      <c r="I224" s="14"/>
      <c r="J224" s="14"/>
      <c r="K224" s="14"/>
      <c r="L224" s="14"/>
      <c r="M224" s="14"/>
      <c r="N224" s="22"/>
      <c r="O224" s="14"/>
      <c r="P224" s="14"/>
      <c r="Q224" s="14"/>
      <c r="R224" s="14"/>
      <c r="S224" s="14"/>
      <c r="T224" s="22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5"/>
      <c r="AJ224" s="14"/>
      <c r="AK224" s="14"/>
      <c r="AL224" s="14"/>
      <c r="AM224" s="14"/>
      <c r="AN224" s="14"/>
      <c r="AO224" s="14"/>
      <c r="AP224" s="14"/>
    </row>
    <row r="225" spans="1:42">
      <c r="A225" s="8" t="s">
        <v>44</v>
      </c>
      <c r="B225" s="8" t="s">
        <v>43</v>
      </c>
      <c r="C225" s="8" t="s">
        <v>62</v>
      </c>
      <c r="D225" s="8" t="s">
        <v>63</v>
      </c>
      <c r="E225" s="5" t="s">
        <v>101</v>
      </c>
      <c r="F225" s="6" t="s">
        <v>75</v>
      </c>
      <c r="G225" s="5" t="s">
        <v>112</v>
      </c>
      <c r="H225" s="14"/>
      <c r="I225" s="14"/>
      <c r="J225" s="14"/>
      <c r="K225" s="14"/>
      <c r="L225" s="14"/>
      <c r="M225" s="14"/>
      <c r="N225" s="22"/>
      <c r="O225" s="14"/>
      <c r="P225" s="14"/>
      <c r="Q225" s="14">
        <v>70</v>
      </c>
      <c r="R225" s="14"/>
      <c r="S225" s="14"/>
      <c r="T225" s="22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5"/>
      <c r="AJ225" s="14"/>
      <c r="AK225" s="14"/>
      <c r="AL225" s="14"/>
      <c r="AM225" s="14"/>
      <c r="AN225" s="14"/>
      <c r="AO225" s="14"/>
      <c r="AP225" s="14"/>
    </row>
    <row r="226" spans="1:42">
      <c r="A226" s="8" t="s">
        <v>44</v>
      </c>
      <c r="B226" s="8" t="s">
        <v>43</v>
      </c>
      <c r="C226" s="8" t="s">
        <v>64</v>
      </c>
      <c r="D226" s="8" t="s">
        <v>65</v>
      </c>
      <c r="E226" s="3" t="s">
        <v>71</v>
      </c>
      <c r="F226" s="4" t="s">
        <v>72</v>
      </c>
      <c r="G226" s="3" t="s">
        <v>73</v>
      </c>
      <c r="H226" s="14"/>
      <c r="I226" s="14"/>
      <c r="J226" s="14"/>
      <c r="K226" s="14"/>
      <c r="L226" s="14"/>
      <c r="M226" s="14"/>
      <c r="N226" s="22"/>
      <c r="O226" s="14"/>
      <c r="P226" s="14"/>
      <c r="Q226" s="14"/>
      <c r="R226" s="14"/>
      <c r="S226" s="14"/>
      <c r="T226" s="22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5"/>
      <c r="AJ226" s="14"/>
      <c r="AK226" s="14"/>
      <c r="AL226" s="14"/>
      <c r="AM226" s="14"/>
      <c r="AN226" s="14"/>
      <c r="AO226" s="14"/>
      <c r="AP226" s="14"/>
    </row>
    <row r="227" spans="1:42">
      <c r="A227" s="8" t="s">
        <v>44</v>
      </c>
      <c r="B227" s="8" t="s">
        <v>43</v>
      </c>
      <c r="C227" s="8" t="s">
        <v>64</v>
      </c>
      <c r="D227" s="8" t="s">
        <v>65</v>
      </c>
      <c r="E227" s="3" t="s">
        <v>71</v>
      </c>
      <c r="F227" s="4" t="s">
        <v>75</v>
      </c>
      <c r="G227" s="3" t="s">
        <v>76</v>
      </c>
      <c r="H227" s="14"/>
      <c r="I227" s="14">
        <f>9/9*100</f>
        <v>100</v>
      </c>
      <c r="J227" s="14">
        <f>7/10*100</f>
        <v>70</v>
      </c>
      <c r="K227" s="14">
        <f>6/8*100</f>
        <v>75</v>
      </c>
      <c r="L227" s="14">
        <f>3/8*100</f>
        <v>37.5</v>
      </c>
      <c r="M227" s="14">
        <f>5/8*100</f>
        <v>62.5</v>
      </c>
      <c r="N227" s="22"/>
      <c r="O227" s="14">
        <f>5/8*100</f>
        <v>62.5</v>
      </c>
      <c r="P227" s="14">
        <f>2/8*100</f>
        <v>25</v>
      </c>
      <c r="Q227" s="14">
        <f>5/8*100</f>
        <v>62.5</v>
      </c>
      <c r="R227" s="14">
        <f>8/8*100</f>
        <v>100</v>
      </c>
      <c r="S227" s="14">
        <f>3/8*100</f>
        <v>37.5</v>
      </c>
      <c r="T227" s="22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5"/>
      <c r="AJ227" s="14"/>
      <c r="AK227" s="14"/>
      <c r="AL227" s="14"/>
      <c r="AM227" s="14"/>
      <c r="AN227" s="14"/>
      <c r="AO227" s="14"/>
      <c r="AP227" s="14"/>
    </row>
    <row r="228" spans="1:42">
      <c r="A228" s="8" t="s">
        <v>44</v>
      </c>
      <c r="B228" s="8" t="s">
        <v>43</v>
      </c>
      <c r="C228" s="8" t="s">
        <v>64</v>
      </c>
      <c r="D228" s="8" t="s">
        <v>65</v>
      </c>
      <c r="E228" s="3" t="s">
        <v>71</v>
      </c>
      <c r="F228" s="4" t="s">
        <v>77</v>
      </c>
      <c r="G228" s="3" t="s">
        <v>78</v>
      </c>
      <c r="H228" s="14"/>
      <c r="I228" s="14"/>
      <c r="J228" s="14">
        <v>50</v>
      </c>
      <c r="K228" s="14"/>
      <c r="L228" s="14"/>
      <c r="M228" s="14">
        <v>50</v>
      </c>
      <c r="N228" s="22"/>
      <c r="O228" s="14"/>
      <c r="P228" s="14"/>
      <c r="Q228" s="14">
        <v>50</v>
      </c>
      <c r="R228" s="14"/>
      <c r="S228" s="14">
        <v>50</v>
      </c>
      <c r="T228" s="22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5"/>
      <c r="AJ228" s="14"/>
      <c r="AK228" s="14"/>
      <c r="AL228" s="14"/>
      <c r="AM228" s="14"/>
      <c r="AN228" s="14"/>
      <c r="AO228" s="14"/>
      <c r="AP228" s="14"/>
    </row>
    <row r="229" spans="1:42">
      <c r="A229" s="8" t="s">
        <v>44</v>
      </c>
      <c r="B229" s="8" t="s">
        <v>43</v>
      </c>
      <c r="C229" s="8" t="s">
        <v>64</v>
      </c>
      <c r="D229" s="8" t="s">
        <v>65</v>
      </c>
      <c r="E229" s="3" t="s">
        <v>71</v>
      </c>
      <c r="F229" s="4" t="s">
        <v>77</v>
      </c>
      <c r="G229" s="3" t="s">
        <v>81</v>
      </c>
      <c r="H229" s="14"/>
      <c r="I229" s="14">
        <v>90</v>
      </c>
      <c r="J229" s="14">
        <v>90</v>
      </c>
      <c r="K229" s="14">
        <v>70</v>
      </c>
      <c r="L229" s="14">
        <v>70</v>
      </c>
      <c r="M229" s="14">
        <v>70</v>
      </c>
      <c r="N229" s="22"/>
      <c r="O229" s="14">
        <v>70</v>
      </c>
      <c r="P229" s="14">
        <v>70</v>
      </c>
      <c r="Q229" s="14">
        <v>90</v>
      </c>
      <c r="R229" s="14">
        <v>70</v>
      </c>
      <c r="S229" s="14">
        <v>70</v>
      </c>
      <c r="T229" s="22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5"/>
      <c r="AJ229" s="14"/>
      <c r="AK229" s="14"/>
      <c r="AL229" s="14"/>
      <c r="AM229" s="14"/>
      <c r="AN229" s="14"/>
      <c r="AO229" s="14"/>
      <c r="AP229" s="14"/>
    </row>
    <row r="230" spans="1:42">
      <c r="A230" s="8" t="s">
        <v>44</v>
      </c>
      <c r="B230" s="8" t="s">
        <v>43</v>
      </c>
      <c r="C230" s="8" t="s">
        <v>64</v>
      </c>
      <c r="D230" s="8" t="s">
        <v>65</v>
      </c>
      <c r="E230" s="3" t="s">
        <v>71</v>
      </c>
      <c r="F230" s="4" t="s">
        <v>75</v>
      </c>
      <c r="G230" s="3" t="s">
        <v>83</v>
      </c>
      <c r="H230" s="14"/>
      <c r="I230" s="14">
        <f>20/20*100</f>
        <v>100</v>
      </c>
      <c r="J230" s="14">
        <f>20/20*100</f>
        <v>100</v>
      </c>
      <c r="K230" s="14">
        <f>15/20*100</f>
        <v>75</v>
      </c>
      <c r="L230" s="14">
        <f>18/20*100</f>
        <v>90</v>
      </c>
      <c r="M230" s="14">
        <f>20/20*100</f>
        <v>100</v>
      </c>
      <c r="N230" s="22"/>
      <c r="O230" s="14">
        <f>6/20*100</f>
        <v>30</v>
      </c>
      <c r="P230" s="14">
        <f>17/20*100</f>
        <v>85</v>
      </c>
      <c r="Q230" s="14">
        <f>19/20*100</f>
        <v>95</v>
      </c>
      <c r="R230" s="14">
        <f>17/20*100</f>
        <v>85</v>
      </c>
      <c r="S230" s="14">
        <f>20/20*100</f>
        <v>100</v>
      </c>
      <c r="T230" s="22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5"/>
      <c r="AJ230" s="14"/>
      <c r="AK230" s="14"/>
      <c r="AL230" s="14"/>
      <c r="AM230" s="14"/>
      <c r="AN230" s="14"/>
      <c r="AO230" s="14"/>
      <c r="AP230" s="14"/>
    </row>
    <row r="231" spans="1:42">
      <c r="A231" s="8" t="s">
        <v>44</v>
      </c>
      <c r="B231" s="8" t="s">
        <v>43</v>
      </c>
      <c r="C231" s="8" t="s">
        <v>64</v>
      </c>
      <c r="D231" s="8" t="s">
        <v>65</v>
      </c>
      <c r="E231" s="3" t="s">
        <v>71</v>
      </c>
      <c r="F231" s="4" t="s">
        <v>75</v>
      </c>
      <c r="G231" s="3" t="s">
        <v>84</v>
      </c>
      <c r="H231" s="14"/>
      <c r="I231" s="14"/>
      <c r="J231" s="14"/>
      <c r="K231" s="14"/>
      <c r="L231" s="14"/>
      <c r="M231" s="14"/>
      <c r="N231" s="22"/>
      <c r="O231" s="14"/>
      <c r="P231" s="14"/>
      <c r="Q231" s="14"/>
      <c r="R231" s="14"/>
      <c r="S231" s="14"/>
      <c r="T231" s="22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5"/>
      <c r="AJ231" s="14"/>
      <c r="AK231" s="14"/>
      <c r="AL231" s="14"/>
      <c r="AM231" s="14"/>
      <c r="AN231" s="14"/>
      <c r="AO231" s="14"/>
      <c r="AP231" s="14"/>
    </row>
    <row r="232" spans="1:42">
      <c r="A232" s="8" t="s">
        <v>44</v>
      </c>
      <c r="B232" s="8" t="s">
        <v>43</v>
      </c>
      <c r="C232" s="8" t="s">
        <v>64</v>
      </c>
      <c r="D232" s="8" t="s">
        <v>65</v>
      </c>
      <c r="E232" s="5" t="s">
        <v>71</v>
      </c>
      <c r="F232" s="6" t="s">
        <v>85</v>
      </c>
      <c r="G232" s="5" t="s">
        <v>86</v>
      </c>
      <c r="H232" s="14"/>
      <c r="I232" s="14"/>
      <c r="J232" s="14"/>
      <c r="K232" s="14"/>
      <c r="L232" s="14"/>
      <c r="M232" s="14"/>
      <c r="N232" s="22"/>
      <c r="O232" s="14"/>
      <c r="P232" s="14"/>
      <c r="Q232" s="14"/>
      <c r="R232" s="14"/>
      <c r="S232" s="14"/>
      <c r="T232" s="22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5"/>
      <c r="AJ232" s="14"/>
      <c r="AK232" s="14"/>
      <c r="AL232" s="14"/>
      <c r="AM232" s="14"/>
      <c r="AN232" s="14"/>
      <c r="AO232" s="14"/>
      <c r="AP232" s="14"/>
    </row>
    <row r="233" spans="1:42">
      <c r="A233" s="8" t="s">
        <v>44</v>
      </c>
      <c r="B233" s="8" t="s">
        <v>43</v>
      </c>
      <c r="C233" s="8" t="s">
        <v>64</v>
      </c>
      <c r="D233" s="8" t="s">
        <v>65</v>
      </c>
      <c r="E233" s="3" t="s">
        <v>87</v>
      </c>
      <c r="F233" s="4" t="s">
        <v>75</v>
      </c>
      <c r="G233" s="3" t="s">
        <v>88</v>
      </c>
      <c r="H233" s="14"/>
      <c r="I233" s="14">
        <f>6/6*100</f>
        <v>100</v>
      </c>
      <c r="J233" s="14">
        <f>6/6*100</f>
        <v>100</v>
      </c>
      <c r="K233" s="14">
        <f>3/6*100</f>
        <v>50</v>
      </c>
      <c r="L233" s="14">
        <f>4/6*100</f>
        <v>66.666666666666657</v>
      </c>
      <c r="M233" s="14"/>
      <c r="N233" s="22"/>
      <c r="O233" s="14"/>
      <c r="P233" s="14">
        <f>4/6*100</f>
        <v>66.666666666666657</v>
      </c>
      <c r="Q233" s="14">
        <f>3/6*100</f>
        <v>50</v>
      </c>
      <c r="R233" s="14">
        <f>4/6*100</f>
        <v>66.666666666666657</v>
      </c>
      <c r="S233" s="14">
        <f>2/6*100</f>
        <v>33.333333333333329</v>
      </c>
      <c r="T233" s="22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5"/>
      <c r="AJ233" s="14"/>
      <c r="AK233" s="14"/>
      <c r="AL233" s="14"/>
      <c r="AM233" s="14"/>
      <c r="AN233" s="14"/>
      <c r="AO233" s="14"/>
      <c r="AP233" s="14"/>
    </row>
    <row r="234" spans="1:42">
      <c r="A234" s="8" t="s">
        <v>44</v>
      </c>
      <c r="B234" s="8" t="s">
        <v>43</v>
      </c>
      <c r="C234" s="8" t="s">
        <v>64</v>
      </c>
      <c r="D234" s="8" t="s">
        <v>65</v>
      </c>
      <c r="E234" s="3" t="s">
        <v>87</v>
      </c>
      <c r="F234" s="4" t="s">
        <v>75</v>
      </c>
      <c r="G234" s="3" t="s">
        <v>90</v>
      </c>
      <c r="H234" s="14"/>
      <c r="I234" s="14">
        <f>4/4*100</f>
        <v>100</v>
      </c>
      <c r="J234" s="14">
        <f>4/4*100</f>
        <v>100</v>
      </c>
      <c r="K234" s="14">
        <f>2/4*100</f>
        <v>50</v>
      </c>
      <c r="L234" s="14">
        <f>3/4*100</f>
        <v>75</v>
      </c>
      <c r="M234" s="14"/>
      <c r="N234" s="22"/>
      <c r="O234" s="14"/>
      <c r="P234" s="14">
        <f>2/4*100</f>
        <v>50</v>
      </c>
      <c r="Q234" s="14">
        <f>2/4*100</f>
        <v>50</v>
      </c>
      <c r="R234" s="14">
        <f>3/4*100</f>
        <v>75</v>
      </c>
      <c r="S234" s="14">
        <f>4/4*100</f>
        <v>100</v>
      </c>
      <c r="T234" s="22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5"/>
      <c r="AJ234" s="14"/>
      <c r="AK234" s="14"/>
      <c r="AL234" s="14"/>
      <c r="AM234" s="14"/>
      <c r="AN234" s="14"/>
      <c r="AO234" s="14"/>
      <c r="AP234" s="14"/>
    </row>
    <row r="235" spans="1:42">
      <c r="A235" s="8" t="s">
        <v>44</v>
      </c>
      <c r="B235" s="8" t="s">
        <v>43</v>
      </c>
      <c r="C235" s="8" t="s">
        <v>64</v>
      </c>
      <c r="D235" s="8" t="s">
        <v>65</v>
      </c>
      <c r="E235" s="3" t="s">
        <v>87</v>
      </c>
      <c r="F235" s="4" t="s">
        <v>75</v>
      </c>
      <c r="G235" s="3" t="s">
        <v>91</v>
      </c>
      <c r="H235" s="14"/>
      <c r="I235" s="14">
        <f>5/5*100</f>
        <v>100</v>
      </c>
      <c r="J235" s="14">
        <f>5/5*100</f>
        <v>100</v>
      </c>
      <c r="K235" s="14">
        <f>3/5*100</f>
        <v>60</v>
      </c>
      <c r="L235" s="14">
        <f>3/5*100</f>
        <v>60</v>
      </c>
      <c r="M235" s="14"/>
      <c r="N235" s="22"/>
      <c r="O235" s="14"/>
      <c r="P235" s="14">
        <f>3/5*100</f>
        <v>60</v>
      </c>
      <c r="Q235" s="14">
        <f>5/5*100</f>
        <v>100</v>
      </c>
      <c r="R235" s="14">
        <f>5/5*100</f>
        <v>100</v>
      </c>
      <c r="S235" s="14">
        <f>5/5*100</f>
        <v>100</v>
      </c>
      <c r="T235" s="22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5"/>
      <c r="AJ235" s="14"/>
      <c r="AK235" s="14"/>
      <c r="AL235" s="14"/>
      <c r="AM235" s="14"/>
      <c r="AN235" s="14"/>
      <c r="AO235" s="14"/>
      <c r="AP235" s="14"/>
    </row>
    <row r="236" spans="1:42">
      <c r="A236" s="8" t="s">
        <v>44</v>
      </c>
      <c r="B236" s="8" t="s">
        <v>43</v>
      </c>
      <c r="C236" s="8" t="s">
        <v>64</v>
      </c>
      <c r="D236" s="8" t="s">
        <v>65</v>
      </c>
      <c r="E236" s="3" t="s">
        <v>87</v>
      </c>
      <c r="F236" s="4" t="s">
        <v>77</v>
      </c>
      <c r="G236" s="3" t="s">
        <v>92</v>
      </c>
      <c r="H236" s="14"/>
      <c r="I236" s="14">
        <v>90</v>
      </c>
      <c r="J236" s="14">
        <v>50</v>
      </c>
      <c r="K236" s="14">
        <v>30</v>
      </c>
      <c r="L236" s="14">
        <v>50</v>
      </c>
      <c r="M236" s="14"/>
      <c r="N236" s="22"/>
      <c r="O236" s="14"/>
      <c r="P236" s="14">
        <v>50</v>
      </c>
      <c r="Q236" s="14">
        <v>30</v>
      </c>
      <c r="R236" s="14">
        <v>70</v>
      </c>
      <c r="S236" s="14">
        <v>50</v>
      </c>
      <c r="T236" s="22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5"/>
      <c r="AJ236" s="14"/>
      <c r="AK236" s="14"/>
      <c r="AL236" s="14"/>
      <c r="AM236" s="14"/>
      <c r="AN236" s="14"/>
      <c r="AO236" s="14"/>
      <c r="AP236" s="14"/>
    </row>
    <row r="237" spans="1:42">
      <c r="A237" s="8" t="s">
        <v>44</v>
      </c>
      <c r="B237" s="8" t="s">
        <v>43</v>
      </c>
      <c r="C237" s="8" t="s">
        <v>64</v>
      </c>
      <c r="D237" s="8" t="s">
        <v>65</v>
      </c>
      <c r="E237" s="3" t="s">
        <v>87</v>
      </c>
      <c r="F237" s="4" t="s">
        <v>113</v>
      </c>
      <c r="G237" s="3" t="s">
        <v>93</v>
      </c>
      <c r="H237" s="14"/>
      <c r="I237" s="14">
        <v>90</v>
      </c>
      <c r="J237" s="14">
        <v>90</v>
      </c>
      <c r="K237" s="14">
        <v>70</v>
      </c>
      <c r="L237" s="14">
        <v>90</v>
      </c>
      <c r="M237" s="14"/>
      <c r="N237" s="22"/>
      <c r="O237" s="14"/>
      <c r="P237" s="14">
        <v>70</v>
      </c>
      <c r="Q237" s="14">
        <v>70</v>
      </c>
      <c r="R237" s="14">
        <v>70</v>
      </c>
      <c r="S237" s="14">
        <v>50</v>
      </c>
      <c r="T237" s="22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5"/>
      <c r="AJ237" s="14"/>
      <c r="AK237" s="14"/>
      <c r="AL237" s="14"/>
      <c r="AM237" s="14"/>
      <c r="AN237" s="14"/>
      <c r="AO237" s="14"/>
      <c r="AP237" s="14"/>
    </row>
    <row r="238" spans="1:42">
      <c r="A238" s="8" t="s">
        <v>44</v>
      </c>
      <c r="B238" s="8" t="s">
        <v>43</v>
      </c>
      <c r="C238" s="8" t="s">
        <v>64</v>
      </c>
      <c r="D238" s="8" t="s">
        <v>65</v>
      </c>
      <c r="E238" s="3" t="s">
        <v>87</v>
      </c>
      <c r="F238" s="4" t="s">
        <v>85</v>
      </c>
      <c r="G238" s="3" t="s">
        <v>95</v>
      </c>
      <c r="H238" s="14"/>
      <c r="I238" s="14"/>
      <c r="J238" s="14"/>
      <c r="K238" s="14">
        <v>90</v>
      </c>
      <c r="L238" s="14"/>
      <c r="M238" s="14"/>
      <c r="N238" s="22"/>
      <c r="O238" s="14"/>
      <c r="P238" s="14">
        <v>50</v>
      </c>
      <c r="Q238" s="14"/>
      <c r="R238" s="14">
        <v>70</v>
      </c>
      <c r="S238" s="14"/>
      <c r="T238" s="22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5"/>
      <c r="AJ238" s="14"/>
      <c r="AK238" s="14"/>
      <c r="AL238" s="14"/>
      <c r="AM238" s="14"/>
      <c r="AN238" s="14"/>
      <c r="AO238" s="14"/>
      <c r="AP238" s="14"/>
    </row>
    <row r="239" spans="1:42">
      <c r="A239" s="8" t="s">
        <v>44</v>
      </c>
      <c r="B239" s="8" t="s">
        <v>43</v>
      </c>
      <c r="C239" s="8" t="s">
        <v>64</v>
      </c>
      <c r="D239" s="8" t="s">
        <v>65</v>
      </c>
      <c r="E239" s="3" t="s">
        <v>87</v>
      </c>
      <c r="F239" s="4" t="s">
        <v>75</v>
      </c>
      <c r="G239" s="3" t="s">
        <v>96</v>
      </c>
      <c r="H239" s="14"/>
      <c r="I239" s="14">
        <f>9/10*100</f>
        <v>90</v>
      </c>
      <c r="J239" s="14">
        <f>8/10*100</f>
        <v>80</v>
      </c>
      <c r="K239" s="14">
        <f>8/10*100</f>
        <v>80</v>
      </c>
      <c r="L239" s="14">
        <f>4/10*100</f>
        <v>40</v>
      </c>
      <c r="M239" s="14"/>
      <c r="N239" s="22"/>
      <c r="O239" s="14"/>
      <c r="P239" s="14">
        <f>10/10*100</f>
        <v>100</v>
      </c>
      <c r="Q239" s="14">
        <f>10/10*100</f>
        <v>100</v>
      </c>
      <c r="R239" s="14">
        <f>7/10*100</f>
        <v>70</v>
      </c>
      <c r="S239" s="14">
        <f>10/10*100</f>
        <v>100</v>
      </c>
      <c r="T239" s="22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5"/>
      <c r="AJ239" s="14"/>
      <c r="AK239" s="14"/>
      <c r="AL239" s="14"/>
      <c r="AM239" s="14"/>
      <c r="AN239" s="14"/>
      <c r="AO239" s="14"/>
      <c r="AP239" s="14"/>
    </row>
    <row r="240" spans="1:42">
      <c r="A240" s="8" t="s">
        <v>44</v>
      </c>
      <c r="B240" s="8" t="s">
        <v>43</v>
      </c>
      <c r="C240" s="8" t="s">
        <v>64</v>
      </c>
      <c r="D240" s="8" t="s">
        <v>65</v>
      </c>
      <c r="E240" s="3" t="s">
        <v>87</v>
      </c>
      <c r="F240" s="4" t="s">
        <v>75</v>
      </c>
      <c r="G240" s="3" t="s">
        <v>97</v>
      </c>
      <c r="H240" s="14"/>
      <c r="I240" s="14"/>
      <c r="J240" s="14"/>
      <c r="K240" s="14"/>
      <c r="L240" s="14"/>
      <c r="M240" s="14">
        <f>3/9*100</f>
        <v>33.333333333333329</v>
      </c>
      <c r="N240" s="22"/>
      <c r="O240" s="14"/>
      <c r="P240" s="14"/>
      <c r="Q240" s="14"/>
      <c r="R240" s="14"/>
      <c r="S240" s="14"/>
      <c r="T240" s="22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5"/>
      <c r="AJ240" s="14"/>
      <c r="AK240" s="14"/>
      <c r="AL240" s="14"/>
      <c r="AM240" s="14"/>
      <c r="AN240" s="14"/>
      <c r="AO240" s="14"/>
      <c r="AP240" s="14"/>
    </row>
    <row r="241" spans="1:42">
      <c r="A241" s="8" t="s">
        <v>44</v>
      </c>
      <c r="B241" s="8" t="s">
        <v>43</v>
      </c>
      <c r="C241" s="8" t="s">
        <v>64</v>
      </c>
      <c r="D241" s="8" t="s">
        <v>65</v>
      </c>
      <c r="E241" s="3" t="s">
        <v>87</v>
      </c>
      <c r="F241" s="4" t="s">
        <v>75</v>
      </c>
      <c r="G241" s="3" t="s">
        <v>98</v>
      </c>
      <c r="H241" s="14"/>
      <c r="I241" s="14"/>
      <c r="J241" s="14"/>
      <c r="K241" s="14"/>
      <c r="L241" s="14"/>
      <c r="M241" s="14">
        <f>26/40*100</f>
        <v>65</v>
      </c>
      <c r="N241" s="22"/>
      <c r="O241" s="14"/>
      <c r="P241" s="14"/>
      <c r="Q241" s="14"/>
      <c r="R241" s="14"/>
      <c r="S241" s="14"/>
      <c r="T241" s="22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5"/>
      <c r="AJ241" s="14"/>
      <c r="AK241" s="14"/>
      <c r="AL241" s="14"/>
      <c r="AM241" s="14"/>
      <c r="AN241" s="14"/>
      <c r="AO241" s="14"/>
      <c r="AP241" s="14"/>
    </row>
    <row r="242" spans="1:42">
      <c r="A242" s="8" t="s">
        <v>44</v>
      </c>
      <c r="B242" s="8" t="s">
        <v>43</v>
      </c>
      <c r="C242" s="8" t="s">
        <v>64</v>
      </c>
      <c r="D242" s="8" t="s">
        <v>65</v>
      </c>
      <c r="E242" s="3" t="s">
        <v>87</v>
      </c>
      <c r="F242" s="4" t="s">
        <v>75</v>
      </c>
      <c r="G242" s="3" t="s">
        <v>99</v>
      </c>
      <c r="H242" s="14"/>
      <c r="I242" s="14"/>
      <c r="J242" s="14"/>
      <c r="K242" s="14"/>
      <c r="L242" s="14"/>
      <c r="M242" s="14"/>
      <c r="N242" s="22"/>
      <c r="O242" s="14">
        <f>2/4*100</f>
        <v>50</v>
      </c>
      <c r="P242" s="14"/>
      <c r="Q242" s="14"/>
      <c r="R242" s="14"/>
      <c r="S242" s="14"/>
      <c r="T242" s="22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5"/>
      <c r="AJ242" s="14"/>
      <c r="AK242" s="14"/>
      <c r="AL242" s="14"/>
      <c r="AM242" s="14"/>
      <c r="AN242" s="14"/>
      <c r="AO242" s="14"/>
      <c r="AP242" s="14"/>
    </row>
    <row r="243" spans="1:42">
      <c r="A243" s="8" t="s">
        <v>44</v>
      </c>
      <c r="B243" s="8" t="s">
        <v>43</v>
      </c>
      <c r="C243" s="8" t="s">
        <v>64</v>
      </c>
      <c r="D243" s="8" t="s">
        <v>65</v>
      </c>
      <c r="E243" s="5" t="s">
        <v>87</v>
      </c>
      <c r="F243" s="6" t="s">
        <v>85</v>
      </c>
      <c r="G243" s="5" t="s">
        <v>100</v>
      </c>
      <c r="H243" s="14"/>
      <c r="I243" s="14"/>
      <c r="J243" s="14"/>
      <c r="K243" s="14"/>
      <c r="L243" s="14"/>
      <c r="M243" s="14"/>
      <c r="N243" s="22"/>
      <c r="O243" s="14">
        <v>0</v>
      </c>
      <c r="P243" s="14"/>
      <c r="Q243" s="14"/>
      <c r="R243" s="14"/>
      <c r="S243" s="14"/>
      <c r="T243" s="22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5"/>
      <c r="AJ243" s="14"/>
      <c r="AK243" s="14"/>
      <c r="AL243" s="14"/>
      <c r="AM243" s="14"/>
      <c r="AN243" s="14"/>
      <c r="AO243" s="14"/>
      <c r="AP243" s="14"/>
    </row>
    <row r="244" spans="1:42">
      <c r="A244" s="8" t="s">
        <v>44</v>
      </c>
      <c r="B244" s="8" t="s">
        <v>43</v>
      </c>
      <c r="C244" s="8" t="s">
        <v>64</v>
      </c>
      <c r="D244" s="8" t="s">
        <v>65</v>
      </c>
      <c r="E244" s="3" t="s">
        <v>101</v>
      </c>
      <c r="F244" s="4" t="s">
        <v>75</v>
      </c>
      <c r="G244" s="3" t="s">
        <v>102</v>
      </c>
      <c r="H244" s="14">
        <v>70</v>
      </c>
      <c r="I244" s="14">
        <v>70</v>
      </c>
      <c r="J244" s="14"/>
      <c r="K244" s="24"/>
      <c r="L244" s="14">
        <v>70</v>
      </c>
      <c r="M244" s="24"/>
      <c r="N244" s="22"/>
      <c r="O244" s="14">
        <v>90</v>
      </c>
      <c r="P244" s="14"/>
      <c r="Q244" s="14"/>
      <c r="R244" s="14"/>
      <c r="S244" s="14"/>
      <c r="T244" s="22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5"/>
      <c r="AJ244" s="14"/>
      <c r="AK244" s="14"/>
      <c r="AL244" s="14"/>
      <c r="AM244" s="14"/>
      <c r="AN244" s="14"/>
      <c r="AO244" s="14"/>
      <c r="AP244" s="14"/>
    </row>
    <row r="245" spans="1:42">
      <c r="A245" s="8" t="s">
        <v>44</v>
      </c>
      <c r="B245" s="8" t="s">
        <v>43</v>
      </c>
      <c r="C245" s="8" t="s">
        <v>64</v>
      </c>
      <c r="D245" s="8" t="s">
        <v>65</v>
      </c>
      <c r="E245" s="3" t="s">
        <v>101</v>
      </c>
      <c r="F245" s="4" t="s">
        <v>72</v>
      </c>
      <c r="G245" s="3" t="s">
        <v>104</v>
      </c>
      <c r="H245" s="14"/>
      <c r="I245" s="14"/>
      <c r="J245" s="14" t="s">
        <v>68</v>
      </c>
      <c r="K245" s="14"/>
      <c r="L245" s="14"/>
      <c r="M245" s="14"/>
      <c r="N245" s="22"/>
      <c r="O245" s="14"/>
      <c r="P245" s="14"/>
      <c r="Q245" s="14"/>
      <c r="R245" s="14"/>
      <c r="S245" s="14"/>
      <c r="T245" s="22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5"/>
      <c r="AJ245" s="14"/>
      <c r="AK245" s="14"/>
      <c r="AL245" s="14"/>
      <c r="AM245" s="14"/>
      <c r="AN245" s="14"/>
      <c r="AO245" s="14"/>
      <c r="AP245" s="14"/>
    </row>
    <row r="246" spans="1:42">
      <c r="A246" s="8" t="s">
        <v>44</v>
      </c>
      <c r="B246" s="8" t="s">
        <v>43</v>
      </c>
      <c r="C246" s="8" t="s">
        <v>64</v>
      </c>
      <c r="D246" s="8" t="s">
        <v>65</v>
      </c>
      <c r="E246" s="3" t="s">
        <v>101</v>
      </c>
      <c r="F246" s="4" t="s">
        <v>75</v>
      </c>
      <c r="G246" s="3" t="s">
        <v>105</v>
      </c>
      <c r="H246" s="14">
        <v>0</v>
      </c>
      <c r="I246" s="14">
        <f>7/8*100</f>
        <v>87.5</v>
      </c>
      <c r="J246" s="14">
        <f>7/8*100</f>
        <v>87.5</v>
      </c>
      <c r="K246" s="14">
        <f>3/8*100</f>
        <v>37.5</v>
      </c>
      <c r="L246" s="14">
        <f>3/8*100</f>
        <v>37.5</v>
      </c>
      <c r="M246" s="14">
        <f>7/8*100</f>
        <v>87.5</v>
      </c>
      <c r="N246" s="22"/>
      <c r="O246" s="14"/>
      <c r="P246" s="14">
        <f>5/7*100</f>
        <v>71.428571428571431</v>
      </c>
      <c r="Q246" s="14">
        <f>7/8*100</f>
        <v>87.5</v>
      </c>
      <c r="R246" s="14">
        <f>4/8*100</f>
        <v>50</v>
      </c>
      <c r="S246" s="14">
        <f>7/8*100</f>
        <v>87.5</v>
      </c>
      <c r="T246" s="22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5"/>
      <c r="AJ246" s="14"/>
      <c r="AK246" s="14"/>
      <c r="AL246" s="14"/>
      <c r="AM246" s="14"/>
      <c r="AN246" s="14"/>
      <c r="AO246" s="14"/>
      <c r="AP246" s="14"/>
    </row>
    <row r="247" spans="1:42">
      <c r="A247" s="8" t="s">
        <v>44</v>
      </c>
      <c r="B247" s="8" t="s">
        <v>43</v>
      </c>
      <c r="C247" s="8" t="s">
        <v>64</v>
      </c>
      <c r="D247" s="8" t="s">
        <v>65</v>
      </c>
      <c r="E247" s="3" t="s">
        <v>101</v>
      </c>
      <c r="F247" s="4" t="s">
        <v>77</v>
      </c>
      <c r="G247" s="3" t="s">
        <v>106</v>
      </c>
      <c r="H247" s="14"/>
      <c r="I247" s="14"/>
      <c r="J247" s="14"/>
      <c r="K247" s="14"/>
      <c r="L247" s="14">
        <v>70</v>
      </c>
      <c r="M247" s="14">
        <v>80</v>
      </c>
      <c r="N247" s="22"/>
      <c r="O247" s="14"/>
      <c r="P247" s="14"/>
      <c r="Q247" s="14">
        <v>90</v>
      </c>
      <c r="R247" s="14"/>
      <c r="S247" s="14">
        <v>80</v>
      </c>
      <c r="T247" s="22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5"/>
      <c r="AJ247" s="14"/>
      <c r="AK247" s="14"/>
      <c r="AL247" s="14"/>
      <c r="AM247" s="14"/>
      <c r="AN247" s="14"/>
      <c r="AO247" s="14"/>
      <c r="AP247" s="14"/>
    </row>
    <row r="248" spans="1:42">
      <c r="A248" s="8" t="s">
        <v>44</v>
      </c>
      <c r="B248" s="8" t="s">
        <v>43</v>
      </c>
      <c r="C248" s="8" t="s">
        <v>64</v>
      </c>
      <c r="D248" s="8" t="s">
        <v>65</v>
      </c>
      <c r="E248" s="3" t="s">
        <v>101</v>
      </c>
      <c r="F248" s="4" t="s">
        <v>75</v>
      </c>
      <c r="G248" s="3" t="s">
        <v>107</v>
      </c>
      <c r="H248" s="14">
        <f>3/5*100</f>
        <v>60</v>
      </c>
      <c r="I248" s="14"/>
      <c r="J248" s="14"/>
      <c r="K248" s="14">
        <f>2/5*100</f>
        <v>40</v>
      </c>
      <c r="L248" s="14"/>
      <c r="M248" s="14"/>
      <c r="N248" s="22"/>
      <c r="O248" s="14">
        <f>5/5*100</f>
        <v>100</v>
      </c>
      <c r="P248" s="14"/>
      <c r="Q248" s="14"/>
      <c r="R248" s="14">
        <f>3/5*100</f>
        <v>60</v>
      </c>
      <c r="S248" s="14"/>
      <c r="T248" s="22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5"/>
      <c r="AJ248" s="14"/>
      <c r="AK248" s="14"/>
      <c r="AL248" s="14"/>
      <c r="AM248" s="14"/>
      <c r="AN248" s="14"/>
      <c r="AO248" s="14"/>
      <c r="AP248" s="14"/>
    </row>
    <row r="249" spans="1:42">
      <c r="A249" s="8" t="s">
        <v>44</v>
      </c>
      <c r="B249" s="8" t="s">
        <v>43</v>
      </c>
      <c r="C249" s="8" t="s">
        <v>64</v>
      </c>
      <c r="D249" s="8" t="s">
        <v>65</v>
      </c>
      <c r="E249" s="3" t="s">
        <v>101</v>
      </c>
      <c r="F249" s="4" t="s">
        <v>77</v>
      </c>
      <c r="G249" s="3" t="s">
        <v>108</v>
      </c>
      <c r="H249" s="14"/>
      <c r="I249" s="14"/>
      <c r="J249" s="14"/>
      <c r="K249" s="14">
        <v>70</v>
      </c>
      <c r="L249" s="14"/>
      <c r="M249" s="14"/>
      <c r="N249" s="22"/>
      <c r="O249" s="14">
        <v>80</v>
      </c>
      <c r="P249" s="14"/>
      <c r="Q249" s="14"/>
      <c r="R249" s="14">
        <v>70</v>
      </c>
      <c r="S249" s="14"/>
      <c r="T249" s="22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5"/>
      <c r="AJ249" s="14"/>
      <c r="AK249" s="14"/>
      <c r="AL249" s="14"/>
      <c r="AM249" s="14"/>
      <c r="AN249" s="14"/>
      <c r="AO249" s="14"/>
      <c r="AP249" s="14"/>
    </row>
    <row r="250" spans="1:42">
      <c r="A250" s="8" t="s">
        <v>44</v>
      </c>
      <c r="B250" s="8" t="s">
        <v>43</v>
      </c>
      <c r="C250" s="8" t="s">
        <v>64</v>
      </c>
      <c r="D250" s="8" t="s">
        <v>65</v>
      </c>
      <c r="E250" s="3" t="s">
        <v>101</v>
      </c>
      <c r="F250" s="4" t="s">
        <v>77</v>
      </c>
      <c r="G250" s="3" t="s">
        <v>109</v>
      </c>
      <c r="H250" s="14"/>
      <c r="I250" s="14"/>
      <c r="J250" s="14"/>
      <c r="K250" s="14"/>
      <c r="L250" s="14"/>
      <c r="M250" s="14"/>
      <c r="N250" s="22"/>
      <c r="O250" s="14"/>
      <c r="P250" s="14"/>
      <c r="Q250" s="14"/>
      <c r="R250" s="14"/>
      <c r="S250" s="14"/>
      <c r="T250" s="22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5"/>
      <c r="AJ250" s="14"/>
      <c r="AK250" s="14"/>
      <c r="AL250" s="14"/>
      <c r="AM250" s="14"/>
      <c r="AN250" s="14"/>
      <c r="AO250" s="14"/>
      <c r="AP250" s="14"/>
    </row>
    <row r="251" spans="1:42">
      <c r="A251" s="8" t="s">
        <v>44</v>
      </c>
      <c r="B251" s="8" t="s">
        <v>43</v>
      </c>
      <c r="C251" s="8" t="s">
        <v>64</v>
      </c>
      <c r="D251" s="8" t="s">
        <v>65</v>
      </c>
      <c r="E251" s="3" t="s">
        <v>101</v>
      </c>
      <c r="F251" s="4" t="s">
        <v>75</v>
      </c>
      <c r="G251" s="3" t="s">
        <v>110</v>
      </c>
      <c r="H251" s="14"/>
      <c r="I251" s="14"/>
      <c r="J251" s="14"/>
      <c r="K251" s="14"/>
      <c r="L251" s="14">
        <v>80</v>
      </c>
      <c r="M251" s="14"/>
      <c r="N251" s="22"/>
      <c r="O251" s="14"/>
      <c r="P251" s="14">
        <v>90</v>
      </c>
      <c r="Q251" s="14"/>
      <c r="R251" s="14"/>
      <c r="S251" s="14">
        <v>90</v>
      </c>
      <c r="T251" s="22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5"/>
      <c r="AJ251" s="14"/>
      <c r="AK251" s="14"/>
      <c r="AL251" s="14"/>
      <c r="AM251" s="14"/>
      <c r="AN251" s="14"/>
      <c r="AO251" s="14"/>
      <c r="AP251" s="14"/>
    </row>
    <row r="252" spans="1:42">
      <c r="A252" s="8" t="s">
        <v>44</v>
      </c>
      <c r="B252" s="8" t="s">
        <v>43</v>
      </c>
      <c r="C252" s="8" t="s">
        <v>64</v>
      </c>
      <c r="D252" s="8" t="s">
        <v>65</v>
      </c>
      <c r="E252" s="3" t="s">
        <v>101</v>
      </c>
      <c r="F252" s="4" t="s">
        <v>77</v>
      </c>
      <c r="G252" s="3" t="s">
        <v>111</v>
      </c>
      <c r="H252" s="14"/>
      <c r="I252" s="14"/>
      <c r="J252" s="14">
        <v>70</v>
      </c>
      <c r="K252" s="14"/>
      <c r="L252" s="14"/>
      <c r="M252" s="14">
        <v>70</v>
      </c>
      <c r="N252" s="22"/>
      <c r="O252" s="14"/>
      <c r="P252" s="14"/>
      <c r="Q252" s="14"/>
      <c r="R252" s="14"/>
      <c r="S252" s="14"/>
      <c r="T252" s="22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5"/>
      <c r="AJ252" s="14"/>
      <c r="AK252" s="14"/>
      <c r="AL252" s="14"/>
      <c r="AM252" s="14"/>
      <c r="AN252" s="14"/>
      <c r="AO252" s="14"/>
      <c r="AP252" s="14"/>
    </row>
    <row r="253" spans="1:42">
      <c r="A253" s="8" t="s">
        <v>44</v>
      </c>
      <c r="B253" s="8" t="s">
        <v>43</v>
      </c>
      <c r="C253" s="8" t="s">
        <v>64</v>
      </c>
      <c r="D253" s="8" t="s">
        <v>65</v>
      </c>
      <c r="E253" s="5" t="s">
        <v>101</v>
      </c>
      <c r="F253" s="6" t="s">
        <v>75</v>
      </c>
      <c r="G253" s="5" t="s">
        <v>112</v>
      </c>
      <c r="H253" s="14"/>
      <c r="I253" s="14"/>
      <c r="J253" s="14"/>
      <c r="K253" s="14"/>
      <c r="L253" s="14"/>
      <c r="M253" s="14">
        <v>70</v>
      </c>
      <c r="N253" s="22"/>
      <c r="O253" s="14"/>
      <c r="P253" s="14"/>
      <c r="Q253" s="14">
        <v>90</v>
      </c>
      <c r="R253" s="14"/>
      <c r="S253" s="14"/>
      <c r="T253" s="22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5"/>
      <c r="AJ253" s="14"/>
      <c r="AK253" s="14"/>
      <c r="AL253" s="14"/>
      <c r="AM253" s="14"/>
      <c r="AN253" s="14"/>
      <c r="AO253" s="14"/>
      <c r="AP253" s="14"/>
    </row>
    <row r="254" spans="1:42">
      <c r="A254" s="8" t="s">
        <v>44</v>
      </c>
      <c r="B254" s="8" t="s">
        <v>43</v>
      </c>
      <c r="C254" s="8" t="s">
        <v>66</v>
      </c>
      <c r="D254" s="8" t="s">
        <v>67</v>
      </c>
      <c r="E254" s="3" t="s">
        <v>71</v>
      </c>
      <c r="F254" s="4" t="s">
        <v>72</v>
      </c>
      <c r="G254" s="3" t="s">
        <v>73</v>
      </c>
      <c r="H254" s="14"/>
      <c r="I254" s="14" t="s">
        <v>68</v>
      </c>
      <c r="J254" s="16"/>
      <c r="K254" s="16"/>
      <c r="L254" s="14"/>
      <c r="M254" s="14"/>
      <c r="N254" s="22"/>
      <c r="O254" s="14"/>
      <c r="P254" s="14"/>
      <c r="Q254" s="14"/>
      <c r="R254" s="14"/>
      <c r="S254" s="16"/>
      <c r="T254" s="22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5"/>
      <c r="AJ254" s="14"/>
      <c r="AK254" s="14"/>
      <c r="AL254" s="14"/>
      <c r="AM254" s="14"/>
      <c r="AN254" s="14"/>
      <c r="AO254" s="14"/>
      <c r="AP254" s="14"/>
    </row>
    <row r="255" spans="1:42">
      <c r="A255" s="8" t="s">
        <v>44</v>
      </c>
      <c r="B255" s="8" t="s">
        <v>43</v>
      </c>
      <c r="C255" s="8" t="s">
        <v>66</v>
      </c>
      <c r="D255" s="8" t="s">
        <v>67</v>
      </c>
      <c r="E255" s="3" t="s">
        <v>71</v>
      </c>
      <c r="F255" s="4" t="s">
        <v>75</v>
      </c>
      <c r="G255" s="3" t="s">
        <v>76</v>
      </c>
      <c r="H255" s="14"/>
      <c r="I255" s="14">
        <f>9/9*100</f>
        <v>100</v>
      </c>
      <c r="J255" s="16"/>
      <c r="K255" s="16"/>
      <c r="L255" s="14">
        <f>7/8*100</f>
        <v>87.5</v>
      </c>
      <c r="M255" s="14">
        <f>7/8*100</f>
        <v>87.5</v>
      </c>
      <c r="N255" s="22"/>
      <c r="O255" s="14">
        <f>7/8*100</f>
        <v>87.5</v>
      </c>
      <c r="P255" s="14">
        <f>7/8*100</f>
        <v>87.5</v>
      </c>
      <c r="Q255" s="14">
        <f>7/8*100</f>
        <v>87.5</v>
      </c>
      <c r="R255" s="14">
        <f>6/8*100</f>
        <v>75</v>
      </c>
      <c r="S255" s="16"/>
      <c r="T255" s="22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5"/>
      <c r="AJ255" s="14"/>
      <c r="AK255" s="14"/>
      <c r="AL255" s="14"/>
      <c r="AM255" s="14"/>
      <c r="AN255" s="14"/>
      <c r="AO255" s="14"/>
      <c r="AP255" s="14"/>
    </row>
    <row r="256" spans="1:42">
      <c r="A256" s="8" t="s">
        <v>44</v>
      </c>
      <c r="B256" s="8" t="s">
        <v>43</v>
      </c>
      <c r="C256" s="8" t="s">
        <v>66</v>
      </c>
      <c r="D256" s="8" t="s">
        <v>67</v>
      </c>
      <c r="E256" s="3" t="s">
        <v>71</v>
      </c>
      <c r="F256" s="4" t="s">
        <v>77</v>
      </c>
      <c r="G256" s="3" t="s">
        <v>78</v>
      </c>
      <c r="H256" s="14"/>
      <c r="I256" s="14"/>
      <c r="J256" s="16"/>
      <c r="K256" s="16"/>
      <c r="L256" s="14"/>
      <c r="M256" s="14">
        <v>0</v>
      </c>
      <c r="N256" s="22"/>
      <c r="O256" s="14"/>
      <c r="P256" s="14"/>
      <c r="Q256" s="14">
        <v>50</v>
      </c>
      <c r="R256" s="14"/>
      <c r="S256" s="16"/>
      <c r="T256" s="22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5"/>
      <c r="AJ256" s="14"/>
      <c r="AK256" s="14"/>
      <c r="AL256" s="14"/>
      <c r="AM256" s="14"/>
      <c r="AN256" s="14"/>
      <c r="AO256" s="14"/>
      <c r="AP256" s="14"/>
    </row>
    <row r="257" spans="1:42">
      <c r="A257" s="8" t="s">
        <v>44</v>
      </c>
      <c r="B257" s="8" t="s">
        <v>43</v>
      </c>
      <c r="C257" s="8" t="s">
        <v>66</v>
      </c>
      <c r="D257" s="8" t="s">
        <v>67</v>
      </c>
      <c r="E257" s="3" t="s">
        <v>71</v>
      </c>
      <c r="F257" s="4" t="s">
        <v>77</v>
      </c>
      <c r="G257" s="3" t="s">
        <v>81</v>
      </c>
      <c r="H257" s="14"/>
      <c r="I257" s="14">
        <v>70</v>
      </c>
      <c r="J257" s="16"/>
      <c r="K257" s="16"/>
      <c r="L257" s="14">
        <v>90</v>
      </c>
      <c r="M257" s="14">
        <v>70</v>
      </c>
      <c r="N257" s="22"/>
      <c r="O257" s="14">
        <v>90</v>
      </c>
      <c r="P257" s="14">
        <v>90</v>
      </c>
      <c r="Q257" s="14">
        <v>90</v>
      </c>
      <c r="R257" s="14">
        <v>90</v>
      </c>
      <c r="S257" s="16"/>
      <c r="T257" s="22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5"/>
      <c r="AJ257" s="14"/>
      <c r="AK257" s="14"/>
      <c r="AL257" s="14"/>
      <c r="AM257" s="14"/>
      <c r="AN257" s="14"/>
      <c r="AO257" s="14"/>
      <c r="AP257" s="14"/>
    </row>
    <row r="258" spans="1:42">
      <c r="A258" s="8" t="s">
        <v>44</v>
      </c>
      <c r="B258" s="8" t="s">
        <v>43</v>
      </c>
      <c r="C258" s="8" t="s">
        <v>66</v>
      </c>
      <c r="D258" s="8" t="s">
        <v>67</v>
      </c>
      <c r="E258" s="3" t="s">
        <v>71</v>
      </c>
      <c r="F258" s="4" t="s">
        <v>75</v>
      </c>
      <c r="G258" s="3" t="s">
        <v>83</v>
      </c>
      <c r="H258" s="14"/>
      <c r="I258" s="14">
        <f>20/20*100</f>
        <v>100</v>
      </c>
      <c r="J258" s="16"/>
      <c r="K258" s="16"/>
      <c r="L258" s="14">
        <f>14/20*100</f>
        <v>70</v>
      </c>
      <c r="M258" s="14">
        <f>18/20*100</f>
        <v>90</v>
      </c>
      <c r="N258" s="22"/>
      <c r="O258" s="14">
        <f>13/20*100</f>
        <v>65</v>
      </c>
      <c r="P258" s="14">
        <f>15/20*100</f>
        <v>75</v>
      </c>
      <c r="Q258" s="14">
        <f>19/20*100</f>
        <v>95</v>
      </c>
      <c r="R258" s="14">
        <f>17/20*100</f>
        <v>85</v>
      </c>
      <c r="S258" s="16"/>
      <c r="T258" s="22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5"/>
      <c r="AJ258" s="14"/>
      <c r="AK258" s="14"/>
      <c r="AL258" s="14"/>
      <c r="AM258" s="14"/>
      <c r="AN258" s="14"/>
      <c r="AO258" s="14"/>
      <c r="AP258" s="14"/>
    </row>
    <row r="259" spans="1:42">
      <c r="A259" s="8" t="s">
        <v>44</v>
      </c>
      <c r="B259" s="8" t="s">
        <v>43</v>
      </c>
      <c r="C259" s="8" t="s">
        <v>66</v>
      </c>
      <c r="D259" s="8" t="s">
        <v>67</v>
      </c>
      <c r="E259" s="3" t="s">
        <v>71</v>
      </c>
      <c r="F259" s="4" t="s">
        <v>75</v>
      </c>
      <c r="G259" s="3" t="s">
        <v>84</v>
      </c>
      <c r="H259" s="14"/>
      <c r="I259" s="14"/>
      <c r="J259" s="16"/>
      <c r="K259" s="16"/>
      <c r="L259" s="14"/>
      <c r="M259" s="14"/>
      <c r="N259" s="22"/>
      <c r="O259" s="14"/>
      <c r="P259" s="14"/>
      <c r="Q259" s="14"/>
      <c r="R259" s="14"/>
      <c r="S259" s="16"/>
      <c r="T259" s="22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5"/>
      <c r="AJ259" s="14"/>
      <c r="AK259" s="14"/>
      <c r="AL259" s="14"/>
      <c r="AM259" s="14"/>
      <c r="AN259" s="14"/>
      <c r="AO259" s="14"/>
      <c r="AP259" s="14"/>
    </row>
    <row r="260" spans="1:42">
      <c r="A260" s="8" t="s">
        <v>44</v>
      </c>
      <c r="B260" s="8" t="s">
        <v>43</v>
      </c>
      <c r="C260" s="8" t="s">
        <v>66</v>
      </c>
      <c r="D260" s="8" t="s">
        <v>67</v>
      </c>
      <c r="E260" s="5" t="s">
        <v>71</v>
      </c>
      <c r="F260" s="6" t="s">
        <v>85</v>
      </c>
      <c r="G260" s="5" t="s">
        <v>86</v>
      </c>
      <c r="H260" s="14"/>
      <c r="I260" s="14"/>
      <c r="J260" s="16"/>
      <c r="K260" s="16"/>
      <c r="L260" s="14"/>
      <c r="M260" s="14"/>
      <c r="N260" s="22"/>
      <c r="O260" s="14"/>
      <c r="P260" s="14"/>
      <c r="Q260" s="14"/>
      <c r="R260" s="14"/>
      <c r="S260" s="16"/>
      <c r="T260" s="22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5"/>
      <c r="AJ260" s="14"/>
      <c r="AK260" s="14"/>
      <c r="AL260" s="14"/>
      <c r="AM260" s="14"/>
      <c r="AN260" s="14"/>
      <c r="AO260" s="14"/>
      <c r="AP260" s="14"/>
    </row>
    <row r="261" spans="1:42">
      <c r="A261" s="8" t="s">
        <v>44</v>
      </c>
      <c r="B261" s="8" t="s">
        <v>43</v>
      </c>
      <c r="C261" s="8" t="s">
        <v>66</v>
      </c>
      <c r="D261" s="8" t="s">
        <v>67</v>
      </c>
      <c r="E261" s="3" t="s">
        <v>87</v>
      </c>
      <c r="F261" s="4" t="s">
        <v>75</v>
      </c>
      <c r="G261" s="3" t="s">
        <v>88</v>
      </c>
      <c r="H261" s="14"/>
      <c r="I261" s="14">
        <v>0</v>
      </c>
      <c r="J261" s="16"/>
      <c r="K261" s="16"/>
      <c r="L261" s="14">
        <f>1/6*100</f>
        <v>16.666666666666664</v>
      </c>
      <c r="M261" s="14"/>
      <c r="N261" s="22"/>
      <c r="O261" s="14"/>
      <c r="P261" s="14">
        <f>6/6*100</f>
        <v>100</v>
      </c>
      <c r="Q261" s="14">
        <f>6/6*100</f>
        <v>100</v>
      </c>
      <c r="R261" s="14">
        <f>6/6*100</f>
        <v>100</v>
      </c>
      <c r="S261" s="16"/>
      <c r="T261" s="22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5"/>
      <c r="AJ261" s="14"/>
      <c r="AK261" s="14"/>
      <c r="AL261" s="14"/>
      <c r="AM261" s="14"/>
      <c r="AN261" s="14"/>
      <c r="AO261" s="14"/>
      <c r="AP261" s="14"/>
    </row>
    <row r="262" spans="1:42">
      <c r="A262" s="8" t="s">
        <v>44</v>
      </c>
      <c r="B262" s="8" t="s">
        <v>43</v>
      </c>
      <c r="C262" s="8" t="s">
        <v>66</v>
      </c>
      <c r="D262" s="8" t="s">
        <v>67</v>
      </c>
      <c r="E262" s="3" t="s">
        <v>87</v>
      </c>
      <c r="F262" s="4" t="s">
        <v>75</v>
      </c>
      <c r="G262" s="3" t="s">
        <v>90</v>
      </c>
      <c r="H262" s="14"/>
      <c r="I262" s="14">
        <v>0</v>
      </c>
      <c r="J262" s="16"/>
      <c r="K262" s="16"/>
      <c r="L262" s="14">
        <f>3/4*100</f>
        <v>75</v>
      </c>
      <c r="M262" s="14"/>
      <c r="N262" s="22"/>
      <c r="O262" s="14"/>
      <c r="P262" s="14">
        <f>3/4*100</f>
        <v>75</v>
      </c>
      <c r="Q262" s="14">
        <f>2/4*100</f>
        <v>50</v>
      </c>
      <c r="R262" s="14">
        <f>3/4*100</f>
        <v>75</v>
      </c>
      <c r="S262" s="16"/>
      <c r="T262" s="22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5"/>
      <c r="AJ262" s="14"/>
      <c r="AK262" s="14"/>
      <c r="AL262" s="14"/>
      <c r="AM262" s="14"/>
      <c r="AN262" s="14"/>
      <c r="AO262" s="14"/>
      <c r="AP262" s="14"/>
    </row>
    <row r="263" spans="1:42">
      <c r="A263" s="8" t="s">
        <v>44</v>
      </c>
      <c r="B263" s="8" t="s">
        <v>43</v>
      </c>
      <c r="C263" s="8" t="s">
        <v>66</v>
      </c>
      <c r="D263" s="8" t="s">
        <v>67</v>
      </c>
      <c r="E263" s="3" t="s">
        <v>87</v>
      </c>
      <c r="F263" s="4" t="s">
        <v>75</v>
      </c>
      <c r="G263" s="3" t="s">
        <v>91</v>
      </c>
      <c r="H263" s="14"/>
      <c r="I263" s="14">
        <v>0</v>
      </c>
      <c r="J263" s="16"/>
      <c r="K263" s="16"/>
      <c r="L263" s="14">
        <f>3/5*100</f>
        <v>60</v>
      </c>
      <c r="M263" s="14"/>
      <c r="N263" s="22"/>
      <c r="O263" s="14"/>
      <c r="P263" s="14">
        <f>5/5*100</f>
        <v>100</v>
      </c>
      <c r="Q263" s="14">
        <f>5/5*100</f>
        <v>100</v>
      </c>
      <c r="R263" s="14">
        <f>5/5*100</f>
        <v>100</v>
      </c>
      <c r="S263" s="16"/>
      <c r="T263" s="22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5"/>
      <c r="AJ263" s="14"/>
      <c r="AK263" s="14"/>
      <c r="AL263" s="14"/>
      <c r="AM263" s="14"/>
      <c r="AN263" s="14"/>
      <c r="AO263" s="14"/>
      <c r="AP263" s="14"/>
    </row>
    <row r="264" spans="1:42">
      <c r="A264" s="8" t="s">
        <v>44</v>
      </c>
      <c r="B264" s="8" t="s">
        <v>43</v>
      </c>
      <c r="C264" s="8" t="s">
        <v>66</v>
      </c>
      <c r="D264" s="8" t="s">
        <v>67</v>
      </c>
      <c r="E264" s="3" t="s">
        <v>87</v>
      </c>
      <c r="F264" s="4" t="s">
        <v>77</v>
      </c>
      <c r="G264" s="3" t="s">
        <v>92</v>
      </c>
      <c r="H264" s="14"/>
      <c r="I264" s="14">
        <v>0</v>
      </c>
      <c r="J264" s="16"/>
      <c r="K264" s="16"/>
      <c r="L264" s="14">
        <v>0</v>
      </c>
      <c r="M264" s="14"/>
      <c r="N264" s="22"/>
      <c r="O264" s="14"/>
      <c r="P264" s="14">
        <v>0</v>
      </c>
      <c r="Q264" s="14">
        <v>50</v>
      </c>
      <c r="R264" s="14">
        <v>70</v>
      </c>
      <c r="S264" s="16"/>
      <c r="T264" s="22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5"/>
      <c r="AJ264" s="14"/>
      <c r="AK264" s="14"/>
      <c r="AL264" s="14"/>
      <c r="AM264" s="14"/>
      <c r="AN264" s="14"/>
      <c r="AO264" s="14"/>
      <c r="AP264" s="14"/>
    </row>
    <row r="265" spans="1:42">
      <c r="A265" s="8" t="s">
        <v>44</v>
      </c>
      <c r="B265" s="8" t="s">
        <v>43</v>
      </c>
      <c r="C265" s="8" t="s">
        <v>66</v>
      </c>
      <c r="D265" s="8" t="s">
        <v>67</v>
      </c>
      <c r="E265" s="3" t="s">
        <v>87</v>
      </c>
      <c r="F265" s="4" t="s">
        <v>113</v>
      </c>
      <c r="G265" s="3" t="s">
        <v>93</v>
      </c>
      <c r="H265" s="14"/>
      <c r="I265" s="14">
        <v>70</v>
      </c>
      <c r="J265" s="16"/>
      <c r="K265" s="16"/>
      <c r="L265" s="14">
        <v>70</v>
      </c>
      <c r="M265" s="14"/>
      <c r="N265" s="22"/>
      <c r="O265" s="14"/>
      <c r="P265" s="14">
        <v>90</v>
      </c>
      <c r="Q265" s="14">
        <v>70</v>
      </c>
      <c r="R265" s="14">
        <v>90</v>
      </c>
      <c r="S265" s="16"/>
      <c r="T265" s="22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5"/>
      <c r="AJ265" s="14"/>
      <c r="AK265" s="14"/>
      <c r="AL265" s="14"/>
      <c r="AM265" s="14"/>
      <c r="AN265" s="14"/>
      <c r="AO265" s="14"/>
      <c r="AP265" s="14"/>
    </row>
    <row r="266" spans="1:42">
      <c r="A266" s="8" t="s">
        <v>44</v>
      </c>
      <c r="B266" s="8" t="s">
        <v>43</v>
      </c>
      <c r="C266" s="8" t="s">
        <v>66</v>
      </c>
      <c r="D266" s="8" t="s">
        <v>67</v>
      </c>
      <c r="E266" s="3" t="s">
        <v>87</v>
      </c>
      <c r="F266" s="4" t="s">
        <v>85</v>
      </c>
      <c r="G266" s="3" t="s">
        <v>95</v>
      </c>
      <c r="H266" s="14"/>
      <c r="I266" s="14"/>
      <c r="J266" s="16"/>
      <c r="K266" s="16"/>
      <c r="L266" s="14"/>
      <c r="M266" s="14"/>
      <c r="N266" s="22"/>
      <c r="O266" s="14"/>
      <c r="P266" s="14">
        <v>70</v>
      </c>
      <c r="Q266" s="14"/>
      <c r="R266" s="14">
        <v>70</v>
      </c>
      <c r="S266" s="16"/>
      <c r="T266" s="22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5"/>
      <c r="AJ266" s="14"/>
      <c r="AK266" s="14"/>
      <c r="AL266" s="14"/>
      <c r="AM266" s="14"/>
      <c r="AN266" s="14"/>
      <c r="AO266" s="14"/>
      <c r="AP266" s="14"/>
    </row>
    <row r="267" spans="1:42">
      <c r="A267" s="8" t="s">
        <v>44</v>
      </c>
      <c r="B267" s="8" t="s">
        <v>43</v>
      </c>
      <c r="C267" s="8" t="s">
        <v>66</v>
      </c>
      <c r="D267" s="8" t="s">
        <v>67</v>
      </c>
      <c r="E267" s="3" t="s">
        <v>87</v>
      </c>
      <c r="F267" s="4" t="s">
        <v>75</v>
      </c>
      <c r="G267" s="3" t="s">
        <v>96</v>
      </c>
      <c r="H267" s="14"/>
      <c r="I267" s="14">
        <f>9/10*100</f>
        <v>90</v>
      </c>
      <c r="J267" s="16"/>
      <c r="K267" s="16"/>
      <c r="L267" s="14">
        <f>10/10*100</f>
        <v>100</v>
      </c>
      <c r="M267" s="14"/>
      <c r="N267" s="22"/>
      <c r="O267" s="14"/>
      <c r="P267" s="14">
        <f>10/10*100</f>
        <v>100</v>
      </c>
      <c r="Q267" s="14">
        <f>10/10*100</f>
        <v>100</v>
      </c>
      <c r="R267" s="14">
        <f>9/10*100</f>
        <v>90</v>
      </c>
      <c r="S267" s="16"/>
      <c r="T267" s="22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5"/>
      <c r="AJ267" s="14"/>
      <c r="AK267" s="14"/>
      <c r="AL267" s="14"/>
      <c r="AM267" s="14"/>
      <c r="AN267" s="14"/>
      <c r="AO267" s="14"/>
      <c r="AP267" s="14"/>
    </row>
    <row r="268" spans="1:42">
      <c r="A268" s="8" t="s">
        <v>44</v>
      </c>
      <c r="B268" s="8" t="s">
        <v>43</v>
      </c>
      <c r="C268" s="8" t="s">
        <v>66</v>
      </c>
      <c r="D268" s="8" t="s">
        <v>67</v>
      </c>
      <c r="E268" s="3" t="s">
        <v>87</v>
      </c>
      <c r="F268" s="4" t="s">
        <v>75</v>
      </c>
      <c r="G268" s="3" t="s">
        <v>97</v>
      </c>
      <c r="H268" s="14"/>
      <c r="I268" s="14"/>
      <c r="J268" s="16"/>
      <c r="K268" s="16"/>
      <c r="L268" s="14"/>
      <c r="M268" s="14">
        <f>9/9*100</f>
        <v>100</v>
      </c>
      <c r="N268" s="22"/>
      <c r="O268" s="14"/>
      <c r="P268" s="14"/>
      <c r="Q268" s="14"/>
      <c r="R268" s="14"/>
      <c r="S268" s="16"/>
      <c r="T268" s="22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5"/>
      <c r="AJ268" s="14"/>
      <c r="AK268" s="14"/>
      <c r="AL268" s="14"/>
      <c r="AM268" s="14"/>
      <c r="AN268" s="14"/>
      <c r="AO268" s="14"/>
      <c r="AP268" s="14"/>
    </row>
    <row r="269" spans="1:42">
      <c r="A269" s="8" t="s">
        <v>44</v>
      </c>
      <c r="B269" s="8" t="s">
        <v>43</v>
      </c>
      <c r="C269" s="8" t="s">
        <v>66</v>
      </c>
      <c r="D269" s="8" t="s">
        <v>67</v>
      </c>
      <c r="E269" s="3" t="s">
        <v>87</v>
      </c>
      <c r="F269" s="4" t="s">
        <v>75</v>
      </c>
      <c r="G269" s="3" t="s">
        <v>98</v>
      </c>
      <c r="H269" s="14"/>
      <c r="I269" s="14"/>
      <c r="J269" s="16"/>
      <c r="K269" s="16"/>
      <c r="L269" s="14"/>
      <c r="M269" s="14">
        <f>27/40*100</f>
        <v>67.5</v>
      </c>
      <c r="N269" s="22"/>
      <c r="O269" s="14"/>
      <c r="P269" s="14"/>
      <c r="Q269" s="14"/>
      <c r="R269" s="14"/>
      <c r="S269" s="16"/>
      <c r="T269" s="22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5"/>
      <c r="AJ269" s="14"/>
      <c r="AK269" s="14"/>
      <c r="AL269" s="14"/>
      <c r="AM269" s="14"/>
      <c r="AN269" s="14"/>
      <c r="AO269" s="14"/>
      <c r="AP269" s="14"/>
    </row>
    <row r="270" spans="1:42">
      <c r="A270" s="8" t="s">
        <v>44</v>
      </c>
      <c r="B270" s="8" t="s">
        <v>43</v>
      </c>
      <c r="C270" s="8" t="s">
        <v>66</v>
      </c>
      <c r="D270" s="8" t="s">
        <v>67</v>
      </c>
      <c r="E270" s="3" t="s">
        <v>87</v>
      </c>
      <c r="F270" s="4" t="s">
        <v>75</v>
      </c>
      <c r="G270" s="3" t="s">
        <v>99</v>
      </c>
      <c r="H270" s="14"/>
      <c r="I270" s="14"/>
      <c r="J270" s="16"/>
      <c r="K270" s="16"/>
      <c r="L270" s="14"/>
      <c r="M270" s="14"/>
      <c r="N270" s="22"/>
      <c r="O270" s="14">
        <v>0</v>
      </c>
      <c r="P270" s="14"/>
      <c r="Q270" s="14"/>
      <c r="R270" s="14"/>
      <c r="S270" s="16"/>
      <c r="T270" s="22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5"/>
      <c r="AJ270" s="14"/>
      <c r="AK270" s="14"/>
      <c r="AL270" s="14"/>
      <c r="AM270" s="14"/>
      <c r="AN270" s="14"/>
      <c r="AO270" s="14"/>
      <c r="AP270" s="14"/>
    </row>
    <row r="271" spans="1:42">
      <c r="A271" s="8" t="s">
        <v>44</v>
      </c>
      <c r="B271" s="8" t="s">
        <v>43</v>
      </c>
      <c r="C271" s="8" t="s">
        <v>66</v>
      </c>
      <c r="D271" s="8" t="s">
        <v>67</v>
      </c>
      <c r="E271" s="5" t="s">
        <v>87</v>
      </c>
      <c r="F271" s="6" t="s">
        <v>85</v>
      </c>
      <c r="G271" s="5" t="s">
        <v>100</v>
      </c>
      <c r="H271" s="14"/>
      <c r="I271" s="14"/>
      <c r="J271" s="16"/>
      <c r="K271" s="16"/>
      <c r="L271" s="14"/>
      <c r="M271" s="14"/>
      <c r="N271" s="22"/>
      <c r="O271" s="14">
        <f>1/4*100</f>
        <v>25</v>
      </c>
      <c r="P271" s="14"/>
      <c r="Q271" s="14"/>
      <c r="R271" s="14"/>
      <c r="S271" s="16"/>
      <c r="T271" s="22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5"/>
      <c r="AJ271" s="14"/>
      <c r="AK271" s="14"/>
      <c r="AL271" s="14"/>
      <c r="AM271" s="14"/>
      <c r="AN271" s="14"/>
      <c r="AO271" s="14"/>
      <c r="AP271" s="14"/>
    </row>
    <row r="272" spans="1:42">
      <c r="A272" s="8" t="s">
        <v>44</v>
      </c>
      <c r="B272" s="8" t="s">
        <v>43</v>
      </c>
      <c r="C272" s="8" t="s">
        <v>66</v>
      </c>
      <c r="D272" s="8" t="s">
        <v>67</v>
      </c>
      <c r="E272" s="3" t="s">
        <v>101</v>
      </c>
      <c r="F272" s="4" t="s">
        <v>75</v>
      </c>
      <c r="G272" s="3" t="s">
        <v>102</v>
      </c>
      <c r="H272" s="14">
        <v>90</v>
      </c>
      <c r="I272" s="14">
        <v>70</v>
      </c>
      <c r="J272" s="16"/>
      <c r="K272" s="16"/>
      <c r="L272" s="14">
        <v>70</v>
      </c>
      <c r="M272" s="24"/>
      <c r="N272" s="22"/>
      <c r="O272" s="14">
        <v>90</v>
      </c>
      <c r="P272" s="14"/>
      <c r="Q272" s="14"/>
      <c r="R272" s="14"/>
      <c r="S272" s="16"/>
      <c r="T272" s="22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5"/>
      <c r="AJ272" s="14"/>
      <c r="AK272" s="14"/>
      <c r="AL272" s="14"/>
      <c r="AM272" s="14"/>
      <c r="AN272" s="14"/>
      <c r="AO272" s="14"/>
      <c r="AP272" s="14"/>
    </row>
    <row r="273" spans="1:42">
      <c r="A273" s="8" t="s">
        <v>44</v>
      </c>
      <c r="B273" s="8" t="s">
        <v>43</v>
      </c>
      <c r="C273" s="8" t="s">
        <v>66</v>
      </c>
      <c r="D273" s="8" t="s">
        <v>67</v>
      </c>
      <c r="E273" s="3" t="s">
        <v>101</v>
      </c>
      <c r="F273" s="4" t="s">
        <v>72</v>
      </c>
      <c r="G273" s="3" t="s">
        <v>104</v>
      </c>
      <c r="H273" s="14"/>
      <c r="I273" s="14"/>
      <c r="J273" s="16"/>
      <c r="K273" s="16"/>
      <c r="L273" s="14"/>
      <c r="M273" s="14"/>
      <c r="N273" s="22"/>
      <c r="O273" s="14"/>
      <c r="P273" s="14"/>
      <c r="Q273" s="14"/>
      <c r="R273" s="14"/>
      <c r="S273" s="16"/>
      <c r="T273" s="22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5"/>
      <c r="AJ273" s="14"/>
      <c r="AK273" s="14"/>
      <c r="AL273" s="14"/>
      <c r="AM273" s="14"/>
      <c r="AN273" s="14"/>
      <c r="AO273" s="14"/>
      <c r="AP273" s="14"/>
    </row>
    <row r="274" spans="1:42">
      <c r="A274" s="8" t="s">
        <v>44</v>
      </c>
      <c r="B274" s="8" t="s">
        <v>43</v>
      </c>
      <c r="C274" s="8" t="s">
        <v>66</v>
      </c>
      <c r="D274" s="8" t="s">
        <v>67</v>
      </c>
      <c r="E274" s="3" t="s">
        <v>101</v>
      </c>
      <c r="F274" s="4" t="s">
        <v>75</v>
      </c>
      <c r="G274" s="3" t="s">
        <v>105</v>
      </c>
      <c r="H274" s="14">
        <v>0</v>
      </c>
      <c r="I274" s="14">
        <f>5/8*100</f>
        <v>62.5</v>
      </c>
      <c r="J274" s="16"/>
      <c r="K274" s="16"/>
      <c r="L274" s="14">
        <f>3/8*100</f>
        <v>37.5</v>
      </c>
      <c r="M274" s="14">
        <f>6/8*100</f>
        <v>75</v>
      </c>
      <c r="N274" s="22"/>
      <c r="O274" s="14"/>
      <c r="P274" s="14">
        <f>6/7*100</f>
        <v>85.714285714285708</v>
      </c>
      <c r="Q274" s="14">
        <f>7/8*100</f>
        <v>87.5</v>
      </c>
      <c r="R274" s="14">
        <f>6/8*100</f>
        <v>75</v>
      </c>
      <c r="S274" s="16"/>
      <c r="T274" s="22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5"/>
      <c r="AJ274" s="14"/>
      <c r="AK274" s="14"/>
      <c r="AL274" s="14"/>
      <c r="AM274" s="14"/>
      <c r="AN274" s="14"/>
      <c r="AO274" s="14"/>
      <c r="AP274" s="14"/>
    </row>
    <row r="275" spans="1:42">
      <c r="A275" s="8" t="s">
        <v>44</v>
      </c>
      <c r="B275" s="8" t="s">
        <v>43</v>
      </c>
      <c r="C275" s="8" t="s">
        <v>66</v>
      </c>
      <c r="D275" s="8" t="s">
        <v>67</v>
      </c>
      <c r="E275" s="3" t="s">
        <v>101</v>
      </c>
      <c r="F275" s="4" t="s">
        <v>77</v>
      </c>
      <c r="G275" s="3" t="s">
        <v>106</v>
      </c>
      <c r="H275" s="14"/>
      <c r="I275" s="14"/>
      <c r="J275" s="16"/>
      <c r="K275" s="16"/>
      <c r="L275" s="14"/>
      <c r="M275" s="14">
        <v>80</v>
      </c>
      <c r="N275" s="22"/>
      <c r="O275" s="14"/>
      <c r="P275" s="14"/>
      <c r="Q275" s="14"/>
      <c r="R275" s="14"/>
      <c r="S275" s="16"/>
      <c r="T275" s="22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5"/>
      <c r="AJ275" s="14"/>
      <c r="AK275" s="14"/>
      <c r="AL275" s="14"/>
      <c r="AM275" s="14"/>
      <c r="AN275" s="14"/>
      <c r="AO275" s="14"/>
      <c r="AP275" s="14"/>
    </row>
    <row r="276" spans="1:42">
      <c r="A276" s="8" t="s">
        <v>44</v>
      </c>
      <c r="B276" s="8" t="s">
        <v>43</v>
      </c>
      <c r="C276" s="8" t="s">
        <v>66</v>
      </c>
      <c r="D276" s="8" t="s">
        <v>67</v>
      </c>
      <c r="E276" s="3" t="s">
        <v>101</v>
      </c>
      <c r="F276" s="4" t="s">
        <v>75</v>
      </c>
      <c r="G276" s="3" t="s">
        <v>107</v>
      </c>
      <c r="H276" s="14">
        <f>5/5*100</f>
        <v>100</v>
      </c>
      <c r="I276" s="14"/>
      <c r="J276" s="16"/>
      <c r="K276" s="16"/>
      <c r="L276" s="14"/>
      <c r="M276" s="14"/>
      <c r="N276" s="22"/>
      <c r="O276" s="14">
        <f>5/5*100</f>
        <v>100</v>
      </c>
      <c r="P276" s="14"/>
      <c r="Q276" s="14"/>
      <c r="R276" s="14">
        <f>5/5*100</f>
        <v>100</v>
      </c>
      <c r="S276" s="16"/>
      <c r="T276" s="22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5"/>
      <c r="AJ276" s="14"/>
      <c r="AK276" s="14"/>
      <c r="AL276" s="14"/>
      <c r="AM276" s="14"/>
      <c r="AN276" s="14"/>
      <c r="AO276" s="14"/>
      <c r="AP276" s="14"/>
    </row>
    <row r="277" spans="1:42">
      <c r="A277" s="8" t="s">
        <v>44</v>
      </c>
      <c r="B277" s="8" t="s">
        <v>43</v>
      </c>
      <c r="C277" s="8" t="s">
        <v>66</v>
      </c>
      <c r="D277" s="8" t="s">
        <v>67</v>
      </c>
      <c r="E277" s="3" t="s">
        <v>101</v>
      </c>
      <c r="F277" s="4" t="s">
        <v>77</v>
      </c>
      <c r="G277" s="3" t="s">
        <v>108</v>
      </c>
      <c r="H277" s="14">
        <v>70</v>
      </c>
      <c r="I277" s="14"/>
      <c r="J277" s="16"/>
      <c r="K277" s="16"/>
      <c r="L277" s="14"/>
      <c r="M277" s="14"/>
      <c r="N277" s="22"/>
      <c r="O277" s="14">
        <v>80</v>
      </c>
      <c r="P277" s="14"/>
      <c r="Q277" s="14"/>
      <c r="R277" s="14">
        <v>90</v>
      </c>
      <c r="S277" s="16"/>
      <c r="T277" s="22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5"/>
      <c r="AJ277" s="14"/>
      <c r="AK277" s="14"/>
      <c r="AL277" s="14"/>
      <c r="AM277" s="14"/>
      <c r="AN277" s="14"/>
      <c r="AO277" s="14"/>
      <c r="AP277" s="14"/>
    </row>
    <row r="278" spans="1:42">
      <c r="A278" s="8" t="s">
        <v>44</v>
      </c>
      <c r="B278" s="8" t="s">
        <v>43</v>
      </c>
      <c r="C278" s="8" t="s">
        <v>66</v>
      </c>
      <c r="D278" s="8" t="s">
        <v>67</v>
      </c>
      <c r="E278" s="3" t="s">
        <v>101</v>
      </c>
      <c r="F278" s="4" t="s">
        <v>77</v>
      </c>
      <c r="G278" s="3" t="s">
        <v>109</v>
      </c>
      <c r="H278" s="14"/>
      <c r="I278" s="14"/>
      <c r="J278" s="16"/>
      <c r="K278" s="16"/>
      <c r="L278" s="14"/>
      <c r="M278" s="14"/>
      <c r="N278" s="22"/>
      <c r="O278" s="14"/>
      <c r="P278" s="14">
        <v>80</v>
      </c>
      <c r="Q278" s="14"/>
      <c r="R278" s="14"/>
      <c r="S278" s="16"/>
      <c r="T278" s="22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5"/>
      <c r="AJ278" s="14"/>
      <c r="AK278" s="14"/>
      <c r="AL278" s="14"/>
      <c r="AM278" s="14"/>
      <c r="AN278" s="14"/>
      <c r="AO278" s="14"/>
      <c r="AP278" s="14"/>
    </row>
    <row r="279" spans="1:42">
      <c r="A279" s="8" t="s">
        <v>44</v>
      </c>
      <c r="B279" s="8" t="s">
        <v>43</v>
      </c>
      <c r="C279" s="8" t="s">
        <v>66</v>
      </c>
      <c r="D279" s="8" t="s">
        <v>67</v>
      </c>
      <c r="E279" s="3" t="s">
        <v>101</v>
      </c>
      <c r="F279" s="4" t="s">
        <v>75</v>
      </c>
      <c r="G279" s="3" t="s">
        <v>110</v>
      </c>
      <c r="H279" s="14"/>
      <c r="I279" s="14"/>
      <c r="J279" s="16"/>
      <c r="K279" s="16"/>
      <c r="L279" s="14"/>
      <c r="M279" s="14"/>
      <c r="N279" s="22"/>
      <c r="O279" s="14"/>
      <c r="P279" s="14"/>
      <c r="Q279" s="14"/>
      <c r="R279" s="14"/>
      <c r="S279" s="16"/>
      <c r="T279" s="22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5"/>
      <c r="AJ279" s="14"/>
      <c r="AK279" s="14"/>
      <c r="AL279" s="14"/>
      <c r="AM279" s="14"/>
      <c r="AN279" s="14"/>
      <c r="AO279" s="14"/>
      <c r="AP279" s="14"/>
    </row>
    <row r="280" spans="1:42">
      <c r="A280" s="8" t="s">
        <v>44</v>
      </c>
      <c r="B280" s="8" t="s">
        <v>43</v>
      </c>
      <c r="C280" s="8" t="s">
        <v>66</v>
      </c>
      <c r="D280" s="8" t="s">
        <v>67</v>
      </c>
      <c r="E280" s="3" t="s">
        <v>101</v>
      </c>
      <c r="F280" s="4" t="s">
        <v>77</v>
      </c>
      <c r="G280" s="3" t="s">
        <v>111</v>
      </c>
      <c r="H280" s="14"/>
      <c r="I280" s="14"/>
      <c r="J280" s="16"/>
      <c r="K280" s="16"/>
      <c r="L280" s="14"/>
      <c r="M280" s="14"/>
      <c r="N280" s="22"/>
      <c r="O280" s="14"/>
      <c r="P280" s="14"/>
      <c r="Q280" s="14"/>
      <c r="R280" s="14"/>
      <c r="S280" s="16"/>
      <c r="T280" s="22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5"/>
      <c r="AJ280" s="14"/>
      <c r="AK280" s="14"/>
      <c r="AL280" s="14"/>
      <c r="AM280" s="14"/>
      <c r="AN280" s="14"/>
      <c r="AO280" s="14"/>
      <c r="AP280" s="14"/>
    </row>
    <row r="281" spans="1:42">
      <c r="A281" s="8" t="s">
        <v>44</v>
      </c>
      <c r="B281" s="8" t="s">
        <v>43</v>
      </c>
      <c r="C281" s="8" t="s">
        <v>66</v>
      </c>
      <c r="D281" s="8" t="s">
        <v>67</v>
      </c>
      <c r="E281" s="5" t="s">
        <v>101</v>
      </c>
      <c r="F281" s="6" t="s">
        <v>75</v>
      </c>
      <c r="G281" s="5" t="s">
        <v>112</v>
      </c>
      <c r="H281" s="14"/>
      <c r="I281" s="14"/>
      <c r="J281" s="16"/>
      <c r="K281" s="16"/>
      <c r="L281" s="14"/>
      <c r="M281" s="14">
        <v>80</v>
      </c>
      <c r="N281" s="22"/>
      <c r="O281" s="14"/>
      <c r="P281" s="14"/>
      <c r="Q281" s="14"/>
      <c r="R281" s="14"/>
      <c r="S281" s="16"/>
      <c r="T281" s="22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5"/>
      <c r="AJ281" s="14"/>
      <c r="AK281" s="14"/>
      <c r="AL281" s="14"/>
      <c r="AM281" s="14"/>
      <c r="AN281" s="14"/>
      <c r="AO281" s="14"/>
      <c r="AP281" s="14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Step1C</vt:lpstr>
      <vt:lpstr>Step1C!Print_Area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2015-12-31T11:20:57Z</dcterms:created>
  <dcterms:modified xsi:type="dcterms:W3CDTF">2016-01-21T02:46:40Z</dcterms:modified>
</cp:coreProperties>
</file>