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fa41fe1e0eb2d9/ドキュメント/GitHub/sente-win-rate-70-percent-problem/reports/"/>
    </mc:Choice>
  </mc:AlternateContent>
  <xr:revisionPtr revIDLastSave="1227" documentId="8_{24CAF36C-7A78-4AFA-95F0-5A2D73F2211C}" xr6:coauthVersionLast="47" xr6:coauthVersionMax="47" xr10:uidLastSave="{270E894C-1E42-4463-805F-F4C4B39812F6}"/>
  <bookViews>
    <workbookView xWindow="660" yWindow="450" windowWidth="35720" windowHeight="19990" xr2:uid="{CDEA8BDC-9A23-40A2-9489-700D3EAFB6F1}"/>
  </bookViews>
  <sheets>
    <sheet name="Form" sheetId="3" r:id="rId1"/>
    <sheet name="alter_f10" sheetId="26" r:id="rId2"/>
    <sheet name="alter_f60" sheetId="25" r:id="rId3"/>
    <sheet name="even_f50_alter" sheetId="24" r:id="rId4"/>
    <sheet name="列番号早見表" sheetId="4" r:id="rId5"/>
    <sheet name="even_f0_alter" sheetId="14" r:id="rId6"/>
    <sheet name="even_f0 froz" sheetId="11" r:id="rId7"/>
    <sheet name="even_f99_alter" sheetId="13" r:id="rId8"/>
    <sheet name="even_f20_alter" sheetId="15" r:id="rId9"/>
    <sheet name="even_f30_alter" sheetId="16" r:id="rId10"/>
    <sheet name="even_f40_alter" sheetId="18" r:id="rId11"/>
  </sheets>
  <definedNames>
    <definedName name="ExternalData_1" localSheetId="1" hidden="1">alter_f10!$A$1:$X$51</definedName>
    <definedName name="ExternalData_1" localSheetId="2" hidden="1">alter_f60!$A$1:$X$51</definedName>
    <definedName name="ExternalData_1" localSheetId="5" hidden="1">even_f0_alter!$A$1:$AQ$51</definedName>
    <definedName name="ExternalData_1" localSheetId="8" hidden="1">even_f20_alter!$A$1:$AQ$51</definedName>
    <definedName name="ExternalData_1" localSheetId="9" hidden="1">even_f30_alter!$A$1:$AQ$51</definedName>
    <definedName name="ExternalData_1" localSheetId="10" hidden="1">even_f40_alter!$A$1:$AQ$51</definedName>
    <definedName name="ExternalData_1" localSheetId="3" hidden="1">even_f50_alter!$A$1:$X$51</definedName>
    <definedName name="ExternalData_4" localSheetId="6" hidden="1">'even_f0 froz'!$A$1:$AQ$51</definedName>
    <definedName name="ExternalData_4" localSheetId="7" hidden="1">even_f99_alter!$A$1:$AQ$51</definedName>
  </definedNames>
  <calcPr calcId="191029"/>
</workbook>
</file>

<file path=xl/calcChain.xml><?xml version="1.0" encoding="utf-8"?>
<calcChain xmlns="http://schemas.openxmlformats.org/spreadsheetml/2006/main">
  <c r="AG513" i="3" l="1"/>
  <c r="AG503" i="3"/>
  <c r="AG493" i="3"/>
  <c r="AG483" i="3"/>
  <c r="AG473" i="3"/>
  <c r="AG463" i="3"/>
  <c r="AG453" i="3"/>
  <c r="AG443" i="3"/>
  <c r="AG433" i="3"/>
  <c r="AG423" i="3"/>
  <c r="AG413" i="3"/>
  <c r="AG403" i="3"/>
  <c r="AG393" i="3"/>
  <c r="AG383" i="3"/>
  <c r="AG373" i="3"/>
  <c r="AG363" i="3"/>
  <c r="AG353" i="3"/>
  <c r="AG343" i="3"/>
  <c r="AG333" i="3"/>
  <c r="AG323" i="3"/>
  <c r="AG313" i="3"/>
  <c r="AG303" i="3"/>
  <c r="AG293" i="3"/>
  <c r="AG283" i="3"/>
  <c r="AG273" i="3"/>
  <c r="AG263" i="3"/>
  <c r="AG253" i="3"/>
  <c r="AG243" i="3"/>
  <c r="AG233" i="3"/>
  <c r="AG223" i="3"/>
  <c r="AG213" i="3"/>
  <c r="AG203" i="3"/>
  <c r="AG193" i="3"/>
  <c r="AG183" i="3"/>
  <c r="AG173" i="3"/>
  <c r="AG163" i="3"/>
  <c r="AG153" i="3"/>
  <c r="AG143" i="3"/>
  <c r="AG133" i="3"/>
  <c r="AG123" i="3"/>
  <c r="AG113" i="3"/>
  <c r="AG103" i="3"/>
  <c r="AG93" i="3"/>
  <c r="AG83" i="3"/>
  <c r="AG73" i="3"/>
  <c r="AG63" i="3"/>
  <c r="AG53" i="3"/>
  <c r="AG43" i="3"/>
  <c r="AG33" i="3"/>
  <c r="BI26" i="3"/>
  <c r="AB503" i="3"/>
  <c r="P463" i="3"/>
  <c r="AB453" i="3"/>
  <c r="BA437" i="3"/>
  <c r="Y393" i="3"/>
  <c r="BU367" i="3"/>
  <c r="AB323" i="3"/>
  <c r="AB283" i="3"/>
  <c r="AB243" i="3"/>
  <c r="Y203" i="3"/>
  <c r="U143" i="3"/>
  <c r="AB73" i="3"/>
  <c r="L463" i="3"/>
  <c r="BI407" i="3"/>
  <c r="AW367" i="3"/>
  <c r="Y323" i="3"/>
  <c r="P263" i="3"/>
  <c r="BI217" i="3"/>
  <c r="P173" i="3"/>
  <c r="AW117" i="3"/>
  <c r="W53" i="3"/>
  <c r="AB113" i="3"/>
  <c r="AW67" i="3"/>
  <c r="L483" i="3"/>
  <c r="H373" i="3"/>
  <c r="L243" i="3"/>
  <c r="AO147" i="3"/>
  <c r="J53" i="3"/>
  <c r="BE205" i="3"/>
  <c r="W133" i="3"/>
  <c r="W433" i="3"/>
  <c r="P333" i="3"/>
  <c r="AG236" i="3"/>
  <c r="L103" i="3"/>
  <c r="BM497" i="3"/>
  <c r="BA337" i="3"/>
  <c r="BU227" i="3"/>
  <c r="AS117" i="3"/>
  <c r="BI497" i="3"/>
  <c r="U373" i="3"/>
  <c r="AB246" i="3"/>
  <c r="U113" i="3"/>
  <c r="F223" i="3"/>
  <c r="BI117" i="3"/>
  <c r="AB513" i="3"/>
  <c r="AB43" i="3"/>
  <c r="Y43" i="3"/>
  <c r="AG36" i="3"/>
  <c r="F423" i="3"/>
  <c r="H103" i="3"/>
  <c r="W483" i="3"/>
  <c r="W273" i="3"/>
  <c r="AB86" i="3"/>
  <c r="BM407" i="3"/>
  <c r="U63" i="3"/>
  <c r="Y513" i="3"/>
  <c r="BM517" i="3"/>
  <c r="W503" i="3"/>
  <c r="N493" i="3"/>
  <c r="AG486" i="3"/>
  <c r="W473" i="3"/>
  <c r="H463" i="3"/>
  <c r="BU457" i="3"/>
  <c r="AS447" i="3"/>
  <c r="AB433" i="3"/>
  <c r="L423" i="3"/>
  <c r="W413" i="3"/>
  <c r="AW407" i="3"/>
  <c r="BI397" i="3"/>
  <c r="N383" i="3"/>
  <c r="BI377" i="3"/>
  <c r="H363" i="3"/>
  <c r="P353" i="3"/>
  <c r="BM347" i="3"/>
  <c r="L333" i="3"/>
  <c r="BU327" i="3"/>
  <c r="W313" i="3"/>
  <c r="BA307" i="3"/>
  <c r="BU297" i="3"/>
  <c r="BQ287" i="3"/>
  <c r="AB276" i="3"/>
  <c r="L263" i="3"/>
  <c r="AS257" i="3"/>
  <c r="P243" i="3"/>
  <c r="BU237" i="3"/>
  <c r="J223" i="3"/>
  <c r="AW217" i="3"/>
  <c r="BA207" i="3"/>
  <c r="BA197" i="3"/>
  <c r="L183" i="3"/>
  <c r="N173" i="3"/>
  <c r="J163" i="3"/>
  <c r="BM157" i="3"/>
  <c r="N143" i="3"/>
  <c r="AB133" i="3"/>
  <c r="U123" i="3"/>
  <c r="AK115" i="3"/>
  <c r="W103" i="3"/>
  <c r="N93" i="3"/>
  <c r="F83" i="3"/>
  <c r="W73" i="3"/>
  <c r="BA67" i="3"/>
  <c r="BI57" i="3"/>
  <c r="W43" i="3"/>
  <c r="AO37" i="3"/>
  <c r="BQ26" i="3"/>
  <c r="U503" i="3"/>
  <c r="L493" i="3"/>
  <c r="AB483" i="3"/>
  <c r="N473" i="3"/>
  <c r="F463" i="3"/>
  <c r="N453" i="3"/>
  <c r="BY446" i="3"/>
  <c r="N433" i="3"/>
  <c r="J423" i="3"/>
  <c r="U413" i="3"/>
  <c r="H403" i="3"/>
  <c r="AW397" i="3"/>
  <c r="BA387" i="3"/>
  <c r="AW377" i="3"/>
  <c r="F363" i="3"/>
  <c r="AW357" i="3"/>
  <c r="P343" i="3"/>
  <c r="H333" i="3"/>
  <c r="U323" i="3"/>
  <c r="U313" i="3"/>
  <c r="L303" i="3"/>
  <c r="W293" i="3"/>
  <c r="P283" i="3"/>
  <c r="AB273" i="3"/>
  <c r="AS267" i="3"/>
  <c r="BY256" i="3"/>
  <c r="N243" i="3"/>
  <c r="BM237" i="3"/>
  <c r="AO227" i="3"/>
  <c r="F213" i="3"/>
  <c r="AS207" i="3"/>
  <c r="H193" i="3"/>
  <c r="AS187" i="3"/>
  <c r="AW147" i="3"/>
  <c r="BA57" i="3"/>
  <c r="L453" i="3"/>
  <c r="AS357" i="3"/>
  <c r="BI287" i="3"/>
  <c r="AO207" i="3"/>
  <c r="AK135" i="3"/>
  <c r="AB83" i="3"/>
  <c r="H243" i="3"/>
  <c r="BE175" i="3"/>
  <c r="F53" i="3"/>
  <c r="BY456" i="3"/>
  <c r="AS307" i="3"/>
  <c r="AB203" i="3"/>
  <c r="BY66" i="3"/>
  <c r="Y463" i="3"/>
  <c r="AG346" i="3"/>
  <c r="P213" i="3"/>
  <c r="W123" i="3"/>
  <c r="AG506" i="3"/>
  <c r="BQ367" i="3"/>
  <c r="BA217" i="3"/>
  <c r="P73" i="3"/>
  <c r="Y173" i="3"/>
  <c r="F43" i="3"/>
  <c r="BI517" i="3"/>
  <c r="BA517" i="3"/>
  <c r="AK445" i="3"/>
  <c r="BI347" i="3"/>
  <c r="J173" i="3"/>
  <c r="BA97" i="3"/>
  <c r="BY386" i="3"/>
  <c r="J143" i="3"/>
  <c r="W393" i="3"/>
  <c r="W173" i="3"/>
  <c r="BE455" i="3"/>
  <c r="BQ227" i="3"/>
  <c r="BQ87" i="3"/>
  <c r="J513" i="3"/>
  <c r="L503" i="3"/>
  <c r="AB496" i="3"/>
  <c r="AB486" i="3"/>
  <c r="H473" i="3"/>
  <c r="U463" i="3"/>
  <c r="AW457" i="3"/>
  <c r="AB443" i="3"/>
  <c r="BE435" i="3"/>
  <c r="AB423" i="3"/>
  <c r="N413" i="3"/>
  <c r="AK405" i="3"/>
  <c r="AB396" i="3"/>
  <c r="AS387" i="3"/>
  <c r="AB376" i="3"/>
  <c r="AB363" i="3"/>
  <c r="F353" i="3"/>
  <c r="BA347" i="3"/>
  <c r="AB333" i="3"/>
  <c r="N323" i="3"/>
  <c r="BI317" i="3"/>
  <c r="BE305" i="3"/>
  <c r="L293" i="3"/>
  <c r="L283" i="3"/>
  <c r="AS277" i="3"/>
  <c r="BY266" i="3"/>
  <c r="AB253" i="3"/>
  <c r="J243" i="3"/>
  <c r="BY236" i="3"/>
  <c r="BE225" i="3"/>
  <c r="AG216" i="3"/>
  <c r="BY206" i="3"/>
  <c r="AB193" i="3"/>
  <c r="Y183" i="3"/>
  <c r="AS177" i="3"/>
  <c r="W163" i="3"/>
  <c r="J153" i="3"/>
  <c r="BE145" i="3"/>
  <c r="Y133" i="3"/>
  <c r="AG126" i="3"/>
  <c r="W113" i="3"/>
  <c r="BY106" i="3"/>
  <c r="AB93" i="3"/>
  <c r="AO87" i="3"/>
  <c r="L73" i="3"/>
  <c r="AB66" i="3"/>
  <c r="H53" i="3"/>
  <c r="BY46" i="3"/>
  <c r="W33" i="3"/>
  <c r="Y22" i="3"/>
  <c r="AW507" i="3"/>
  <c r="AB493" i="3"/>
  <c r="Y483" i="3"/>
  <c r="AO477" i="3"/>
  <c r="BI467" i="3"/>
  <c r="H453" i="3"/>
  <c r="J443" i="3"/>
  <c r="Y433" i="3"/>
  <c r="AB426" i="3"/>
  <c r="L413" i="3"/>
  <c r="AB403" i="3"/>
  <c r="AB393" i="3"/>
  <c r="AO387" i="3"/>
  <c r="L373" i="3"/>
  <c r="Y363" i="3"/>
  <c r="N353" i="3"/>
  <c r="J343" i="3"/>
  <c r="W333" i="3"/>
  <c r="L323" i="3"/>
  <c r="L313" i="3"/>
  <c r="AB303" i="3"/>
  <c r="AW297" i="3"/>
  <c r="J283" i="3"/>
  <c r="BE275" i="3"/>
  <c r="AB223" i="3"/>
  <c r="H153" i="3"/>
  <c r="BA26" i="3"/>
  <c r="W363" i="3"/>
  <c r="BU257" i="3"/>
  <c r="Y223" i="3"/>
  <c r="BU167" i="3"/>
  <c r="F73" i="3"/>
  <c r="BA487" i="3"/>
  <c r="Y303" i="3"/>
  <c r="N183" i="3"/>
  <c r="BY36" i="3"/>
  <c r="BY416" i="3"/>
  <c r="AW267" i="3"/>
  <c r="BI137" i="3"/>
  <c r="Y33" i="3"/>
  <c r="BY166" i="3"/>
  <c r="BU67" i="3"/>
  <c r="AS517" i="3"/>
  <c r="F513" i="3"/>
  <c r="AS507" i="3"/>
  <c r="W493" i="3"/>
  <c r="AG466" i="3"/>
  <c r="J323" i="3"/>
  <c r="AK425" i="3"/>
  <c r="BY146" i="3"/>
  <c r="AB343" i="3"/>
  <c r="AK155" i="3"/>
  <c r="BU26" i="3"/>
  <c r="AG516" i="3"/>
  <c r="AO517" i="3"/>
  <c r="AK515" i="3"/>
  <c r="N503" i="3"/>
  <c r="BA497" i="3"/>
  <c r="BU487" i="3"/>
  <c r="Y473" i="3"/>
  <c r="AW467" i="3"/>
  <c r="W453" i="3"/>
  <c r="W443" i="3"/>
  <c r="BU437" i="3"/>
  <c r="W423" i="3"/>
  <c r="AG416" i="3"/>
  <c r="BA407" i="3"/>
  <c r="BM397" i="3"/>
  <c r="Y383" i="3"/>
  <c r="N373" i="3"/>
  <c r="U363" i="3"/>
  <c r="BU357" i="3"/>
  <c r="U343" i="3"/>
  <c r="BY336" i="3"/>
  <c r="BY326" i="3"/>
  <c r="AB316" i="3"/>
  <c r="AG306" i="3"/>
  <c r="BM297" i="3"/>
  <c r="BE285" i="3"/>
  <c r="AO277" i="3"/>
  <c r="BE265" i="3"/>
  <c r="J253" i="3"/>
  <c r="AK245" i="3"/>
  <c r="BQ237" i="3"/>
  <c r="U223" i="3"/>
  <c r="AS217" i="3"/>
  <c r="L203" i="3"/>
  <c r="Y193" i="3"/>
  <c r="AO187" i="3"/>
  <c r="BA177" i="3"/>
  <c r="P163" i="3"/>
  <c r="BU157" i="3"/>
  <c r="W143" i="3"/>
  <c r="BA137" i="3"/>
  <c r="AW127" i="3"/>
  <c r="H113" i="3"/>
  <c r="BU107" i="3"/>
  <c r="BM97" i="3"/>
  <c r="W83" i="3"/>
  <c r="BM77" i="3"/>
  <c r="N63" i="3"/>
  <c r="AB53" i="3"/>
  <c r="U43" i="3"/>
  <c r="N33" i="3"/>
  <c r="H22" i="3"/>
  <c r="AW177" i="3"/>
  <c r="W153" i="3"/>
  <c r="P143" i="3"/>
  <c r="L133" i="3"/>
  <c r="AO127" i="3"/>
  <c r="AW107" i="3"/>
  <c r="AW97" i="3"/>
  <c r="AW87" i="3"/>
  <c r="BU77" i="3"/>
  <c r="J63" i="3"/>
  <c r="Y53" i="3"/>
  <c r="AB36" i="3"/>
  <c r="AB25" i="3"/>
  <c r="Y503" i="3"/>
  <c r="AK495" i="3"/>
  <c r="AW487" i="3"/>
  <c r="BQ477" i="3"/>
  <c r="BU467" i="3"/>
  <c r="F453" i="3"/>
  <c r="BQ447" i="3"/>
  <c r="H433" i="3"/>
  <c r="BA427" i="3"/>
  <c r="AO407" i="3"/>
  <c r="N393" i="3"/>
  <c r="BU387" i="3"/>
  <c r="AO377" i="3"/>
  <c r="P363" i="3"/>
  <c r="BI357" i="3"/>
  <c r="AS347" i="3"/>
  <c r="Y333" i="3"/>
  <c r="BM327" i="3"/>
  <c r="N313" i="3"/>
  <c r="W303" i="3"/>
  <c r="BE295" i="3"/>
  <c r="U283" i="3"/>
  <c r="BU267" i="3"/>
  <c r="BQ257" i="3"/>
  <c r="W243" i="3"/>
  <c r="AS227" i="3"/>
  <c r="F203" i="3"/>
  <c r="BQ187" i="3"/>
  <c r="AS167" i="3"/>
  <c r="BQ157" i="3"/>
  <c r="BI147" i="3"/>
  <c r="BY126" i="3"/>
  <c r="BU117" i="3"/>
  <c r="AO97" i="3"/>
  <c r="AG86" i="3"/>
  <c r="BE65" i="3"/>
  <c r="AS47" i="3"/>
  <c r="N22" i="3"/>
  <c r="AB506" i="3"/>
  <c r="BY486" i="3"/>
  <c r="U473" i="3"/>
  <c r="BQ467" i="3"/>
  <c r="AK455" i="3"/>
  <c r="BM447" i="3"/>
  <c r="AW427" i="3"/>
  <c r="AW417" i="3"/>
  <c r="BA397" i="3"/>
  <c r="W383" i="3"/>
  <c r="BI367" i="3"/>
  <c r="L353" i="3"/>
  <c r="BI337" i="3"/>
  <c r="AB326" i="3"/>
  <c r="BM307" i="3"/>
  <c r="BM287" i="3"/>
  <c r="BI267" i="3"/>
  <c r="AK205" i="3"/>
  <c r="AB136" i="3"/>
  <c r="BU517" i="3"/>
  <c r="BE505" i="3"/>
  <c r="H493" i="3"/>
  <c r="P483" i="3"/>
  <c r="BA477" i="3"/>
  <c r="BE465" i="3"/>
  <c r="AS457" i="3"/>
  <c r="BU447" i="3"/>
  <c r="BI437" i="3"/>
  <c r="P423" i="3"/>
  <c r="AB413" i="3"/>
  <c r="J403" i="3"/>
  <c r="P393" i="3"/>
  <c r="AG386" i="3"/>
  <c r="AS377" i="3"/>
  <c r="BM367" i="3"/>
  <c r="W353" i="3"/>
  <c r="L343" i="3"/>
  <c r="BE335" i="3"/>
  <c r="BE325" i="3"/>
  <c r="AO317" i="3"/>
  <c r="BU307" i="3"/>
  <c r="U293" i="3"/>
  <c r="Y283" i="3"/>
  <c r="AG276" i="3"/>
  <c r="Y263" i="3"/>
  <c r="F253" i="3"/>
  <c r="BU247" i="3"/>
  <c r="U233" i="3"/>
  <c r="P223" i="3"/>
  <c r="AB216" i="3"/>
  <c r="J203" i="3"/>
  <c r="W193" i="3"/>
  <c r="AB186" i="3"/>
  <c r="N163" i="3"/>
  <c r="BY116" i="3"/>
  <c r="P43" i="3"/>
  <c r="F413" i="3"/>
  <c r="BU277" i="3"/>
  <c r="P233" i="3"/>
  <c r="H213" i="3"/>
  <c r="BM197" i="3"/>
  <c r="F173" i="3"/>
  <c r="F133" i="3"/>
  <c r="AO107" i="3"/>
  <c r="BQ77" i="3"/>
  <c r="L53" i="3"/>
  <c r="BU37" i="3"/>
  <c r="Y493" i="3"/>
  <c r="BQ437" i="3"/>
  <c r="AB406" i="3"/>
  <c r="W373" i="3"/>
  <c r="AO347" i="3"/>
  <c r="BY316" i="3"/>
  <c r="BA297" i="3"/>
  <c r="BQ277" i="3"/>
  <c r="BU217" i="3"/>
  <c r="AK35" i="3"/>
  <c r="W513" i="3"/>
  <c r="BQ517" i="3"/>
  <c r="P513" i="3"/>
  <c r="BA507" i="3"/>
  <c r="BU497" i="3"/>
  <c r="BE485" i="3"/>
  <c r="BM477" i="3"/>
  <c r="N463" i="3"/>
  <c r="BQ457" i="3"/>
  <c r="P443" i="3"/>
  <c r="U433" i="3"/>
  <c r="AO427" i="3"/>
  <c r="AK415" i="3"/>
  <c r="BQ407" i="3"/>
  <c r="J393" i="3"/>
  <c r="BM387" i="3"/>
  <c r="BQ377" i="3"/>
  <c r="N363" i="3"/>
  <c r="J353" i="3"/>
  <c r="BY346" i="3"/>
  <c r="AS337" i="3"/>
  <c r="W323" i="3"/>
  <c r="AK315" i="3"/>
  <c r="N303" i="3"/>
  <c r="AB296" i="3"/>
  <c r="N283" i="3"/>
  <c r="L273" i="3"/>
  <c r="J263" i="3"/>
  <c r="AW257" i="3"/>
  <c r="U243" i="3"/>
  <c r="AO237" i="3"/>
  <c r="AB226" i="3"/>
  <c r="W213" i="3"/>
  <c r="BU207" i="3"/>
  <c r="AS197" i="3"/>
  <c r="BM187" i="3"/>
  <c r="H173" i="3"/>
  <c r="BE165" i="3"/>
  <c r="BI157" i="3"/>
  <c r="AS147" i="3"/>
  <c r="BU137" i="3"/>
  <c r="P123" i="3"/>
  <c r="J113" i="3"/>
  <c r="U103" i="3"/>
  <c r="W93" i="3"/>
  <c r="U83" i="3"/>
  <c r="AS77" i="3"/>
  <c r="W63" i="3"/>
  <c r="BQ57" i="3"/>
  <c r="AK45" i="3"/>
  <c r="BQ37" i="3"/>
  <c r="L22" i="3"/>
  <c r="P293" i="3"/>
  <c r="AO67" i="3"/>
  <c r="H343" i="3"/>
  <c r="AO417" i="3"/>
  <c r="AG56" i="3"/>
  <c r="BY296" i="3"/>
  <c r="AK55" i="3"/>
  <c r="N513" i="3"/>
  <c r="F503" i="3"/>
  <c r="J493" i="3"/>
  <c r="BQ487" i="3"/>
  <c r="P473" i="3"/>
  <c r="AS467" i="3"/>
  <c r="U453" i="3"/>
  <c r="N443" i="3"/>
  <c r="AS437" i="3"/>
  <c r="AG426" i="3"/>
  <c r="BQ417" i="3"/>
  <c r="U403" i="3"/>
  <c r="AS397" i="3"/>
  <c r="BI387" i="3"/>
  <c r="P373" i="3"/>
  <c r="L363" i="3"/>
  <c r="AO357" i="3"/>
  <c r="AK345" i="3"/>
  <c r="BU337" i="3"/>
  <c r="AG326" i="3"/>
  <c r="BQ317" i="3"/>
  <c r="AW307" i="3"/>
  <c r="BQ297" i="3"/>
  <c r="BA287" i="3"/>
  <c r="J273" i="3"/>
  <c r="AB266" i="3"/>
  <c r="H253" i="3"/>
  <c r="BM247" i="3"/>
  <c r="BI237" i="3"/>
  <c r="AK225" i="3"/>
  <c r="U213" i="3"/>
  <c r="W203" i="3"/>
  <c r="F193" i="3"/>
  <c r="BI187" i="3"/>
  <c r="AB176" i="3"/>
  <c r="BI167" i="3"/>
  <c r="BA157" i="3"/>
  <c r="F143" i="3"/>
  <c r="AW137" i="3"/>
  <c r="BQ127" i="3"/>
  <c r="AB116" i="3"/>
  <c r="BI107" i="3"/>
  <c r="BI97" i="3"/>
  <c r="BI87" i="3"/>
  <c r="AG76" i="3"/>
  <c r="BQ67" i="3"/>
  <c r="U53" i="3"/>
  <c r="BM47" i="3"/>
  <c r="U33" i="3"/>
  <c r="J22" i="3"/>
  <c r="AO397" i="3"/>
  <c r="AG46" i="3"/>
  <c r="Y423" i="3"/>
  <c r="H83" i="3"/>
  <c r="F283" i="3"/>
  <c r="BU47" i="3"/>
  <c r="AO337" i="3"/>
  <c r="Y143" i="3"/>
  <c r="BU97" i="3"/>
  <c r="L513" i="3"/>
  <c r="BY506" i="3"/>
  <c r="F493" i="3"/>
  <c r="U483" i="3"/>
  <c r="BI477" i="3"/>
  <c r="AB466" i="3"/>
  <c r="P453" i="3"/>
  <c r="L443" i="3"/>
  <c r="AK435" i="3"/>
  <c r="BQ427" i="3"/>
  <c r="BM417" i="3"/>
  <c r="P403" i="3"/>
  <c r="H393" i="3"/>
  <c r="L383" i="3"/>
  <c r="F373" i="3"/>
  <c r="J363" i="3"/>
  <c r="AG356" i="3"/>
  <c r="BU347" i="3"/>
  <c r="N333" i="3"/>
  <c r="BQ327" i="3"/>
  <c r="P313" i="3"/>
  <c r="F303" i="3"/>
  <c r="BI297" i="3"/>
  <c r="AW287" i="3"/>
  <c r="BY276" i="3"/>
  <c r="BQ267" i="3"/>
  <c r="AO257" i="3"/>
  <c r="BA247" i="3"/>
  <c r="N233" i="3"/>
  <c r="BM227" i="3"/>
  <c r="N213" i="3"/>
  <c r="BM207" i="3"/>
  <c r="AK195" i="3"/>
  <c r="BA187" i="3"/>
  <c r="BU177" i="3"/>
  <c r="F163" i="3"/>
  <c r="AW157" i="3"/>
  <c r="AG146" i="3"/>
  <c r="BE135" i="3"/>
  <c r="J123" i="3"/>
  <c r="BQ117" i="3"/>
  <c r="BE105" i="3"/>
  <c r="L93" i="3"/>
  <c r="J83" i="3"/>
  <c r="BY76" i="3"/>
  <c r="BM67" i="3"/>
  <c r="BM57" i="3"/>
  <c r="BI47" i="3"/>
  <c r="AW37" i="3"/>
  <c r="BY25" i="3"/>
  <c r="J213" i="3"/>
  <c r="F183" i="3"/>
  <c r="AO157" i="3"/>
  <c r="H133" i="3"/>
  <c r="P103" i="3"/>
  <c r="AS87" i="3"/>
  <c r="L63" i="3"/>
  <c r="P33" i="3"/>
  <c r="AB153" i="3"/>
  <c r="AB106" i="3"/>
  <c r="BI37" i="3"/>
  <c r="U443" i="3"/>
  <c r="BU317" i="3"/>
  <c r="Y233" i="3"/>
  <c r="BM147" i="3"/>
  <c r="Y73" i="3"/>
  <c r="J33" i="3"/>
  <c r="N153" i="3"/>
  <c r="N103" i="3"/>
  <c r="AB22" i="3"/>
  <c r="AS497" i="3"/>
  <c r="AW387" i="3"/>
  <c r="BM317" i="3"/>
  <c r="BM277" i="3"/>
  <c r="BY216" i="3"/>
  <c r="H123" i="3"/>
  <c r="AK95" i="3"/>
  <c r="AK265" i="3"/>
  <c r="AK125" i="3"/>
  <c r="AS417" i="3"/>
  <c r="AB263" i="3"/>
  <c r="AB123" i="3"/>
  <c r="W22" i="3"/>
  <c r="AG446" i="3"/>
  <c r="BE365" i="3"/>
  <c r="W253" i="3"/>
  <c r="AS107" i="3"/>
  <c r="L473" i="3"/>
  <c r="U393" i="3"/>
  <c r="P273" i="3"/>
  <c r="U163" i="3"/>
  <c r="BU87" i="3"/>
  <c r="P22" i="3"/>
  <c r="BQ247" i="3"/>
  <c r="U153" i="3"/>
  <c r="AW517" i="3"/>
  <c r="BQ507" i="3"/>
  <c r="AG496" i="3"/>
  <c r="AS487" i="3"/>
  <c r="J473" i="3"/>
  <c r="BM467" i="3"/>
  <c r="BI457" i="3"/>
  <c r="H443" i="3"/>
  <c r="BM437" i="3"/>
  <c r="U423" i="3"/>
  <c r="BI417" i="3"/>
  <c r="N403" i="3"/>
  <c r="F393" i="3"/>
  <c r="J383" i="3"/>
  <c r="BE375" i="3"/>
  <c r="AS367" i="3"/>
  <c r="BQ357" i="3"/>
  <c r="BQ347" i="3"/>
  <c r="J333" i="3"/>
  <c r="BI327" i="3"/>
  <c r="BA317" i="3"/>
  <c r="BY306" i="3"/>
  <c r="N293" i="3"/>
  <c r="AS287" i="3"/>
  <c r="BI277" i="3"/>
  <c r="U263" i="3"/>
  <c r="AG256" i="3"/>
  <c r="AW247" i="3"/>
  <c r="BA237" i="3"/>
  <c r="BI227" i="3"/>
  <c r="L213" i="3"/>
  <c r="N203" i="3"/>
  <c r="BU197" i="3"/>
  <c r="H183" i="3"/>
  <c r="AK175" i="3"/>
  <c r="BA167" i="3"/>
  <c r="AS157" i="3"/>
  <c r="BU147" i="3"/>
  <c r="BQ137" i="3"/>
  <c r="F123" i="3"/>
  <c r="P113" i="3"/>
  <c r="BM107" i="3"/>
  <c r="H93" i="3"/>
  <c r="BM87" i="3"/>
  <c r="BI77" i="3"/>
  <c r="BI67" i="3"/>
  <c r="P53" i="3"/>
  <c r="BA47" i="3"/>
  <c r="BM37" i="3"/>
  <c r="BM26" i="3"/>
  <c r="N223" i="3"/>
  <c r="N193" i="3"/>
  <c r="L163" i="3"/>
  <c r="L143" i="3"/>
  <c r="L113" i="3"/>
  <c r="BY96" i="3"/>
  <c r="BA77" i="3"/>
  <c r="N53" i="3"/>
  <c r="AS26" i="3"/>
  <c r="AB163" i="3"/>
  <c r="U93" i="3"/>
  <c r="BU507" i="3"/>
  <c r="W283" i="3"/>
  <c r="U193" i="3"/>
  <c r="L83" i="3"/>
  <c r="AO26" i="3"/>
  <c r="L123" i="3"/>
  <c r="AS97" i="3"/>
  <c r="P503" i="3"/>
  <c r="AK335" i="3"/>
  <c r="F263" i="3"/>
  <c r="AG186" i="3"/>
  <c r="Y113" i="3"/>
  <c r="N73" i="3"/>
  <c r="Y253" i="3"/>
  <c r="AB143" i="3"/>
  <c r="L33" i="3"/>
  <c r="Y373" i="3"/>
  <c r="AW317" i="3"/>
  <c r="F243" i="3"/>
  <c r="BQ217" i="3"/>
  <c r="BA117" i="3"/>
  <c r="H33" i="3"/>
  <c r="AW437" i="3"/>
  <c r="AK355" i="3"/>
  <c r="AO297" i="3"/>
  <c r="AK235" i="3"/>
  <c r="AO197" i="3"/>
  <c r="BE95" i="3"/>
  <c r="AO487" i="3"/>
  <c r="AB386" i="3"/>
  <c r="AB286" i="3"/>
  <c r="BY196" i="3"/>
  <c r="Y93" i="3"/>
  <c r="L253" i="3"/>
  <c r="BA147" i="3"/>
  <c r="H513" i="3"/>
  <c r="BM507" i="3"/>
  <c r="BQ497" i="3"/>
  <c r="BM487" i="3"/>
  <c r="AS477" i="3"/>
  <c r="J463" i="3"/>
  <c r="BA457" i="3"/>
  <c r="F443" i="3"/>
  <c r="P433" i="3"/>
  <c r="N423" i="3"/>
  <c r="BA417" i="3"/>
  <c r="L403" i="3"/>
  <c r="AG396" i="3"/>
  <c r="H383" i="3"/>
  <c r="J373" i="3"/>
  <c r="AO367" i="3"/>
  <c r="U353" i="3"/>
  <c r="N343" i="3"/>
  <c r="F333" i="3"/>
  <c r="BA327" i="3"/>
  <c r="J313" i="3"/>
  <c r="BQ307" i="3"/>
  <c r="J293" i="3"/>
  <c r="AO287" i="3"/>
  <c r="N273" i="3"/>
  <c r="BM267" i="3"/>
  <c r="BE255" i="3"/>
  <c r="AS247" i="3"/>
  <c r="L233" i="3"/>
  <c r="AW207" i="3"/>
  <c r="BQ177" i="3"/>
  <c r="BI127" i="3"/>
  <c r="L43" i="3"/>
  <c r="Y453" i="3"/>
  <c r="BU127" i="3"/>
  <c r="BY406" i="3"/>
  <c r="BY226" i="3"/>
  <c r="BM117" i="3"/>
  <c r="BY356" i="3"/>
  <c r="U133" i="3"/>
  <c r="AB383" i="3"/>
  <c r="BE75" i="3"/>
  <c r="H303" i="3"/>
  <c r="BQ47" i="3"/>
  <c r="BY516" i="3"/>
  <c r="BI507" i="3"/>
  <c r="AW497" i="3"/>
  <c r="BI487" i="3"/>
  <c r="F473" i="3"/>
  <c r="BY466" i="3"/>
  <c r="J453" i="3"/>
  <c r="AB446" i="3"/>
  <c r="L433" i="3"/>
  <c r="AS427" i="3"/>
  <c r="J413" i="3"/>
  <c r="AS407" i="3"/>
  <c r="AK395" i="3"/>
  <c r="F383" i="3"/>
  <c r="AK375" i="3"/>
  <c r="AG366" i="3"/>
  <c r="BA357" i="3"/>
  <c r="AW347" i="3"/>
  <c r="AG336" i="3"/>
  <c r="AW327" i="3"/>
  <c r="AS317" i="3"/>
  <c r="BI307" i="3"/>
  <c r="H293" i="3"/>
  <c r="BY286" i="3"/>
  <c r="H273" i="3"/>
  <c r="BA267" i="3"/>
  <c r="BM257" i="3"/>
  <c r="AO247" i="3"/>
  <c r="AW237" i="3"/>
  <c r="BA227" i="3"/>
  <c r="BE215" i="3"/>
  <c r="H203" i="3"/>
  <c r="J193" i="3"/>
  <c r="AK185" i="3"/>
  <c r="AG176" i="3"/>
  <c r="AW167" i="3"/>
  <c r="BY156" i="3"/>
  <c r="AB146" i="3"/>
  <c r="AG136" i="3"/>
  <c r="N123" i="3"/>
  <c r="AO117" i="3"/>
  <c r="J103" i="3"/>
  <c r="AB96" i="3"/>
  <c r="BY86" i="3"/>
  <c r="J73" i="3"/>
  <c r="AS67" i="3"/>
  <c r="AW57" i="3"/>
  <c r="AW47" i="3"/>
  <c r="BA37" i="3"/>
  <c r="AW26" i="3"/>
  <c r="AB206" i="3"/>
  <c r="AK165" i="3"/>
  <c r="BA127" i="3"/>
  <c r="AK105" i="3"/>
  <c r="AK75" i="3"/>
  <c r="AB56" i="3"/>
  <c r="F33" i="3"/>
  <c r="N483" i="3"/>
  <c r="BM427" i="3"/>
  <c r="AB373" i="3"/>
  <c r="U333" i="3"/>
  <c r="U303" i="3"/>
  <c r="U273" i="3"/>
  <c r="AB233" i="3"/>
  <c r="AB183" i="3"/>
  <c r="AS137" i="3"/>
  <c r="AB63" i="3"/>
  <c r="BU477" i="3"/>
  <c r="BI427" i="3"/>
  <c r="P383" i="3"/>
  <c r="BM357" i="3"/>
  <c r="P303" i="3"/>
  <c r="N253" i="3"/>
  <c r="P183" i="3"/>
  <c r="AB103" i="3"/>
  <c r="N133" i="3"/>
  <c r="BE85" i="3"/>
  <c r="AW477" i="3"/>
  <c r="P323" i="3"/>
  <c r="AB196" i="3"/>
  <c r="AB33" i="3"/>
  <c r="P193" i="3"/>
  <c r="Y83" i="3"/>
  <c r="AO447" i="3"/>
  <c r="H283" i="3"/>
  <c r="AW197" i="3"/>
  <c r="BY56" i="3"/>
  <c r="BE475" i="3"/>
  <c r="BU377" i="3"/>
  <c r="N263" i="3"/>
  <c r="P133" i="3"/>
  <c r="BU427" i="3"/>
  <c r="Y353" i="3"/>
  <c r="P253" i="3"/>
  <c r="BM177" i="3"/>
  <c r="AG106" i="3"/>
  <c r="U183" i="3"/>
  <c r="BE55" i="3"/>
  <c r="AB516" i="3"/>
  <c r="J503" i="3"/>
  <c r="AO497" i="3"/>
  <c r="F483" i="3"/>
  <c r="BY476" i="3"/>
  <c r="AK465" i="3"/>
  <c r="AO457" i="3"/>
  <c r="BI447" i="3"/>
  <c r="F433" i="3"/>
  <c r="H423" i="3"/>
  <c r="H413" i="3"/>
  <c r="AG406" i="3"/>
  <c r="L393" i="3"/>
  <c r="AK385" i="3"/>
  <c r="BA377" i="3"/>
  <c r="BY366" i="3"/>
  <c r="H353" i="3"/>
  <c r="F343" i="3"/>
  <c r="BQ337" i="3"/>
  <c r="AS327" i="3"/>
  <c r="F313" i="3"/>
  <c r="J303" i="3"/>
  <c r="F293" i="3"/>
  <c r="AG286" i="3"/>
  <c r="AK275" i="3"/>
  <c r="H263" i="3"/>
  <c r="AB256" i="3"/>
  <c r="AG246" i="3"/>
  <c r="J233" i="3"/>
  <c r="AW227" i="3"/>
  <c r="BM217" i="3"/>
  <c r="AG206" i="3"/>
  <c r="BE195" i="3"/>
  <c r="AW187" i="3"/>
  <c r="BI177" i="3"/>
  <c r="H163" i="3"/>
  <c r="BE155" i="3"/>
  <c r="BQ147" i="3"/>
  <c r="BM137" i="3"/>
  <c r="AS127" i="3"/>
  <c r="F113" i="3"/>
  <c r="F103" i="3"/>
  <c r="BQ97" i="3"/>
  <c r="AK85" i="3"/>
  <c r="AO77" i="3"/>
  <c r="F63" i="3"/>
  <c r="AS57" i="3"/>
  <c r="J43" i="3"/>
  <c r="AS37" i="3"/>
  <c r="AG25" i="3"/>
  <c r="F22" i="3"/>
  <c r="AG196" i="3"/>
  <c r="AK145" i="3"/>
  <c r="J93" i="3"/>
  <c r="AB46" i="3"/>
  <c r="AB473" i="3"/>
  <c r="Y443" i="3"/>
  <c r="Y403" i="3"/>
  <c r="U383" i="3"/>
  <c r="Y343" i="3"/>
  <c r="AB293" i="3"/>
  <c r="U253" i="3"/>
  <c r="W223" i="3"/>
  <c r="BQ197" i="3"/>
  <c r="N113" i="3"/>
  <c r="BU57" i="3"/>
  <c r="J483" i="3"/>
  <c r="BQ397" i="3"/>
  <c r="W343" i="3"/>
  <c r="Y293" i="3"/>
  <c r="Y243" i="3"/>
  <c r="U203" i="3"/>
  <c r="BM167" i="3"/>
  <c r="P93" i="3"/>
  <c r="L173" i="3"/>
  <c r="U73" i="3"/>
  <c r="AB463" i="3"/>
  <c r="AO307" i="3"/>
  <c r="AB166" i="3"/>
  <c r="BE235" i="3"/>
  <c r="BU187" i="3"/>
  <c r="AK65" i="3"/>
  <c r="BU407" i="3"/>
  <c r="Y273" i="3"/>
  <c r="AB173" i="3"/>
  <c r="F93" i="3"/>
  <c r="AO507" i="3"/>
  <c r="H323" i="3"/>
  <c r="BY246" i="3"/>
  <c r="BQ167" i="3"/>
  <c r="U22" i="3"/>
  <c r="W463" i="3"/>
  <c r="AB313" i="3"/>
  <c r="J183" i="3"/>
  <c r="L193" i="3"/>
  <c r="BE125" i="3"/>
  <c r="U513" i="3"/>
  <c r="H503" i="3"/>
  <c r="BY496" i="3"/>
  <c r="AK485" i="3"/>
  <c r="AB476" i="3"/>
  <c r="AO467" i="3"/>
  <c r="AB456" i="3"/>
  <c r="BA447" i="3"/>
  <c r="BY436" i="3"/>
  <c r="BE425" i="3"/>
  <c r="AB416" i="3"/>
  <c r="BE405" i="3"/>
  <c r="BY396" i="3"/>
  <c r="BQ387" i="3"/>
  <c r="BY376" i="3"/>
  <c r="BA367" i="3"/>
  <c r="BE355" i="3"/>
  <c r="AB346" i="3"/>
  <c r="AW337" i="3"/>
  <c r="AO327" i="3"/>
  <c r="BE315" i="3"/>
  <c r="AK305" i="3"/>
  <c r="AG296" i="3"/>
  <c r="AK285" i="3"/>
  <c r="BA277" i="3"/>
  <c r="AO267" i="3"/>
  <c r="BI257" i="3"/>
  <c r="BE245" i="3"/>
  <c r="F233" i="3"/>
  <c r="H223" i="3"/>
  <c r="AK215" i="3"/>
  <c r="P203" i="3"/>
  <c r="BI197" i="3"/>
  <c r="BY186" i="3"/>
  <c r="AO177" i="3"/>
  <c r="AG166" i="3"/>
  <c r="P153" i="3"/>
  <c r="H143" i="3"/>
  <c r="J133" i="3"/>
  <c r="AB126" i="3"/>
  <c r="AG116" i="3"/>
  <c r="BA107" i="3"/>
  <c r="AG96" i="3"/>
  <c r="N83" i="3"/>
  <c r="AB76" i="3"/>
  <c r="AG66" i="3"/>
  <c r="AO57" i="3"/>
  <c r="AO47" i="3"/>
  <c r="BE35" i="3"/>
  <c r="BE185" i="3"/>
  <c r="AB156" i="3"/>
  <c r="AO137" i="3"/>
  <c r="BE115" i="3"/>
  <c r="BA87" i="3"/>
  <c r="H63" i="3"/>
  <c r="BE24" i="3"/>
  <c r="U493" i="3"/>
  <c r="Y413" i="3"/>
  <c r="AB353" i="3"/>
  <c r="Y313" i="3"/>
  <c r="W263" i="3"/>
  <c r="Y213" i="3"/>
  <c r="U173" i="3"/>
  <c r="Y123" i="3"/>
  <c r="P83" i="3"/>
  <c r="AK24" i="3"/>
  <c r="AO437" i="3"/>
  <c r="BU417" i="3"/>
  <c r="BM377" i="3"/>
  <c r="BM337" i="3"/>
  <c r="AW277" i="3"/>
  <c r="L223" i="3"/>
  <c r="Y153" i="3"/>
  <c r="P63" i="3"/>
  <c r="AO167" i="3"/>
  <c r="N43" i="3"/>
  <c r="J433" i="3"/>
  <c r="AK365" i="3"/>
  <c r="AK255" i="3"/>
  <c r="L153" i="3"/>
  <c r="H43" i="3"/>
  <c r="AB213" i="3"/>
  <c r="Y163" i="3"/>
  <c r="H73" i="3"/>
  <c r="AG476" i="3"/>
  <c r="AS297" i="3"/>
  <c r="W183" i="3"/>
  <c r="BE45" i="3"/>
  <c r="AG456" i="3"/>
  <c r="H313" i="3"/>
  <c r="BQ207" i="3"/>
  <c r="Y63" i="3"/>
  <c r="AG436" i="3"/>
  <c r="F323" i="3"/>
  <c r="BI207" i="3"/>
  <c r="BM127" i="3"/>
  <c r="H233" i="3"/>
  <c r="BQ107" i="3"/>
  <c r="BE515" i="3"/>
  <c r="AK505" i="3"/>
  <c r="BE495" i="3"/>
  <c r="H483" i="3"/>
  <c r="AK475" i="3"/>
  <c r="BA467" i="3"/>
  <c r="BM457" i="3"/>
  <c r="AW447" i="3"/>
  <c r="AB436" i="3"/>
  <c r="BY426" i="3"/>
  <c r="BE415" i="3"/>
  <c r="F403" i="3"/>
  <c r="BE395" i="3"/>
  <c r="BE385" i="3"/>
  <c r="AG376" i="3"/>
  <c r="AB366" i="3"/>
  <c r="AB356" i="3"/>
  <c r="BE345" i="3"/>
  <c r="AB336" i="3"/>
  <c r="AK325" i="3"/>
  <c r="AG316" i="3"/>
  <c r="AB306" i="3"/>
  <c r="AK295" i="3"/>
  <c r="BU287" i="3"/>
  <c r="F273" i="3"/>
  <c r="AG266" i="3"/>
  <c r="BA257" i="3"/>
  <c r="BI247" i="3"/>
  <c r="AB236" i="3"/>
  <c r="AG226" i="3"/>
  <c r="AO217" i="3"/>
  <c r="BY176" i="3"/>
  <c r="P493" i="3"/>
  <c r="BY136" i="3"/>
  <c r="P413" i="3"/>
  <c r="AS237" i="3"/>
  <c r="AG22" i="3"/>
  <c r="Y103" i="3"/>
  <c r="BU397" i="3"/>
  <c r="F153" i="3"/>
  <c r="W403" i="3"/>
  <c r="AG156" i="3"/>
  <c r="BE445" i="3"/>
  <c r="W233" i="3"/>
  <c r="AW77" i="3"/>
  <c r="BE446" i="3" l="1"/>
  <c r="AG157" i="3"/>
  <c r="AG158" i="3" s="1"/>
  <c r="BY137" i="3"/>
  <c r="BY177" i="3"/>
  <c r="AG227" i="3"/>
  <c r="AG228" i="3" s="1"/>
  <c r="AB237" i="3"/>
  <c r="AB238" i="3" s="1"/>
  <c r="AG267" i="3"/>
  <c r="AG268" i="3" s="1"/>
  <c r="AK296" i="3"/>
  <c r="AB307" i="3"/>
  <c r="AB308" i="3" s="1"/>
  <c r="AG317" i="3"/>
  <c r="AG318" i="3" s="1"/>
  <c r="AK326" i="3"/>
  <c r="AB337" i="3"/>
  <c r="AB338" i="3" s="1"/>
  <c r="BE346" i="3"/>
  <c r="AB357" i="3"/>
  <c r="AB358" i="3" s="1"/>
  <c r="AB367" i="3"/>
  <c r="AB368" i="3" s="1"/>
  <c r="AG377" i="3"/>
  <c r="AG378" i="3" s="1"/>
  <c r="BE386" i="3"/>
  <c r="BE396" i="3"/>
  <c r="BE416" i="3"/>
  <c r="BY427" i="3"/>
  <c r="AB437" i="3"/>
  <c r="AB438" i="3" s="1"/>
  <c r="AK476" i="3"/>
  <c r="BE496" i="3"/>
  <c r="AK506" i="3"/>
  <c r="BE516" i="3"/>
  <c r="AG437" i="3"/>
  <c r="AG438" i="3" s="1"/>
  <c r="AG457" i="3"/>
  <c r="AG458" i="3" s="1"/>
  <c r="BE46" i="3"/>
  <c r="AG477" i="3"/>
  <c r="AG478" i="3" s="1"/>
  <c r="AK256" i="3"/>
  <c r="AK366" i="3"/>
  <c r="J436" i="3"/>
  <c r="J435" i="3"/>
  <c r="J434" i="3"/>
  <c r="J437" i="3"/>
  <c r="AK25" i="3"/>
  <c r="BE25" i="3"/>
  <c r="BE116" i="3"/>
  <c r="AB157" i="3"/>
  <c r="AB158" i="3" s="1"/>
  <c r="BE186" i="3"/>
  <c r="BE36" i="3"/>
  <c r="AG67" i="3"/>
  <c r="AG68" i="3" s="1"/>
  <c r="AB77" i="3"/>
  <c r="AB78" i="3" s="1"/>
  <c r="AG97" i="3"/>
  <c r="AG98" i="3" s="1"/>
  <c r="AG117" i="3"/>
  <c r="AG118" i="3" s="1"/>
  <c r="AB127" i="3"/>
  <c r="AB128" i="3" s="1"/>
  <c r="J134" i="3"/>
  <c r="J135" i="3"/>
  <c r="J137" i="3"/>
  <c r="J136" i="3"/>
  <c r="AG167" i="3"/>
  <c r="AG168" i="3" s="1"/>
  <c r="BY187" i="3"/>
  <c r="AK216" i="3"/>
  <c r="BE246" i="3"/>
  <c r="AK286" i="3"/>
  <c r="AG297" i="3"/>
  <c r="AG298" i="3" s="1"/>
  <c r="AK306" i="3"/>
  <c r="BE316" i="3"/>
  <c r="AB347" i="3"/>
  <c r="AB348" i="3" s="1"/>
  <c r="BE356" i="3"/>
  <c r="BY377" i="3"/>
  <c r="BY397" i="3"/>
  <c r="BE406" i="3"/>
  <c r="AB417" i="3"/>
  <c r="AB418" i="3" s="1"/>
  <c r="BE426" i="3"/>
  <c r="BY437" i="3"/>
  <c r="AB457" i="3"/>
  <c r="AB458" i="3" s="1"/>
  <c r="AB477" i="3"/>
  <c r="AB478" i="3" s="1"/>
  <c r="AK486" i="3"/>
  <c r="BY497" i="3"/>
  <c r="BE126" i="3"/>
  <c r="J185" i="3"/>
  <c r="J187" i="3"/>
  <c r="J184" i="3"/>
  <c r="J186" i="3"/>
  <c r="BY247" i="3"/>
  <c r="AK66" i="3"/>
  <c r="BE236" i="3"/>
  <c r="AB167" i="3"/>
  <c r="AB168" i="3" s="1"/>
  <c r="J487" i="3"/>
  <c r="J485" i="3"/>
  <c r="J486" i="3"/>
  <c r="J484" i="3"/>
  <c r="AB47" i="3"/>
  <c r="AB48" i="3" s="1"/>
  <c r="J95" i="3"/>
  <c r="J96" i="3"/>
  <c r="J97" i="3"/>
  <c r="J94" i="3"/>
  <c r="AK146" i="3"/>
  <c r="AG197" i="3"/>
  <c r="AG198" i="3" s="1"/>
  <c r="AG26" i="3"/>
  <c r="AG27" i="3" s="1"/>
  <c r="J47" i="3"/>
  <c r="J46" i="3"/>
  <c r="J45" i="3"/>
  <c r="J44" i="3"/>
  <c r="AK86" i="3"/>
  <c r="BE156" i="3"/>
  <c r="BE196" i="3"/>
  <c r="AG207" i="3"/>
  <c r="AG208" i="3" s="1"/>
  <c r="J237" i="3"/>
  <c r="J235" i="3"/>
  <c r="J236" i="3"/>
  <c r="J234" i="3"/>
  <c r="AG247" i="3"/>
  <c r="AG248" i="3" s="1"/>
  <c r="AB257" i="3"/>
  <c r="AB258" i="3" s="1"/>
  <c r="AK276" i="3"/>
  <c r="AG287" i="3"/>
  <c r="AG288" i="3" s="1"/>
  <c r="J306" i="3"/>
  <c r="J304" i="3"/>
  <c r="J305" i="3"/>
  <c r="J307" i="3"/>
  <c r="BY367" i="3"/>
  <c r="AK386" i="3"/>
  <c r="AG407" i="3"/>
  <c r="AG408" i="3" s="1"/>
  <c r="AK466" i="3"/>
  <c r="BY477" i="3"/>
  <c r="J507" i="3"/>
  <c r="J505" i="3"/>
  <c r="J506" i="3"/>
  <c r="J504" i="3"/>
  <c r="AB517" i="3"/>
  <c r="AB518" i="3" s="1"/>
  <c r="BE56" i="3"/>
  <c r="AG107" i="3"/>
  <c r="AG108" i="3" s="1"/>
  <c r="BE476" i="3"/>
  <c r="BY57" i="3"/>
  <c r="AB197" i="3"/>
  <c r="AB198" i="3" s="1"/>
  <c r="BE86" i="3"/>
  <c r="AB57" i="3"/>
  <c r="AB58" i="3" s="1"/>
  <c r="AK76" i="3"/>
  <c r="AK106" i="3"/>
  <c r="AK166" i="3"/>
  <c r="AB207" i="3"/>
  <c r="AB208" i="3" s="1"/>
  <c r="J75" i="3"/>
  <c r="J77" i="3"/>
  <c r="J74" i="3"/>
  <c r="J76" i="3"/>
  <c r="BY87" i="3"/>
  <c r="AB97" i="3"/>
  <c r="AB98" i="3" s="1"/>
  <c r="J107" i="3"/>
  <c r="J105" i="3"/>
  <c r="J106" i="3"/>
  <c r="J104" i="3"/>
  <c r="AG137" i="3"/>
  <c r="AG138" i="3" s="1"/>
  <c r="AB147" i="3"/>
  <c r="AB148" i="3" s="1"/>
  <c r="BY157" i="3"/>
  <c r="AG177" i="3"/>
  <c r="AG178" i="3" s="1"/>
  <c r="AK186" i="3"/>
  <c r="J195" i="3"/>
  <c r="J196" i="3"/>
  <c r="J197" i="3"/>
  <c r="J194" i="3"/>
  <c r="BE216" i="3"/>
  <c r="BY287" i="3"/>
  <c r="AG337" i="3"/>
  <c r="AG338" i="3" s="1"/>
  <c r="AG367" i="3"/>
  <c r="AG368" i="3" s="1"/>
  <c r="AK376" i="3"/>
  <c r="AK396" i="3"/>
  <c r="J414" i="3"/>
  <c r="J416" i="3"/>
  <c r="J417" i="3"/>
  <c r="J415" i="3"/>
  <c r="AB447" i="3"/>
  <c r="AB448" i="3" s="1"/>
  <c r="J456" i="3"/>
  <c r="J455" i="3"/>
  <c r="J454" i="3"/>
  <c r="J457" i="3"/>
  <c r="BY467" i="3"/>
  <c r="BY517" i="3"/>
  <c r="BE76" i="3"/>
  <c r="BY357" i="3"/>
  <c r="BY227" i="3"/>
  <c r="BY407" i="3"/>
  <c r="BE256" i="3"/>
  <c r="J297" i="3"/>
  <c r="J296" i="3"/>
  <c r="J295" i="3"/>
  <c r="J294" i="3"/>
  <c r="J317" i="3"/>
  <c r="J314" i="3"/>
  <c r="J315" i="3"/>
  <c r="J316" i="3"/>
  <c r="J375" i="3"/>
  <c r="J376" i="3"/>
  <c r="J374" i="3"/>
  <c r="J377" i="3"/>
  <c r="AG397" i="3"/>
  <c r="AG398" i="3" s="1"/>
  <c r="J464" i="3"/>
  <c r="J467" i="3"/>
  <c r="J465" i="3"/>
  <c r="J466" i="3"/>
  <c r="BY197" i="3"/>
  <c r="AB287" i="3"/>
  <c r="AB288" i="3" s="1"/>
  <c r="AB387" i="3"/>
  <c r="AB388" i="3" s="1"/>
  <c r="BE96" i="3"/>
  <c r="AK236" i="3"/>
  <c r="AK356" i="3"/>
  <c r="AG187" i="3"/>
  <c r="AG188" i="3" s="1"/>
  <c r="AK336" i="3"/>
  <c r="BY97" i="3"/>
  <c r="AK176" i="3"/>
  <c r="AG257" i="3"/>
  <c r="AG258" i="3" s="1"/>
  <c r="BY307" i="3"/>
  <c r="J334" i="3"/>
  <c r="J335" i="3"/>
  <c r="J337" i="3"/>
  <c r="J336" i="3"/>
  <c r="BE376" i="3"/>
  <c r="J384" i="3"/>
  <c r="J387" i="3"/>
  <c r="J386" i="3"/>
  <c r="J385" i="3"/>
  <c r="J475" i="3"/>
  <c r="J474" i="3"/>
  <c r="J477" i="3"/>
  <c r="J476" i="3"/>
  <c r="AG497" i="3"/>
  <c r="AG498" i="3" s="1"/>
  <c r="BE366" i="3"/>
  <c r="AG447" i="3"/>
  <c r="AG448" i="3" s="1"/>
  <c r="AK126" i="3"/>
  <c r="AK266" i="3"/>
  <c r="AK96" i="3"/>
  <c r="BY217" i="3"/>
  <c r="J37" i="3"/>
  <c r="J35" i="3"/>
  <c r="J36" i="3"/>
  <c r="J34" i="3"/>
  <c r="AB107" i="3"/>
  <c r="AB108" i="3" s="1"/>
  <c r="J215" i="3"/>
  <c r="J216" i="3"/>
  <c r="J214" i="3"/>
  <c r="J217" i="3"/>
  <c r="BY26" i="3"/>
  <c r="BY77" i="3"/>
  <c r="J84" i="3"/>
  <c r="J86" i="3"/>
  <c r="J87" i="3"/>
  <c r="J85" i="3"/>
  <c r="BE106" i="3"/>
  <c r="J127" i="3"/>
  <c r="J126" i="3"/>
  <c r="J124" i="3"/>
  <c r="J125" i="3"/>
  <c r="BE136" i="3"/>
  <c r="AG147" i="3"/>
  <c r="AG148" i="3" s="1"/>
  <c r="AK196" i="3"/>
  <c r="BY277" i="3"/>
  <c r="AG357" i="3"/>
  <c r="AG358" i="3" s="1"/>
  <c r="J367" i="3"/>
  <c r="J364" i="3"/>
  <c r="J365" i="3"/>
  <c r="J366" i="3"/>
  <c r="AK436" i="3"/>
  <c r="AB467" i="3"/>
  <c r="AB468" i="3" s="1"/>
  <c r="BY507" i="3"/>
  <c r="AG47" i="3"/>
  <c r="AG48" i="3" s="1"/>
  <c r="J23" i="3"/>
  <c r="J25" i="3"/>
  <c r="J24" i="3"/>
  <c r="J26" i="3"/>
  <c r="AG77" i="3"/>
  <c r="AG78" i="3" s="1"/>
  <c r="AB117" i="3"/>
  <c r="AB118" i="3" s="1"/>
  <c r="AB177" i="3"/>
  <c r="AB178" i="3" s="1"/>
  <c r="AK226" i="3"/>
  <c r="AB267" i="3"/>
  <c r="AB268" i="3" s="1"/>
  <c r="J274" i="3"/>
  <c r="J276" i="3"/>
  <c r="J277" i="3"/>
  <c r="J275" i="3"/>
  <c r="AG327" i="3"/>
  <c r="AG328" i="3" s="1"/>
  <c r="AK346" i="3"/>
  <c r="AG427" i="3"/>
  <c r="AG428" i="3" s="1"/>
  <c r="J494" i="3"/>
  <c r="J495" i="3"/>
  <c r="J496" i="3"/>
  <c r="J497" i="3"/>
  <c r="AK56" i="3"/>
  <c r="BY297" i="3"/>
  <c r="AG57" i="3"/>
  <c r="AG58" i="3" s="1"/>
  <c r="AK46" i="3"/>
  <c r="J117" i="3"/>
  <c r="J116" i="3"/>
  <c r="J115" i="3"/>
  <c r="J114" i="3"/>
  <c r="BE166" i="3"/>
  <c r="AB227" i="3"/>
  <c r="AB228" i="3" s="1"/>
  <c r="J266" i="3"/>
  <c r="J264" i="3"/>
  <c r="J267" i="3"/>
  <c r="J265" i="3"/>
  <c r="AB297" i="3"/>
  <c r="AB298" i="3" s="1"/>
  <c r="AK316" i="3"/>
  <c r="BY347" i="3"/>
  <c r="J357" i="3"/>
  <c r="J356" i="3"/>
  <c r="J355" i="3"/>
  <c r="J354" i="3"/>
  <c r="J395" i="3"/>
  <c r="J394" i="3"/>
  <c r="J396" i="3"/>
  <c r="J397" i="3"/>
  <c r="AK416" i="3"/>
  <c r="BE486" i="3"/>
  <c r="AK36" i="3"/>
  <c r="BY317" i="3"/>
  <c r="AB407" i="3"/>
  <c r="AB408" i="3" s="1"/>
  <c r="BY117" i="3"/>
  <c r="AB187" i="3"/>
  <c r="AB188" i="3" s="1"/>
  <c r="J207" i="3"/>
  <c r="J206" i="3"/>
  <c r="J205" i="3"/>
  <c r="J204" i="3"/>
  <c r="AB217" i="3"/>
  <c r="AB218" i="3" s="1"/>
  <c r="AG277" i="3"/>
  <c r="AG278" i="3" s="1"/>
  <c r="BE326" i="3"/>
  <c r="BE336" i="3"/>
  <c r="AG387" i="3"/>
  <c r="AG388" i="3" s="1"/>
  <c r="J405" i="3"/>
  <c r="J406" i="3"/>
  <c r="J407" i="3"/>
  <c r="J404" i="3"/>
  <c r="BE466" i="3"/>
  <c r="BE506" i="3"/>
  <c r="AB137" i="3"/>
  <c r="AB138" i="3" s="1"/>
  <c r="AK206" i="3"/>
  <c r="AB327" i="3"/>
  <c r="AB328" i="3" s="1"/>
  <c r="AK456" i="3"/>
  <c r="BY487" i="3"/>
  <c r="AB507" i="3"/>
  <c r="AB508" i="3" s="1"/>
  <c r="BE66" i="3"/>
  <c r="AG87" i="3"/>
  <c r="AG88" i="3" s="1"/>
  <c r="BY127" i="3"/>
  <c r="BE296" i="3"/>
  <c r="AK496" i="3"/>
  <c r="AB26" i="3"/>
  <c r="AB27" i="3" s="1"/>
  <c r="AB37" i="3"/>
  <c r="AB38" i="3" s="1"/>
  <c r="J66" i="3"/>
  <c r="J64" i="3"/>
  <c r="J65" i="3"/>
  <c r="J67" i="3"/>
  <c r="AK246" i="3"/>
  <c r="J254" i="3"/>
  <c r="J255" i="3"/>
  <c r="J256" i="3"/>
  <c r="J257" i="3"/>
  <c r="BE266" i="3"/>
  <c r="BE286" i="3"/>
  <c r="AG307" i="3"/>
  <c r="AG308" i="3" s="1"/>
  <c r="AB317" i="3"/>
  <c r="AB318" i="3" s="1"/>
  <c r="BY327" i="3"/>
  <c r="BY337" i="3"/>
  <c r="AG417" i="3"/>
  <c r="AG418" i="3" s="1"/>
  <c r="AK516" i="3"/>
  <c r="AG517" i="3"/>
  <c r="AG518" i="3" s="1"/>
  <c r="AK156" i="3"/>
  <c r="BY147" i="3"/>
  <c r="AK426" i="3"/>
  <c r="J325" i="3"/>
  <c r="J324" i="3"/>
  <c r="J326" i="3"/>
  <c r="J327" i="3"/>
  <c r="AG467" i="3"/>
  <c r="AG468" i="3" s="1"/>
  <c r="BY167" i="3"/>
  <c r="BY417" i="3"/>
  <c r="BY37" i="3"/>
  <c r="BE276" i="3"/>
  <c r="J286" i="3"/>
  <c r="J284" i="3"/>
  <c r="J285" i="3"/>
  <c r="J287" i="3"/>
  <c r="J345" i="3"/>
  <c r="J347" i="3"/>
  <c r="J344" i="3"/>
  <c r="J346" i="3"/>
  <c r="AB427" i="3"/>
  <c r="AB428" i="3" s="1"/>
  <c r="J446" i="3"/>
  <c r="J445" i="3"/>
  <c r="J447" i="3"/>
  <c r="J444" i="3"/>
  <c r="BY47" i="3"/>
  <c r="AB67" i="3"/>
  <c r="AB68" i="3" s="1"/>
  <c r="BY107" i="3"/>
  <c r="AG127" i="3"/>
  <c r="AG128" i="3" s="1"/>
  <c r="BE146" i="3"/>
  <c r="J154" i="3"/>
  <c r="J157" i="3"/>
  <c r="J155" i="3"/>
  <c r="J156" i="3"/>
  <c r="BY207" i="3"/>
  <c r="AG217" i="3"/>
  <c r="AG218" i="3" s="1"/>
  <c r="BE226" i="3"/>
  <c r="BY237" i="3"/>
  <c r="J247" i="3"/>
  <c r="J245" i="3"/>
  <c r="J244" i="3"/>
  <c r="J246" i="3"/>
  <c r="BY267" i="3"/>
  <c r="BE306" i="3"/>
  <c r="AB377" i="3"/>
  <c r="AB378" i="3" s="1"/>
  <c r="AB397" i="3"/>
  <c r="AB398" i="3" s="1"/>
  <c r="AK406" i="3"/>
  <c r="BE436" i="3"/>
  <c r="AB487" i="3"/>
  <c r="AB488" i="3" s="1"/>
  <c r="AB497" i="3"/>
  <c r="AB498" i="3" s="1"/>
  <c r="J516" i="3"/>
  <c r="J514" i="3"/>
  <c r="J515" i="3"/>
  <c r="J517" i="3"/>
  <c r="BE456" i="3"/>
  <c r="J146" i="3"/>
  <c r="J145" i="3"/>
  <c r="J144" i="3"/>
  <c r="J147" i="3"/>
  <c r="BY387" i="3"/>
  <c r="J175" i="3"/>
  <c r="J177" i="3"/>
  <c r="J174" i="3"/>
  <c r="J176" i="3"/>
  <c r="AK446" i="3"/>
  <c r="AG507" i="3"/>
  <c r="AG508" i="3" s="1"/>
  <c r="AG347" i="3"/>
  <c r="AG348" i="3" s="1"/>
  <c r="BY67" i="3"/>
  <c r="BY457" i="3"/>
  <c r="BE176" i="3"/>
  <c r="AK136" i="3"/>
  <c r="BY257" i="3"/>
  <c r="J427" i="3"/>
  <c r="J425" i="3"/>
  <c r="J424" i="3"/>
  <c r="J426" i="3"/>
  <c r="BY447" i="3"/>
  <c r="AK116" i="3"/>
  <c r="J167" i="3"/>
  <c r="J164" i="3"/>
  <c r="J166" i="3"/>
  <c r="J165" i="3"/>
  <c r="J226" i="3"/>
  <c r="J225" i="3"/>
  <c r="J227" i="3"/>
  <c r="J224" i="3"/>
  <c r="AB277" i="3"/>
  <c r="AB278" i="3" s="1"/>
  <c r="AG487" i="3"/>
  <c r="AG488" i="3" s="1"/>
  <c r="AB87" i="3"/>
  <c r="AB88" i="3" s="1"/>
  <c r="AG37" i="3"/>
  <c r="AG38" i="3" s="1"/>
  <c r="AB247" i="3"/>
  <c r="AB248" i="3" s="1"/>
  <c r="AG237" i="3"/>
  <c r="AG238" i="3" s="1"/>
  <c r="BE206" i="3"/>
  <c r="J56" i="3"/>
  <c r="J57" i="3"/>
  <c r="J54" i="3"/>
  <c r="J5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778A35-AA54-4FEC-B241-77301E0F59C2}" keepAlive="1" name="クエリ - even_view_alter_f10 0" description="ブック内の 'even_view_alter_f10 0' クエリへの接続です。" type="5" refreshedVersion="8" background="1" saveData="1">
    <dbPr connection="Provider=Microsoft.Mashup.OleDb.1;Data Source=$Workbook$;Location=&quot;even_view_alter_f10 0&quot;;Extended Properties=&quot;&quot;" command="SELECT * FROM [even_view_alter_f10 0]"/>
  </connection>
  <connection id="2" xr16:uid="{DF312BD5-C981-4121-9B83-9CB7CD6BBFA3}" keepAlive="1" name="クエリ - even_view_alter_f60 0" description="ブック内の 'even_view_alter_f60 0' クエリへの接続です。" type="5" refreshedVersion="8" background="1" saveData="1">
    <dbPr connection="Provider=Microsoft.Mashup.OleDb.1;Data Source=$Workbook$;Location=&quot;even_view_alter_f60 0&quot;;Extended Properties=&quot;&quot;" command="SELECT * FROM [even_view_alter_f60 0]"/>
  </connection>
  <connection id="3" xr16:uid="{A9B801EA-1622-4F77-A094-F854A4DD7805}" keepAlive="1" name="クエリ - even_view_f_0 4_alter" description="ブック内の 'even_view_f_0 4_alter' クエリへの接続です。" type="5" refreshedVersion="0" background="1">
    <dbPr connection="Provider=Microsoft.Mashup.OleDb.1;Data Source=$Workbook$;Location=&quot;even_view_f_0 4_alter&quot;;Extended Properties=&quot;&quot;" command="SELECT * FROM [even_view_f_0 4_alter]"/>
  </connection>
  <connection id="4" xr16:uid="{CAF184E3-6BCC-4426-B8E0-1A680FFD2B68}" keepAlive="1" name="クエリ - even_view_f_0 4_alter (2)" description="ブック内の 'even_view_f_0 4_alter (2)' クエリへの接続です。" type="5" refreshedVersion="8" background="1" saveData="1">
    <dbPr connection="Provider=Microsoft.Mashup.OleDb.1;Data Source=$Workbook$;Location=&quot;even_view_f_0 4_alter (2)&quot;;Extended Properties=&quot;&quot;" command="SELECT * FROM [even_view_f_0 4_alter (2)]"/>
  </connection>
  <connection id="5" xr16:uid="{AEF797D1-E3E4-48D4-B719-0E1166BB1597}" keepAlive="1" name="クエリ - even_view_f_0 5_alter" description="ブック内の 'even_view_f_0 5_alter' クエリへの接続です。" type="5" refreshedVersion="0" background="1">
    <dbPr connection="Provider=Microsoft.Mashup.OleDb.1;Data Source=$Workbook$;Location=&quot;even_view_f_0 5_alter&quot;;Extended Properties=&quot;&quot;" command="SELECT * FROM [even_view_f_0 5_alter]"/>
  </connection>
  <connection id="6" xr16:uid="{6A247750-CB6E-49BA-9791-8A1ED334D889}" keepAlive="1" name="クエリ - even_view_f_0 5_alter (2)" description="ブック内の 'even_view_f_0 5_alter (2)' クエリへの接続です。" type="5" refreshedVersion="0" background="1">
    <dbPr connection="Provider=Microsoft.Mashup.OleDb.1;Data Source=$Workbook$;Location=&quot;even_view_f_0 5_alter (2)&quot;;Extended Properties=&quot;&quot;" command="SELECT * FROM [even_view_f_0 5_alter (2)]"/>
  </connection>
  <connection id="7" xr16:uid="{11FA840E-5E3F-4B51-961E-6785D347A70F}" keepAlive="1" name="クエリ - even_view_f_0 5_alter (3)" description="ブック内の 'even_view_f_0 5_alter (3)' クエリへの接続です。" type="5" refreshedVersion="0" background="1">
    <dbPr connection="Provider=Microsoft.Mashup.OleDb.1;Data Source=$Workbook$;Location=&quot;even_view_f_0 5_alter (3)&quot;;Extended Properties=&quot;&quot;" command="SELECT * FROM [even_view_f_0 5_alter (3)]"/>
  </connection>
  <connection id="8" xr16:uid="{C16DF87B-95AD-49C7-831E-4966BD54B704}" keepAlive="1" name="クエリ - even_view_f_0 5_alter (4)" description="ブック内の 'even_view_f_0 5_alter (4)' クエリへの接続です。" type="5" refreshedVersion="0" background="1">
    <dbPr connection="Provider=Microsoft.Mashup.OleDb.1;Data Source=$Workbook$;Location=&quot;even_view_f_0 5_alter (4)&quot;;Extended Properties=&quot;&quot;" command="SELECT * FROM [even_view_f_0 5_alter (4)]"/>
  </connection>
  <connection id="9" xr16:uid="{F8C4AE66-7A63-4B58-ABD1-B4694976238B}" keepAlive="1" name="クエリ - even_view_f_0 5_alter (5)" description="ブック内の 'even_view_f_0 5_alter (5)' クエリへの接続です。" type="5" refreshedVersion="0" background="1">
    <dbPr connection="Provider=Microsoft.Mashup.OleDb.1;Data Source=$Workbook$;Location=&quot;even_view_f_0 5_alter (5)&quot;;Extended Properties=&quot;&quot;" command="SELECT * FROM [even_view_f_0 5_alter (5)]"/>
  </connection>
  <connection id="10" xr16:uid="{59E16157-D8A2-4706-90A9-0953CBA03987}" keepAlive="1" name="クエリ - even_view_f_0 5_alter (6)" description="ブック内の 'even_view_f_0 5_alter (6)' クエリへの接続です。" type="5" refreshedVersion="8" background="1" saveData="1">
    <dbPr connection="Provider=Microsoft.Mashup.OleDb.1;Data Source=$Workbook$;Location=&quot;even_view_f_0 5_alter (6)&quot;;Extended Properties=&quot;&quot;" command="SELECT * FROM [even_view_f_0 5_alter (6)]"/>
  </connection>
  <connection id="11" xr16:uid="{8B623C44-85E7-4125-919E-41EB60777E0A}" keepAlive="1" name="クエリ - large_even_series_rule_f_0 0_ts_alternating" description="ブック内の 'large_even_series_rule_f_0 0_ts_alternating' クエリへの接続です。" type="5" refreshedVersion="8" background="1" saveData="1">
    <dbPr connection="Provider=Microsoft.Mashup.OleDb.1;Data Source=$Workbook$;Location=&quot;large_even_series_rule_f_0 0_ts_alternating&quot;;Extended Properties=&quot;&quot;" command="SELECT * FROM [large_even_series_rule_f_0 0_ts_alternating]"/>
  </connection>
  <connection id="12" xr16:uid="{AD52E9FB-A2D3-4C8C-ADD1-D446F1955E0D}" keepAlive="1" name="クエリ - large_even_series_rule_f_0 0_ts_frozen" description="ブック内の 'large_even_series_rule_f_0 0_ts_frozen' クエリへの接続です。" type="5" refreshedVersion="8" background="1" saveData="1">
    <dbPr connection="Provider=Microsoft.Mashup.OleDb.1;Data Source=$Workbook$;Location=&quot;large_even_series_rule_f_0 0_ts_frozen&quot;;Extended Properties=&quot;&quot;" command="SELECT * FROM [large_even_series_rule_f_0 0_ts_frozen]"/>
  </connection>
  <connection id="13" xr16:uid="{809FF61E-ACC1-4BAC-BA0E-7525C1BB0F26}" keepAlive="1" name="クエリ - large_even_series_rule_f_0 1_ts_alternating" description="ブック内の 'large_even_series_rule_f_0 1_ts_alternating' クエリへの接続です。" type="5" refreshedVersion="0" background="1">
    <dbPr connection="Provider=Microsoft.Mashup.OleDb.1;Data Source=$Workbook$;Location=&quot;large_even_series_rule_f_0 1_ts_alternating&quot;;Extended Properties=&quot;&quot;" command="SELECT * FROM [large_even_series_rule_f_0 1_ts_alternating]"/>
  </connection>
  <connection id="14" xr16:uid="{AFFCEE83-C8A9-43F2-AA8B-8EA12F5EA8DF}" keepAlive="1" name="クエリ - large_even_series_rule_f_0 1_ts_alternating (2)" description="ブック内の 'large_even_series_rule_f_0 1_ts_alternating (2)' クエリへの接続です。" type="5" refreshedVersion="0" background="1" saveData="1">
    <dbPr connection="Provider=Microsoft.Mashup.OleDb.1;Data Source=$Workbook$;Location=&quot;large_even_series_rule_f_0 1_ts_alternating (2)&quot;;Extended Properties=&quot;&quot;" command="SELECT * FROM [large_even_series_rule_f_0 1_ts_alternating (2)]"/>
  </connection>
  <connection id="15" xr16:uid="{D85316B5-CF8E-47D1-A3A4-238ECC90C2A0}" keepAlive="1" name="クエリ - large_even_series_rule_f_0 1_ts_alternating (3)" description="ブック内の 'large_even_series_rule_f_0 1_ts_alternating (3)' クエリへの接続です。" type="5" refreshedVersion="0" background="1" saveData="1">
    <dbPr connection="Provider=Microsoft.Mashup.OleDb.1;Data Source=$Workbook$;Location=&quot;large_even_series_rule_f_0 1_ts_alternating (3)&quot;;Extended Properties=&quot;&quot;" command="SELECT * FROM [large_even_series_rule_f_0 1_ts_alternating (3)]"/>
  </connection>
  <connection id="16" xr16:uid="{52F289D6-DE52-463D-B8F5-C9FAB98AAF61}" keepAlive="1" name="クエリ - large_even_series_rule_f_0 1_ts_alternating (4)" description="ブック内の 'large_even_series_rule_f_0 1_ts_alternating (4)' クエリへの接続です。" type="5" refreshedVersion="0" background="1" saveData="1">
    <dbPr connection="Provider=Microsoft.Mashup.OleDb.1;Data Source=$Workbook$;Location=&quot;large_even_series_rule_f_0 1_ts_alternating (4)&quot;;Extended Properties=&quot;&quot;" command="SELECT * FROM [large_even_series_rule_f_0 1_ts_alternating (4)]"/>
  </connection>
  <connection id="17" xr16:uid="{84491475-46CE-4127-88DD-FF3FEAA694FB}" keepAlive="1" name="クエリ - large_even_series_rule_f_0 1_ts_alternating (5)" description="ブック内の 'large_even_series_rule_f_0 1_ts_alternating (5)' クエリへの接続です。" type="5" refreshedVersion="0" background="1" saveData="1">
    <dbPr connection="Provider=Microsoft.Mashup.OleDb.1;Data Source=$Workbook$;Location=&quot;large_even_series_rule_f_0 1_ts_alternating (5)&quot;;Extended Properties=&quot;&quot;" command="SELECT * FROM [large_even_series_rule_f_0 1_ts_alternating (5)]"/>
  </connection>
  <connection id="18" xr16:uid="{6FD268C5-45A2-40B3-BECA-4B6E29B4E7F7}" keepAlive="1" name="クエリ - large_even_series_rule_f_0 1_ts_alternating (6)" description="ブック内の 'large_even_series_rule_f_0 1_ts_alternating (6)' クエリへの接続です。" type="5" refreshedVersion="8" background="1" saveData="1">
    <dbPr connection="Provider=Microsoft.Mashup.OleDb.1;Data Source=$Workbook$;Location=&quot;large_even_series_rule_f_0 1_ts_alternating (6)&quot;;Extended Properties=&quot;&quot;" command="SELECT * FROM [large_even_series_rule_f_0 1_ts_alternating (6)]"/>
  </connection>
  <connection id="19" xr16:uid="{015E69FD-572B-4615-B857-08E14FE0E7D0}" keepAlive="1" name="クエリ - large_even_series_rule_f_0 2_ts_alternating" description="ブック内の 'large_even_series_rule_f_0 2_ts_alternating' クエリへの接続です。" type="5" refreshedVersion="8" background="1" saveData="1">
    <dbPr connection="Provider=Microsoft.Mashup.OleDb.1;Data Source=$Workbook$;Location=&quot;large_even_series_rule_f_0 2_ts_alternating&quot;;Extended Properties=&quot;&quot;" command="SELECT * FROM [large_even_series_rule_f_0 2_ts_alternating]"/>
  </connection>
  <connection id="20" xr16:uid="{9CC868C9-5688-4836-8454-4112F3BC1D9D}" keepAlive="1" name="クエリ - large_even_series_rule_f_0 3_ts_alternating" description="ブック内の 'large_even_series_rule_f_0 3_ts_alternating' クエリへの接続です。" type="5" refreshedVersion="8" background="1" saveData="1">
    <dbPr connection="Provider=Microsoft.Mashup.OleDb.1;Data Source=$Workbook$;Location=&quot;large_even_series_rule_f_0 3_ts_alternating&quot;;Extended Properties=&quot;&quot;" command="SELECT * FROM [large_even_series_rule_f_0 3_ts_alternating]"/>
  </connection>
  <connection id="21" xr16:uid="{27EC920E-A609-4955-9869-981E0578B5BC}" keepAlive="1" name="クエリ - large_even_series_rule_f_0 99_ts_alternating" description="ブック内の 'large_even_series_rule_f_0 99_ts_alternating' クエリへの接続です。" type="5" refreshedVersion="0" background="1">
    <dbPr connection="Provider=Microsoft.Mashup.OleDb.1;Data Source=$Workbook$;Location=&quot;large_even_series_rule_f_0 99_ts_alternating&quot;;Extended Properties=&quot;&quot;" command="SELECT * FROM [large_even_series_rule_f_0 99_ts_alternating]"/>
  </connection>
  <connection id="22" xr16:uid="{759AAA51-8C64-47A0-918D-F4CF0097BFC8}" keepAlive="1" name="クエリ - large_even_series_rule_f_0 99_ts_alternating (2)" description="ブック内の 'large_even_series_rule_f_0 99_ts_alternating (2)' クエリへの接続です。" type="5" refreshedVersion="8" background="1" saveData="1">
    <dbPr connection="Provider=Microsoft.Mashup.OleDb.1;Data Source=$Workbook$;Location=&quot;large_even_series_rule_f_0 99_ts_alternating (2)&quot;;Extended Properties=&quot;&quot;" command="SELECT * FROM [large_even_series_rule_f_0 99_ts_alternating (2)]"/>
  </connection>
</connections>
</file>

<file path=xl/sharedStrings.xml><?xml version="1.0" encoding="utf-8"?>
<sst xmlns="http://schemas.openxmlformats.org/spreadsheetml/2006/main" count="10802" uniqueCount="120">
  <si>
    <t>p=</t>
  </si>
  <si>
    <t>p</t>
  </si>
  <si>
    <t>failure_rate</t>
  </si>
  <si>
    <t>p_step</t>
  </si>
  <si>
    <t>q_step</t>
  </si>
  <si>
    <t>span</t>
  </si>
  <si>
    <t>longest</t>
  </si>
  <si>
    <t>total_ab</t>
  </si>
  <si>
    <t>wins_a</t>
  </si>
  <si>
    <t>wins_b</t>
  </si>
  <si>
    <t>succ</t>
  </si>
  <si>
    <t>fail</t>
  </si>
  <si>
    <t>no_wins_ab</t>
  </si>
  <si>
    <t>％ f=</t>
  </si>
  <si>
    <t>％ 表=</t>
  </si>
  <si>
    <t>裏=</t>
  </si>
  <si>
    <t>目=</t>
  </si>
  <si>
    <t>局 計=</t>
  </si>
  <si>
    <t>シリ Ａ勝=</t>
  </si>
  <si>
    <t>シリ Ｂ勝=</t>
  </si>
  <si>
    <t>シリ 成功=</t>
  </si>
  <si>
    <t>シリ 失敗=</t>
  </si>
  <si>
    <t>シリ</t>
  </si>
  <si>
    <t>％</t>
  </si>
  <si>
    <t>％</t>
    <phoneticPr fontId="18"/>
  </si>
  <si>
    <t>最短=</t>
  </si>
  <si>
    <t>shortest</t>
  </si>
  <si>
    <t>行番号</t>
    <rPh sb="0" eb="3">
      <t>ギョウバンゴウ</t>
    </rPh>
    <phoneticPr fontId="18"/>
  </si>
  <si>
    <t>点</t>
    <rPh sb="0" eb="1">
      <t>テン</t>
    </rPh>
    <phoneticPr fontId="18"/>
  </si>
  <si>
    <t>局</t>
    <rPh sb="0" eb="1">
      <t>キョク</t>
    </rPh>
    <phoneticPr fontId="18"/>
  </si>
  <si>
    <t>ｼﾘｰｽﾞ</t>
  </si>
  <si>
    <t>将棋の先手勝率</t>
    <rPh sb="0" eb="2">
      <t>ショウギ</t>
    </rPh>
    <rPh sb="3" eb="5">
      <t>センテ</t>
    </rPh>
    <rPh sb="5" eb="7">
      <t>ショウリツ</t>
    </rPh>
    <phoneticPr fontId="18"/>
  </si>
  <si>
    <t>将棋の引分け率</t>
    <rPh sb="0" eb="2">
      <t>ショウギ</t>
    </rPh>
    <rPh sb="3" eb="5">
      <t>ヒキワ</t>
    </rPh>
    <rPh sb="6" eb="7">
      <t>リツ</t>
    </rPh>
    <phoneticPr fontId="18"/>
  </si>
  <si>
    <t>先手で勝ち</t>
    <rPh sb="0" eb="2">
      <t>センテ</t>
    </rPh>
    <rPh sb="3" eb="4">
      <t>カ</t>
    </rPh>
    <phoneticPr fontId="18"/>
  </si>
  <si>
    <t>後手で勝ち</t>
    <rPh sb="0" eb="2">
      <t>ゴテ</t>
    </rPh>
    <rPh sb="3" eb="4">
      <t>カ</t>
    </rPh>
    <phoneticPr fontId="18"/>
  </si>
  <si>
    <t>最短</t>
    <rPh sb="0" eb="2">
      <t>サイタン</t>
    </rPh>
    <phoneticPr fontId="18"/>
  </si>
  <si>
    <t>シミュレーション結果</t>
    <rPh sb="8" eb="10">
      <t>ケッカ</t>
    </rPh>
    <phoneticPr fontId="18"/>
  </si>
  <si>
    <t>試行</t>
    <rPh sb="0" eb="2">
      <t>シコウ</t>
    </rPh>
    <phoneticPr fontId="18"/>
  </si>
  <si>
    <t>手番の決め方</t>
    <rPh sb="0" eb="2">
      <t>テバン</t>
    </rPh>
    <rPh sb="3" eb="4">
      <t>キ</t>
    </rPh>
    <rPh sb="5" eb="6">
      <t>カタ</t>
    </rPh>
    <phoneticPr fontId="18"/>
  </si>
  <si>
    <t>前提条件</t>
    <rPh sb="0" eb="2">
      <t>ゼンテイ</t>
    </rPh>
    <rPh sb="2" eb="4">
      <t>ジョウケン</t>
    </rPh>
    <phoneticPr fontId="18"/>
  </si>
  <si>
    <t>Ａさんの勝ち</t>
    <rPh sb="4" eb="5">
      <t>カ</t>
    </rPh>
    <phoneticPr fontId="18"/>
  </si>
  <si>
    <t>Ｂさんの勝ち</t>
    <rPh sb="4" eb="5">
      <t>カ</t>
    </rPh>
    <phoneticPr fontId="18"/>
  </si>
  <si>
    <t>勝利条件達成</t>
    <rPh sb="0" eb="4">
      <t>ショウリジョウケン</t>
    </rPh>
    <rPh sb="4" eb="6">
      <t>タッセイ</t>
    </rPh>
    <phoneticPr fontId="18"/>
  </si>
  <si>
    <t>Ａさん</t>
    <phoneticPr fontId="18"/>
  </si>
  <si>
    <t>Ｂさん</t>
    <phoneticPr fontId="18"/>
  </si>
  <si>
    <t>点数差による判定勝ち</t>
    <rPh sb="0" eb="2">
      <t>テンスウ</t>
    </rPh>
    <rPh sb="2" eb="3">
      <t>サ</t>
    </rPh>
    <rPh sb="6" eb="9">
      <t>ハンテイカ</t>
    </rPh>
    <phoneticPr fontId="18"/>
  </si>
  <si>
    <t>引分けが起こらなかったシリーズ</t>
    <rPh sb="0" eb="2">
      <t>ヒキワ</t>
    </rPh>
    <rPh sb="4" eb="5">
      <t>オ</t>
    </rPh>
    <phoneticPr fontId="18"/>
  </si>
  <si>
    <t>引分け</t>
    <rPh sb="0" eb="2">
      <t>ヒキワ</t>
    </rPh>
    <phoneticPr fontId="18"/>
  </si>
  <si>
    <t>大会のルール設定</t>
    <rPh sb="0" eb="2">
      <t>タイカイ</t>
    </rPh>
    <rPh sb="6" eb="8">
      <t>セッテイ</t>
    </rPh>
    <phoneticPr fontId="18"/>
  </si>
  <si>
    <t>点先取</t>
    <rPh sb="0" eb="1">
      <t>テン</t>
    </rPh>
    <rPh sb="1" eb="3">
      <t>センシュ</t>
    </rPh>
    <phoneticPr fontId="18"/>
  </si>
  <si>
    <t>取ってる方の勝ち</t>
    <rPh sb="0" eb="1">
      <t>ト</t>
    </rPh>
    <rPh sb="4" eb="5">
      <t>ホウ</t>
    </rPh>
    <rPh sb="6" eb="7">
      <t>カ</t>
    </rPh>
    <phoneticPr fontId="18"/>
  </si>
  <si>
    <t>１局扱い</t>
    <rPh sb="1" eb="2">
      <t>キョク</t>
    </rPh>
    <rPh sb="2" eb="3">
      <t>アツカ</t>
    </rPh>
    <phoneticPr fontId="18"/>
  </si>
  <si>
    <t>とする</t>
    <phoneticPr fontId="18"/>
  </si>
  <si>
    <t>終了後に多く点を</t>
    <rPh sb="0" eb="3">
      <t>シュウリョウゴ</t>
    </rPh>
    <rPh sb="4" eb="5">
      <t>オオ</t>
    </rPh>
    <rPh sb="6" eb="7">
      <t>テン</t>
    </rPh>
    <phoneticPr fontId="18"/>
  </si>
  <si>
    <t>引分け率も</t>
    <rPh sb="0" eb="2">
      <t>ヒキワ</t>
    </rPh>
    <rPh sb="3" eb="4">
      <t>リツ</t>
    </rPh>
    <phoneticPr fontId="18"/>
  </si>
  <si>
    <t>適度に考慮</t>
    <rPh sb="0" eb="2">
      <t>テキド</t>
    </rPh>
    <rPh sb="3" eb="5">
      <t>コウリョ</t>
    </rPh>
    <phoneticPr fontId="18"/>
  </si>
  <si>
    <t>しています</t>
    <phoneticPr fontId="18"/>
  </si>
  <si>
    <t>または上限対局数</t>
    <rPh sb="3" eb="5">
      <t>ジョウゲン</t>
    </rPh>
    <rPh sb="5" eb="8">
      <t>タイキョクスウ</t>
    </rPh>
    <phoneticPr fontId="18"/>
  </si>
  <si>
    <t>上限</t>
    <rPh sb="0" eb="2">
      <t>ジョウゲン</t>
    </rPh>
    <phoneticPr fontId="18"/>
  </si>
  <si>
    <t>シリ 成Ａ満点=</t>
  </si>
  <si>
    <t>s_ful_wins_a</t>
  </si>
  <si>
    <t>シリ 成Ｂ満点=</t>
  </si>
  <si>
    <t>s_ful_wins_b</t>
  </si>
  <si>
    <t>シリ 成Ａ点差勝=</t>
  </si>
  <si>
    <t>s_pts_wins_a</t>
  </si>
  <si>
    <t>シリ 成Ｂ点差勝=</t>
  </si>
  <si>
    <t>s_pts_wins_b</t>
  </si>
  <si>
    <t>シリ 失Ａ満点=</t>
  </si>
  <si>
    <t>f_ful_wins_a</t>
  </si>
  <si>
    <t>シリ 失Ｂ満点=</t>
  </si>
  <si>
    <t>f_ful_wins_b</t>
  </si>
  <si>
    <t>シリ  失Ａ点差勝=</t>
  </si>
  <si>
    <t>f_pts_wins_a</t>
  </si>
  <si>
    <t>シリ 失Ｂ点差勝=</t>
  </si>
  <si>
    <t>f_pts_wins_b</t>
  </si>
  <si>
    <t>局 上限=</t>
  </si>
  <si>
    <t>シリ 勝敗付かず=</t>
  </si>
  <si>
    <t>シリ 失Ａ点差勝=</t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</si>
  <si>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将棋の先手勝率</t>
    </r>
    <r>
      <rPr>
        <sz val="11"/>
        <color theme="1"/>
        <rFont val="游ゴシック"/>
        <family val="2"/>
        <charset val="128"/>
        <scheme val="minor"/>
      </rPr>
      <t>］50%～99% （1%刻み）を想定</t>
    </r>
    <rPh sb="1" eb="3">
      <t>ショウギ</t>
    </rPh>
    <rPh sb="4" eb="6">
      <t>センテ</t>
    </rPh>
    <rPh sb="6" eb="8">
      <t>ショウリツ</t>
    </rPh>
    <rPh sb="20" eb="21">
      <t>キザ</t>
    </rPh>
    <rPh sb="24" eb="26">
      <t>ソウテイ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</si>
  <si>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将棋の引分け率</t>
    </r>
    <r>
      <rPr>
        <sz val="11"/>
        <color theme="1"/>
        <rFont val="游ゴシック"/>
        <family val="2"/>
        <charset val="128"/>
        <scheme val="minor"/>
      </rPr>
      <t>］50%～99% （1%刻み）を想定</t>
    </r>
    <rPh sb="1" eb="3">
      <t>ショウギ</t>
    </rPh>
    <rPh sb="4" eb="6">
      <t>ヒキワ</t>
    </rPh>
    <rPh sb="7" eb="8">
      <t>リツ</t>
    </rPh>
    <rPh sb="20" eb="21">
      <t>キザ</t>
    </rPh>
    <rPh sb="24" eb="26">
      <t>ソウテイ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</si>
  <si>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手番の決め方</t>
    </r>
    <r>
      <rPr>
        <sz val="11"/>
        <color theme="1"/>
        <rFont val="游ゴシック"/>
        <family val="2"/>
        <charset val="128"/>
        <scheme val="minor"/>
      </rPr>
      <t>］１局毎に先後を入れ替えるか、入れないかの２パターンを想定</t>
    </r>
    <rPh sb="1" eb="3">
      <t>テバン</t>
    </rPh>
    <rPh sb="4" eb="5">
      <t>キ</t>
    </rPh>
    <rPh sb="6" eb="7">
      <t>カタ</t>
    </rPh>
    <rPh sb="9" eb="10">
      <t>キョク</t>
    </rPh>
    <rPh sb="10" eb="11">
      <t>ゴト</t>
    </rPh>
    <rPh sb="12" eb="14">
      <t>センゴ</t>
    </rPh>
    <rPh sb="15" eb="16">
      <t>イ</t>
    </rPh>
    <rPh sb="17" eb="18">
      <t>カ</t>
    </rPh>
    <rPh sb="22" eb="23">
      <t>イ</t>
    </rPh>
    <rPh sb="34" eb="36">
      <t>ソウテイ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</si>
  <si>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行番号</t>
    </r>
    <r>
      <rPr>
        <sz val="11"/>
        <color theme="1"/>
        <rFont val="游ゴシック"/>
        <family val="2"/>
        <charset val="128"/>
        <scheme val="minor"/>
      </rPr>
      <t>］元シートの行番号</t>
    </r>
    <rPh sb="1" eb="4">
      <t>ギョウバンゴウ</t>
    </rPh>
    <rPh sb="5" eb="6">
      <t>モト</t>
    </rPh>
    <rPh sb="10" eb="13">
      <t>ギョウバンゴウ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</si>
  <si>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先手で勝ち</t>
    </r>
    <r>
      <rPr>
        <sz val="11"/>
        <color theme="1"/>
        <rFont val="游ゴシック"/>
        <family val="2"/>
        <charset val="128"/>
        <scheme val="minor"/>
      </rPr>
      <t>］先手番で勝ったときにもらえる勝ち点</t>
    </r>
    <rPh sb="1" eb="3">
      <t>センテ</t>
    </rPh>
    <rPh sb="4" eb="5">
      <t>カ</t>
    </rPh>
    <rPh sb="7" eb="9">
      <t>センテ</t>
    </rPh>
    <rPh sb="9" eb="10">
      <t>バン</t>
    </rPh>
    <rPh sb="11" eb="12">
      <t>カ</t>
    </rPh>
    <rPh sb="21" eb="22">
      <t>カ</t>
    </rPh>
    <rPh sb="23" eb="24">
      <t>テン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</si>
  <si>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後手で勝ち</t>
    </r>
    <r>
      <rPr>
        <sz val="11"/>
        <color theme="1"/>
        <rFont val="游ゴシック"/>
        <family val="2"/>
        <charset val="128"/>
        <scheme val="minor"/>
      </rPr>
      <t>］後手番で勝ったときにもらえる勝ち点</t>
    </r>
    <rPh sb="1" eb="3">
      <t>ゴテ</t>
    </rPh>
    <rPh sb="4" eb="5">
      <t>カ</t>
    </rPh>
    <rPh sb="7" eb="9">
      <t>ゴテ</t>
    </rPh>
    <rPh sb="9" eb="10">
      <t>バン</t>
    </rPh>
    <rPh sb="11" eb="12">
      <t>カ</t>
    </rPh>
    <rPh sb="21" eb="22">
      <t>カ</t>
    </rPh>
    <rPh sb="23" eb="24">
      <t>テン</t>
    </rPh>
    <phoneticPr fontId="18"/>
  </si>
  <si>
    <t>シリーズ勝利条件</t>
    <rPh sb="4" eb="8">
      <t>ショウリジョウケン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</si>
  <si>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シリーズ勝利条件</t>
    </r>
    <r>
      <rPr>
        <sz val="11"/>
        <color theme="1"/>
        <rFont val="游ゴシック"/>
        <family val="2"/>
        <charset val="128"/>
        <scheme val="minor"/>
      </rPr>
      <t>］この勝ち点を集めた方がシリーズでの勝者</t>
    </r>
    <rPh sb="5" eb="7">
      <t>ショウリ</t>
    </rPh>
    <rPh sb="7" eb="9">
      <t>ジョウケン</t>
    </rPh>
    <rPh sb="12" eb="13">
      <t>カ</t>
    </rPh>
    <rPh sb="14" eb="15">
      <t>テン</t>
    </rPh>
    <rPh sb="16" eb="17">
      <t>アツ</t>
    </rPh>
    <rPh sb="19" eb="20">
      <t>ホウ</t>
    </rPh>
    <rPh sb="27" eb="29">
      <t>ショウシャ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</si>
  <si>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引分け</t>
    </r>
    <r>
      <rPr>
        <sz val="11"/>
        <color theme="1"/>
        <rFont val="游ゴシック"/>
        <family val="2"/>
        <charset val="128"/>
        <scheme val="minor"/>
      </rPr>
      <t>］勝ち点は動かず一局を消費</t>
    </r>
    <rPh sb="1" eb="3">
      <t>ヒキワ</t>
    </rPh>
    <rPh sb="5" eb="6">
      <t>カ</t>
    </rPh>
    <rPh sb="7" eb="8">
      <t>テン</t>
    </rPh>
    <rPh sb="9" eb="10">
      <t>ウゴ</t>
    </rPh>
    <rPh sb="12" eb="14">
      <t>イッキョク</t>
    </rPh>
    <rPh sb="15" eb="17">
      <t>ショウヒ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</si>
  <si>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最短</t>
    </r>
    <r>
      <rPr>
        <sz val="11"/>
        <color theme="1"/>
        <rFont val="游ゴシック"/>
        <family val="2"/>
        <charset val="128"/>
        <scheme val="minor"/>
      </rPr>
      <t>］シリーズが最短で終わる対局数</t>
    </r>
    <rPh sb="1" eb="3">
      <t>サイタン</t>
    </rPh>
    <rPh sb="9" eb="11">
      <t>サイタン</t>
    </rPh>
    <rPh sb="12" eb="13">
      <t>オ</t>
    </rPh>
    <rPh sb="15" eb="18">
      <t>タイキョクスウ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</si>
  <si>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試行</t>
    </r>
    <r>
      <rPr>
        <sz val="11"/>
        <color theme="1"/>
        <rFont val="游ゴシック"/>
        <family val="2"/>
        <charset val="128"/>
        <scheme val="minor"/>
      </rPr>
      <t>］パソコンでシミュレーションしたシリーズ回数</t>
    </r>
    <rPh sb="1" eb="3">
      <t>シコウ</t>
    </rPh>
    <rPh sb="23" eb="25">
      <t>カイスウ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</si>
  <si>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上限</t>
    </r>
    <r>
      <rPr>
        <sz val="11"/>
        <color theme="1"/>
        <rFont val="游ゴシック"/>
        <family val="2"/>
        <charset val="128"/>
        <scheme val="minor"/>
      </rPr>
      <t>］ここで打ち切ると先手勝率が５０％に調整されるようバランスを取っている</t>
    </r>
    <rPh sb="1" eb="3">
      <t>ジョウゲン</t>
    </rPh>
    <rPh sb="7" eb="8">
      <t>ウ</t>
    </rPh>
    <rPh sb="9" eb="10">
      <t>キ</t>
    </rPh>
    <rPh sb="12" eb="16">
      <t>センテショウリツ</t>
    </rPh>
    <rPh sb="21" eb="23">
      <t>チョウセイ</t>
    </rPh>
    <rPh sb="33" eb="34">
      <t>ト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</si>
  <si>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Ｂさんの勝ち</t>
    </r>
    <r>
      <rPr>
        <sz val="11"/>
        <color theme="1"/>
        <rFont val="游ゴシック"/>
        <family val="2"/>
        <charset val="128"/>
        <scheme val="minor"/>
      </rPr>
      <t>］１局目を後手で始めた方をＢさんとする。Ｂさんが勝ったシリーズの数</t>
    </r>
    <rPh sb="5" eb="6">
      <t>カ</t>
    </rPh>
    <rPh sb="9" eb="11">
      <t>キョクメ</t>
    </rPh>
    <rPh sb="12" eb="14">
      <t>ゴテ</t>
    </rPh>
    <rPh sb="15" eb="16">
      <t>ハジ</t>
    </rPh>
    <rPh sb="18" eb="19">
      <t>ホウ</t>
    </rPh>
    <rPh sb="31" eb="32">
      <t>カ</t>
    </rPh>
    <rPh sb="39" eb="40">
      <t>カズ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</si>
  <si>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Ａさんの勝ち</t>
    </r>
    <r>
      <rPr>
        <sz val="11"/>
        <color theme="1"/>
        <rFont val="游ゴシック"/>
        <family val="2"/>
        <charset val="128"/>
        <scheme val="minor"/>
      </rPr>
      <t>］１局目を先手で始めた方をＡさんとする。Ａさんが勝ったシリーズの数</t>
    </r>
    <rPh sb="5" eb="6">
      <t>カ</t>
    </rPh>
    <rPh sb="9" eb="11">
      <t>キョクメ</t>
    </rPh>
    <rPh sb="12" eb="14">
      <t>センテ</t>
    </rPh>
    <rPh sb="15" eb="16">
      <t>ハジ</t>
    </rPh>
    <rPh sb="18" eb="19">
      <t>ホウ</t>
    </rPh>
    <rPh sb="31" eb="32">
      <t>カ</t>
    </rPh>
    <rPh sb="39" eb="40">
      <t>カズ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</si>
  <si>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引分けが起こらなかったシリーズ</t>
    </r>
    <r>
      <rPr>
        <sz val="11"/>
        <color theme="1"/>
        <rFont val="游ゴシック"/>
        <family val="2"/>
        <charset val="128"/>
        <scheme val="minor"/>
      </rPr>
      <t>］将棋の先手勝率が反映されるはず</t>
    </r>
    <rPh sb="1" eb="3">
      <t>ヒキワ</t>
    </rPh>
    <rPh sb="5" eb="6">
      <t>オ</t>
    </rPh>
    <rPh sb="17" eb="19">
      <t>ショウギ</t>
    </rPh>
    <rPh sb="20" eb="22">
      <t>センテ</t>
    </rPh>
    <rPh sb="22" eb="24">
      <t>ショウリツ</t>
    </rPh>
    <rPh sb="25" eb="27">
      <t>ハンエイ</t>
    </rPh>
    <phoneticPr fontId="18"/>
  </si>
  <si>
    <t>引分けが含まれたシリーズ</t>
    <rPh sb="0" eb="2">
      <t>ヒキワ</t>
    </rPh>
    <rPh sb="4" eb="5">
      <t>フク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</si>
  <si>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引分け</t>
    </r>
    <r>
      <rPr>
        <sz val="11"/>
        <color theme="1"/>
        <rFont val="游ゴシック"/>
        <family val="2"/>
        <charset val="128"/>
        <scheme val="minor"/>
      </rPr>
      <t>］引分けにするしかなかったシリーズの数。引分けをどう扱うか、運営判断が必要</t>
    </r>
    <rPh sb="1" eb="3">
      <t>ヒキワ</t>
    </rPh>
    <rPh sb="5" eb="7">
      <t>ヒキワ</t>
    </rPh>
    <rPh sb="22" eb="23">
      <t>カズ</t>
    </rPh>
    <rPh sb="24" eb="26">
      <t>ヒキワ</t>
    </rPh>
    <rPh sb="30" eb="31">
      <t>アツカ</t>
    </rPh>
    <rPh sb="34" eb="38">
      <t>ウンエイハンダン</t>
    </rPh>
    <rPh sb="39" eb="41">
      <t>ヒツヨウ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</si>
  <si>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勝利条件達成</t>
    </r>
    <r>
      <rPr>
        <sz val="11"/>
        <color theme="1"/>
        <rFont val="游ゴシック"/>
        <family val="2"/>
        <charset val="128"/>
        <scheme val="minor"/>
      </rPr>
      <t>］目標の点数を先取して決着したシリーズの数</t>
    </r>
    <rPh sb="1" eb="5">
      <t>ショウリジョウケン</t>
    </rPh>
    <rPh sb="5" eb="7">
      <t>タッセイ</t>
    </rPh>
    <rPh sb="8" eb="10">
      <t>モクヒョウ</t>
    </rPh>
    <rPh sb="11" eb="13">
      <t>テンスウ</t>
    </rPh>
    <rPh sb="14" eb="16">
      <t>センシュ</t>
    </rPh>
    <rPh sb="18" eb="20">
      <t>ケッチャク</t>
    </rPh>
    <rPh sb="27" eb="28">
      <t>カズ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</si>
  <si>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点数差による判定勝ち</t>
    </r>
    <r>
      <rPr>
        <sz val="11"/>
        <color theme="1"/>
        <rFont val="游ゴシック"/>
        <family val="2"/>
        <charset val="128"/>
        <scheme val="minor"/>
      </rPr>
      <t>］ 目標の点数が集まらなかったときに、勝ち点の差でシリーズ勝者が決まった数</t>
    </r>
    <rPh sb="1" eb="4">
      <t>テンスウサ</t>
    </rPh>
    <rPh sb="7" eb="10">
      <t>ハンテイガ</t>
    </rPh>
    <rPh sb="13" eb="15">
      <t>モクヒョウ</t>
    </rPh>
    <rPh sb="16" eb="18">
      <t>テンスウ</t>
    </rPh>
    <rPh sb="19" eb="20">
      <t>アツ</t>
    </rPh>
    <rPh sb="30" eb="31">
      <t>カ</t>
    </rPh>
    <rPh sb="32" eb="33">
      <t>テン</t>
    </rPh>
    <rPh sb="34" eb="35">
      <t>サ</t>
    </rPh>
    <rPh sb="40" eb="42">
      <t>ショウシャ</t>
    </rPh>
    <rPh sb="43" eb="44">
      <t>キ</t>
    </rPh>
    <rPh sb="47" eb="48">
      <t>カズ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</si>
  <si>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引分けが含まれたシリーズ数</t>
    </r>
    <r>
      <rPr>
        <sz val="11"/>
        <color theme="1"/>
        <rFont val="游ゴシック"/>
        <family val="2"/>
        <charset val="128"/>
        <scheme val="minor"/>
      </rPr>
      <t>］上限対局数は引分け率を考慮して余分に取ってあるが、</t>
    </r>
    <rPh sb="1" eb="3">
      <t>ヒキワ</t>
    </rPh>
    <rPh sb="5" eb="6">
      <t>フク</t>
    </rPh>
    <rPh sb="13" eb="14">
      <t>スウ</t>
    </rPh>
    <rPh sb="15" eb="17">
      <t>ジョウゲン</t>
    </rPh>
    <rPh sb="17" eb="20">
      <t>タイキョクスウ</t>
    </rPh>
    <rPh sb="21" eb="23">
      <t>ヒキワ</t>
    </rPh>
    <rPh sb="24" eb="25">
      <t>リツ</t>
    </rPh>
    <rPh sb="26" eb="28">
      <t>コウリョ</t>
    </rPh>
    <rPh sb="30" eb="32">
      <t>ヨブン</t>
    </rPh>
    <rPh sb="33" eb="34">
      <t>ト</t>
    </rPh>
    <phoneticPr fontId="18"/>
  </si>
  <si>
    <t>それでも目標の点数に足りなかった場合、勝ち点の多い方をシリーズ勝者とする判定が行われる。</t>
    <rPh sb="4" eb="6">
      <t>モクヒョウ</t>
    </rPh>
    <rPh sb="7" eb="9">
      <t>テンスウ</t>
    </rPh>
    <rPh sb="10" eb="11">
      <t>タ</t>
    </rPh>
    <rPh sb="16" eb="18">
      <t>バアイ</t>
    </rPh>
    <rPh sb="19" eb="20">
      <t>カ</t>
    </rPh>
    <rPh sb="21" eb="22">
      <t>テン</t>
    </rPh>
    <rPh sb="23" eb="24">
      <t>オオ</t>
    </rPh>
    <rPh sb="25" eb="26">
      <t>ホウ</t>
    </rPh>
    <rPh sb="31" eb="33">
      <t>ショウシャ</t>
    </rPh>
    <rPh sb="36" eb="38">
      <t>ハンテイ</t>
    </rPh>
    <rPh sb="39" eb="40">
      <t>オコナ</t>
    </rPh>
    <phoneticPr fontId="18"/>
  </si>
  <si>
    <t>逆に、上限対局数は余分に取ってあるので、引分けが含まれても目標の点数を満たすことがある。</t>
    <rPh sb="0" eb="1">
      <t>ギャク</t>
    </rPh>
    <rPh sb="3" eb="8">
      <t>ジョウゲンタイキョクスウ</t>
    </rPh>
    <rPh sb="9" eb="11">
      <t>ヨブン</t>
    </rPh>
    <rPh sb="12" eb="13">
      <t>ト</t>
    </rPh>
    <rPh sb="20" eb="21">
      <t>ヒ</t>
    </rPh>
    <rPh sb="21" eb="22">
      <t>ワ</t>
    </rPh>
    <rPh sb="24" eb="25">
      <t>フク</t>
    </rPh>
    <rPh sb="29" eb="31">
      <t>モクヒョウ</t>
    </rPh>
    <rPh sb="32" eb="34">
      <t>テンスウ</t>
    </rPh>
    <rPh sb="35" eb="36">
      <t>ミ</t>
    </rPh>
    <phoneticPr fontId="18"/>
  </si>
  <si>
    <t>元シート名</t>
    <rPh sb="0" eb="1">
      <t>モト</t>
    </rPh>
    <rPh sb="4" eb="5">
      <t>メイ</t>
    </rPh>
    <phoneticPr fontId="18"/>
  </si>
  <si>
    <t>%</t>
    <phoneticPr fontId="18"/>
  </si>
  <si>
    <t>upper_limit</t>
  </si>
  <si>
    <t>turn_system</t>
  </si>
  <si>
    <t>head_step</t>
  </si>
  <si>
    <t>tail_step</t>
  </si>
  <si>
    <t>shortest_coins</t>
  </si>
  <si>
    <t>upper_limit_coins</t>
  </si>
  <si>
    <t>total_series</t>
  </si>
  <si>
    <t>succucessful_series</t>
  </si>
  <si>
    <t>failed_series</t>
  </si>
  <si>
    <t>alternating</t>
  </si>
  <si>
    <t>シリーズ最短</t>
    <rPh sb="4" eb="6">
      <t>サイタン</t>
    </rPh>
    <phoneticPr fontId="18"/>
  </si>
  <si>
    <t>シリーズ最長</t>
    <rPh sb="4" eb="6">
      <t>サイチョウ</t>
    </rPh>
    <phoneticPr fontId="18"/>
  </si>
  <si>
    <t>series_shortest_coins</t>
  </si>
  <si>
    <t>series_longest_coins</t>
  </si>
  <si>
    <t>(</t>
    <phoneticPr fontId="18"/>
  </si>
  <si>
    <t>)</t>
    <phoneticPr fontId="18"/>
  </si>
  <si>
    <t>trials_series</t>
  </si>
  <si>
    <t>alter_f10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</si>
</sst>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0" tint="-4.9989318521683403E-2"/>
      <name val="游ゴシック"/>
      <family val="2"/>
      <charset val="128"/>
      <scheme val="minor"/>
    </font>
    <font>
      <sz val="11"/>
      <color theme="0" tint="-4.9989318521683403E-2"/>
      <name val="游ゴシック"/>
      <family val="3"/>
      <charset val="128"/>
      <scheme val="minor"/>
    </font>
    <font>
      <sz val="11"/>
      <color theme="7" tint="-0.249977111117893"/>
      <name val="游ゴシック"/>
      <family val="2"/>
      <charset val="128"/>
      <scheme val="minor"/>
    </font>
    <font>
      <sz val="11"/>
      <color theme="7" tint="-0.249977111117893"/>
      <name val="游ゴシック"/>
      <family val="3"/>
      <charset val="128"/>
      <scheme val="minor"/>
    </font>
    <font>
      <sz val="11"/>
      <color theme="0" tint="-0.499984740745262"/>
      <name val="游ゴシック"/>
      <family val="2"/>
      <charset val="128"/>
      <scheme val="minor"/>
    </font>
    <font>
      <sz val="11"/>
      <color theme="0" tint="-0.499984740745262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33" borderId="10" xfId="0" applyFill="1" applyBorder="1">
      <alignment vertical="center"/>
    </xf>
    <xf numFmtId="0" fontId="0" fillId="33" borderId="14" xfId="0" applyFill="1" applyBorder="1">
      <alignment vertical="center"/>
    </xf>
    <xf numFmtId="0" fontId="0" fillId="33" borderId="11" xfId="0" applyFill="1" applyBorder="1">
      <alignment vertical="center"/>
    </xf>
    <xf numFmtId="0" fontId="0" fillId="34" borderId="19" xfId="0" applyFill="1" applyBorder="1">
      <alignment vertical="center"/>
    </xf>
    <xf numFmtId="0" fontId="0" fillId="34" borderId="0" xfId="0" applyFill="1">
      <alignment vertical="center"/>
    </xf>
    <xf numFmtId="0" fontId="0" fillId="34" borderId="20" xfId="0" applyFill="1" applyBorder="1">
      <alignment vertical="center"/>
    </xf>
    <xf numFmtId="0" fontId="21" fillId="35" borderId="10" xfId="0" applyFont="1" applyFill="1" applyBorder="1">
      <alignment vertical="center"/>
    </xf>
    <xf numFmtId="0" fontId="22" fillId="35" borderId="14" xfId="0" applyFont="1" applyFill="1" applyBorder="1">
      <alignment vertical="center"/>
    </xf>
    <xf numFmtId="0" fontId="22" fillId="35" borderId="11" xfId="0" applyFont="1" applyFill="1" applyBorder="1">
      <alignment vertical="center"/>
    </xf>
    <xf numFmtId="0" fontId="20" fillId="36" borderId="10" xfId="0" applyFont="1" applyFill="1" applyBorder="1">
      <alignment vertical="center"/>
    </xf>
    <xf numFmtId="0" fontId="20" fillId="36" borderId="14" xfId="0" applyFont="1" applyFill="1" applyBorder="1">
      <alignment vertical="center"/>
    </xf>
    <xf numFmtId="0" fontId="0" fillId="36" borderId="10" xfId="0" applyFill="1" applyBorder="1">
      <alignment vertical="center"/>
    </xf>
    <xf numFmtId="0" fontId="0" fillId="36" borderId="14" xfId="0" applyFill="1" applyBorder="1">
      <alignment vertical="center"/>
    </xf>
    <xf numFmtId="0" fontId="0" fillId="36" borderId="19" xfId="0" applyFill="1" applyBorder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0" fontId="20" fillId="36" borderId="19" xfId="0" applyFont="1" applyFill="1" applyBorder="1">
      <alignment vertical="center"/>
    </xf>
    <xf numFmtId="0" fontId="20" fillId="36" borderId="12" xfId="0" applyFont="1" applyFill="1" applyBorder="1">
      <alignment vertical="center"/>
    </xf>
    <xf numFmtId="0" fontId="20" fillId="36" borderId="15" xfId="0" applyFont="1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5" xfId="0" applyFill="1" applyBorder="1">
      <alignment vertical="center"/>
    </xf>
    <xf numFmtId="0" fontId="19" fillId="36" borderId="19" xfId="0" applyFont="1" applyFill="1" applyBorder="1">
      <alignment vertical="center"/>
    </xf>
    <xf numFmtId="0" fontId="20" fillId="0" borderId="19" xfId="0" applyFont="1" applyBorder="1">
      <alignment vertical="center"/>
    </xf>
    <xf numFmtId="0" fontId="20" fillId="0" borderId="20" xfId="0" applyFont="1" applyBorder="1">
      <alignment vertical="center"/>
    </xf>
    <xf numFmtId="0" fontId="23" fillId="36" borderId="19" xfId="0" applyFont="1" applyFill="1" applyBorder="1">
      <alignment vertical="center"/>
    </xf>
    <xf numFmtId="0" fontId="24" fillId="36" borderId="19" xfId="0" applyFont="1" applyFill="1" applyBorder="1">
      <alignment vertical="center"/>
    </xf>
    <xf numFmtId="0" fontId="24" fillId="36" borderId="0" xfId="0" applyFont="1" applyFill="1">
      <alignment vertical="center"/>
    </xf>
    <xf numFmtId="0" fontId="24" fillId="36" borderId="12" xfId="0" applyFont="1" applyFill="1" applyBorder="1">
      <alignment vertical="center"/>
    </xf>
    <xf numFmtId="0" fontId="24" fillId="36" borderId="15" xfId="0" applyFont="1" applyFill="1" applyBorder="1">
      <alignment vertical="center"/>
    </xf>
    <xf numFmtId="0" fontId="25" fillId="0" borderId="19" xfId="0" applyFont="1" applyBorder="1">
      <alignment vertical="center"/>
    </xf>
    <xf numFmtId="0" fontId="26" fillId="0" borderId="20" xfId="0" applyFont="1" applyBorder="1">
      <alignment vertical="center"/>
    </xf>
    <xf numFmtId="0" fontId="26" fillId="0" borderId="19" xfId="0" applyFont="1" applyBorder="1">
      <alignment vertical="center"/>
    </xf>
    <xf numFmtId="0" fontId="26" fillId="0" borderId="12" xfId="0" applyFont="1" applyBorder="1">
      <alignment vertical="center"/>
    </xf>
    <xf numFmtId="0" fontId="26" fillId="0" borderId="13" xfId="0" applyFont="1" applyBorder="1">
      <alignment vertical="center"/>
    </xf>
    <xf numFmtId="0" fontId="25" fillId="0" borderId="15" xfId="0" applyFont="1" applyBorder="1">
      <alignment vertical="center"/>
    </xf>
    <xf numFmtId="0" fontId="26" fillId="0" borderId="0" xfId="0" applyFont="1">
      <alignment vertical="center"/>
    </xf>
    <xf numFmtId="0" fontId="26" fillId="0" borderId="15" xfId="0" applyFont="1" applyBorder="1">
      <alignment vertical="center"/>
    </xf>
    <xf numFmtId="0" fontId="25" fillId="0" borderId="0" xfId="0" applyFont="1">
      <alignment vertical="center"/>
    </xf>
    <xf numFmtId="0" fontId="26" fillId="0" borderId="21" xfId="0" applyFont="1" applyBorder="1">
      <alignment vertical="center"/>
    </xf>
    <xf numFmtId="0" fontId="26" fillId="0" borderId="22" xfId="0" applyFont="1" applyBorder="1">
      <alignment vertical="center"/>
    </xf>
    <xf numFmtId="0" fontId="26" fillId="0" borderId="23" xfId="0" applyFont="1" applyBorder="1">
      <alignment vertical="center"/>
    </xf>
    <xf numFmtId="0" fontId="26" fillId="0" borderId="24" xfId="0" applyFont="1" applyBorder="1">
      <alignment vertical="center"/>
    </xf>
    <xf numFmtId="0" fontId="26" fillId="0" borderId="25" xfId="0" applyFont="1" applyBorder="1">
      <alignment vertical="center"/>
    </xf>
    <xf numFmtId="0" fontId="26" fillId="0" borderId="26" xfId="0" applyFont="1" applyBorder="1">
      <alignment vertical="center"/>
    </xf>
    <xf numFmtId="0" fontId="25" fillId="0" borderId="13" xfId="0" applyFont="1" applyBorder="1">
      <alignment vertical="center"/>
    </xf>
    <xf numFmtId="0" fontId="25" fillId="0" borderId="12" xfId="0" applyFont="1" applyBorder="1">
      <alignment vertical="center"/>
    </xf>
    <xf numFmtId="0" fontId="19" fillId="34" borderId="0" xfId="0" applyFont="1" applyFill="1">
      <alignment vertical="center"/>
    </xf>
    <xf numFmtId="0" fontId="19" fillId="34" borderId="19" xfId="0" applyFont="1" applyFill="1" applyBorder="1">
      <alignment vertical="center"/>
    </xf>
    <xf numFmtId="0" fontId="26" fillId="0" borderId="27" xfId="0" applyFont="1" applyBorder="1">
      <alignment vertical="center"/>
    </xf>
    <xf numFmtId="0" fontId="26" fillId="0" borderId="28" xfId="0" applyFont="1" applyBorder="1">
      <alignment vertical="center"/>
    </xf>
    <xf numFmtId="0" fontId="25" fillId="0" borderId="20" xfId="0" applyFont="1" applyBorder="1">
      <alignment vertical="center"/>
    </xf>
    <xf numFmtId="0" fontId="20" fillId="34" borderId="0" xfId="0" applyFont="1" applyFill="1">
      <alignment vertical="center"/>
    </xf>
    <xf numFmtId="0" fontId="20" fillId="34" borderId="12" xfId="0" applyFont="1" applyFill="1" applyBorder="1">
      <alignment vertical="center"/>
    </xf>
    <xf numFmtId="0" fontId="20" fillId="34" borderId="15" xfId="0" applyFont="1" applyFill="1" applyBorder="1">
      <alignment vertical="center"/>
    </xf>
    <xf numFmtId="0" fontId="20" fillId="34" borderId="13" xfId="0" applyFont="1" applyFill="1" applyBorder="1">
      <alignment vertical="center"/>
    </xf>
    <xf numFmtId="176" fontId="27" fillId="34" borderId="0" xfId="0" applyNumberFormat="1" applyFont="1" applyFill="1">
      <alignment vertical="center"/>
    </xf>
    <xf numFmtId="176" fontId="20" fillId="34" borderId="15" xfId="0" applyNumberFormat="1" applyFont="1" applyFill="1" applyBorder="1">
      <alignment vertical="center"/>
    </xf>
    <xf numFmtId="0" fontId="0" fillId="37" borderId="19" xfId="0" applyFill="1" applyBorder="1">
      <alignment vertical="center"/>
    </xf>
    <xf numFmtId="0" fontId="0" fillId="37" borderId="0" xfId="0" applyFill="1">
      <alignment vertical="center"/>
    </xf>
    <xf numFmtId="0" fontId="0" fillId="37" borderId="20" xfId="0" applyFill="1" applyBorder="1">
      <alignment vertical="center"/>
    </xf>
    <xf numFmtId="176" fontId="27" fillId="37" borderId="19" xfId="0" applyNumberFormat="1" applyFont="1" applyFill="1" applyBorder="1">
      <alignment vertical="center"/>
    </xf>
    <xf numFmtId="0" fontId="19" fillId="37" borderId="0" xfId="0" applyFont="1" applyFill="1">
      <alignment vertical="center"/>
    </xf>
    <xf numFmtId="0" fontId="19" fillId="37" borderId="12" xfId="0" applyFont="1" applyFill="1" applyBorder="1">
      <alignment vertical="center"/>
    </xf>
    <xf numFmtId="0" fontId="19" fillId="37" borderId="15" xfId="0" applyFont="1" applyFill="1" applyBorder="1">
      <alignment vertical="center"/>
    </xf>
    <xf numFmtId="0" fontId="0" fillId="37" borderId="13" xfId="0" applyFill="1" applyBorder="1">
      <alignment vertical="center"/>
    </xf>
    <xf numFmtId="0" fontId="0" fillId="38" borderId="10" xfId="0" applyFill="1" applyBorder="1">
      <alignment vertical="center"/>
    </xf>
    <xf numFmtId="0" fontId="0" fillId="38" borderId="14" xfId="0" applyFill="1" applyBorder="1">
      <alignment vertical="center"/>
    </xf>
    <xf numFmtId="0" fontId="0" fillId="38" borderId="11" xfId="0" applyFill="1" applyBorder="1">
      <alignment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3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1C2FDB5-093C-471B-A4C0-5415787895BD}" autoFormatId="20" applyNumberFormats="0" applyBorderFormats="0" applyFontFormats="0" applyPatternFormats="0" applyAlignmentFormats="0" applyWidthHeightFormats="0">
  <queryTableRefresh nextId="25">
    <queryTableFields count="24">
      <queryTableField id="1" name="p" tableColumnId="1"/>
      <queryTableField id="2" name="failure_rate" tableColumnId="2"/>
      <queryTableField id="3" name="turn_system" tableColumnId="3"/>
      <queryTableField id="4" name="head_step" tableColumnId="4"/>
      <queryTableField id="5" name="tail_step" tableColumnId="5"/>
      <queryTableField id="6" name="span" tableColumnId="6"/>
      <queryTableField id="7" name="shortest_coins" tableColumnId="7"/>
      <queryTableField id="8" name="upper_limit_coins" tableColumnId="8"/>
      <queryTableField id="9" name="trials_series" tableColumnId="9"/>
      <queryTableField id="10" name="series_shortest_coins" tableColumnId="10"/>
      <queryTableField id="11" name="series_longest_coins" tableColumnId="11"/>
      <queryTableField id="12" name="wins_a" tableColumnId="12"/>
      <queryTableField id="13" name="wins_b" tableColumnId="13"/>
      <queryTableField id="14" name="succucessful_series" tableColumnId="14"/>
      <queryTableField id="15" name="s_ful_wins_a" tableColumnId="15"/>
      <queryTableField id="16" name="s_ful_wins_b" tableColumnId="16"/>
      <queryTableField id="17" name="s_pts_wins_a" tableColumnId="17"/>
      <queryTableField id="18" name="s_pts_wins_b" tableColumnId="18"/>
      <queryTableField id="19" name="failed_series" tableColumnId="19"/>
      <queryTableField id="20" name="f_ful_wins_a" tableColumnId="20"/>
      <queryTableField id="21" name="f_ful_wins_b" tableColumnId="21"/>
      <queryTableField id="22" name="f_pts_wins_a" tableColumnId="22"/>
      <queryTableField id="23" name="f_pts_wins_b" tableColumnId="23"/>
      <queryTableField id="24" name="no_wins_ab" tableColumnId="2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C6A7BF7-69D4-4179-9C7F-DB42B8DAB4A5}" autoFormatId="20" applyNumberFormats="0" applyBorderFormats="0" applyFontFormats="0" applyPatternFormats="0" applyAlignmentFormats="0" applyWidthHeightFormats="0">
  <queryTableRefresh nextId="25">
    <queryTableFields count="24">
      <queryTableField id="1" name="p" tableColumnId="1"/>
      <queryTableField id="2" name="failure_rate" tableColumnId="2"/>
      <queryTableField id="3" name="turn_system" tableColumnId="3"/>
      <queryTableField id="4" name="head_step" tableColumnId="4"/>
      <queryTableField id="5" name="tail_step" tableColumnId="5"/>
      <queryTableField id="6" name="span" tableColumnId="6"/>
      <queryTableField id="7" name="shortest_coins" tableColumnId="7"/>
      <queryTableField id="8" name="upper_limit_coins" tableColumnId="8"/>
      <queryTableField id="9" name="total_series" tableColumnId="9"/>
      <queryTableField id="10" name="series_shortest_coins" tableColumnId="10"/>
      <queryTableField id="11" name="series_longest_coins" tableColumnId="11"/>
      <queryTableField id="12" name="wins_a" tableColumnId="12"/>
      <queryTableField id="13" name="wins_b" tableColumnId="13"/>
      <queryTableField id="14" name="succucessful_series" tableColumnId="14"/>
      <queryTableField id="15" name="s_ful_wins_a" tableColumnId="15"/>
      <queryTableField id="16" name="s_ful_wins_b" tableColumnId="16"/>
      <queryTableField id="17" name="s_pts_wins_a" tableColumnId="17"/>
      <queryTableField id="18" name="s_pts_wins_b" tableColumnId="18"/>
      <queryTableField id="19" name="failed_series" tableColumnId="19"/>
      <queryTableField id="20" name="f_ful_wins_a" tableColumnId="20"/>
      <queryTableField id="21" name="f_ful_wins_b" tableColumnId="21"/>
      <queryTableField id="22" name="f_pts_wins_a" tableColumnId="22"/>
      <queryTableField id="23" name="f_pts_wins_b" tableColumnId="23"/>
      <queryTableField id="24" name="no_wins_ab" tableColumnId="2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468E6950-67AE-4DD0-808C-1B59DD19AB21}" autoFormatId="20" applyNumberFormats="0" applyBorderFormats="0" applyFontFormats="0" applyPatternFormats="0" applyAlignmentFormats="0" applyWidthHeightFormats="0">
  <queryTableRefresh nextId="25">
    <queryTableFields count="24">
      <queryTableField id="1" name="p" tableColumnId="1"/>
      <queryTableField id="2" name="failure_rate" tableColumnId="2"/>
      <queryTableField id="3" name="turn_system" tableColumnId="3"/>
      <queryTableField id="4" name="head_step" tableColumnId="4"/>
      <queryTableField id="5" name="tail_step" tableColumnId="5"/>
      <queryTableField id="6" name="span" tableColumnId="6"/>
      <queryTableField id="7" name="shortest_coins" tableColumnId="7"/>
      <queryTableField id="8" name="upper_limit_coins" tableColumnId="8"/>
      <queryTableField id="9" name="total_series" tableColumnId="9"/>
      <queryTableField id="10" name="series_shortest_coins" tableColumnId="10"/>
      <queryTableField id="11" name="series_longest_coins" tableColumnId="11"/>
      <queryTableField id="12" name="wins_a" tableColumnId="12"/>
      <queryTableField id="13" name="wins_b" tableColumnId="13"/>
      <queryTableField id="14" name="succucessful_series" tableColumnId="14"/>
      <queryTableField id="15" name="s_ful_wins_a" tableColumnId="15"/>
      <queryTableField id="16" name="s_ful_wins_b" tableColumnId="16"/>
      <queryTableField id="17" name="s_pts_wins_a" tableColumnId="17"/>
      <queryTableField id="18" name="s_pts_wins_b" tableColumnId="18"/>
      <queryTableField id="19" name="failed_series" tableColumnId="19"/>
      <queryTableField id="20" name="f_ful_wins_a" tableColumnId="20"/>
      <queryTableField id="21" name="f_ful_wins_b" tableColumnId="21"/>
      <queryTableField id="22" name="f_pts_wins_a" tableColumnId="22"/>
      <queryTableField id="23" name="f_pts_wins_b" tableColumnId="23"/>
      <queryTableField id="24" name="no_wins_ab" tableColumnId="2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060F6E74-2F55-4DAB-B78D-E7789D214D9A}" autoFormatId="20" applyNumberFormats="0" applyBorderFormats="0" applyFontFormats="0" applyPatternFormats="0" applyAlignmentFormats="0" applyWidthHeightFormats="0">
  <queryTableRefresh nextId="44">
    <queryTableFields count="43">
      <queryTableField id="1" name="p=" tableColumnId="1"/>
      <queryTableField id="2" name="p" tableColumnId="2"/>
      <queryTableField id="3" name="％ f=" tableColumnId="3"/>
      <queryTableField id="4" name="failure_rate" tableColumnId="4"/>
      <queryTableField id="5" name="％ 表=" tableColumnId="5"/>
      <queryTableField id="6" name="p_step" tableColumnId="6"/>
      <queryTableField id="7" name="裏=" tableColumnId="7"/>
      <queryTableField id="8" name="q_step" tableColumnId="8"/>
      <queryTableField id="9" name="目=" tableColumnId="9"/>
      <queryTableField id="10" name="span" tableColumnId="10"/>
      <queryTableField id="11" name="最短=" tableColumnId="11"/>
      <queryTableField id="12" name="shortest" tableColumnId="12"/>
      <queryTableField id="13" name="局 上限=" tableColumnId="13"/>
      <queryTableField id="14" name="longest" tableColumnId="14"/>
      <queryTableField id="15" name="局 計=" tableColumnId="15"/>
      <queryTableField id="16" name="total_ab" tableColumnId="16"/>
      <queryTableField id="17" name="シリ Ａ勝=" tableColumnId="17"/>
      <queryTableField id="18" name="wins_a" tableColumnId="18"/>
      <queryTableField id="19" name="シリ Ｂ勝=" tableColumnId="19"/>
      <queryTableField id="20" name="wins_b" tableColumnId="20"/>
      <queryTableField id="21" name="シリ 成功=" tableColumnId="21"/>
      <queryTableField id="22" name="succ" tableColumnId="22"/>
      <queryTableField id="23" name="シリ 成Ａ満点=" tableColumnId="23"/>
      <queryTableField id="24" name="s_ful_wins_a" tableColumnId="24"/>
      <queryTableField id="25" name="シリ 成Ｂ満点=" tableColumnId="25"/>
      <queryTableField id="26" name="s_ful_wins_b" tableColumnId="26"/>
      <queryTableField id="27" name="シリ 成Ａ点差勝=" tableColumnId="27"/>
      <queryTableField id="28" name="s_pts_wins_a" tableColumnId="28"/>
      <queryTableField id="29" name="シリ 成Ｂ点差勝=" tableColumnId="29"/>
      <queryTableField id="30" name="s_pts_wins_b" tableColumnId="30"/>
      <queryTableField id="31" name="シリ 失敗=" tableColumnId="31"/>
      <queryTableField id="32" name="fail" tableColumnId="32"/>
      <queryTableField id="33" name="シリ 失Ａ満点=" tableColumnId="33"/>
      <queryTableField id="34" name="f_ful_wins_a" tableColumnId="34"/>
      <queryTableField id="35" name="シリ 失Ｂ満点=" tableColumnId="35"/>
      <queryTableField id="36" name="f_ful_wins_b" tableColumnId="36"/>
      <queryTableField id="37" name="シリ  失Ａ点差勝=" tableColumnId="37"/>
      <queryTableField id="38" name="f_pts_wins_a" tableColumnId="38"/>
      <queryTableField id="39" name="シリ 失Ｂ点差勝=" tableColumnId="39"/>
      <queryTableField id="40" name="f_pts_wins_b" tableColumnId="40"/>
      <queryTableField id="41" name="シリ 勝敗付かず=" tableColumnId="41"/>
      <queryTableField id="42" name="no_wins_ab" tableColumnId="42"/>
      <queryTableField id="43" name="シリ" tableColumnId="4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2" xr16:uid="{F0655F20-8A40-4E3F-8B6F-9A5F6C37F05C}" autoFormatId="20" applyNumberFormats="0" applyBorderFormats="0" applyFontFormats="0" applyPatternFormats="0" applyAlignmentFormats="0" applyWidthHeightFormats="0">
  <queryTableRefresh nextId="44">
    <queryTableFields count="43">
      <queryTableField id="1" name="p=" tableColumnId="1"/>
      <queryTableField id="2" name="p" tableColumnId="2"/>
      <queryTableField id="3" name="％ f=" tableColumnId="3"/>
      <queryTableField id="4" name="failure_rate" tableColumnId="4"/>
      <queryTableField id="5" name="％ 表=" tableColumnId="5"/>
      <queryTableField id="6" name="p_step" tableColumnId="6"/>
      <queryTableField id="7" name="裏=" tableColumnId="7"/>
      <queryTableField id="8" name="q_step" tableColumnId="8"/>
      <queryTableField id="9" name="目=" tableColumnId="9"/>
      <queryTableField id="10" name="span" tableColumnId="10"/>
      <queryTableField id="11" name="最短=" tableColumnId="11"/>
      <queryTableField id="12" name="shortest" tableColumnId="12"/>
      <queryTableField id="13" name="局 上限=" tableColumnId="13"/>
      <queryTableField id="14" name="longest" tableColumnId="14"/>
      <queryTableField id="15" name="局 計=" tableColumnId="15"/>
      <queryTableField id="16" name="total_ab" tableColumnId="16"/>
      <queryTableField id="17" name="シリ Ａ勝=" tableColumnId="17"/>
      <queryTableField id="18" name="wins_a" tableColumnId="18"/>
      <queryTableField id="19" name="シリ Ｂ勝=" tableColumnId="19"/>
      <queryTableField id="20" name="wins_b" tableColumnId="20"/>
      <queryTableField id="21" name="シリ 成功=" tableColumnId="21"/>
      <queryTableField id="22" name="succ" tableColumnId="22"/>
      <queryTableField id="23" name="シリ 成Ａ満点=" tableColumnId="23"/>
      <queryTableField id="24" name="s_ful_wins_a" tableColumnId="24"/>
      <queryTableField id="25" name="シリ 成Ｂ満点=" tableColumnId="25"/>
      <queryTableField id="26" name="s_ful_wins_b" tableColumnId="26"/>
      <queryTableField id="27" name="シリ 成Ａ点差勝=" tableColumnId="27"/>
      <queryTableField id="28" name="s_pts_wins_a" tableColumnId="28"/>
      <queryTableField id="29" name="シリ 成Ｂ点差勝=" tableColumnId="29"/>
      <queryTableField id="30" name="s_pts_wins_b" tableColumnId="30"/>
      <queryTableField id="31" name="シリ 失敗=" tableColumnId="31"/>
      <queryTableField id="32" name="fail" tableColumnId="32"/>
      <queryTableField id="33" name="シリ 失Ａ満点=" tableColumnId="33"/>
      <queryTableField id="34" name="f_ful_wins_a" tableColumnId="34"/>
      <queryTableField id="35" name="シリ 失Ｂ満点=" tableColumnId="35"/>
      <queryTableField id="36" name="f_ful_wins_b" tableColumnId="36"/>
      <queryTableField id="37" name="シリ  失Ａ点差勝=" tableColumnId="37"/>
      <queryTableField id="38" name="f_pts_wins_a" tableColumnId="38"/>
      <queryTableField id="39" name="シリ 失Ｂ点差勝=" tableColumnId="39"/>
      <queryTableField id="40" name="f_pts_wins_b" tableColumnId="40"/>
      <queryTableField id="41" name="シリ 勝敗付かず=" tableColumnId="41"/>
      <queryTableField id="42" name="no_wins_ab" tableColumnId="42"/>
      <queryTableField id="43" name="シリ" tableColumnId="4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2" xr16:uid="{1A4BDEEF-FAE0-4B96-9840-343CD7EC466E}" autoFormatId="20" applyNumberFormats="0" applyBorderFormats="0" applyFontFormats="0" applyPatternFormats="0" applyAlignmentFormats="0" applyWidthHeightFormats="0">
  <queryTableRefresh nextId="44">
    <queryTableFields count="43">
      <queryTableField id="1" name="p=" tableColumnId="1"/>
      <queryTableField id="2" name="p" tableColumnId="2"/>
      <queryTableField id="3" name="％ f=" tableColumnId="3"/>
      <queryTableField id="4" name="failure_rate" tableColumnId="4"/>
      <queryTableField id="5" name="％ 表=" tableColumnId="5"/>
      <queryTableField id="6" name="p_step" tableColumnId="6"/>
      <queryTableField id="7" name="裏=" tableColumnId="7"/>
      <queryTableField id="8" name="q_step" tableColumnId="8"/>
      <queryTableField id="9" name="目=" tableColumnId="9"/>
      <queryTableField id="10" name="span" tableColumnId="10"/>
      <queryTableField id="11" name="最短=" tableColumnId="11"/>
      <queryTableField id="12" name="shortest" tableColumnId="12"/>
      <queryTableField id="13" name="局 上限=" tableColumnId="13"/>
      <queryTableField id="14" name="longest" tableColumnId="14"/>
      <queryTableField id="15" name="局 計=" tableColumnId="15"/>
      <queryTableField id="16" name="total_ab" tableColumnId="16"/>
      <queryTableField id="17" name="シリ Ａ勝=" tableColumnId="17"/>
      <queryTableField id="18" name="wins_a" tableColumnId="18"/>
      <queryTableField id="19" name="シリ Ｂ勝=" tableColumnId="19"/>
      <queryTableField id="20" name="wins_b" tableColumnId="20"/>
      <queryTableField id="21" name="シリ 成功=" tableColumnId="21"/>
      <queryTableField id="22" name="succ" tableColumnId="22"/>
      <queryTableField id="23" name="シリ 成Ａ満点=" tableColumnId="23"/>
      <queryTableField id="24" name="s_ful_wins_a" tableColumnId="24"/>
      <queryTableField id="25" name="シリ 成Ｂ満点=" tableColumnId="25"/>
      <queryTableField id="26" name="s_ful_wins_b" tableColumnId="26"/>
      <queryTableField id="27" name="シリ 成Ａ点差勝=" tableColumnId="27"/>
      <queryTableField id="28" name="s_pts_wins_a" tableColumnId="28"/>
      <queryTableField id="29" name="シリ 成Ｂ点差勝=" tableColumnId="29"/>
      <queryTableField id="30" name="s_pts_wins_b" tableColumnId="30"/>
      <queryTableField id="31" name="シリ 失敗=" tableColumnId="31"/>
      <queryTableField id="32" name="fail" tableColumnId="32"/>
      <queryTableField id="33" name="シリ 失Ａ満点=" tableColumnId="33"/>
      <queryTableField id="34" name="f_ful_wins_a" tableColumnId="34"/>
      <queryTableField id="35" name="シリ 失Ｂ満点=" tableColumnId="35"/>
      <queryTableField id="36" name="f_ful_wins_b" tableColumnId="36"/>
      <queryTableField id="37" name="シリ  失Ａ点差勝=" tableColumnId="37"/>
      <queryTableField id="38" name="f_pts_wins_a" tableColumnId="38"/>
      <queryTableField id="39" name="シリ 失Ｂ点差勝=" tableColumnId="39"/>
      <queryTableField id="40" name="f_pts_wins_b" tableColumnId="40"/>
      <queryTableField id="41" name="シリ 勝敗付かず=" tableColumnId="41"/>
      <queryTableField id="42" name="no_wins_ab" tableColumnId="42"/>
      <queryTableField id="43" name="シリ" tableColumnId="4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B1F3E603-4131-4C84-B236-BB0247C158F0}" autoFormatId="20" applyNumberFormats="0" applyBorderFormats="0" applyFontFormats="0" applyPatternFormats="0" applyAlignmentFormats="0" applyWidthHeightFormats="0">
  <queryTableRefresh nextId="44">
    <queryTableFields count="43">
      <queryTableField id="1" name="p=" tableColumnId="1"/>
      <queryTableField id="2" name="p" tableColumnId="2"/>
      <queryTableField id="3" name="％ f=" tableColumnId="3"/>
      <queryTableField id="4" name="failure_rate" tableColumnId="4"/>
      <queryTableField id="5" name="％ 表=" tableColumnId="5"/>
      <queryTableField id="6" name="p_step" tableColumnId="6"/>
      <queryTableField id="7" name="裏=" tableColumnId="7"/>
      <queryTableField id="8" name="q_step" tableColumnId="8"/>
      <queryTableField id="9" name="目=" tableColumnId="9"/>
      <queryTableField id="10" name="span" tableColumnId="10"/>
      <queryTableField id="11" name="最短=" tableColumnId="11"/>
      <queryTableField id="12" name="shortest" tableColumnId="12"/>
      <queryTableField id="13" name="局 上限=" tableColumnId="13"/>
      <queryTableField id="14" name="longest" tableColumnId="14"/>
      <queryTableField id="15" name="局 計=" tableColumnId="15"/>
      <queryTableField id="16" name="total_ab" tableColumnId="16"/>
      <queryTableField id="17" name="シリ Ａ勝=" tableColumnId="17"/>
      <queryTableField id="18" name="wins_a" tableColumnId="18"/>
      <queryTableField id="19" name="シリ Ｂ勝=" tableColumnId="19"/>
      <queryTableField id="20" name="wins_b" tableColumnId="20"/>
      <queryTableField id="21" name="シリ 成功=" tableColumnId="21"/>
      <queryTableField id="22" name="succ" tableColumnId="22"/>
      <queryTableField id="23" name="シリ 成Ａ満点=" tableColumnId="23"/>
      <queryTableField id="24" name="s_ful_wins_a" tableColumnId="24"/>
      <queryTableField id="25" name="シリ 成Ｂ満点=" tableColumnId="25"/>
      <queryTableField id="26" name="s_ful_wins_b" tableColumnId="26"/>
      <queryTableField id="27" name="シリ 成Ａ点差勝=" tableColumnId="27"/>
      <queryTableField id="28" name="s_pts_wins_a" tableColumnId="28"/>
      <queryTableField id="29" name="シリ 成Ｂ点差勝=" tableColumnId="29"/>
      <queryTableField id="30" name="s_pts_wins_b" tableColumnId="30"/>
      <queryTableField id="31" name="シリ 失敗=" tableColumnId="31"/>
      <queryTableField id="32" name="fail" tableColumnId="32"/>
      <queryTableField id="33" name="シリ 失Ａ満点=" tableColumnId="33"/>
      <queryTableField id="34" name="f_ful_wins_a" tableColumnId="34"/>
      <queryTableField id="35" name="シリ 失Ｂ満点=" tableColumnId="35"/>
      <queryTableField id="36" name="f_ful_wins_b" tableColumnId="36"/>
      <queryTableField id="37" name="シリ  失Ａ点差勝=" tableColumnId="37"/>
      <queryTableField id="38" name="f_pts_wins_a" tableColumnId="38"/>
      <queryTableField id="39" name="シリ 失Ｂ点差勝=" tableColumnId="39"/>
      <queryTableField id="40" name="f_pts_wins_b" tableColumnId="40"/>
      <queryTableField id="41" name="シリ 勝敗付かず=" tableColumnId="41"/>
      <queryTableField id="42" name="no_wins_ab" tableColumnId="42"/>
      <queryTableField id="43" name="シリ" tableColumnId="4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6FFF56AA-A618-49D7-A03E-F6DFD4FA7F03}" autoFormatId="20" applyNumberFormats="0" applyBorderFormats="0" applyFontFormats="0" applyPatternFormats="0" applyAlignmentFormats="0" applyWidthHeightFormats="0">
  <queryTableRefresh nextId="44">
    <queryTableFields count="43">
      <queryTableField id="1" name="p=" tableColumnId="1"/>
      <queryTableField id="2" name="p" tableColumnId="2"/>
      <queryTableField id="3" name="％ f=" tableColumnId="3"/>
      <queryTableField id="4" name="failure_rate" tableColumnId="4"/>
      <queryTableField id="5" name="％ 表=" tableColumnId="5"/>
      <queryTableField id="6" name="p_step" tableColumnId="6"/>
      <queryTableField id="7" name="裏=" tableColumnId="7"/>
      <queryTableField id="8" name="q_step" tableColumnId="8"/>
      <queryTableField id="9" name="目=" tableColumnId="9"/>
      <queryTableField id="10" name="span" tableColumnId="10"/>
      <queryTableField id="11" name="最短=" tableColumnId="11"/>
      <queryTableField id="12" name="shortest" tableColumnId="12"/>
      <queryTableField id="13" name="局 上限=" tableColumnId="13"/>
      <queryTableField id="14" name="upper_limit" tableColumnId="14"/>
      <queryTableField id="15" name="局 計=" tableColumnId="15"/>
      <queryTableField id="16" name="total_ab" tableColumnId="16"/>
      <queryTableField id="17" name="シリ Ａ勝=" tableColumnId="17"/>
      <queryTableField id="18" name="wins_a" tableColumnId="18"/>
      <queryTableField id="19" name="シリ Ｂ勝=" tableColumnId="19"/>
      <queryTableField id="20" name="wins_b" tableColumnId="20"/>
      <queryTableField id="21" name="シリ 成功=" tableColumnId="21"/>
      <queryTableField id="22" name="succ" tableColumnId="22"/>
      <queryTableField id="23" name="シリ 成Ａ満点=" tableColumnId="23"/>
      <queryTableField id="24" name="s_ful_wins_a" tableColumnId="24"/>
      <queryTableField id="25" name="シリ 成Ｂ満点=" tableColumnId="25"/>
      <queryTableField id="26" name="s_ful_wins_b" tableColumnId="26"/>
      <queryTableField id="27" name="シリ 成Ａ点差勝=" tableColumnId="27"/>
      <queryTableField id="28" name="s_pts_wins_a" tableColumnId="28"/>
      <queryTableField id="29" name="シリ 成Ｂ点差勝=" tableColumnId="29"/>
      <queryTableField id="30" name="s_pts_wins_b" tableColumnId="30"/>
      <queryTableField id="31" name="シリ 失敗=" tableColumnId="31"/>
      <queryTableField id="32" name="fail" tableColumnId="32"/>
      <queryTableField id="33" name="シリ 失Ａ満点=" tableColumnId="33"/>
      <queryTableField id="34" name="f_ful_wins_a" tableColumnId="34"/>
      <queryTableField id="35" name="シリ 失Ｂ満点=" tableColumnId="35"/>
      <queryTableField id="36" name="f_ful_wins_b" tableColumnId="36"/>
      <queryTableField id="37" name="シリ  失Ａ点差勝=" tableColumnId="37"/>
      <queryTableField id="38" name="f_pts_wins_a" tableColumnId="38"/>
      <queryTableField id="39" name="シリ 失Ｂ点差勝=" tableColumnId="39"/>
      <queryTableField id="40" name="f_pts_wins_b" tableColumnId="40"/>
      <queryTableField id="41" name="シリ 勝敗付かず=" tableColumnId="41"/>
      <queryTableField id="42" name="no_wins_ab" tableColumnId="42"/>
      <queryTableField id="43" name="シリ" tableColumnId="4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F296EAF-BBE1-4B92-B253-1A414A8F4277}" autoFormatId="20" applyNumberFormats="0" applyBorderFormats="0" applyFontFormats="0" applyPatternFormats="0" applyAlignmentFormats="0" applyWidthHeightFormats="0">
  <queryTableRefresh nextId="44">
    <queryTableFields count="43">
      <queryTableField id="1" name="p=" tableColumnId="1"/>
      <queryTableField id="2" name="p" tableColumnId="2"/>
      <queryTableField id="3" name="％ f=" tableColumnId="3"/>
      <queryTableField id="4" name="failure_rate" tableColumnId="4"/>
      <queryTableField id="5" name="％ 表=" tableColumnId="5"/>
      <queryTableField id="6" name="p_step" tableColumnId="6"/>
      <queryTableField id="7" name="裏=" tableColumnId="7"/>
      <queryTableField id="8" name="q_step" tableColumnId="8"/>
      <queryTableField id="9" name="目=" tableColumnId="9"/>
      <queryTableField id="10" name="span" tableColumnId="10"/>
      <queryTableField id="11" name="最短=" tableColumnId="11"/>
      <queryTableField id="12" name="shortest" tableColumnId="12"/>
      <queryTableField id="13" name="局 上限=" tableColumnId="13"/>
      <queryTableField id="14" name="upper_limit" tableColumnId="14"/>
      <queryTableField id="15" name="局 計=" tableColumnId="15"/>
      <queryTableField id="16" name="total_ab" tableColumnId="16"/>
      <queryTableField id="17" name="シリ Ａ勝=" tableColumnId="17"/>
      <queryTableField id="18" name="wins_a" tableColumnId="18"/>
      <queryTableField id="19" name="シリ Ｂ勝=" tableColumnId="19"/>
      <queryTableField id="20" name="wins_b" tableColumnId="20"/>
      <queryTableField id="21" name="シリ 成功=" tableColumnId="21"/>
      <queryTableField id="22" name="succ" tableColumnId="22"/>
      <queryTableField id="23" name="シリ 成Ａ満点=" tableColumnId="23"/>
      <queryTableField id="24" name="s_ful_wins_a" tableColumnId="24"/>
      <queryTableField id="25" name="シリ 成Ｂ満点=" tableColumnId="25"/>
      <queryTableField id="26" name="s_ful_wins_b" tableColumnId="26"/>
      <queryTableField id="27" name="シリ 成Ａ点差勝=" tableColumnId="27"/>
      <queryTableField id="28" name="s_pts_wins_a" tableColumnId="28"/>
      <queryTableField id="29" name="シリ 成Ｂ点差勝=" tableColumnId="29"/>
      <queryTableField id="30" name="s_pts_wins_b" tableColumnId="30"/>
      <queryTableField id="31" name="シリ 失敗=" tableColumnId="31"/>
      <queryTableField id="32" name="fail" tableColumnId="32"/>
      <queryTableField id="33" name="シリ 失Ａ満点=" tableColumnId="33"/>
      <queryTableField id="34" name="f_ful_wins_a" tableColumnId="34"/>
      <queryTableField id="35" name="シリ 失Ｂ満点=" tableColumnId="35"/>
      <queryTableField id="36" name="f_ful_wins_b" tableColumnId="36"/>
      <queryTableField id="37" name="シリ  失Ａ点差勝=" tableColumnId="37"/>
      <queryTableField id="38" name="f_pts_wins_a" tableColumnId="38"/>
      <queryTableField id="39" name="シリ 失Ｂ点差勝=" tableColumnId="39"/>
      <queryTableField id="40" name="f_pts_wins_b" tableColumnId="40"/>
      <queryTableField id="41" name="シリ 勝敗付かず=" tableColumnId="41"/>
      <queryTableField id="42" name="no_wins_ab" tableColumnId="42"/>
      <queryTableField id="43" name="シリ" tableColumnId="4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3C2EDD8-8A4B-4067-A1D9-5C4E50F4AEE7}" name="even_view_alter_f10_0" displayName="even_view_alter_f10_0" ref="A1:X51" tableType="queryTable" totalsRowShown="0">
  <autoFilter ref="A1:X51" xr:uid="{43C2EDD8-8A4B-4067-A1D9-5C4E50F4AEE7}"/>
  <tableColumns count="24">
    <tableColumn id="1" xr3:uid="{A4AC4C90-6A71-436E-A693-CC1C285F5DBB}" uniqueName="1" name="p" queryTableFieldId="1"/>
    <tableColumn id="2" xr3:uid="{CA0B9C29-03C5-42BB-94D4-1FAE4CF43452}" uniqueName="2" name="failure_rate" queryTableFieldId="2"/>
    <tableColumn id="3" xr3:uid="{F26B1320-489B-4341-83DE-8712FC8010A5}" uniqueName="3" name="turn_system" queryTableFieldId="3" dataDxfId="0"/>
    <tableColumn id="4" xr3:uid="{FA072532-11D3-4D2F-ABA9-8C5C8D324928}" uniqueName="4" name="head_step" queryTableFieldId="4"/>
    <tableColumn id="5" xr3:uid="{80F079E9-2313-4E98-8B48-658567F598F2}" uniqueName="5" name="tail_step" queryTableFieldId="5"/>
    <tableColumn id="6" xr3:uid="{63CF2255-50C8-4B71-9B6F-781E8F964BEE}" uniqueName="6" name="span" queryTableFieldId="6"/>
    <tableColumn id="7" xr3:uid="{D94EA6A7-A1AC-4B06-98FE-4FC28282362F}" uniqueName="7" name="shortest_coins" queryTableFieldId="7"/>
    <tableColumn id="8" xr3:uid="{07FCF2AA-1958-404F-B6B6-294008AA8DDB}" uniqueName="8" name="upper_limit_coins" queryTableFieldId="8"/>
    <tableColumn id="9" xr3:uid="{2677AE76-1182-4C02-870C-6DE03CC4E6E2}" uniqueName="9" name="trials_series" queryTableFieldId="9"/>
    <tableColumn id="10" xr3:uid="{317C885E-CCF3-4154-8DC2-C0214F9E98CD}" uniqueName="10" name="series_shortest_coins" queryTableFieldId="10"/>
    <tableColumn id="11" xr3:uid="{2F61A089-A98B-42A6-B584-9300CD4B1313}" uniqueName="11" name="series_longest_coins" queryTableFieldId="11"/>
    <tableColumn id="12" xr3:uid="{EAFDA55D-7EA6-42D9-A053-5480A66438B7}" uniqueName="12" name="wins_a" queryTableFieldId="12"/>
    <tableColumn id="13" xr3:uid="{70BF5CD3-7E82-49CF-8ED9-FAA73C465414}" uniqueName="13" name="wins_b" queryTableFieldId="13"/>
    <tableColumn id="14" xr3:uid="{FEBF38F9-031C-45FB-A9CF-CF1DA46D418E}" uniqueName="14" name="succucessful_series" queryTableFieldId="14"/>
    <tableColumn id="15" xr3:uid="{6C2185A1-A529-4E31-A276-AF8B64F55DF4}" uniqueName="15" name="s_ful_wins_a" queryTableFieldId="15"/>
    <tableColumn id="16" xr3:uid="{1000BB89-EF2C-40AE-8D66-AEDA24D3BD93}" uniqueName="16" name="s_ful_wins_b" queryTableFieldId="16"/>
    <tableColumn id="17" xr3:uid="{0CA32D7F-AC25-4702-A079-F85B7451C75B}" uniqueName="17" name="s_pts_wins_a" queryTableFieldId="17"/>
    <tableColumn id="18" xr3:uid="{77293B76-1190-4B10-B7E2-A6FA5F6B3897}" uniqueName="18" name="s_pts_wins_b" queryTableFieldId="18"/>
    <tableColumn id="19" xr3:uid="{D099A056-5D76-46E2-9038-6982EC49986D}" uniqueName="19" name="failed_series" queryTableFieldId="19"/>
    <tableColumn id="20" xr3:uid="{CFDA3CCE-07A6-4BC3-844B-0790D347A315}" uniqueName="20" name="f_ful_wins_a" queryTableFieldId="20"/>
    <tableColumn id="21" xr3:uid="{B475A853-0F76-465F-BA73-5361C1F43328}" uniqueName="21" name="f_ful_wins_b" queryTableFieldId="21"/>
    <tableColumn id="22" xr3:uid="{CFFF3AB9-CF66-455C-90B9-2A21481D07CD}" uniqueName="22" name="f_pts_wins_a" queryTableFieldId="22"/>
    <tableColumn id="23" xr3:uid="{0381161F-3B9F-4B00-A221-C479FECFF4D3}" uniqueName="23" name="f_pts_wins_b" queryTableFieldId="23"/>
    <tableColumn id="24" xr3:uid="{F53F799B-666D-4A84-A547-A3B491E645A1}" uniqueName="24" name="no_wins_ab" queryTableField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DD6FC9C-277C-4D15-9335-0DA3B6FE6DF0}" name="even_view_alter_f60_0" displayName="even_view_alter_f60_0" ref="A1:X51" tableType="queryTable" totalsRowShown="0">
  <autoFilter ref="A1:X51" xr:uid="{7DD6FC9C-277C-4D15-9335-0DA3B6FE6DF0}"/>
  <tableColumns count="24">
    <tableColumn id="1" xr3:uid="{D760697D-F84A-4DAA-8A99-C180B5535685}" uniqueName="1" name="p" queryTableFieldId="1"/>
    <tableColumn id="2" xr3:uid="{0361264C-2DFA-4DBD-8A23-70AC81BCCFF7}" uniqueName="2" name="failure_rate" queryTableFieldId="2"/>
    <tableColumn id="3" xr3:uid="{813E7DD4-8578-48B8-ACC5-16EE18857841}" uniqueName="3" name="turn_system" queryTableFieldId="3" dataDxfId="134"/>
    <tableColumn id="4" xr3:uid="{23624061-7B2A-4186-8978-B46B1C5EBE04}" uniqueName="4" name="head_step" queryTableFieldId="4"/>
    <tableColumn id="5" xr3:uid="{3E39A14D-E38C-48A9-93B2-11E6BB08EDD0}" uniqueName="5" name="tail_step" queryTableFieldId="5"/>
    <tableColumn id="6" xr3:uid="{DE94B46F-2499-4133-A6EC-9DDA2D6F07ED}" uniqueName="6" name="span" queryTableFieldId="6"/>
    <tableColumn id="7" xr3:uid="{EA1F3008-5AB4-461D-8153-1107C9532EB7}" uniqueName="7" name="shortest_coins" queryTableFieldId="7"/>
    <tableColumn id="8" xr3:uid="{33EC42B2-BE6F-42A2-9F6A-279D5C8B2AE4}" uniqueName="8" name="upper_limit_coins" queryTableFieldId="8"/>
    <tableColumn id="9" xr3:uid="{39DA895B-0892-47D8-8E07-A26D037158D8}" uniqueName="9" name="total_series" queryTableFieldId="9"/>
    <tableColumn id="10" xr3:uid="{A2378B7C-216F-4179-82A4-5237875B0957}" uniqueName="10" name="series_shortest_coins" queryTableFieldId="10"/>
    <tableColumn id="11" xr3:uid="{ED287B73-3C83-4272-B8C0-F7F3D5CDE739}" uniqueName="11" name="series_longest_coins" queryTableFieldId="11"/>
    <tableColumn id="12" xr3:uid="{43A10638-FF02-423E-9B1C-A4882D61B8BD}" uniqueName="12" name="wins_a" queryTableFieldId="12"/>
    <tableColumn id="13" xr3:uid="{8CE13FE6-60E1-44F2-9D32-A8E2F3E26BC1}" uniqueName="13" name="wins_b" queryTableFieldId="13"/>
    <tableColumn id="14" xr3:uid="{E8C37EDE-824D-4173-B6D1-E93DE38588E3}" uniqueName="14" name="succucessful_series" queryTableFieldId="14"/>
    <tableColumn id="15" xr3:uid="{B27AC671-6F0C-4CF4-BC2C-56457C8B302E}" uniqueName="15" name="s_ful_wins_a" queryTableFieldId="15"/>
    <tableColumn id="16" xr3:uid="{DDB0AB48-3CB0-4E14-9791-2F69E6470EC9}" uniqueName="16" name="s_ful_wins_b" queryTableFieldId="16"/>
    <tableColumn id="17" xr3:uid="{E30B6D00-5125-4143-AF78-C0E2285F34A9}" uniqueName="17" name="s_pts_wins_a" queryTableFieldId="17"/>
    <tableColumn id="18" xr3:uid="{31088228-6B7A-491D-AB99-16FE7C88BFAD}" uniqueName="18" name="s_pts_wins_b" queryTableFieldId="18"/>
    <tableColumn id="19" xr3:uid="{E0B41437-B93E-44C0-9C17-92146ECE818C}" uniqueName="19" name="failed_series" queryTableFieldId="19"/>
    <tableColumn id="20" xr3:uid="{27209CAF-23BE-47B0-B8CA-AAD1197236E8}" uniqueName="20" name="f_ful_wins_a" queryTableFieldId="20"/>
    <tableColumn id="21" xr3:uid="{B882401C-88D2-464B-9417-FABA6CB38A36}" uniqueName="21" name="f_ful_wins_b" queryTableFieldId="21"/>
    <tableColumn id="22" xr3:uid="{ACAF4550-D720-4DFA-81C4-C315B38D70EE}" uniqueName="22" name="f_pts_wins_a" queryTableFieldId="22"/>
    <tableColumn id="23" xr3:uid="{64D9073F-75A8-45B0-97DF-4AF4CFF36335}" uniqueName="23" name="f_pts_wins_b" queryTableFieldId="23"/>
    <tableColumn id="24" xr3:uid="{4A8A4561-1ABE-49B5-9670-F29765BC468F}" uniqueName="24" name="no_wins_ab" queryTableFieldId="2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D571AB6-7588-4D3E-AC52-414A2708A831}" name="even_view_f_0_5_alter__6" displayName="even_view_f_0_5_alter__6" ref="A1:X51" tableType="queryTable" totalsRowShown="0">
  <autoFilter ref="A1:X51" xr:uid="{FD571AB6-7588-4D3E-AC52-414A2708A831}"/>
  <tableColumns count="24">
    <tableColumn id="1" xr3:uid="{3F487D98-7DB5-4DEA-8FB1-C8850357715B}" uniqueName="1" name="p" queryTableFieldId="1"/>
    <tableColumn id="2" xr3:uid="{632815A8-C662-47C4-B8A9-731E8800F601}" uniqueName="2" name="failure_rate" queryTableFieldId="2"/>
    <tableColumn id="3" xr3:uid="{DF984B44-EA92-4FAB-90C6-F850507E9F57}" uniqueName="3" name="turn_system" queryTableFieldId="3" dataDxfId="133"/>
    <tableColumn id="4" xr3:uid="{881A00D4-5F61-4BC3-ABA8-6B7264354A7A}" uniqueName="4" name="head_step" queryTableFieldId="4"/>
    <tableColumn id="5" xr3:uid="{EBC1EC95-04A2-479D-85E4-C4E32C4A3209}" uniqueName="5" name="tail_step" queryTableFieldId="5"/>
    <tableColumn id="6" xr3:uid="{B3076944-86F2-498D-98D6-93AFC4933548}" uniqueName="6" name="span" queryTableFieldId="6"/>
    <tableColumn id="7" xr3:uid="{624C7D9D-2347-461A-88ED-C8C5043CAF20}" uniqueName="7" name="shortest_coins" queryTableFieldId="7"/>
    <tableColumn id="8" xr3:uid="{37C2D4A6-7A99-44B0-A5C4-6FF750395EA5}" uniqueName="8" name="upper_limit_coins" queryTableFieldId="8"/>
    <tableColumn id="9" xr3:uid="{A175F5D5-9B5F-4979-B1E0-CDE929F4C67B}" uniqueName="9" name="total_series" queryTableFieldId="9"/>
    <tableColumn id="10" xr3:uid="{BA818F15-82D5-4743-9AD0-D5ADB0131DF5}" uniqueName="10" name="series_shortest_coins" queryTableFieldId="10"/>
    <tableColumn id="11" xr3:uid="{C8DA1CD3-E996-4F19-83B4-C33B38316124}" uniqueName="11" name="series_longest_coins" queryTableFieldId="11"/>
    <tableColumn id="12" xr3:uid="{81202C69-141B-4B85-B7F5-C124E16C6570}" uniqueName="12" name="wins_a" queryTableFieldId="12"/>
    <tableColumn id="13" xr3:uid="{6FA92D30-DDEA-459F-A11D-229C3B322017}" uniqueName="13" name="wins_b" queryTableFieldId="13"/>
    <tableColumn id="14" xr3:uid="{987E92C7-3C4F-4B6D-9E0E-A1D2F33CEA7D}" uniqueName="14" name="succucessful_series" queryTableFieldId="14"/>
    <tableColumn id="15" xr3:uid="{5C64EAB3-C51D-4D22-A38F-A072E952EC8B}" uniqueName="15" name="s_ful_wins_a" queryTableFieldId="15"/>
    <tableColumn id="16" xr3:uid="{50B00574-0CBB-48E4-A4C2-7B670A004F70}" uniqueName="16" name="s_ful_wins_b" queryTableFieldId="16"/>
    <tableColumn id="17" xr3:uid="{9CEC3A29-3990-4888-901C-096F4543CD67}" uniqueName="17" name="s_pts_wins_a" queryTableFieldId="17"/>
    <tableColumn id="18" xr3:uid="{815F5774-A492-4AA8-941A-EB90BC7312F6}" uniqueName="18" name="s_pts_wins_b" queryTableFieldId="18"/>
    <tableColumn id="19" xr3:uid="{271DB642-E610-4361-90DF-940640EEA886}" uniqueName="19" name="failed_series" queryTableFieldId="19"/>
    <tableColumn id="20" xr3:uid="{E3A70C5D-F407-479B-9358-8C8E1EDEEA5B}" uniqueName="20" name="f_ful_wins_a" queryTableFieldId="20"/>
    <tableColumn id="21" xr3:uid="{1FD311A0-7693-4150-8416-668621EBC986}" uniqueName="21" name="f_ful_wins_b" queryTableFieldId="21"/>
    <tableColumn id="22" xr3:uid="{7D81640C-92A6-49B0-9B3B-FBC45A684693}" uniqueName="22" name="f_pts_wins_a" queryTableFieldId="22"/>
    <tableColumn id="23" xr3:uid="{8ECB9BDD-2ECE-4343-9278-C8125A312327}" uniqueName="23" name="f_pts_wins_b" queryTableFieldId="23"/>
    <tableColumn id="24" xr3:uid="{F099F5EC-9D29-4FFE-916F-A40316846F90}" uniqueName="24" name="no_wins_ab" queryTableFieldId="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94EBA1-5414-481A-8D27-01972E96B023}" name="large_even_series_rule_f_0_0_ts_alternating" displayName="large_even_series_rule_f_0_0_ts_alternating" ref="A1:AQ51" tableType="queryTable" totalsRowShown="0">
  <autoFilter ref="A1:AQ51" xr:uid="{9794EBA1-5414-481A-8D27-01972E96B023}"/>
  <tableColumns count="43">
    <tableColumn id="1" xr3:uid="{7BC87043-8C42-4687-9057-85F1139D8BD8}" uniqueName="1" name="p=" queryTableFieldId="1" dataDxfId="132"/>
    <tableColumn id="2" xr3:uid="{E13CFC75-BB19-45C1-8A42-FA50B10D2DCD}" uniqueName="2" name="p" queryTableFieldId="2"/>
    <tableColumn id="3" xr3:uid="{70AA7799-F2BB-4889-9331-EF757201464F}" uniqueName="3" name="％ f=" queryTableFieldId="3" dataDxfId="131"/>
    <tableColumn id="4" xr3:uid="{86F777A8-46A4-4618-8BC9-A066EF789E4E}" uniqueName="4" name="failure_rate" queryTableFieldId="4"/>
    <tableColumn id="5" xr3:uid="{75E905FF-98C0-4365-BFBC-96B1BD1DFFA8}" uniqueName="5" name="％ 表=" queryTableFieldId="5" dataDxfId="130"/>
    <tableColumn id="6" xr3:uid="{8E81DCC6-C0D9-4CAB-B3AE-CC9B58027721}" uniqueName="6" name="p_step" queryTableFieldId="6"/>
    <tableColumn id="7" xr3:uid="{53FFA98A-5203-4E22-9874-2CD3C7B1A67A}" uniqueName="7" name="裏=" queryTableFieldId="7" dataDxfId="129"/>
    <tableColumn id="8" xr3:uid="{83757047-A18D-4B86-986B-2CAE2FC59B73}" uniqueName="8" name="q_step" queryTableFieldId="8"/>
    <tableColumn id="9" xr3:uid="{0B23BEAB-4A1D-4FC7-A80E-F60F35EB24D2}" uniqueName="9" name="目=" queryTableFieldId="9" dataDxfId="128"/>
    <tableColumn id="10" xr3:uid="{962A6AC3-A3BF-4D88-B4DA-24D7D0372357}" uniqueName="10" name="span" queryTableFieldId="10"/>
    <tableColumn id="11" xr3:uid="{24273410-F81A-452D-85F4-F9B247F7E59E}" uniqueName="11" name="最短=" queryTableFieldId="11" dataDxfId="127"/>
    <tableColumn id="12" xr3:uid="{55E8B07E-19D6-4F83-8E2D-FF50EE386B19}" uniqueName="12" name="shortest" queryTableFieldId="12"/>
    <tableColumn id="13" xr3:uid="{58C50623-8033-46D6-A51C-8AF55FD67891}" uniqueName="13" name="局 上限=" queryTableFieldId="13" dataDxfId="126"/>
    <tableColumn id="14" xr3:uid="{5A910042-1F1F-4C1B-9B39-595D17F00086}" uniqueName="14" name="longest" queryTableFieldId="14"/>
    <tableColumn id="15" xr3:uid="{B8A0FCF8-E186-4F24-808D-E2F44455F4D1}" uniqueName="15" name="局 計=" queryTableFieldId="15" dataDxfId="125"/>
    <tableColumn id="16" xr3:uid="{0267F720-B906-4525-A209-973FD0B18A0F}" uniqueName="16" name="total_ab" queryTableFieldId="16"/>
    <tableColumn id="17" xr3:uid="{BAFA6FA2-A128-42E9-85F7-195FBB3DDB11}" uniqueName="17" name="シリ Ａ勝=" queryTableFieldId="17" dataDxfId="124"/>
    <tableColumn id="18" xr3:uid="{5A90CF67-B65C-4237-A107-F930E05B3518}" uniqueName="18" name="wins_a" queryTableFieldId="18"/>
    <tableColumn id="19" xr3:uid="{929FC5A0-9ED7-49EC-8AB2-425C160EAD46}" uniqueName="19" name="シリ Ｂ勝=" queryTableFieldId="19" dataDxfId="123"/>
    <tableColumn id="20" xr3:uid="{DC910301-C3A6-4764-81C3-BAF3B0D6F3A6}" uniqueName="20" name="wins_b" queryTableFieldId="20"/>
    <tableColumn id="21" xr3:uid="{D208F2E6-2B46-4A6D-A81E-C58A7AD4C1CC}" uniqueName="21" name="シリ 成功=" queryTableFieldId="21" dataDxfId="122"/>
    <tableColumn id="22" xr3:uid="{A00CAD4C-876A-42C5-8547-DBAE3AD67A67}" uniqueName="22" name="succ" queryTableFieldId="22"/>
    <tableColumn id="23" xr3:uid="{E4C9A178-57C7-40CB-8998-26F1E2BA7FA0}" uniqueName="23" name="シリ 成Ａ満点=" queryTableFieldId="23" dataDxfId="121"/>
    <tableColumn id="24" xr3:uid="{E7947F45-CF9C-4274-837D-6E8F67094AC9}" uniqueName="24" name="s_ful_wins_a" queryTableFieldId="24"/>
    <tableColumn id="25" xr3:uid="{C185B228-2248-46E0-B213-29E5C91F96F9}" uniqueName="25" name="シリ 成Ｂ満点=" queryTableFieldId="25" dataDxfId="120"/>
    <tableColumn id="26" xr3:uid="{CBF2162D-293E-497A-915B-8F6BD5FCC409}" uniqueName="26" name="s_ful_wins_b" queryTableFieldId="26"/>
    <tableColumn id="27" xr3:uid="{9648891B-1185-44B2-BAB5-41DCCF16E70B}" uniqueName="27" name="シリ 成Ａ点差勝=" queryTableFieldId="27" dataDxfId="119"/>
    <tableColumn id="28" xr3:uid="{A00AFF93-7410-4E3A-930D-FDD44DF3843E}" uniqueName="28" name="s_pts_wins_a" queryTableFieldId="28"/>
    <tableColumn id="29" xr3:uid="{EA812171-7F8C-4F0F-AFA7-C4F14B1B155C}" uniqueName="29" name="シリ 成Ｂ点差勝=" queryTableFieldId="29" dataDxfId="118"/>
    <tableColumn id="30" xr3:uid="{D5DC405B-76CC-4DF9-A285-250A261B1D94}" uniqueName="30" name="s_pts_wins_b" queryTableFieldId="30"/>
    <tableColumn id="31" xr3:uid="{76CE3577-D372-4D01-AED9-B1EDDF94E679}" uniqueName="31" name="シリ 失敗=" queryTableFieldId="31" dataDxfId="117"/>
    <tableColumn id="32" xr3:uid="{BF5D9C20-287B-4F79-8A75-BE2E65FB1D1D}" uniqueName="32" name="fail" queryTableFieldId="32"/>
    <tableColumn id="33" xr3:uid="{DACD6679-B23B-4B6E-ACF5-95184419B88E}" uniqueName="33" name="シリ 失Ａ満点=" queryTableFieldId="33" dataDxfId="116"/>
    <tableColumn id="34" xr3:uid="{C3B1ED89-AD68-4B11-833B-DE1716C4288C}" uniqueName="34" name="f_ful_wins_a" queryTableFieldId="34"/>
    <tableColumn id="35" xr3:uid="{8C67B4BD-A88E-42E3-9533-4C77373F699A}" uniqueName="35" name="シリ 失Ｂ満点=" queryTableFieldId="35" dataDxfId="115"/>
    <tableColumn id="36" xr3:uid="{A5632290-72ED-4366-8D82-9914DEB4E58E}" uniqueName="36" name="f_ful_wins_b" queryTableFieldId="36"/>
    <tableColumn id="37" xr3:uid="{FD60324F-B7DC-44D2-B8C6-C8212BD6C67A}" uniqueName="37" name="シリ  失Ａ点差勝=" queryTableFieldId="37" dataDxfId="114"/>
    <tableColumn id="38" xr3:uid="{56A64338-3949-4AED-A082-D0AD615F9439}" uniqueName="38" name="f_pts_wins_a" queryTableFieldId="38"/>
    <tableColumn id="39" xr3:uid="{7BC89E11-6DA7-4DDD-8006-2989C8E79B76}" uniqueName="39" name="シリ 失Ｂ点差勝=" queryTableFieldId="39" dataDxfId="113"/>
    <tableColumn id="40" xr3:uid="{531AAEDE-EC9A-4456-B113-F2609E312BAC}" uniqueName="40" name="f_pts_wins_b" queryTableFieldId="40"/>
    <tableColumn id="41" xr3:uid="{975D88AC-14DC-4BFF-B276-83C81F905DCA}" uniqueName="41" name="シリ 勝敗付かず=" queryTableFieldId="41" dataDxfId="112"/>
    <tableColumn id="42" xr3:uid="{A670F6B6-F845-40CB-AFA6-6B132D8772CC}" uniqueName="42" name="no_wins_ab" queryTableFieldId="42"/>
    <tableColumn id="43" xr3:uid="{65E6EACF-1745-4AA4-98FE-8438BAAF48A8}" uniqueName="43" name="シリ" queryTableFieldId="43" dataDxfId="11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7BB884-11B6-49A3-A7B9-B8F78279BF16}" name="large_even_series_rule_f_0_0_ts_frozen" displayName="large_even_series_rule_f_0_0_ts_frozen" ref="A1:AQ51" tableType="queryTable" totalsRowShown="0">
  <autoFilter ref="A1:AQ51" xr:uid="{777BB884-11B6-49A3-A7B9-B8F78279BF16}"/>
  <tableColumns count="43">
    <tableColumn id="1" xr3:uid="{0F9B6C88-BFA9-4100-AAFB-D05F28764C42}" uniqueName="1" name="p=" queryTableFieldId="1" dataDxfId="110"/>
    <tableColumn id="2" xr3:uid="{F96E2D83-DACA-47C4-BB2F-17D4DA47762A}" uniqueName="2" name="p" queryTableFieldId="2"/>
    <tableColumn id="3" xr3:uid="{BAB373D4-2BE9-4A01-ABDB-3C7D71411956}" uniqueName="3" name="％ f=" queryTableFieldId="3" dataDxfId="109"/>
    <tableColumn id="4" xr3:uid="{A12AAD29-D456-4E6E-80B0-0F014DBFF57F}" uniqueName="4" name="failure_rate" queryTableFieldId="4"/>
    <tableColumn id="5" xr3:uid="{0D720BA6-A820-46A0-B74F-9D940E3D3E46}" uniqueName="5" name="％ 表=" queryTableFieldId="5" dataDxfId="108"/>
    <tableColumn id="6" xr3:uid="{A668E343-9578-444A-BCA6-B0ED4A02868A}" uniqueName="6" name="p_step" queryTableFieldId="6"/>
    <tableColumn id="7" xr3:uid="{90F90D97-BBAC-4019-B8A1-7D83F31D7E8E}" uniqueName="7" name="裏=" queryTableFieldId="7" dataDxfId="107"/>
    <tableColumn id="8" xr3:uid="{9C8C5F84-C14C-4591-9F41-69DFC64F9120}" uniqueName="8" name="q_step" queryTableFieldId="8"/>
    <tableColumn id="9" xr3:uid="{B190AD9E-C040-4B99-8EB1-24B1CE0FF7CF}" uniqueName="9" name="目=" queryTableFieldId="9" dataDxfId="106"/>
    <tableColumn id="10" xr3:uid="{7FEB53F2-6BE3-47ED-8832-582EFFA3C71A}" uniqueName="10" name="span" queryTableFieldId="10"/>
    <tableColumn id="11" xr3:uid="{B6B1EC39-5776-465A-80EA-800103E8D9EF}" uniqueName="11" name="最短=" queryTableFieldId="11" dataDxfId="105"/>
    <tableColumn id="12" xr3:uid="{9C8FA0C7-E988-4D69-A6A1-07FB4D367E83}" uniqueName="12" name="shortest" queryTableFieldId="12"/>
    <tableColumn id="13" xr3:uid="{B565CB43-1C3D-49AA-B9D8-F1E7AE36E6D4}" uniqueName="13" name="局 上限=" queryTableFieldId="13" dataDxfId="104"/>
    <tableColumn id="14" xr3:uid="{E64FD91D-293D-403C-B934-B1D7023E4EA2}" uniqueName="14" name="longest" queryTableFieldId="14"/>
    <tableColumn id="15" xr3:uid="{82016332-A4A1-4D66-8FB7-B96266B7CE89}" uniqueName="15" name="局 計=" queryTableFieldId="15" dataDxfId="103"/>
    <tableColumn id="16" xr3:uid="{3AB36000-5DDF-4DFD-89BE-E56AB2CCE7FE}" uniqueName="16" name="total_ab" queryTableFieldId="16"/>
    <tableColumn id="17" xr3:uid="{01DB32AC-9710-4747-8BAC-EEF5839F7F28}" uniqueName="17" name="シリ Ａ勝=" queryTableFieldId="17" dataDxfId="102"/>
    <tableColumn id="18" xr3:uid="{1D20879A-B4C4-4F46-9EE3-CF60EB8C46C5}" uniqueName="18" name="wins_a" queryTableFieldId="18"/>
    <tableColumn id="19" xr3:uid="{7A547B14-3D72-4D67-8529-92EC9BD513C6}" uniqueName="19" name="シリ Ｂ勝=" queryTableFieldId="19" dataDxfId="101"/>
    <tableColumn id="20" xr3:uid="{F87CFE9A-01A3-4D58-A46C-6A5CF681F94A}" uniqueName="20" name="wins_b" queryTableFieldId="20"/>
    <tableColumn id="21" xr3:uid="{B1FA8B30-0582-4ABE-9806-0CF7219FD396}" uniqueName="21" name="シリ 成功=" queryTableFieldId="21" dataDxfId="100"/>
    <tableColumn id="22" xr3:uid="{BF4ABE0A-51E3-4A4D-94D6-4373FD956511}" uniqueName="22" name="succ" queryTableFieldId="22"/>
    <tableColumn id="23" xr3:uid="{D3286856-A6C1-4B7A-BABE-3B1E4243128B}" uniqueName="23" name="シリ 成Ａ満点=" queryTableFieldId="23" dataDxfId="99"/>
    <tableColumn id="24" xr3:uid="{283FD72D-46B1-477D-819A-24BD987CA225}" uniqueName="24" name="s_ful_wins_a" queryTableFieldId="24"/>
    <tableColumn id="25" xr3:uid="{1E9CCAD7-A2BD-4C3B-B18E-CF759BD40CEC}" uniqueName="25" name="シリ 成Ｂ満点=" queryTableFieldId="25" dataDxfId="98"/>
    <tableColumn id="26" xr3:uid="{70F6FFE7-7A51-4D1D-BF07-3432E536F2B6}" uniqueName="26" name="s_ful_wins_b" queryTableFieldId="26"/>
    <tableColumn id="27" xr3:uid="{B1605C10-BBA4-44D5-A861-64FFFBA4E8B0}" uniqueName="27" name="シリ 成Ａ点差勝=" queryTableFieldId="27" dataDxfId="97"/>
    <tableColumn id="28" xr3:uid="{D806D23E-22EA-422A-A0FD-70390B9D3223}" uniqueName="28" name="s_pts_wins_a" queryTableFieldId="28"/>
    <tableColumn id="29" xr3:uid="{4803576A-F1EB-4094-899D-A9FF4236E80B}" uniqueName="29" name="シリ 成Ｂ点差勝=" queryTableFieldId="29" dataDxfId="96"/>
    <tableColumn id="30" xr3:uid="{F3CF9051-86D4-43B2-A58C-E8A110A25D0B}" uniqueName="30" name="s_pts_wins_b" queryTableFieldId="30"/>
    <tableColumn id="31" xr3:uid="{8D8B9EC5-3E69-440E-BDAD-9736DC672C6B}" uniqueName="31" name="シリ 失敗=" queryTableFieldId="31" dataDxfId="95"/>
    <tableColumn id="32" xr3:uid="{BD56CD57-DBFD-4C87-8138-C805B5DA7A78}" uniqueName="32" name="fail" queryTableFieldId="32"/>
    <tableColumn id="33" xr3:uid="{575F0848-59D4-4F7D-B0E5-50D960F1223F}" uniqueName="33" name="シリ 失Ａ満点=" queryTableFieldId="33" dataDxfId="94"/>
    <tableColumn id="34" xr3:uid="{2DE9BD6B-3413-435C-84B0-7B3CC6A7178C}" uniqueName="34" name="f_ful_wins_a" queryTableFieldId="34"/>
    <tableColumn id="35" xr3:uid="{04788A0F-DEC2-4795-AA63-CA000E5EB255}" uniqueName="35" name="シリ 失Ｂ満点=" queryTableFieldId="35" dataDxfId="93"/>
    <tableColumn id="36" xr3:uid="{30B61B3F-C6A4-4C86-8278-965A15932EB4}" uniqueName="36" name="f_ful_wins_b" queryTableFieldId="36"/>
    <tableColumn id="37" xr3:uid="{F0969B57-02B9-4FAD-B5A9-D275D41B0174}" uniqueName="37" name="シリ  失Ａ点差勝=" queryTableFieldId="37" dataDxfId="92"/>
    <tableColumn id="38" xr3:uid="{2E118B69-156C-4EEF-BB4C-74DD81318F9D}" uniqueName="38" name="f_pts_wins_a" queryTableFieldId="38"/>
    <tableColumn id="39" xr3:uid="{87B02614-D85C-4605-9F14-09196A878710}" uniqueName="39" name="シリ 失Ｂ点差勝=" queryTableFieldId="39" dataDxfId="91"/>
    <tableColumn id="40" xr3:uid="{4B004C12-C71C-42BE-9F6F-9CF4E9234002}" uniqueName="40" name="f_pts_wins_b" queryTableFieldId="40"/>
    <tableColumn id="41" xr3:uid="{D32DE6B4-FF31-4DC3-9757-119514A409DC}" uniqueName="41" name="シリ 勝敗付かず=" queryTableFieldId="41" dataDxfId="90"/>
    <tableColumn id="42" xr3:uid="{01783707-29F9-4888-A240-3EE13FBF93A2}" uniqueName="42" name="no_wins_ab" queryTableFieldId="42"/>
    <tableColumn id="43" xr3:uid="{E611289D-4A72-4172-8740-2DB00F5E9086}" uniqueName="43" name="シリ" queryTableFieldId="43" dataDxfId="8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14E309-78DF-475B-B64B-710D291AFBC4}" name="large_even_series_rule_f_0_99_ts_alternating__2" displayName="large_even_series_rule_f_0_99_ts_alternating__2" ref="A1:AQ51" tableType="queryTable" totalsRowShown="0">
  <autoFilter ref="A1:AQ51" xr:uid="{4A14E309-78DF-475B-B64B-710D291AFBC4}"/>
  <tableColumns count="43">
    <tableColumn id="1" xr3:uid="{FC650866-1F07-42E2-BB9D-A3738FF8EDEE}" uniqueName="1" name="p=" queryTableFieldId="1" dataDxfId="88"/>
    <tableColumn id="2" xr3:uid="{17FD60F2-B0E7-450B-AEE3-59EAEF85A231}" uniqueName="2" name="p" queryTableFieldId="2"/>
    <tableColumn id="3" xr3:uid="{5F6CA2D2-1F1C-4724-8395-9BB4072FD55A}" uniqueName="3" name="％ f=" queryTableFieldId="3" dataDxfId="87"/>
    <tableColumn id="4" xr3:uid="{4B372787-52E3-4B87-A970-EFF6D419B068}" uniqueName="4" name="failure_rate" queryTableFieldId="4"/>
    <tableColumn id="5" xr3:uid="{3AC9910F-4381-43D0-8514-13E30081A065}" uniqueName="5" name="％ 表=" queryTableFieldId="5" dataDxfId="86"/>
    <tableColumn id="6" xr3:uid="{0A2C6A9D-7E28-4A76-92FF-4D638E23751E}" uniqueName="6" name="p_step" queryTableFieldId="6"/>
    <tableColumn id="7" xr3:uid="{90DAE39D-2E92-489B-800A-A881A6695EE4}" uniqueName="7" name="裏=" queryTableFieldId="7" dataDxfId="85"/>
    <tableColumn id="8" xr3:uid="{55A92B62-4D60-443D-B8FF-E9ECA49C0714}" uniqueName="8" name="q_step" queryTableFieldId="8"/>
    <tableColumn id="9" xr3:uid="{2E60300D-85A6-4716-BFF0-305A26082709}" uniqueName="9" name="目=" queryTableFieldId="9" dataDxfId="84"/>
    <tableColumn id="10" xr3:uid="{4A627E7B-C93D-4385-815C-0A2F7984030A}" uniqueName="10" name="span" queryTableFieldId="10"/>
    <tableColumn id="11" xr3:uid="{E2C22541-E7AA-4DFA-9BB4-3E3F7C25F594}" uniqueName="11" name="最短=" queryTableFieldId="11" dataDxfId="83"/>
    <tableColumn id="12" xr3:uid="{2AA5108A-4E6E-41B5-8194-086E7AA2AA64}" uniqueName="12" name="shortest" queryTableFieldId="12"/>
    <tableColumn id="13" xr3:uid="{256C8214-54C4-4CE0-B525-52F41B77129B}" uniqueName="13" name="局 上限=" queryTableFieldId="13" dataDxfId="82"/>
    <tableColumn id="14" xr3:uid="{2E7D901D-3981-4468-8F30-161B96F642C1}" uniqueName="14" name="longest" queryTableFieldId="14"/>
    <tableColumn id="15" xr3:uid="{75F580F5-ED13-47F5-B057-636C02E64884}" uniqueName="15" name="局 計=" queryTableFieldId="15" dataDxfId="81"/>
    <tableColumn id="16" xr3:uid="{8837CC4A-968B-4288-BAD8-1CA751D720D3}" uniqueName="16" name="total_ab" queryTableFieldId="16"/>
    <tableColumn id="17" xr3:uid="{939B6EBD-6666-4516-A7D5-F56D63F19275}" uniqueName="17" name="シリ Ａ勝=" queryTableFieldId="17" dataDxfId="80"/>
    <tableColumn id="18" xr3:uid="{589D44A1-91AD-4D21-B88E-1C21EC68DBBD}" uniqueName="18" name="wins_a" queryTableFieldId="18"/>
    <tableColumn id="19" xr3:uid="{C6932566-14C4-4863-A31F-0425DBEE818F}" uniqueName="19" name="シリ Ｂ勝=" queryTableFieldId="19" dataDxfId="79"/>
    <tableColumn id="20" xr3:uid="{6DC7E247-0FDA-4EA6-8F24-76FB9114B309}" uniqueName="20" name="wins_b" queryTableFieldId="20"/>
    <tableColumn id="21" xr3:uid="{8808835C-7068-4E37-BF15-1721E7D08E85}" uniqueName="21" name="シリ 成功=" queryTableFieldId="21" dataDxfId="78"/>
    <tableColumn id="22" xr3:uid="{C849FF08-BFFD-40B5-A8F0-C0C49B6F1650}" uniqueName="22" name="succ" queryTableFieldId="22"/>
    <tableColumn id="23" xr3:uid="{2DD5F69C-F0BD-4D67-A6D6-64DAF0EC3AD3}" uniqueName="23" name="シリ 成Ａ満点=" queryTableFieldId="23" dataDxfId="77"/>
    <tableColumn id="24" xr3:uid="{2232E50A-208A-4600-8377-947EC2017E9B}" uniqueName="24" name="s_ful_wins_a" queryTableFieldId="24"/>
    <tableColumn id="25" xr3:uid="{AC5E65BF-E8EA-48A1-AF27-5ED31292050A}" uniqueName="25" name="シリ 成Ｂ満点=" queryTableFieldId="25" dataDxfId="76"/>
    <tableColumn id="26" xr3:uid="{8EBD7B56-C3CA-4F36-AE0E-D1AB1180DEDD}" uniqueName="26" name="s_ful_wins_b" queryTableFieldId="26"/>
    <tableColumn id="27" xr3:uid="{DDCA77D8-87F7-411E-B527-1D8731F1A358}" uniqueName="27" name="シリ 成Ａ点差勝=" queryTableFieldId="27" dataDxfId="75"/>
    <tableColumn id="28" xr3:uid="{72AE7706-1FD4-4EC6-97CF-BC4885565CDF}" uniqueName="28" name="s_pts_wins_a" queryTableFieldId="28"/>
    <tableColumn id="29" xr3:uid="{5CF36E2D-1201-4CCC-BA98-DCB507D407F9}" uniqueName="29" name="シリ 成Ｂ点差勝=" queryTableFieldId="29" dataDxfId="74"/>
    <tableColumn id="30" xr3:uid="{99BB1558-0365-4B29-B088-9E558C7732F9}" uniqueName="30" name="s_pts_wins_b" queryTableFieldId="30"/>
    <tableColumn id="31" xr3:uid="{74FBD329-E3B6-4203-9F81-4E7AFAC21501}" uniqueName="31" name="シリ 失敗=" queryTableFieldId="31" dataDxfId="73"/>
    <tableColumn id="32" xr3:uid="{06744216-C2E4-417B-83C1-CF46CCDD1806}" uniqueName="32" name="fail" queryTableFieldId="32"/>
    <tableColumn id="33" xr3:uid="{1821E138-F846-48E7-A849-D0DF30FD9C2A}" uniqueName="33" name="シリ 失Ａ満点=" queryTableFieldId="33" dataDxfId="72"/>
    <tableColumn id="34" xr3:uid="{AB1B7976-AE50-48EB-81F6-D1A74F7D07CB}" uniqueName="34" name="f_ful_wins_a" queryTableFieldId="34"/>
    <tableColumn id="35" xr3:uid="{12008FDD-9EF8-4162-BEC7-3215AB00D2F8}" uniqueName="35" name="シリ 失Ｂ満点=" queryTableFieldId="35" dataDxfId="71"/>
    <tableColumn id="36" xr3:uid="{DD66930F-FB59-4042-91E9-5DA4A543E47B}" uniqueName="36" name="f_ful_wins_b" queryTableFieldId="36"/>
    <tableColumn id="37" xr3:uid="{634A4D7F-D9FC-43BD-A243-69A087EE2055}" uniqueName="37" name="シリ  失Ａ点差勝=" queryTableFieldId="37" dataDxfId="70"/>
    <tableColumn id="38" xr3:uid="{1EDFC988-CDD7-462F-A323-0A80D7AC9E90}" uniqueName="38" name="f_pts_wins_a" queryTableFieldId="38"/>
    <tableColumn id="39" xr3:uid="{1B398B8C-F231-4F84-8061-FCA564611FDF}" uniqueName="39" name="シリ 失Ｂ点差勝=" queryTableFieldId="39" dataDxfId="69"/>
    <tableColumn id="40" xr3:uid="{4761DB0F-D126-473A-88D3-8B010FC16396}" uniqueName="40" name="f_pts_wins_b" queryTableFieldId="40"/>
    <tableColumn id="41" xr3:uid="{D81403CC-7B9C-4ABB-8E40-C820F5E82DA7}" uniqueName="41" name="シリ 勝敗付かず=" queryTableFieldId="41" dataDxfId="68"/>
    <tableColumn id="42" xr3:uid="{41D4CF11-91A9-4AD7-8DB3-26F6A3963704}" uniqueName="42" name="no_wins_ab" queryTableFieldId="42"/>
    <tableColumn id="43" xr3:uid="{7395C9F6-2DDB-4AD5-9235-478E1EF9F575}" uniqueName="43" name="シリ" queryTableFieldId="43" dataDxfId="6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F371FB-98F7-4ED9-9FD4-BEC6DBF29ACE}" name="large_even_series_rule_f_0_2_ts_alternating" displayName="large_even_series_rule_f_0_2_ts_alternating" ref="A1:AQ51" tableType="queryTable" totalsRowShown="0">
  <autoFilter ref="A1:AQ51" xr:uid="{AAF371FB-98F7-4ED9-9FD4-BEC6DBF29ACE}"/>
  <tableColumns count="43">
    <tableColumn id="1" xr3:uid="{70EDEC1F-2934-4CB0-BC89-D047B007B4A5}" uniqueName="1" name="p=" queryTableFieldId="1" dataDxfId="66"/>
    <tableColumn id="2" xr3:uid="{28BBD804-AF7E-463D-8539-A45478768FD5}" uniqueName="2" name="p" queryTableFieldId="2"/>
    <tableColumn id="3" xr3:uid="{A95FA85E-C842-4DB6-8913-2FDC603CA32B}" uniqueName="3" name="％ f=" queryTableFieldId="3" dataDxfId="65"/>
    <tableColumn id="4" xr3:uid="{D93D92A5-8E73-40C0-867F-A2BEE870FDB2}" uniqueName="4" name="failure_rate" queryTableFieldId="4"/>
    <tableColumn id="5" xr3:uid="{C5C15D38-5024-4ADC-87A4-DF706A09AE94}" uniqueName="5" name="％ 表=" queryTableFieldId="5" dataDxfId="64"/>
    <tableColumn id="6" xr3:uid="{8F75FDF9-BCCC-4930-906A-1C287310CB0F}" uniqueName="6" name="p_step" queryTableFieldId="6"/>
    <tableColumn id="7" xr3:uid="{3C8FDE6E-BDE2-49CF-BC9E-12316CA7A049}" uniqueName="7" name="裏=" queryTableFieldId="7" dataDxfId="63"/>
    <tableColumn id="8" xr3:uid="{7301D1BC-72B0-4845-8F67-625F9A016962}" uniqueName="8" name="q_step" queryTableFieldId="8"/>
    <tableColumn id="9" xr3:uid="{2D5D5464-E7B0-4CD1-B39F-740B7C31DEAF}" uniqueName="9" name="目=" queryTableFieldId="9" dataDxfId="62"/>
    <tableColumn id="10" xr3:uid="{E68DC7B8-D842-45CB-BDDA-4BF312F94363}" uniqueName="10" name="span" queryTableFieldId="10"/>
    <tableColumn id="11" xr3:uid="{447A7E35-8E23-464F-A507-2E4E7DD5C944}" uniqueName="11" name="最短=" queryTableFieldId="11" dataDxfId="61"/>
    <tableColumn id="12" xr3:uid="{803E6607-7341-40CA-93DC-BB4ED922B302}" uniqueName="12" name="shortest" queryTableFieldId="12"/>
    <tableColumn id="13" xr3:uid="{60C1554D-A17D-41A1-98D3-77DE7DAE54EC}" uniqueName="13" name="局 上限=" queryTableFieldId="13" dataDxfId="60"/>
    <tableColumn id="14" xr3:uid="{9F1ED57D-F707-4AD0-8BA6-2430D60289B8}" uniqueName="14" name="longest" queryTableFieldId="14"/>
    <tableColumn id="15" xr3:uid="{CFFD4262-6368-447E-B84E-AC89B7CE7B57}" uniqueName="15" name="局 計=" queryTableFieldId="15" dataDxfId="59"/>
    <tableColumn id="16" xr3:uid="{BB1F7ACB-A824-4A5E-B413-CFF1C9612B17}" uniqueName="16" name="total_ab" queryTableFieldId="16"/>
    <tableColumn id="17" xr3:uid="{37F2AA8C-CCA5-4D61-B4E5-37AF041DCE61}" uniqueName="17" name="シリ Ａ勝=" queryTableFieldId="17" dataDxfId="58"/>
    <tableColumn id="18" xr3:uid="{9E44C88A-2D83-40B7-99AA-86841739A7CA}" uniqueName="18" name="wins_a" queryTableFieldId="18"/>
    <tableColumn id="19" xr3:uid="{B7BB0A1E-8041-438A-B953-6B10F97FA046}" uniqueName="19" name="シリ Ｂ勝=" queryTableFieldId="19" dataDxfId="57"/>
    <tableColumn id="20" xr3:uid="{E3CC20AE-8395-40A8-9A07-2FC472F91B74}" uniqueName="20" name="wins_b" queryTableFieldId="20"/>
    <tableColumn id="21" xr3:uid="{8539BB00-67E1-4F86-BF55-96E0A3521403}" uniqueName="21" name="シリ 成功=" queryTableFieldId="21" dataDxfId="56"/>
    <tableColumn id="22" xr3:uid="{C6302ECB-6428-4248-968F-7ACCB4E48E2A}" uniqueName="22" name="succ" queryTableFieldId="22"/>
    <tableColumn id="23" xr3:uid="{FA4FBFA8-34AF-4C56-B49E-7D95DF1A55D6}" uniqueName="23" name="シリ 成Ａ満点=" queryTableFieldId="23" dataDxfId="55"/>
    <tableColumn id="24" xr3:uid="{07116295-B0F2-431F-847E-694E5FF92A86}" uniqueName="24" name="s_ful_wins_a" queryTableFieldId="24"/>
    <tableColumn id="25" xr3:uid="{82F7370A-1141-43F9-808A-AB20AE261126}" uniqueName="25" name="シリ 成Ｂ満点=" queryTableFieldId="25" dataDxfId="54"/>
    <tableColumn id="26" xr3:uid="{27695A8B-0982-4554-B065-1CF94EE4B9ED}" uniqueName="26" name="s_ful_wins_b" queryTableFieldId="26"/>
    <tableColumn id="27" xr3:uid="{BFB1B2BE-7BF0-47AF-8353-A2C50623EA27}" uniqueName="27" name="シリ 成Ａ点差勝=" queryTableFieldId="27" dataDxfId="53"/>
    <tableColumn id="28" xr3:uid="{CCC5EFCC-B1DA-47B2-A247-773D62A2889A}" uniqueName="28" name="s_pts_wins_a" queryTableFieldId="28"/>
    <tableColumn id="29" xr3:uid="{5FD7C496-8170-4E6D-8924-9BB4FDECEE24}" uniqueName="29" name="シリ 成Ｂ点差勝=" queryTableFieldId="29" dataDxfId="52"/>
    <tableColumn id="30" xr3:uid="{5012A382-EF19-4EC8-AF57-831C9934E023}" uniqueName="30" name="s_pts_wins_b" queryTableFieldId="30"/>
    <tableColumn id="31" xr3:uid="{65485AEB-C145-462C-A1E7-BB471F340A74}" uniqueName="31" name="シリ 失敗=" queryTableFieldId="31" dataDxfId="51"/>
    <tableColumn id="32" xr3:uid="{F5E0C3C6-AAB7-44A6-9D0C-0DC981062C0D}" uniqueName="32" name="fail" queryTableFieldId="32"/>
    <tableColumn id="33" xr3:uid="{3726D2A7-D8AC-4B9A-B5D0-C186307B20A0}" uniqueName="33" name="シリ 失Ａ満点=" queryTableFieldId="33" dataDxfId="50"/>
    <tableColumn id="34" xr3:uid="{AD3A1C1F-EBAC-4892-93B5-237D00C3EE3B}" uniqueName="34" name="f_ful_wins_a" queryTableFieldId="34"/>
    <tableColumn id="35" xr3:uid="{7447BDB2-84B8-4CE8-89A9-31EB28469576}" uniqueName="35" name="シリ 失Ｂ満点=" queryTableFieldId="35" dataDxfId="49"/>
    <tableColumn id="36" xr3:uid="{526DB427-BB82-45A7-B851-FA4DFCE07805}" uniqueName="36" name="f_ful_wins_b" queryTableFieldId="36"/>
    <tableColumn id="37" xr3:uid="{DE414612-A7D9-4D55-B6AC-8D67A48E8F4C}" uniqueName="37" name="シリ  失Ａ点差勝=" queryTableFieldId="37" dataDxfId="48"/>
    <tableColumn id="38" xr3:uid="{40AE099B-30DF-4148-AE22-9953F9DAD9DA}" uniqueName="38" name="f_pts_wins_a" queryTableFieldId="38"/>
    <tableColumn id="39" xr3:uid="{BEF13E10-A7CC-4409-8215-AF2D15EE0B55}" uniqueName="39" name="シリ 失Ｂ点差勝=" queryTableFieldId="39" dataDxfId="47"/>
    <tableColumn id="40" xr3:uid="{CA3F7408-5F5B-4FF0-85C4-1191A48D2D33}" uniqueName="40" name="f_pts_wins_b" queryTableFieldId="40"/>
    <tableColumn id="41" xr3:uid="{933658E3-A926-46CC-B7EB-D1A7FD7987AE}" uniqueName="41" name="シリ 勝敗付かず=" queryTableFieldId="41" dataDxfId="46"/>
    <tableColumn id="42" xr3:uid="{E4ABD7C3-4873-4FB4-8B7F-F4646618ADF3}" uniqueName="42" name="no_wins_ab" queryTableFieldId="42"/>
    <tableColumn id="43" xr3:uid="{FD1FEC72-36AA-44DB-BC38-86DC30FCB46C}" uniqueName="43" name="シリ" queryTableFieldId="43" dataDxfId="4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D75E30D-D21F-41D3-AD3C-5DC21E24297C}" name="large_even_series_rule_f_0_3_ts_alternating" displayName="large_even_series_rule_f_0_3_ts_alternating" ref="A1:AQ51" tableType="queryTable" totalsRowShown="0">
  <autoFilter ref="A1:AQ51" xr:uid="{BD75E30D-D21F-41D3-AD3C-5DC21E24297C}"/>
  <tableColumns count="43">
    <tableColumn id="1" xr3:uid="{13D07AB2-F5DE-4574-A5B2-D21668D3750B}" uniqueName="1" name="p=" queryTableFieldId="1" dataDxfId="44"/>
    <tableColumn id="2" xr3:uid="{0D497F27-AE55-4D3C-8283-9AB1E6077B6F}" uniqueName="2" name="p" queryTableFieldId="2"/>
    <tableColumn id="3" xr3:uid="{FF0FBB5F-B2D0-4675-9771-DF569A081F37}" uniqueName="3" name="％ f=" queryTableFieldId="3" dataDxfId="43"/>
    <tableColumn id="4" xr3:uid="{840D3CB6-40A2-4752-B9F5-4C595681BBCC}" uniqueName="4" name="failure_rate" queryTableFieldId="4"/>
    <tableColumn id="5" xr3:uid="{7BA23DEC-8EFB-4446-94A6-F7C4E5A9B2ED}" uniqueName="5" name="％ 表=" queryTableFieldId="5" dataDxfId="42"/>
    <tableColumn id="6" xr3:uid="{0A8FD8C6-486A-4F4F-A524-17BDFC55503F}" uniqueName="6" name="p_step" queryTableFieldId="6"/>
    <tableColumn id="7" xr3:uid="{24264728-73F1-4596-A310-7A6B28CA11EE}" uniqueName="7" name="裏=" queryTableFieldId="7" dataDxfId="41"/>
    <tableColumn id="8" xr3:uid="{BFC6BE1F-4C57-4B38-AE9E-5AE3A1BCE09F}" uniqueName="8" name="q_step" queryTableFieldId="8"/>
    <tableColumn id="9" xr3:uid="{C3409C11-C28A-4EF8-B92C-A769D35B7C28}" uniqueName="9" name="目=" queryTableFieldId="9" dataDxfId="40"/>
    <tableColumn id="10" xr3:uid="{05B3517D-2161-4BE5-8543-621AB43C1476}" uniqueName="10" name="span" queryTableFieldId="10"/>
    <tableColumn id="11" xr3:uid="{4380115F-0690-455A-9464-125428E015F8}" uniqueName="11" name="最短=" queryTableFieldId="11" dataDxfId="39"/>
    <tableColumn id="12" xr3:uid="{5612587B-95FF-493B-AAFB-3D10419575A9}" uniqueName="12" name="shortest" queryTableFieldId="12"/>
    <tableColumn id="13" xr3:uid="{24303AAD-6C05-4D3D-9446-2218AF64B68D}" uniqueName="13" name="局 上限=" queryTableFieldId="13" dataDxfId="38"/>
    <tableColumn id="14" xr3:uid="{FFE62C9D-5626-4056-8EB0-447165C60DE9}" uniqueName="14" name="upper_limit" queryTableFieldId="14"/>
    <tableColumn id="15" xr3:uid="{C1B95B7E-2998-4F3E-A8B6-5C75C75A659B}" uniqueName="15" name="局 計=" queryTableFieldId="15" dataDxfId="37"/>
    <tableColumn id="16" xr3:uid="{B410E985-9263-404F-96EE-DC84A0004FB8}" uniqueName="16" name="total_ab" queryTableFieldId="16"/>
    <tableColumn id="17" xr3:uid="{8A2C2459-0B3B-4C9E-BFC0-06A6D347AD42}" uniqueName="17" name="シリ Ａ勝=" queryTableFieldId="17" dataDxfId="36"/>
    <tableColumn id="18" xr3:uid="{F4E64E73-BF53-4749-AA2F-08DE4A05AFBE}" uniqueName="18" name="wins_a" queryTableFieldId="18"/>
    <tableColumn id="19" xr3:uid="{137C5B86-B6EE-41A4-BC74-7D4D8933398B}" uniqueName="19" name="シリ Ｂ勝=" queryTableFieldId="19" dataDxfId="35"/>
    <tableColumn id="20" xr3:uid="{B03B7812-145A-4D8C-8E06-720908AE732E}" uniqueName="20" name="wins_b" queryTableFieldId="20"/>
    <tableColumn id="21" xr3:uid="{4C30D254-3601-4AC1-8274-F1BADA915945}" uniqueName="21" name="シリ 成功=" queryTableFieldId="21" dataDxfId="34"/>
    <tableColumn id="22" xr3:uid="{1B5FDA35-88DA-4D56-B4AD-55C17FD43AEE}" uniqueName="22" name="succ" queryTableFieldId="22"/>
    <tableColumn id="23" xr3:uid="{B4BB234B-0383-4C84-96F8-B5860BDF1DBF}" uniqueName="23" name="シリ 成Ａ満点=" queryTableFieldId="23" dataDxfId="33"/>
    <tableColumn id="24" xr3:uid="{786E1E97-0B15-4693-AD32-83A01A8B7A6B}" uniqueName="24" name="s_ful_wins_a" queryTableFieldId="24"/>
    <tableColumn id="25" xr3:uid="{2EDD9E1D-CD61-4495-8973-F49AE4380F54}" uniqueName="25" name="シリ 成Ｂ満点=" queryTableFieldId="25" dataDxfId="32"/>
    <tableColumn id="26" xr3:uid="{E60B415A-B8BC-4FD4-93BB-3F2352AA09F4}" uniqueName="26" name="s_ful_wins_b" queryTableFieldId="26"/>
    <tableColumn id="27" xr3:uid="{975502D5-32BA-43E5-9C44-C03E1D27CEF6}" uniqueName="27" name="シリ 成Ａ点差勝=" queryTableFieldId="27" dataDxfId="31"/>
    <tableColumn id="28" xr3:uid="{E62F50F7-F101-48EA-AEEE-EBF82FDC8D15}" uniqueName="28" name="s_pts_wins_a" queryTableFieldId="28"/>
    <tableColumn id="29" xr3:uid="{20461E7B-0BE7-43CA-9B0F-7162E6F62A79}" uniqueName="29" name="シリ 成Ｂ点差勝=" queryTableFieldId="29" dataDxfId="30"/>
    <tableColumn id="30" xr3:uid="{F011B073-A8B8-4B5B-A95B-D7D48EAE42C2}" uniqueName="30" name="s_pts_wins_b" queryTableFieldId="30"/>
    <tableColumn id="31" xr3:uid="{5CB79E9D-1D3F-4992-9909-0FAF4192BD51}" uniqueName="31" name="シリ 失敗=" queryTableFieldId="31" dataDxfId="29"/>
    <tableColumn id="32" xr3:uid="{D1D1C8F6-C6EB-4539-ABDC-FB6A13A2F820}" uniqueName="32" name="fail" queryTableFieldId="32"/>
    <tableColumn id="33" xr3:uid="{B856DD53-E80D-4ACE-BA95-849C3BE68A89}" uniqueName="33" name="シリ 失Ａ満点=" queryTableFieldId="33" dataDxfId="28"/>
    <tableColumn id="34" xr3:uid="{2D1CB7C9-2DE2-4856-9626-132796C04CBA}" uniqueName="34" name="f_ful_wins_a" queryTableFieldId="34"/>
    <tableColumn id="35" xr3:uid="{29E8E1A4-81D5-459C-9D8F-1EDD7F9E2D4E}" uniqueName="35" name="シリ 失Ｂ満点=" queryTableFieldId="35" dataDxfId="27"/>
    <tableColumn id="36" xr3:uid="{04045E95-CD1A-4C24-8AC4-E8D71BC1DBA5}" uniqueName="36" name="f_ful_wins_b" queryTableFieldId="36"/>
    <tableColumn id="37" xr3:uid="{3DF3352A-C5B5-4522-A41E-8AEB35BE2A59}" uniqueName="37" name="シリ  失Ａ点差勝=" queryTableFieldId="37" dataDxfId="26"/>
    <tableColumn id="38" xr3:uid="{D84F0C4F-F9B1-406F-A49E-38304ADB4BB4}" uniqueName="38" name="f_pts_wins_a" queryTableFieldId="38"/>
    <tableColumn id="39" xr3:uid="{4F9C1FF8-6AAF-4D4C-A9A0-13F5B0836CA4}" uniqueName="39" name="シリ 失Ｂ点差勝=" queryTableFieldId="39" dataDxfId="25"/>
    <tableColumn id="40" xr3:uid="{0CD1C1E8-CC1D-4362-A319-03403460AE43}" uniqueName="40" name="f_pts_wins_b" queryTableFieldId="40"/>
    <tableColumn id="41" xr3:uid="{1712A2C2-5563-4DC8-A01E-96E2EBACA904}" uniqueName="41" name="シリ 勝敗付かず=" queryTableFieldId="41" dataDxfId="24"/>
    <tableColumn id="42" xr3:uid="{0F223A85-9F2A-49E6-88B1-36A596F942DD}" uniqueName="42" name="no_wins_ab" queryTableFieldId="42"/>
    <tableColumn id="43" xr3:uid="{799BAE4E-751A-4244-B68C-85055733C163}" uniqueName="43" name="シリ" queryTableFieldId="43" dataDxfId="2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64622A9-01A4-48D3-A857-CFC4A7366010}" name="even_view_f_0_4_alter__2" displayName="even_view_f_0_4_alter__2" ref="A1:AQ51" tableType="queryTable" totalsRowShown="0">
  <autoFilter ref="A1:AQ51" xr:uid="{764622A9-01A4-48D3-A857-CFC4A7366010}"/>
  <tableColumns count="43">
    <tableColumn id="1" xr3:uid="{E816755E-1739-4773-8BE1-F866D67550D4}" uniqueName="1" name="p=" queryTableFieldId="1" dataDxfId="22"/>
    <tableColumn id="2" xr3:uid="{1A174773-B075-4D33-9F39-1F6909BCB4D4}" uniqueName="2" name="p" queryTableFieldId="2"/>
    <tableColumn id="3" xr3:uid="{CECA35EA-7B1A-4AF7-A6F3-213A5E044ED7}" uniqueName="3" name="％ f=" queryTableFieldId="3" dataDxfId="21"/>
    <tableColumn id="4" xr3:uid="{BF0EC4AE-16EB-413D-BD43-0CE76ACBD434}" uniqueName="4" name="failure_rate" queryTableFieldId="4"/>
    <tableColumn id="5" xr3:uid="{5C664C1A-E632-4346-B0CA-3444D0CFAB2A}" uniqueName="5" name="％ 表=" queryTableFieldId="5" dataDxfId="20"/>
    <tableColumn id="6" xr3:uid="{A670C139-1A6E-4B40-BCEE-10E8EAC0E4E4}" uniqueName="6" name="p_step" queryTableFieldId="6"/>
    <tableColumn id="7" xr3:uid="{A0E75B3F-BB43-4B0F-809F-4113A7F0BAEE}" uniqueName="7" name="裏=" queryTableFieldId="7" dataDxfId="19"/>
    <tableColumn id="8" xr3:uid="{54B9C974-34E6-462E-9768-5FD8823984E9}" uniqueName="8" name="q_step" queryTableFieldId="8"/>
    <tableColumn id="9" xr3:uid="{3BBCAEF8-D35D-499B-8ED0-AE731BD07C0F}" uniqueName="9" name="目=" queryTableFieldId="9" dataDxfId="18"/>
    <tableColumn id="10" xr3:uid="{5420FF18-C02B-4AF2-AB59-E0171F397266}" uniqueName="10" name="span" queryTableFieldId="10"/>
    <tableColumn id="11" xr3:uid="{FA78EC8A-5C2A-4EB4-8817-3B3AA6275D8B}" uniqueName="11" name="最短=" queryTableFieldId="11" dataDxfId="17"/>
    <tableColumn id="12" xr3:uid="{61F11753-F2AD-47F1-9715-D7C7F3BC70E4}" uniqueName="12" name="shortest" queryTableFieldId="12"/>
    <tableColumn id="13" xr3:uid="{FCD7C59D-84C2-4704-939F-95A7167AC1D0}" uniqueName="13" name="局 上限=" queryTableFieldId="13" dataDxfId="16"/>
    <tableColumn id="14" xr3:uid="{36887315-C670-44DB-9824-A0421E3DE7D9}" uniqueName="14" name="upper_limit" queryTableFieldId="14"/>
    <tableColumn id="15" xr3:uid="{5767DB8C-1019-4191-9AC0-F4F77FA9C7D8}" uniqueName="15" name="局 計=" queryTableFieldId="15" dataDxfId="15"/>
    <tableColumn id="16" xr3:uid="{D50E68CE-9EF5-4E28-B8F7-34BFB2DD9011}" uniqueName="16" name="total_ab" queryTableFieldId="16"/>
    <tableColumn id="17" xr3:uid="{7765126F-9052-4E17-9803-85C4D6B57CB7}" uniqueName="17" name="シリ Ａ勝=" queryTableFieldId="17" dataDxfId="14"/>
    <tableColumn id="18" xr3:uid="{14508B56-5818-4F99-9401-E5A29C98CFF5}" uniqueName="18" name="wins_a" queryTableFieldId="18"/>
    <tableColumn id="19" xr3:uid="{37AD6056-D01D-4AA7-80CC-C42652F920C3}" uniqueName="19" name="シリ Ｂ勝=" queryTableFieldId="19" dataDxfId="13"/>
    <tableColumn id="20" xr3:uid="{C8CF37AB-8BF1-4A11-A1C3-2515D6CB5AAD}" uniqueName="20" name="wins_b" queryTableFieldId="20"/>
    <tableColumn id="21" xr3:uid="{49DE3E67-7CAB-4671-AE12-50F9326F8F4E}" uniqueName="21" name="シリ 成功=" queryTableFieldId="21" dataDxfId="12"/>
    <tableColumn id="22" xr3:uid="{C65C5CB9-BEB5-4398-AD4A-4C98ABF8268B}" uniqueName="22" name="succ" queryTableFieldId="22"/>
    <tableColumn id="23" xr3:uid="{A6C10640-F9B7-437C-A854-6AD083CB1F98}" uniqueName="23" name="シリ 成Ａ満点=" queryTableFieldId="23" dataDxfId="11"/>
    <tableColumn id="24" xr3:uid="{17CEF8DD-B450-49AE-9589-DA5AEA1DED73}" uniqueName="24" name="s_ful_wins_a" queryTableFieldId="24"/>
    <tableColumn id="25" xr3:uid="{6BCAA883-DD15-4D1A-B26F-E495A9E0F1A6}" uniqueName="25" name="シリ 成Ｂ満点=" queryTableFieldId="25" dataDxfId="10"/>
    <tableColumn id="26" xr3:uid="{67E3BB05-BFD0-45B2-A316-301D38AB4BC7}" uniqueName="26" name="s_ful_wins_b" queryTableFieldId="26"/>
    <tableColumn id="27" xr3:uid="{9557438B-1EB1-4634-AE8D-11D73AA0EDE4}" uniqueName="27" name="シリ 成Ａ点差勝=" queryTableFieldId="27" dataDxfId="9"/>
    <tableColumn id="28" xr3:uid="{F497B6EB-030A-44CF-9632-4BDA2AEEA4C5}" uniqueName="28" name="s_pts_wins_a" queryTableFieldId="28"/>
    <tableColumn id="29" xr3:uid="{FCF0C10E-745B-49D6-AF2A-897232433417}" uniqueName="29" name="シリ 成Ｂ点差勝=" queryTableFieldId="29" dataDxfId="8"/>
    <tableColumn id="30" xr3:uid="{ED7BF669-0850-4117-B35F-B310D4FB686E}" uniqueName="30" name="s_pts_wins_b" queryTableFieldId="30"/>
    <tableColumn id="31" xr3:uid="{93BFAE01-016D-4732-AB2B-2031FED487FB}" uniqueName="31" name="シリ 失敗=" queryTableFieldId="31" dataDxfId="7"/>
    <tableColumn id="32" xr3:uid="{9C38E646-A7B8-49DD-B20B-0D0CE30989BD}" uniqueName="32" name="fail" queryTableFieldId="32"/>
    <tableColumn id="33" xr3:uid="{25350555-3CA2-4AB1-8598-2F6997CDA540}" uniqueName="33" name="シリ 失Ａ満点=" queryTableFieldId="33" dataDxfId="6"/>
    <tableColumn id="34" xr3:uid="{CB441DB1-B4FF-46C5-8145-E2D5DEA31D42}" uniqueName="34" name="f_ful_wins_a" queryTableFieldId="34"/>
    <tableColumn id="35" xr3:uid="{0930B7EC-8DB5-479C-85BB-EB25A247F366}" uniqueName="35" name="シリ 失Ｂ満点=" queryTableFieldId="35" dataDxfId="5"/>
    <tableColumn id="36" xr3:uid="{E0670F68-10FE-4A29-A69F-F92C7B131FAD}" uniqueName="36" name="f_ful_wins_b" queryTableFieldId="36"/>
    <tableColumn id="37" xr3:uid="{1B0BEBC5-3A0A-4C43-BFB1-2A2C933DB475}" uniqueName="37" name="シリ  失Ａ点差勝=" queryTableFieldId="37" dataDxfId="4"/>
    <tableColumn id="38" xr3:uid="{588B32A1-5F4A-4C26-90DE-B13D935B9E35}" uniqueName="38" name="f_pts_wins_a" queryTableFieldId="38"/>
    <tableColumn id="39" xr3:uid="{EF36CB96-9D2E-47AD-8743-FD4D43F32CC1}" uniqueName="39" name="シリ 失Ｂ点差勝=" queryTableFieldId="39" dataDxfId="3"/>
    <tableColumn id="40" xr3:uid="{2C4F9E33-8591-4C6B-808F-B601764C737B}" uniqueName="40" name="f_pts_wins_b" queryTableFieldId="40"/>
    <tableColumn id="41" xr3:uid="{73E83082-23C4-4E45-894E-D2B662B066BC}" uniqueName="41" name="シリ 勝敗付かず=" queryTableFieldId="41" dataDxfId="2"/>
    <tableColumn id="42" xr3:uid="{A17A5083-67BF-405F-A0B7-00CB75C001E9}" uniqueName="42" name="no_wins_ab" queryTableFieldId="42"/>
    <tableColumn id="43" xr3:uid="{D01B98D6-5550-4C50-9865-DB147529C8A1}" uniqueName="43" name="シリ" queryTableFieldId="43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7FA45-E09C-4E6D-8901-DC2BF8896619}">
  <sheetPr>
    <tabColor theme="9" tint="0.59999389629810485"/>
  </sheetPr>
  <dimension ref="B7:CA518"/>
  <sheetViews>
    <sheetView tabSelected="1" zoomScale="85" zoomScaleNormal="85" workbookViewId="0">
      <selection activeCell="B10" sqref="B10"/>
    </sheetView>
  </sheetViews>
  <sheetFormatPr defaultColWidth="2.5" defaultRowHeight="15" customHeight="1" x14ac:dyDescent="0.55000000000000004"/>
  <cols>
    <col min="2" max="2" width="3.1640625" bestFit="1" customWidth="1"/>
    <col min="6" max="6" width="11.08203125" customWidth="1"/>
    <col min="7" max="7" width="5" customWidth="1"/>
    <col min="8" max="8" width="11.08203125" customWidth="1"/>
    <col min="9" max="9" width="4.4140625" customWidth="1"/>
    <col min="10" max="10" width="12" customWidth="1"/>
    <col min="11" max="11" width="4.4140625" customWidth="1"/>
    <col min="12" max="12" width="7.1640625" customWidth="1"/>
    <col min="13" max="13" width="5.08203125" customWidth="1"/>
    <col min="14" max="14" width="7.25" customWidth="1"/>
    <col min="15" max="15" width="4.83203125" customWidth="1"/>
    <col min="16" max="16" width="5.5" customWidth="1"/>
    <col min="17" max="17" width="7.5" customWidth="1"/>
    <col min="18" max="19" width="4.83203125" customWidth="1"/>
    <col min="20" max="20" width="5.58203125" customWidth="1"/>
    <col min="21" max="21" width="4.33203125" customWidth="1"/>
    <col min="22" max="22" width="5.4140625" customWidth="1"/>
    <col min="23" max="23" width="7.1640625" customWidth="1"/>
    <col min="24" max="24" width="5.08203125" customWidth="1"/>
    <col min="25" max="26" width="6.1640625" customWidth="1"/>
    <col min="27" max="27" width="1.58203125" customWidth="1"/>
    <col min="28" max="28" width="7.33203125" customWidth="1"/>
    <col min="32" max="32" width="1.58203125" customWidth="1"/>
    <col min="33" max="33" width="7.1640625" customWidth="1"/>
    <col min="37" max="37" width="6.1640625" bestFit="1" customWidth="1"/>
    <col min="41" max="41" width="6.1640625" bestFit="1" customWidth="1"/>
    <col min="45" max="45" width="6.6640625" customWidth="1"/>
    <col min="57" max="57" width="7.25" customWidth="1"/>
    <col min="61" max="61" width="5.75" customWidth="1"/>
    <col min="65" max="65" width="6.08203125" customWidth="1"/>
    <col min="69" max="69" width="5.5" customWidth="1"/>
    <col min="73" max="73" width="5.5" customWidth="1"/>
    <col min="77" max="77" width="7.08203125" customWidth="1"/>
    <col min="78" max="78" width="5.08203125" customWidth="1"/>
  </cols>
  <sheetData>
    <row r="7" spans="2:57" ht="15" customHeight="1" thickBot="1" x14ac:dyDescent="0.6"/>
    <row r="8" spans="2:57" ht="15" customHeight="1" x14ac:dyDescent="0.55000000000000004">
      <c r="B8" s="18" t="s">
        <v>100</v>
      </c>
      <c r="C8" s="19"/>
      <c r="D8" s="19"/>
      <c r="E8" s="19"/>
      <c r="F8" s="19"/>
      <c r="G8" s="19"/>
      <c r="H8" s="20"/>
    </row>
    <row r="9" spans="2:57" ht="15" customHeight="1" thickBot="1" x14ac:dyDescent="0.6">
      <c r="B9" s="3" t="s">
        <v>119</v>
      </c>
      <c r="C9" s="6"/>
      <c r="D9" s="6"/>
      <c r="E9" s="6"/>
      <c r="F9" s="6"/>
      <c r="G9" s="6"/>
      <c r="H9" s="4"/>
    </row>
    <row r="12" spans="2:57" ht="15" customHeight="1" x14ac:dyDescent="0.55000000000000004">
      <c r="F12" t="s">
        <v>78</v>
      </c>
      <c r="S12" t="s">
        <v>86</v>
      </c>
      <c r="AB12" t="s">
        <v>91</v>
      </c>
      <c r="BE12" t="s">
        <v>97</v>
      </c>
    </row>
    <row r="13" spans="2:57" ht="15" customHeight="1" x14ac:dyDescent="0.55000000000000004">
      <c r="F13" t="s">
        <v>79</v>
      </c>
      <c r="S13" t="s">
        <v>87</v>
      </c>
      <c r="AB13" t="s">
        <v>90</v>
      </c>
      <c r="BE13" t="s">
        <v>98</v>
      </c>
    </row>
    <row r="14" spans="2:57" ht="15" customHeight="1" x14ac:dyDescent="0.55000000000000004">
      <c r="F14" t="s">
        <v>80</v>
      </c>
      <c r="S14" t="s">
        <v>89</v>
      </c>
      <c r="BE14" t="s">
        <v>99</v>
      </c>
    </row>
    <row r="15" spans="2:57" ht="15" customHeight="1" x14ac:dyDescent="0.55000000000000004">
      <c r="AK15" t="s">
        <v>92</v>
      </c>
    </row>
    <row r="16" spans="2:57" ht="15" customHeight="1" x14ac:dyDescent="0.55000000000000004">
      <c r="L16" t="s">
        <v>82</v>
      </c>
      <c r="AK16" t="s">
        <v>95</v>
      </c>
      <c r="BE16" t="s">
        <v>94</v>
      </c>
    </row>
    <row r="17" spans="2:79" ht="15" customHeight="1" x14ac:dyDescent="0.55000000000000004">
      <c r="B17" t="s">
        <v>81</v>
      </c>
      <c r="L17" t="s">
        <v>83</v>
      </c>
      <c r="AK17" t="s">
        <v>96</v>
      </c>
    </row>
    <row r="18" spans="2:79" ht="15" customHeight="1" x14ac:dyDescent="0.55000000000000004">
      <c r="L18" t="s">
        <v>85</v>
      </c>
      <c r="Y18" t="s">
        <v>88</v>
      </c>
    </row>
    <row r="19" spans="2:79" ht="15" customHeight="1" thickBot="1" x14ac:dyDescent="0.6"/>
    <row r="20" spans="2:79" ht="15" customHeight="1" thickBot="1" x14ac:dyDescent="0.6">
      <c r="F20" s="7" t="s">
        <v>39</v>
      </c>
      <c r="G20" s="8"/>
      <c r="H20" s="8"/>
      <c r="I20" s="8"/>
      <c r="J20" s="8"/>
      <c r="K20" s="8"/>
      <c r="L20" s="7" t="s">
        <v>48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7" t="s">
        <v>36</v>
      </c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9"/>
    </row>
    <row r="21" spans="2:79" ht="15" customHeight="1" x14ac:dyDescent="0.55000000000000004">
      <c r="B21" s="18" t="s">
        <v>27</v>
      </c>
      <c r="C21" s="19"/>
      <c r="D21" s="20"/>
      <c r="F21" s="1" t="s">
        <v>31</v>
      </c>
      <c r="G21" s="2"/>
      <c r="H21" s="1" t="s">
        <v>32</v>
      </c>
      <c r="I21" s="5"/>
      <c r="J21" s="1" t="s">
        <v>38</v>
      </c>
      <c r="K21" s="2"/>
      <c r="L21" s="21" t="s">
        <v>33</v>
      </c>
      <c r="M21" s="22"/>
      <c r="N21" s="23" t="s">
        <v>34</v>
      </c>
      <c r="O21" s="24"/>
      <c r="P21" s="23" t="s">
        <v>84</v>
      </c>
      <c r="Q21" s="24"/>
      <c r="R21" s="24"/>
      <c r="S21" s="1" t="s">
        <v>47</v>
      </c>
      <c r="T21" s="2"/>
      <c r="U21" s="1" t="s">
        <v>35</v>
      </c>
      <c r="V21" s="5"/>
      <c r="W21" s="23" t="s">
        <v>58</v>
      </c>
      <c r="X21" s="24"/>
      <c r="Y21" s="1" t="s">
        <v>37</v>
      </c>
      <c r="Z21" s="5"/>
      <c r="AA21" s="5"/>
      <c r="AB21" s="5" t="s">
        <v>112</v>
      </c>
      <c r="AC21" s="5"/>
      <c r="AD21" s="5"/>
      <c r="AE21" s="5"/>
      <c r="AF21" s="5"/>
      <c r="AG21" s="5" t="s">
        <v>113</v>
      </c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2"/>
    </row>
    <row r="22" spans="2:79" ht="15" customHeight="1" thickBot="1" x14ac:dyDescent="0.6">
      <c r="B22" s="3">
        <v>2</v>
      </c>
      <c r="C22" s="6"/>
      <c r="D22" s="4"/>
      <c r="F22" s="10">
        <f ca="1">INDIRECT(ADDRESS($B22,1,1,1,$B$9))</f>
        <v>50</v>
      </c>
      <c r="G22" s="11" t="s">
        <v>23</v>
      </c>
      <c r="H22" s="10">
        <f ca="1">INDIRECT(ADDRESS($B22,2,1,1,$B$9))</f>
        <v>10</v>
      </c>
      <c r="I22" t="s">
        <v>24</v>
      </c>
      <c r="J22" s="10" t="str">
        <f ca="1">IF(INDIRECT(ADDRESS($B22,3,1,1,$B$9))="alternating", "先後交互制", "先後固定制")</f>
        <v>先後交互制</v>
      </c>
      <c r="K22" s="11"/>
      <c r="L22" s="33">
        <f ca="1">INDIRECT(ADDRESS($B22,4,1,1,$B$9))</f>
        <v>4</v>
      </c>
      <c r="M22" s="26" t="s">
        <v>28</v>
      </c>
      <c r="N22" s="33">
        <f ca="1">INDIRECT(ADDRESS($B22,5,1,1,$B$9))</f>
        <v>5</v>
      </c>
      <c r="O22" s="26" t="s">
        <v>28</v>
      </c>
      <c r="P22" s="33">
        <f ca="1">INDIRECT(ADDRESS($B22,6,1,1,$B$9))</f>
        <v>8</v>
      </c>
      <c r="Q22" s="26" t="s">
        <v>49</v>
      </c>
      <c r="R22" s="27"/>
      <c r="S22" s="34">
        <v>0</v>
      </c>
      <c r="T22" s="35" t="s">
        <v>28</v>
      </c>
      <c r="U22" s="10">
        <f ca="1">INDIRECT(ADDRESS($B22,7,1,1,$B$9))</f>
        <v>2</v>
      </c>
      <c r="V22" t="s">
        <v>29</v>
      </c>
      <c r="W22" s="33">
        <f ca="1">INDIRECT(ADDRESS($B22,8,1,1,$B$9))</f>
        <v>4</v>
      </c>
      <c r="X22" s="27" t="s">
        <v>29</v>
      </c>
      <c r="Y22" s="10">
        <f ca="1">INDIRECT(ADDRESS($B22,9,1,1,$B$9))</f>
        <v>2000</v>
      </c>
      <c r="Z22" t="s">
        <v>30</v>
      </c>
      <c r="AB22">
        <f ca="1">INDIRECT(ADDRESS($B22,10,1,1,$B$9))</f>
        <v>2</v>
      </c>
      <c r="AC22" t="s">
        <v>29</v>
      </c>
      <c r="AG22">
        <f ca="1">INDIRECT(ADDRESS($B22,11,1,1,$B$9))</f>
        <v>4</v>
      </c>
      <c r="AH22" t="s">
        <v>29</v>
      </c>
      <c r="CA22" s="11"/>
    </row>
    <row r="23" spans="2:79" ht="15" customHeight="1" thickBot="1" x14ac:dyDescent="0.6">
      <c r="F23" s="10"/>
      <c r="G23" s="11"/>
      <c r="H23" s="10"/>
      <c r="J23" s="41" t="str">
        <f ca="1">IF(J22="先後交互制","１局目は", "ずっと")</f>
        <v>１局目は</v>
      </c>
      <c r="K23" s="42"/>
      <c r="L23" s="28"/>
      <c r="M23" s="26"/>
      <c r="N23" s="25"/>
      <c r="O23" s="27"/>
      <c r="P23" s="36" t="s">
        <v>57</v>
      </c>
      <c r="Q23" s="38"/>
      <c r="R23" s="38"/>
      <c r="S23" s="41" t="s">
        <v>51</v>
      </c>
      <c r="T23" s="42"/>
      <c r="U23" s="10"/>
      <c r="W23" s="36" t="s">
        <v>54</v>
      </c>
      <c r="X23" s="27"/>
      <c r="Y23" s="10"/>
      <c r="AK23" s="1" t="s">
        <v>46</v>
      </c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1" t="s">
        <v>93</v>
      </c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2"/>
    </row>
    <row r="24" spans="2:79" ht="15" customHeight="1" thickBot="1" x14ac:dyDescent="0.6">
      <c r="F24" s="10"/>
      <c r="G24" s="11"/>
      <c r="J24" s="41" t="str">
        <f ca="1">IF(J22="先後交互制","Ａさんの先手番、", "")</f>
        <v>Ａさんの先手番、</v>
      </c>
      <c r="K24" s="42"/>
      <c r="L24" s="28"/>
      <c r="M24" s="26"/>
      <c r="N24" s="25"/>
      <c r="O24" s="27"/>
      <c r="P24" s="36" t="s">
        <v>53</v>
      </c>
      <c r="Q24" s="38"/>
      <c r="R24" s="38"/>
      <c r="S24" s="43" t="s">
        <v>52</v>
      </c>
      <c r="T24" s="42"/>
      <c r="U24" s="10"/>
      <c r="W24" s="37" t="s">
        <v>55</v>
      </c>
      <c r="X24" s="27"/>
      <c r="Y24" s="10"/>
      <c r="Z24" s="11"/>
      <c r="AA24" s="12" t="s">
        <v>40</v>
      </c>
      <c r="AB24" s="13"/>
      <c r="AC24" s="13"/>
      <c r="AD24" s="13"/>
      <c r="AE24" s="14"/>
      <c r="AF24" s="12" t="s">
        <v>41</v>
      </c>
      <c r="AG24" s="13"/>
      <c r="AH24" s="13"/>
      <c r="AI24" s="13"/>
      <c r="AJ24" s="13"/>
      <c r="AK24" s="10">
        <f ca="1">INDIRECT(ADDRESS($B22,14,1,1,$B$9))</f>
        <v>1538</v>
      </c>
      <c r="AL24" t="s">
        <v>30</v>
      </c>
      <c r="AO24" s="6" t="s">
        <v>42</v>
      </c>
      <c r="AP24" s="6"/>
      <c r="AQ24" s="6"/>
      <c r="AR24" s="6"/>
      <c r="AS24" s="6"/>
      <c r="AT24" s="6"/>
      <c r="AU24" s="6"/>
      <c r="AV24" s="6"/>
      <c r="AW24" s="49" t="s">
        <v>45</v>
      </c>
      <c r="AX24" s="47"/>
      <c r="AY24" s="47"/>
      <c r="AZ24" s="47"/>
      <c r="BA24" s="47"/>
      <c r="BB24" s="47"/>
      <c r="BC24" s="47"/>
      <c r="BD24" s="47"/>
      <c r="BE24" s="10">
        <f ca="1">INDIRECT(ADDRESS($B22,19,1,1,$B$9))</f>
        <v>462</v>
      </c>
      <c r="BF24" t="s">
        <v>30</v>
      </c>
      <c r="BI24" s="6" t="s">
        <v>42</v>
      </c>
      <c r="BQ24" t="s">
        <v>45</v>
      </c>
      <c r="BY24" s="77" t="s">
        <v>47</v>
      </c>
      <c r="BZ24" s="78"/>
      <c r="CA24" s="79"/>
    </row>
    <row r="25" spans="2:79" ht="15" customHeight="1" x14ac:dyDescent="0.55000000000000004">
      <c r="F25" s="10"/>
      <c r="G25" s="11"/>
      <c r="H25" s="10"/>
      <c r="J25" s="41" t="str">
        <f ca="1">IF(J22="先後交互制","Ｂさんの後手番。", "")</f>
        <v>Ｂさんの後手番。</v>
      </c>
      <c r="K25" s="42"/>
      <c r="L25" s="28"/>
      <c r="M25" s="26"/>
      <c r="N25" s="25"/>
      <c r="O25" s="27"/>
      <c r="P25" s="36" t="s">
        <v>50</v>
      </c>
      <c r="Q25" s="38"/>
      <c r="R25" s="38"/>
      <c r="S25" s="43"/>
      <c r="T25" s="42"/>
      <c r="U25" s="10"/>
      <c r="W25" s="37" t="s">
        <v>56</v>
      </c>
      <c r="X25" s="27"/>
      <c r="Y25" s="10"/>
      <c r="Z25" s="11"/>
      <c r="AA25" s="15"/>
      <c r="AB25" s="16">
        <f ca="1">INDIRECT(ADDRESS($B22,12,1,1,$B$9))</f>
        <v>1017</v>
      </c>
      <c r="AC25" s="16" t="s">
        <v>30</v>
      </c>
      <c r="AD25" s="16"/>
      <c r="AE25" s="17"/>
      <c r="AF25" s="15"/>
      <c r="AG25" s="16">
        <f ca="1">INDIRECT(ADDRESS($B22,13,1,1,$B$9))</f>
        <v>956</v>
      </c>
      <c r="AH25" s="16" t="s">
        <v>30</v>
      </c>
      <c r="AI25" s="16"/>
      <c r="AJ25" s="16"/>
      <c r="AK25" s="10">
        <f ca="1">AK24*100/$Y22</f>
        <v>76.900000000000006</v>
      </c>
      <c r="AL25" t="s">
        <v>101</v>
      </c>
      <c r="AO25" s="1" t="s">
        <v>43</v>
      </c>
      <c r="AP25" s="5"/>
      <c r="AQ25" s="5"/>
      <c r="AR25" s="2"/>
      <c r="AS25" s="1" t="s">
        <v>44</v>
      </c>
      <c r="AT25" s="5"/>
      <c r="AU25" s="5"/>
      <c r="AV25" s="2"/>
      <c r="AW25" s="51" t="s">
        <v>43</v>
      </c>
      <c r="AX25" s="51"/>
      <c r="AY25" s="51"/>
      <c r="AZ25" s="52"/>
      <c r="BA25" s="50" t="s">
        <v>44</v>
      </c>
      <c r="BB25" s="51"/>
      <c r="BC25" s="51"/>
      <c r="BD25" s="55"/>
      <c r="BE25" s="10">
        <f ca="1">BE24*100/$Y22</f>
        <v>23.1</v>
      </c>
      <c r="BF25" t="s">
        <v>101</v>
      </c>
      <c r="BI25" s="1" t="s">
        <v>43</v>
      </c>
      <c r="BJ25" s="5"/>
      <c r="BK25" s="5"/>
      <c r="BL25" s="2"/>
      <c r="BM25" s="5" t="s">
        <v>44</v>
      </c>
      <c r="BN25" s="5"/>
      <c r="BO25" s="5"/>
      <c r="BP25" s="5"/>
      <c r="BQ25" s="1" t="s">
        <v>43</v>
      </c>
      <c r="BR25" s="5"/>
      <c r="BS25" s="5"/>
      <c r="BT25" s="2"/>
      <c r="BU25" s="1" t="s">
        <v>44</v>
      </c>
      <c r="BV25" s="5"/>
      <c r="BW25" s="5"/>
      <c r="BX25" s="5"/>
      <c r="BY25" s="69">
        <f ca="1">INDIRECT(ADDRESS($B22,24,1,1,$B$9))</f>
        <v>27</v>
      </c>
      <c r="BZ25" s="70" t="s">
        <v>30</v>
      </c>
      <c r="CA25" s="71"/>
    </row>
    <row r="26" spans="2:79" ht="15" customHeight="1" x14ac:dyDescent="0.55000000000000004">
      <c r="F26" s="10"/>
      <c r="G26" s="11"/>
      <c r="H26" s="10"/>
      <c r="J26" s="41" t="str">
        <f ca="1">IF(J22="先後交互制","１局毎に先後入替", "先後入替無し")</f>
        <v>１局毎に先後入替</v>
      </c>
      <c r="K26" s="42"/>
      <c r="L26" s="28"/>
      <c r="M26" s="26"/>
      <c r="N26" s="25"/>
      <c r="O26" s="27"/>
      <c r="P26" s="37"/>
      <c r="Q26" s="38"/>
      <c r="R26" s="38"/>
      <c r="S26" s="43"/>
      <c r="T26" s="42"/>
      <c r="U26" s="10"/>
      <c r="W26" s="25"/>
      <c r="X26" s="27"/>
      <c r="Y26" s="10"/>
      <c r="Z26" s="11"/>
      <c r="AA26" s="59"/>
      <c r="AB26" s="67">
        <f ca="1">AB25*100/(Y22-BY25)</f>
        <v>51.545869234668018</v>
      </c>
      <c r="AC26" s="58" t="s">
        <v>24</v>
      </c>
      <c r="AD26" s="63"/>
      <c r="AE26" s="17"/>
      <c r="AF26" s="59"/>
      <c r="AG26" s="67">
        <f ca="1">AG25*100/(Y22-BY25)</f>
        <v>48.454130765331982</v>
      </c>
      <c r="AH26" s="58" t="s">
        <v>24</v>
      </c>
      <c r="AI26" s="16"/>
      <c r="AJ26" s="16"/>
      <c r="AK26" s="10"/>
      <c r="AO26" s="10">
        <f ca="1">INDIRECT(ADDRESS($B22,15,1,1,$B$9))</f>
        <v>795</v>
      </c>
      <c r="AP26" t="s">
        <v>30</v>
      </c>
      <c r="AR26" s="11"/>
      <c r="AS26" s="10">
        <f ca="1">INDIRECT(ADDRESS($B22,16,1,1,$B$9))</f>
        <v>743</v>
      </c>
      <c r="AT26" t="s">
        <v>30</v>
      </c>
      <c r="AV26" s="11"/>
      <c r="AW26" s="47">
        <f ca="1">INDIRECT(ADDRESS($B22,17,1,1,$B$9))</f>
        <v>0</v>
      </c>
      <c r="AX26" s="49" t="s">
        <v>30</v>
      </c>
      <c r="AY26" s="49"/>
      <c r="AZ26" s="60"/>
      <c r="BA26" s="61">
        <f ca="1">INDIRECT(ADDRESS($B22,18,1,1,$B$9))</f>
        <v>0</v>
      </c>
      <c r="BB26" s="49" t="s">
        <v>30</v>
      </c>
      <c r="BC26" s="49"/>
      <c r="BD26" s="62"/>
      <c r="BE26" s="10"/>
      <c r="BI26" s="10">
        <f ca="1">INDIRECT(ADDRESS($B22,20,1,1,$B$9))</f>
        <v>212</v>
      </c>
      <c r="BJ26" t="s">
        <v>30</v>
      </c>
      <c r="BL26" s="11"/>
      <c r="BM26" s="10">
        <f ca="1">INDIRECT(ADDRESS($B22,21,1,1,$B$9))</f>
        <v>202</v>
      </c>
      <c r="BN26" t="s">
        <v>30</v>
      </c>
      <c r="BQ26" s="10">
        <f ca="1">INDIRECT(ADDRESS($B22,22,1,1,$B$9))</f>
        <v>10</v>
      </c>
      <c r="BR26" t="s">
        <v>30</v>
      </c>
      <c r="BT26" s="11"/>
      <c r="BU26" s="10">
        <f ca="1">INDIRECT(ADDRESS($B22,23,1,1,$B$9))</f>
        <v>11</v>
      </c>
      <c r="BV26" t="s">
        <v>30</v>
      </c>
      <c r="BY26" s="72">
        <f ca="1">BY25*100/Y22</f>
        <v>1.35</v>
      </c>
      <c r="BZ26" s="73" t="s">
        <v>24</v>
      </c>
      <c r="CA26" s="71"/>
    </row>
    <row r="27" spans="2:79" ht="15" customHeight="1" thickBot="1" x14ac:dyDescent="0.6">
      <c r="F27" s="3"/>
      <c r="G27" s="4"/>
      <c r="H27" s="3"/>
      <c r="I27" s="6"/>
      <c r="J27" s="57"/>
      <c r="K27" s="45"/>
      <c r="L27" s="29"/>
      <c r="M27" s="30"/>
      <c r="N27" s="31"/>
      <c r="O27" s="32"/>
      <c r="P27" s="39"/>
      <c r="Q27" s="40"/>
      <c r="R27" s="40"/>
      <c r="S27" s="44"/>
      <c r="T27" s="45"/>
      <c r="U27" s="3"/>
      <c r="V27" s="6"/>
      <c r="W27" s="31"/>
      <c r="X27" s="32"/>
      <c r="Y27" s="3"/>
      <c r="Z27" s="4"/>
      <c r="AA27" s="64" t="s">
        <v>116</v>
      </c>
      <c r="AB27" s="68">
        <f ca="1">AB26-50</f>
        <v>1.5458692346680181</v>
      </c>
      <c r="AC27" s="65" t="s">
        <v>117</v>
      </c>
      <c r="AD27" s="65"/>
      <c r="AE27" s="66"/>
      <c r="AF27" s="64" t="s">
        <v>116</v>
      </c>
      <c r="AG27" s="68">
        <f ca="1">AG26-50</f>
        <v>-1.5458692346680181</v>
      </c>
      <c r="AH27" s="65" t="s">
        <v>117</v>
      </c>
      <c r="AI27" s="65"/>
      <c r="AJ27" s="65"/>
      <c r="AK27" s="3"/>
      <c r="AL27" s="6"/>
      <c r="AM27" s="6"/>
      <c r="AN27" s="6"/>
      <c r="AO27" s="3"/>
      <c r="AP27" s="6"/>
      <c r="AQ27" s="6"/>
      <c r="AR27" s="4"/>
      <c r="AS27" s="3"/>
      <c r="AT27" s="6"/>
      <c r="AU27" s="6"/>
      <c r="AV27" s="4"/>
      <c r="AW27" s="48"/>
      <c r="AX27" s="46"/>
      <c r="AY27" s="46"/>
      <c r="AZ27" s="54"/>
      <c r="BA27" s="53"/>
      <c r="BB27" s="46"/>
      <c r="BC27" s="46"/>
      <c r="BD27" s="56"/>
      <c r="BE27" s="3"/>
      <c r="BF27" s="6"/>
      <c r="BG27" s="6"/>
      <c r="BH27" s="6"/>
      <c r="BI27" s="3"/>
      <c r="BJ27" s="6"/>
      <c r="BK27" s="6"/>
      <c r="BL27" s="4"/>
      <c r="BM27" s="3"/>
      <c r="BN27" s="6"/>
      <c r="BO27" s="6"/>
      <c r="BP27" s="6"/>
      <c r="BQ27" s="3"/>
      <c r="BR27" s="6"/>
      <c r="BS27" s="6"/>
      <c r="BT27" s="4"/>
      <c r="BU27" s="3"/>
      <c r="BV27" s="6"/>
      <c r="BW27" s="6"/>
      <c r="BX27" s="6"/>
      <c r="BY27" s="74"/>
      <c r="BZ27" s="75"/>
      <c r="CA27" s="76"/>
    </row>
    <row r="30" spans="2:79" ht="15" customHeight="1" thickBot="1" x14ac:dyDescent="0.6"/>
    <row r="31" spans="2:79" ht="15" customHeight="1" thickBot="1" x14ac:dyDescent="0.6">
      <c r="F31" s="7" t="s">
        <v>39</v>
      </c>
      <c r="G31" s="8"/>
      <c r="H31" s="8"/>
      <c r="I31" s="8"/>
      <c r="J31" s="8"/>
      <c r="K31" s="8"/>
      <c r="L31" s="7" t="s">
        <v>48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7" t="s">
        <v>36</v>
      </c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9"/>
    </row>
    <row r="32" spans="2:79" ht="15" customHeight="1" x14ac:dyDescent="0.55000000000000004">
      <c r="B32" s="18" t="s">
        <v>27</v>
      </c>
      <c r="C32" s="19"/>
      <c r="D32" s="20"/>
      <c r="F32" s="1" t="s">
        <v>31</v>
      </c>
      <c r="G32" s="2"/>
      <c r="H32" s="1" t="s">
        <v>32</v>
      </c>
      <c r="I32" s="5"/>
      <c r="J32" s="1" t="s">
        <v>38</v>
      </c>
      <c r="K32" s="2"/>
      <c r="L32" s="21" t="s">
        <v>33</v>
      </c>
      <c r="M32" s="22"/>
      <c r="N32" s="23" t="s">
        <v>34</v>
      </c>
      <c r="O32" s="24"/>
      <c r="P32" s="23" t="s">
        <v>84</v>
      </c>
      <c r="Q32" s="24"/>
      <c r="R32" s="24"/>
      <c r="S32" s="1" t="s">
        <v>47</v>
      </c>
      <c r="T32" s="2"/>
      <c r="U32" s="1" t="s">
        <v>35</v>
      </c>
      <c r="V32" s="5"/>
      <c r="W32" s="23" t="s">
        <v>58</v>
      </c>
      <c r="X32" s="24"/>
      <c r="Y32" s="1" t="s">
        <v>37</v>
      </c>
      <c r="Z32" s="5"/>
      <c r="AA32" s="5"/>
      <c r="AB32" s="5" t="s">
        <v>112</v>
      </c>
      <c r="AC32" s="5"/>
      <c r="AD32" s="5"/>
      <c r="AE32" s="5"/>
      <c r="AF32" s="5"/>
      <c r="AG32" s="5" t="s">
        <v>113</v>
      </c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2"/>
    </row>
    <row r="33" spans="2:79" ht="15" customHeight="1" thickBot="1" x14ac:dyDescent="0.6">
      <c r="B33" s="3">
        <v>3</v>
      </c>
      <c r="C33" s="6"/>
      <c r="D33" s="4"/>
      <c r="F33" s="10">
        <f ca="1">INDIRECT(ADDRESS($B33,1,1,1,$B$9))</f>
        <v>51</v>
      </c>
      <c r="G33" s="11" t="s">
        <v>23</v>
      </c>
      <c r="H33" s="10">
        <f ca="1">INDIRECT(ADDRESS($B33,2,1,1,$B$9))</f>
        <v>10</v>
      </c>
      <c r="I33" t="s">
        <v>24</v>
      </c>
      <c r="J33" s="10" t="str">
        <f ca="1">IF(INDIRECT(ADDRESS($B33,3,1,1,$B$9))="alternating", "先後交互制", "先後固定制")</f>
        <v>先後交互制</v>
      </c>
      <c r="K33" s="11"/>
      <c r="L33" s="33">
        <f ca="1">INDIRECT(ADDRESS($B33,4,1,1,$B$9))</f>
        <v>7</v>
      </c>
      <c r="M33" s="26" t="s">
        <v>28</v>
      </c>
      <c r="N33" s="33">
        <f ca="1">INDIRECT(ADDRESS($B33,5,1,1,$B$9))</f>
        <v>8</v>
      </c>
      <c r="O33" s="26" t="s">
        <v>28</v>
      </c>
      <c r="P33" s="33">
        <f ca="1">INDIRECT(ADDRESS($B33,6,1,1,$B$9))</f>
        <v>9</v>
      </c>
      <c r="Q33" s="26" t="s">
        <v>49</v>
      </c>
      <c r="R33" s="27"/>
      <c r="S33" s="34">
        <v>0</v>
      </c>
      <c r="T33" s="35" t="s">
        <v>28</v>
      </c>
      <c r="U33" s="10">
        <f ca="1">INDIRECT(ADDRESS($B33,7,1,1,$B$9))</f>
        <v>2</v>
      </c>
      <c r="V33" t="s">
        <v>29</v>
      </c>
      <c r="W33" s="33">
        <f ca="1">INDIRECT(ADDRESS($B33,8,1,1,$B$9))</f>
        <v>4</v>
      </c>
      <c r="X33" s="27" t="s">
        <v>29</v>
      </c>
      <c r="Y33" s="10">
        <f ca="1">INDIRECT(ADDRESS($B33,9,1,1,$B$9))</f>
        <v>2000</v>
      </c>
      <c r="Z33" t="s">
        <v>30</v>
      </c>
      <c r="AB33">
        <f ca="1">INDIRECT(ADDRESS($B33,10,1,1,$B$9))</f>
        <v>2</v>
      </c>
      <c r="AC33" t="s">
        <v>29</v>
      </c>
      <c r="AG33">
        <f ca="1">INDIRECT(ADDRESS($B33,11,1,1,$B$9))</f>
        <v>4</v>
      </c>
      <c r="AH33" t="s">
        <v>29</v>
      </c>
      <c r="CA33" s="11"/>
    </row>
    <row r="34" spans="2:79" ht="15" customHeight="1" thickBot="1" x14ac:dyDescent="0.6">
      <c r="F34" s="10"/>
      <c r="G34" s="11"/>
      <c r="H34" s="10"/>
      <c r="J34" s="41" t="str">
        <f ca="1">IF(J33="先後交互制","１局目は", "ずっと")</f>
        <v>１局目は</v>
      </c>
      <c r="K34" s="42"/>
      <c r="L34" s="28"/>
      <c r="M34" s="26"/>
      <c r="N34" s="25"/>
      <c r="O34" s="27"/>
      <c r="P34" s="36" t="s">
        <v>57</v>
      </c>
      <c r="Q34" s="38"/>
      <c r="R34" s="38"/>
      <c r="S34" s="41" t="s">
        <v>51</v>
      </c>
      <c r="T34" s="42"/>
      <c r="U34" s="10"/>
      <c r="W34" s="36" t="s">
        <v>54</v>
      </c>
      <c r="X34" s="27"/>
      <c r="Y34" s="10"/>
      <c r="AK34" s="1" t="s">
        <v>46</v>
      </c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1" t="s">
        <v>93</v>
      </c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2"/>
    </row>
    <row r="35" spans="2:79" ht="15" customHeight="1" thickBot="1" x14ac:dyDescent="0.6">
      <c r="F35" s="10"/>
      <c r="G35" s="11"/>
      <c r="J35" s="41" t="str">
        <f ca="1">IF(J33="先後交互制","Ａさんの先手番、", "")</f>
        <v>Ａさんの先手番、</v>
      </c>
      <c r="K35" s="42"/>
      <c r="L35" s="28"/>
      <c r="M35" s="26"/>
      <c r="N35" s="25"/>
      <c r="O35" s="27"/>
      <c r="P35" s="36" t="s">
        <v>53</v>
      </c>
      <c r="Q35" s="38"/>
      <c r="R35" s="38"/>
      <c r="S35" s="43" t="s">
        <v>52</v>
      </c>
      <c r="T35" s="42"/>
      <c r="U35" s="10"/>
      <c r="W35" s="37" t="s">
        <v>55</v>
      </c>
      <c r="X35" s="27"/>
      <c r="Y35" s="10"/>
      <c r="Z35" s="11"/>
      <c r="AA35" s="12" t="s">
        <v>40</v>
      </c>
      <c r="AB35" s="13"/>
      <c r="AC35" s="13"/>
      <c r="AD35" s="13"/>
      <c r="AE35" s="14"/>
      <c r="AF35" s="12" t="s">
        <v>41</v>
      </c>
      <c r="AG35" s="13"/>
      <c r="AH35" s="13"/>
      <c r="AI35" s="13"/>
      <c r="AJ35" s="13"/>
      <c r="AK35" s="10">
        <f ca="1">INDIRECT(ADDRESS($B33,14,1,1,$B$9))</f>
        <v>1557</v>
      </c>
      <c r="AL35" t="s">
        <v>30</v>
      </c>
      <c r="AO35" s="6" t="s">
        <v>42</v>
      </c>
      <c r="AP35" s="6"/>
      <c r="AQ35" s="6"/>
      <c r="AR35" s="6"/>
      <c r="AS35" s="6"/>
      <c r="AT35" s="6"/>
      <c r="AU35" s="6"/>
      <c r="AV35" s="6"/>
      <c r="AW35" s="49" t="s">
        <v>45</v>
      </c>
      <c r="AX35" s="47"/>
      <c r="AY35" s="47"/>
      <c r="AZ35" s="47"/>
      <c r="BA35" s="47"/>
      <c r="BB35" s="47"/>
      <c r="BC35" s="47"/>
      <c r="BD35" s="47"/>
      <c r="BE35" s="10">
        <f ca="1">INDIRECT(ADDRESS($B33,19,1,1,$B$9))</f>
        <v>443</v>
      </c>
      <c r="BF35" t="s">
        <v>30</v>
      </c>
      <c r="BI35" s="6" t="s">
        <v>42</v>
      </c>
      <c r="BQ35" t="s">
        <v>45</v>
      </c>
      <c r="BY35" s="77" t="s">
        <v>47</v>
      </c>
      <c r="BZ35" s="78"/>
      <c r="CA35" s="79"/>
    </row>
    <row r="36" spans="2:79" ht="15" customHeight="1" x14ac:dyDescent="0.55000000000000004">
      <c r="F36" s="10"/>
      <c r="G36" s="11"/>
      <c r="H36" s="10"/>
      <c r="J36" s="41" t="str">
        <f ca="1">IF(J33="先後交互制","Ｂさんの後手番。", "")</f>
        <v>Ｂさんの後手番。</v>
      </c>
      <c r="K36" s="42"/>
      <c r="L36" s="28"/>
      <c r="M36" s="26"/>
      <c r="N36" s="25"/>
      <c r="O36" s="27"/>
      <c r="P36" s="36" t="s">
        <v>50</v>
      </c>
      <c r="Q36" s="38"/>
      <c r="R36" s="38"/>
      <c r="S36" s="43"/>
      <c r="T36" s="42"/>
      <c r="U36" s="10"/>
      <c r="W36" s="37" t="s">
        <v>56</v>
      </c>
      <c r="X36" s="27"/>
      <c r="Y36" s="10"/>
      <c r="Z36" s="11"/>
      <c r="AA36" s="15"/>
      <c r="AB36" s="16">
        <f ca="1">INDIRECT(ADDRESS($B33,12,1,1,$B$9))</f>
        <v>1051</v>
      </c>
      <c r="AC36" s="16" t="s">
        <v>30</v>
      </c>
      <c r="AD36" s="16"/>
      <c r="AE36" s="17"/>
      <c r="AF36" s="15"/>
      <c r="AG36" s="16">
        <f ca="1">INDIRECT(ADDRESS($B33,13,1,1,$B$9))</f>
        <v>930</v>
      </c>
      <c r="AH36" s="16" t="s">
        <v>30</v>
      </c>
      <c r="AI36" s="16"/>
      <c r="AJ36" s="16"/>
      <c r="AK36" s="10">
        <f ca="1">AK35*100/$Y33</f>
        <v>77.849999999999994</v>
      </c>
      <c r="AL36" t="s">
        <v>101</v>
      </c>
      <c r="AO36" s="1" t="s">
        <v>43</v>
      </c>
      <c r="AP36" s="5"/>
      <c r="AQ36" s="5"/>
      <c r="AR36" s="2"/>
      <c r="AS36" s="1" t="s">
        <v>44</v>
      </c>
      <c r="AT36" s="5"/>
      <c r="AU36" s="5"/>
      <c r="AV36" s="2"/>
      <c r="AW36" s="51" t="s">
        <v>43</v>
      </c>
      <c r="AX36" s="51"/>
      <c r="AY36" s="51"/>
      <c r="AZ36" s="52"/>
      <c r="BA36" s="50" t="s">
        <v>44</v>
      </c>
      <c r="BB36" s="51"/>
      <c r="BC36" s="51"/>
      <c r="BD36" s="55"/>
      <c r="BE36" s="10">
        <f ca="1">BE35*100/$Y33</f>
        <v>22.15</v>
      </c>
      <c r="BF36" t="s">
        <v>101</v>
      </c>
      <c r="BI36" s="1" t="s">
        <v>43</v>
      </c>
      <c r="BJ36" s="5"/>
      <c r="BK36" s="5"/>
      <c r="BL36" s="2"/>
      <c r="BM36" s="5" t="s">
        <v>44</v>
      </c>
      <c r="BN36" s="5"/>
      <c r="BO36" s="5"/>
      <c r="BP36" s="5"/>
      <c r="BQ36" s="1" t="s">
        <v>43</v>
      </c>
      <c r="BR36" s="5"/>
      <c r="BS36" s="5"/>
      <c r="BT36" s="2"/>
      <c r="BU36" s="1" t="s">
        <v>44</v>
      </c>
      <c r="BV36" s="5"/>
      <c r="BW36" s="5"/>
      <c r="BX36" s="5"/>
      <c r="BY36" s="69">
        <f ca="1">INDIRECT(ADDRESS($B33,24,1,1,$B$9))</f>
        <v>19</v>
      </c>
      <c r="BZ36" s="70" t="s">
        <v>30</v>
      </c>
      <c r="CA36" s="71"/>
    </row>
    <row r="37" spans="2:79" ht="15" customHeight="1" x14ac:dyDescent="0.55000000000000004">
      <c r="F37" s="10"/>
      <c r="G37" s="11"/>
      <c r="H37" s="10"/>
      <c r="J37" s="41" t="str">
        <f ca="1">IF(J33="先後交互制","１局毎に先後入替", "先後入替無し")</f>
        <v>１局毎に先後入替</v>
      </c>
      <c r="K37" s="42"/>
      <c r="L37" s="28"/>
      <c r="M37" s="26"/>
      <c r="N37" s="25"/>
      <c r="O37" s="27"/>
      <c r="P37" s="37"/>
      <c r="Q37" s="38"/>
      <c r="R37" s="38"/>
      <c r="S37" s="43"/>
      <c r="T37" s="42"/>
      <c r="U37" s="10"/>
      <c r="W37" s="25"/>
      <c r="X37" s="27"/>
      <c r="Y37" s="10"/>
      <c r="Z37" s="11"/>
      <c r="AA37" s="59"/>
      <c r="AB37" s="67">
        <f ca="1">AB36*100/(Y33-BY36)</f>
        <v>53.054013124684502</v>
      </c>
      <c r="AC37" s="58" t="s">
        <v>24</v>
      </c>
      <c r="AD37" s="63"/>
      <c r="AE37" s="17"/>
      <c r="AF37" s="59"/>
      <c r="AG37" s="67">
        <f ca="1">AG36*100/(Y33-BY36)</f>
        <v>46.945986875315498</v>
      </c>
      <c r="AH37" s="58" t="s">
        <v>24</v>
      </c>
      <c r="AI37" s="16"/>
      <c r="AJ37" s="16"/>
      <c r="AK37" s="10"/>
      <c r="AO37" s="10">
        <f ca="1">INDIRECT(ADDRESS($B33,15,1,1,$B$9))</f>
        <v>841</v>
      </c>
      <c r="AP37" t="s">
        <v>30</v>
      </c>
      <c r="AR37" s="11"/>
      <c r="AS37" s="10">
        <f ca="1">INDIRECT(ADDRESS($B33,16,1,1,$B$9))</f>
        <v>716</v>
      </c>
      <c r="AT37" t="s">
        <v>30</v>
      </c>
      <c r="AV37" s="11"/>
      <c r="AW37" s="47">
        <f ca="1">INDIRECT(ADDRESS($B33,17,1,1,$B$9))</f>
        <v>0</v>
      </c>
      <c r="AX37" s="49" t="s">
        <v>30</v>
      </c>
      <c r="AY37" s="49"/>
      <c r="AZ37" s="60"/>
      <c r="BA37" s="61">
        <f ca="1">INDIRECT(ADDRESS($B33,18,1,1,$B$9))</f>
        <v>0</v>
      </c>
      <c r="BB37" s="49" t="s">
        <v>30</v>
      </c>
      <c r="BC37" s="49"/>
      <c r="BD37" s="62"/>
      <c r="BE37" s="10"/>
      <c r="BI37" s="10">
        <f ca="1">INDIRECT(ADDRESS($B33,20,1,1,$B$9))</f>
        <v>200</v>
      </c>
      <c r="BJ37" t="s">
        <v>30</v>
      </c>
      <c r="BL37" s="11"/>
      <c r="BM37" s="10">
        <f ca="1">INDIRECT(ADDRESS($B33,21,1,1,$B$9))</f>
        <v>198</v>
      </c>
      <c r="BN37" t="s">
        <v>30</v>
      </c>
      <c r="BQ37" s="10">
        <f ca="1">INDIRECT(ADDRESS($B33,22,1,1,$B$9))</f>
        <v>10</v>
      </c>
      <c r="BR37" t="s">
        <v>30</v>
      </c>
      <c r="BT37" s="11"/>
      <c r="BU37" s="10">
        <f ca="1">INDIRECT(ADDRESS($B33,23,1,1,$B$9))</f>
        <v>16</v>
      </c>
      <c r="BV37" t="s">
        <v>30</v>
      </c>
      <c r="BY37" s="72">
        <f ca="1">BY36*100/Y33</f>
        <v>0.95</v>
      </c>
      <c r="BZ37" s="73" t="s">
        <v>24</v>
      </c>
      <c r="CA37" s="71"/>
    </row>
    <row r="38" spans="2:79" ht="15" customHeight="1" thickBot="1" x14ac:dyDescent="0.6">
      <c r="F38" s="3"/>
      <c r="G38" s="4"/>
      <c r="H38" s="3"/>
      <c r="I38" s="6"/>
      <c r="J38" s="57"/>
      <c r="K38" s="45"/>
      <c r="L38" s="29"/>
      <c r="M38" s="30"/>
      <c r="N38" s="31"/>
      <c r="O38" s="32"/>
      <c r="P38" s="39"/>
      <c r="Q38" s="40"/>
      <c r="R38" s="40"/>
      <c r="S38" s="44"/>
      <c r="T38" s="45"/>
      <c r="U38" s="3"/>
      <c r="V38" s="6"/>
      <c r="W38" s="31"/>
      <c r="X38" s="32"/>
      <c r="Y38" s="3"/>
      <c r="Z38" s="4"/>
      <c r="AA38" s="64" t="s">
        <v>116</v>
      </c>
      <c r="AB38" s="68">
        <f ca="1">AB37-50</f>
        <v>3.0540131246845021</v>
      </c>
      <c r="AC38" s="65" t="s">
        <v>117</v>
      </c>
      <c r="AD38" s="65"/>
      <c r="AE38" s="66"/>
      <c r="AF38" s="64" t="s">
        <v>116</v>
      </c>
      <c r="AG38" s="68">
        <f ca="1">AG37-50</f>
        <v>-3.0540131246845021</v>
      </c>
      <c r="AH38" s="65" t="s">
        <v>117</v>
      </c>
      <c r="AI38" s="65"/>
      <c r="AJ38" s="65"/>
      <c r="AK38" s="3"/>
      <c r="AL38" s="6"/>
      <c r="AM38" s="6"/>
      <c r="AN38" s="6"/>
      <c r="AO38" s="3"/>
      <c r="AP38" s="6"/>
      <c r="AQ38" s="6"/>
      <c r="AR38" s="4"/>
      <c r="AS38" s="3"/>
      <c r="AT38" s="6"/>
      <c r="AU38" s="6"/>
      <c r="AV38" s="4"/>
      <c r="AW38" s="48"/>
      <c r="AX38" s="46"/>
      <c r="AY38" s="46"/>
      <c r="AZ38" s="54"/>
      <c r="BA38" s="53"/>
      <c r="BB38" s="46"/>
      <c r="BC38" s="46"/>
      <c r="BD38" s="56"/>
      <c r="BE38" s="3"/>
      <c r="BF38" s="6"/>
      <c r="BG38" s="6"/>
      <c r="BH38" s="6"/>
      <c r="BI38" s="3"/>
      <c r="BJ38" s="6"/>
      <c r="BK38" s="6"/>
      <c r="BL38" s="4"/>
      <c r="BM38" s="3"/>
      <c r="BN38" s="6"/>
      <c r="BO38" s="6"/>
      <c r="BP38" s="6"/>
      <c r="BQ38" s="3"/>
      <c r="BR38" s="6"/>
      <c r="BS38" s="6"/>
      <c r="BT38" s="4"/>
      <c r="BU38" s="3"/>
      <c r="BV38" s="6"/>
      <c r="BW38" s="6"/>
      <c r="BX38" s="6"/>
      <c r="BY38" s="74"/>
      <c r="BZ38" s="75"/>
      <c r="CA38" s="76"/>
    </row>
    <row r="40" spans="2:79" ht="15" customHeight="1" thickBot="1" x14ac:dyDescent="0.6"/>
    <row r="41" spans="2:79" ht="15" customHeight="1" thickBot="1" x14ac:dyDescent="0.6">
      <c r="F41" s="7" t="s">
        <v>39</v>
      </c>
      <c r="G41" s="8"/>
      <c r="H41" s="8"/>
      <c r="I41" s="8"/>
      <c r="J41" s="8"/>
      <c r="K41" s="8"/>
      <c r="L41" s="7" t="s">
        <v>48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7" t="s">
        <v>36</v>
      </c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9"/>
    </row>
    <row r="42" spans="2:79" ht="15" customHeight="1" x14ac:dyDescent="0.55000000000000004">
      <c r="B42" s="18" t="s">
        <v>27</v>
      </c>
      <c r="C42" s="19"/>
      <c r="D42" s="20"/>
      <c r="F42" s="1" t="s">
        <v>31</v>
      </c>
      <c r="G42" s="2"/>
      <c r="H42" s="1" t="s">
        <v>32</v>
      </c>
      <c r="I42" s="5"/>
      <c r="J42" s="1" t="s">
        <v>38</v>
      </c>
      <c r="K42" s="2"/>
      <c r="L42" s="21" t="s">
        <v>33</v>
      </c>
      <c r="M42" s="22"/>
      <c r="N42" s="23" t="s">
        <v>34</v>
      </c>
      <c r="O42" s="24"/>
      <c r="P42" s="23" t="s">
        <v>84</v>
      </c>
      <c r="Q42" s="24"/>
      <c r="R42" s="24"/>
      <c r="S42" s="1" t="s">
        <v>47</v>
      </c>
      <c r="T42" s="2"/>
      <c r="U42" s="1" t="s">
        <v>35</v>
      </c>
      <c r="V42" s="5"/>
      <c r="W42" s="23" t="s">
        <v>58</v>
      </c>
      <c r="X42" s="24"/>
      <c r="Y42" s="1" t="s">
        <v>37</v>
      </c>
      <c r="Z42" s="5"/>
      <c r="AA42" s="5"/>
      <c r="AB42" s="5" t="s">
        <v>112</v>
      </c>
      <c r="AC42" s="5"/>
      <c r="AD42" s="5"/>
      <c r="AE42" s="5"/>
      <c r="AF42" s="5"/>
      <c r="AG42" s="5" t="s">
        <v>113</v>
      </c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2"/>
    </row>
    <row r="43" spans="2:79" ht="15" customHeight="1" thickBot="1" x14ac:dyDescent="0.6">
      <c r="B43" s="3">
        <v>4</v>
      </c>
      <c r="C43" s="6"/>
      <c r="D43" s="4"/>
      <c r="F43" s="10">
        <f ca="1">INDIRECT(ADDRESS($B43,1,1,1,$B$9))</f>
        <v>52</v>
      </c>
      <c r="G43" s="11" t="s">
        <v>23</v>
      </c>
      <c r="H43" s="10">
        <f ca="1">INDIRECT(ADDRESS($B43,2,1,1,$B$9))</f>
        <v>10</v>
      </c>
      <c r="I43" t="s">
        <v>24</v>
      </c>
      <c r="J43" s="10" t="str">
        <f ca="1">IF(INDIRECT(ADDRESS($B43,3,1,1,$B$9))="alternating", "先後交互制", "先後固定制")</f>
        <v>先後交互制</v>
      </c>
      <c r="K43" s="11"/>
      <c r="L43" s="33">
        <f ca="1">INDIRECT(ADDRESS($B43,4,1,1,$B$9))</f>
        <v>5</v>
      </c>
      <c r="M43" s="26" t="s">
        <v>28</v>
      </c>
      <c r="N43" s="33">
        <f ca="1">INDIRECT(ADDRESS($B43,5,1,1,$B$9))</f>
        <v>13</v>
      </c>
      <c r="O43" s="26" t="s">
        <v>28</v>
      </c>
      <c r="P43" s="33">
        <f ca="1">INDIRECT(ADDRESS($B43,6,1,1,$B$9))</f>
        <v>14</v>
      </c>
      <c r="Q43" s="26" t="s">
        <v>49</v>
      </c>
      <c r="R43" s="27"/>
      <c r="S43" s="34">
        <v>0</v>
      </c>
      <c r="T43" s="35" t="s">
        <v>28</v>
      </c>
      <c r="U43" s="10">
        <f ca="1">INDIRECT(ADDRESS($B43,7,1,1,$B$9))</f>
        <v>2</v>
      </c>
      <c r="V43" t="s">
        <v>29</v>
      </c>
      <c r="W43" s="33">
        <f ca="1">INDIRECT(ADDRESS($B43,8,1,1,$B$9))</f>
        <v>6</v>
      </c>
      <c r="X43" s="27" t="s">
        <v>29</v>
      </c>
      <c r="Y43" s="10">
        <f ca="1">INDIRECT(ADDRESS($B43,9,1,1,$B$9))</f>
        <v>2000</v>
      </c>
      <c r="Z43" t="s">
        <v>30</v>
      </c>
      <c r="AB43">
        <f ca="1">INDIRECT(ADDRESS($B43,10,1,1,$B$9))</f>
        <v>2</v>
      </c>
      <c r="AC43" t="s">
        <v>29</v>
      </c>
      <c r="AG43">
        <f ca="1">INDIRECT(ADDRESS($B43,11,1,1,$B$9))</f>
        <v>6</v>
      </c>
      <c r="AH43" t="s">
        <v>29</v>
      </c>
      <c r="CA43" s="11"/>
    </row>
    <row r="44" spans="2:79" ht="15" customHeight="1" thickBot="1" x14ac:dyDescent="0.6">
      <c r="F44" s="10"/>
      <c r="G44" s="11"/>
      <c r="H44" s="10"/>
      <c r="J44" s="41" t="str">
        <f ca="1">IF(J43="先後交互制","１局目は", "ずっと")</f>
        <v>１局目は</v>
      </c>
      <c r="K44" s="42"/>
      <c r="L44" s="28"/>
      <c r="M44" s="26"/>
      <c r="N44" s="25"/>
      <c r="O44" s="27"/>
      <c r="P44" s="36" t="s">
        <v>57</v>
      </c>
      <c r="Q44" s="38"/>
      <c r="R44" s="38"/>
      <c r="S44" s="41" t="s">
        <v>51</v>
      </c>
      <c r="T44" s="42"/>
      <c r="U44" s="10"/>
      <c r="W44" s="36" t="s">
        <v>54</v>
      </c>
      <c r="X44" s="27"/>
      <c r="Y44" s="10"/>
      <c r="AK44" s="1" t="s">
        <v>46</v>
      </c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1" t="s">
        <v>93</v>
      </c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2"/>
    </row>
    <row r="45" spans="2:79" ht="15" customHeight="1" thickBot="1" x14ac:dyDescent="0.6">
      <c r="F45" s="10"/>
      <c r="G45" s="11"/>
      <c r="J45" s="41" t="str">
        <f ca="1">IF(J43="先後交互制","Ａさんの先手番、", "")</f>
        <v>Ａさんの先手番、</v>
      </c>
      <c r="K45" s="42"/>
      <c r="L45" s="28"/>
      <c r="M45" s="26"/>
      <c r="N45" s="25"/>
      <c r="O45" s="27"/>
      <c r="P45" s="36" t="s">
        <v>53</v>
      </c>
      <c r="Q45" s="38"/>
      <c r="R45" s="38"/>
      <c r="S45" s="43" t="s">
        <v>52</v>
      </c>
      <c r="T45" s="42"/>
      <c r="U45" s="10"/>
      <c r="W45" s="37" t="s">
        <v>55</v>
      </c>
      <c r="X45" s="27"/>
      <c r="Y45" s="10"/>
      <c r="Z45" s="11"/>
      <c r="AA45" s="12" t="s">
        <v>40</v>
      </c>
      <c r="AB45" s="13"/>
      <c r="AC45" s="13"/>
      <c r="AD45" s="13"/>
      <c r="AE45" s="14"/>
      <c r="AF45" s="12" t="s">
        <v>41</v>
      </c>
      <c r="AG45" s="13"/>
      <c r="AH45" s="13"/>
      <c r="AI45" s="13"/>
      <c r="AJ45" s="13"/>
      <c r="AK45" s="10">
        <f ca="1">INDIRECT(ADDRESS($B43,14,1,1,$B$9))</f>
        <v>1504</v>
      </c>
      <c r="AL45" t="s">
        <v>30</v>
      </c>
      <c r="AO45" s="6" t="s">
        <v>42</v>
      </c>
      <c r="AP45" s="6"/>
      <c r="AQ45" s="6"/>
      <c r="AR45" s="6"/>
      <c r="AS45" s="6"/>
      <c r="AT45" s="6"/>
      <c r="AU45" s="6"/>
      <c r="AV45" s="6"/>
      <c r="AW45" s="49" t="s">
        <v>45</v>
      </c>
      <c r="AX45" s="47"/>
      <c r="AY45" s="47"/>
      <c r="AZ45" s="47"/>
      <c r="BA45" s="47"/>
      <c r="BB45" s="47"/>
      <c r="BC45" s="47"/>
      <c r="BD45" s="47"/>
      <c r="BE45" s="10">
        <f ca="1">INDIRECT(ADDRESS($B43,19,1,1,$B$9))</f>
        <v>496</v>
      </c>
      <c r="BF45" t="s">
        <v>30</v>
      </c>
      <c r="BI45" s="6" t="s">
        <v>42</v>
      </c>
      <c r="BQ45" t="s">
        <v>45</v>
      </c>
      <c r="BY45" s="77" t="s">
        <v>47</v>
      </c>
      <c r="BZ45" s="78"/>
      <c r="CA45" s="79"/>
    </row>
    <row r="46" spans="2:79" ht="15" customHeight="1" x14ac:dyDescent="0.55000000000000004">
      <c r="F46" s="10"/>
      <c r="G46" s="11"/>
      <c r="H46" s="10"/>
      <c r="J46" s="41" t="str">
        <f ca="1">IF(J43="先後交互制","Ｂさんの後手番。", "")</f>
        <v>Ｂさんの後手番。</v>
      </c>
      <c r="K46" s="42"/>
      <c r="L46" s="28"/>
      <c r="M46" s="26"/>
      <c r="N46" s="25"/>
      <c r="O46" s="27"/>
      <c r="P46" s="36" t="s">
        <v>50</v>
      </c>
      <c r="Q46" s="38"/>
      <c r="R46" s="38"/>
      <c r="S46" s="43"/>
      <c r="T46" s="42"/>
      <c r="U46" s="10"/>
      <c r="W46" s="37" t="s">
        <v>56</v>
      </c>
      <c r="X46" s="27"/>
      <c r="Y46" s="10"/>
      <c r="Z46" s="11"/>
      <c r="AA46" s="15"/>
      <c r="AB46" s="16">
        <f ca="1">INDIRECT(ADDRESS($B43,12,1,1,$B$9))</f>
        <v>918</v>
      </c>
      <c r="AC46" s="16" t="s">
        <v>30</v>
      </c>
      <c r="AD46" s="16"/>
      <c r="AE46" s="17"/>
      <c r="AF46" s="15"/>
      <c r="AG46" s="16">
        <f ca="1">INDIRECT(ADDRESS($B43,13,1,1,$B$9))</f>
        <v>1076</v>
      </c>
      <c r="AH46" s="16" t="s">
        <v>30</v>
      </c>
      <c r="AI46" s="16"/>
      <c r="AJ46" s="16"/>
      <c r="AK46" s="10">
        <f ca="1">AK45*100/$Y43</f>
        <v>75.2</v>
      </c>
      <c r="AL46" t="s">
        <v>101</v>
      </c>
      <c r="AO46" s="1" t="s">
        <v>43</v>
      </c>
      <c r="AP46" s="5"/>
      <c r="AQ46" s="5"/>
      <c r="AR46" s="2"/>
      <c r="AS46" s="1" t="s">
        <v>44</v>
      </c>
      <c r="AT46" s="5"/>
      <c r="AU46" s="5"/>
      <c r="AV46" s="2"/>
      <c r="AW46" s="51" t="s">
        <v>43</v>
      </c>
      <c r="AX46" s="51"/>
      <c r="AY46" s="51"/>
      <c r="AZ46" s="52"/>
      <c r="BA46" s="50" t="s">
        <v>44</v>
      </c>
      <c r="BB46" s="51"/>
      <c r="BC46" s="51"/>
      <c r="BD46" s="55"/>
      <c r="BE46" s="10">
        <f ca="1">BE45*100/$Y43</f>
        <v>24.8</v>
      </c>
      <c r="BF46" t="s">
        <v>101</v>
      </c>
      <c r="BI46" s="1" t="s">
        <v>43</v>
      </c>
      <c r="BJ46" s="5"/>
      <c r="BK46" s="5"/>
      <c r="BL46" s="2"/>
      <c r="BM46" s="5" t="s">
        <v>44</v>
      </c>
      <c r="BN46" s="5"/>
      <c r="BO46" s="5"/>
      <c r="BP46" s="5"/>
      <c r="BQ46" s="1" t="s">
        <v>43</v>
      </c>
      <c r="BR46" s="5"/>
      <c r="BS46" s="5"/>
      <c r="BT46" s="2"/>
      <c r="BU46" s="1" t="s">
        <v>44</v>
      </c>
      <c r="BV46" s="5"/>
      <c r="BW46" s="5"/>
      <c r="BX46" s="5"/>
      <c r="BY46" s="69">
        <f ca="1">INDIRECT(ADDRESS($B43,24,1,1,$B$9))</f>
        <v>6</v>
      </c>
      <c r="BZ46" s="70" t="s">
        <v>30</v>
      </c>
      <c r="CA46" s="71"/>
    </row>
    <row r="47" spans="2:79" ht="15" customHeight="1" x14ac:dyDescent="0.55000000000000004">
      <c r="F47" s="10"/>
      <c r="G47" s="11"/>
      <c r="H47" s="10"/>
      <c r="J47" s="41" t="str">
        <f ca="1">IF(J43="先後交互制","１局毎に先後入替", "先後入替無し")</f>
        <v>１局毎に先後入替</v>
      </c>
      <c r="K47" s="42"/>
      <c r="L47" s="28"/>
      <c r="M47" s="26"/>
      <c r="N47" s="25"/>
      <c r="O47" s="27"/>
      <c r="P47" s="37"/>
      <c r="Q47" s="38"/>
      <c r="R47" s="38"/>
      <c r="S47" s="43"/>
      <c r="T47" s="42"/>
      <c r="U47" s="10"/>
      <c r="W47" s="25"/>
      <c r="X47" s="27"/>
      <c r="Y47" s="10"/>
      <c r="Z47" s="11"/>
      <c r="AA47" s="59"/>
      <c r="AB47" s="67">
        <f ca="1">AB46*100/(Y43-BY46)</f>
        <v>46.038114343029086</v>
      </c>
      <c r="AC47" s="58" t="s">
        <v>24</v>
      </c>
      <c r="AD47" s="63"/>
      <c r="AE47" s="17"/>
      <c r="AF47" s="59"/>
      <c r="AG47" s="67">
        <f ca="1">AG46*100/(Y43-BY46)</f>
        <v>53.961885656970914</v>
      </c>
      <c r="AH47" s="58" t="s">
        <v>24</v>
      </c>
      <c r="AI47" s="16"/>
      <c r="AJ47" s="16"/>
      <c r="AK47" s="10"/>
      <c r="AO47" s="10">
        <f ca="1">INDIRECT(ADDRESS($B43,15,1,1,$B$9))</f>
        <v>688</v>
      </c>
      <c r="AP47" t="s">
        <v>30</v>
      </c>
      <c r="AR47" s="11"/>
      <c r="AS47" s="10">
        <f ca="1">INDIRECT(ADDRESS($B43,16,1,1,$B$9))</f>
        <v>816</v>
      </c>
      <c r="AT47" t="s">
        <v>30</v>
      </c>
      <c r="AV47" s="11"/>
      <c r="AW47" s="47">
        <f ca="1">INDIRECT(ADDRESS($B43,17,1,1,$B$9))</f>
        <v>0</v>
      </c>
      <c r="AX47" s="49" t="s">
        <v>30</v>
      </c>
      <c r="AY47" s="49"/>
      <c r="AZ47" s="60"/>
      <c r="BA47" s="61">
        <f ca="1">INDIRECT(ADDRESS($B43,18,1,1,$B$9))</f>
        <v>0</v>
      </c>
      <c r="BB47" s="49" t="s">
        <v>30</v>
      </c>
      <c r="BC47" s="49"/>
      <c r="BD47" s="62"/>
      <c r="BE47" s="10"/>
      <c r="BI47" s="10">
        <f ca="1">INDIRECT(ADDRESS($B43,20,1,1,$B$9))</f>
        <v>228</v>
      </c>
      <c r="BJ47" t="s">
        <v>30</v>
      </c>
      <c r="BL47" s="11"/>
      <c r="BM47" s="10">
        <f ca="1">INDIRECT(ADDRESS($B43,21,1,1,$B$9))</f>
        <v>252</v>
      </c>
      <c r="BN47" t="s">
        <v>30</v>
      </c>
      <c r="BQ47" s="10">
        <f ca="1">INDIRECT(ADDRESS($B43,22,1,1,$B$9))</f>
        <v>2</v>
      </c>
      <c r="BR47" t="s">
        <v>30</v>
      </c>
      <c r="BT47" s="11"/>
      <c r="BU47" s="10">
        <f ca="1">INDIRECT(ADDRESS($B43,23,1,1,$B$9))</f>
        <v>8</v>
      </c>
      <c r="BV47" t="s">
        <v>30</v>
      </c>
      <c r="BY47" s="72">
        <f ca="1">BY46*100/Y43</f>
        <v>0.3</v>
      </c>
      <c r="BZ47" s="73" t="s">
        <v>24</v>
      </c>
      <c r="CA47" s="71"/>
    </row>
    <row r="48" spans="2:79" ht="15" customHeight="1" thickBot="1" x14ac:dyDescent="0.6">
      <c r="F48" s="3"/>
      <c r="G48" s="4"/>
      <c r="H48" s="3"/>
      <c r="I48" s="6"/>
      <c r="J48" s="57"/>
      <c r="K48" s="45"/>
      <c r="L48" s="29"/>
      <c r="M48" s="30"/>
      <c r="N48" s="31"/>
      <c r="O48" s="32"/>
      <c r="P48" s="39"/>
      <c r="Q48" s="40"/>
      <c r="R48" s="40"/>
      <c r="S48" s="44"/>
      <c r="T48" s="45"/>
      <c r="U48" s="3"/>
      <c r="V48" s="6"/>
      <c r="W48" s="31"/>
      <c r="X48" s="32"/>
      <c r="Y48" s="3"/>
      <c r="Z48" s="4"/>
      <c r="AA48" s="64" t="s">
        <v>116</v>
      </c>
      <c r="AB48" s="68">
        <f ca="1">AB47-50</f>
        <v>-3.9618856569709138</v>
      </c>
      <c r="AC48" s="65" t="s">
        <v>117</v>
      </c>
      <c r="AD48" s="65"/>
      <c r="AE48" s="66"/>
      <c r="AF48" s="64" t="s">
        <v>116</v>
      </c>
      <c r="AG48" s="68">
        <f ca="1">AG47-50</f>
        <v>3.9618856569709138</v>
      </c>
      <c r="AH48" s="65" t="s">
        <v>117</v>
      </c>
      <c r="AI48" s="65"/>
      <c r="AJ48" s="65"/>
      <c r="AK48" s="3"/>
      <c r="AL48" s="6"/>
      <c r="AM48" s="6"/>
      <c r="AN48" s="6"/>
      <c r="AO48" s="3"/>
      <c r="AP48" s="6"/>
      <c r="AQ48" s="6"/>
      <c r="AR48" s="4"/>
      <c r="AS48" s="3"/>
      <c r="AT48" s="6"/>
      <c r="AU48" s="6"/>
      <c r="AV48" s="4"/>
      <c r="AW48" s="48"/>
      <c r="AX48" s="46"/>
      <c r="AY48" s="46"/>
      <c r="AZ48" s="54"/>
      <c r="BA48" s="53"/>
      <c r="BB48" s="46"/>
      <c r="BC48" s="46"/>
      <c r="BD48" s="56"/>
      <c r="BE48" s="3"/>
      <c r="BF48" s="6"/>
      <c r="BG48" s="6"/>
      <c r="BH48" s="6"/>
      <c r="BI48" s="3"/>
      <c r="BJ48" s="6"/>
      <c r="BK48" s="6"/>
      <c r="BL48" s="4"/>
      <c r="BM48" s="3"/>
      <c r="BN48" s="6"/>
      <c r="BO48" s="6"/>
      <c r="BP48" s="6"/>
      <c r="BQ48" s="3"/>
      <c r="BR48" s="6"/>
      <c r="BS48" s="6"/>
      <c r="BT48" s="4"/>
      <c r="BU48" s="3"/>
      <c r="BV48" s="6"/>
      <c r="BW48" s="6"/>
      <c r="BX48" s="6"/>
      <c r="BY48" s="74"/>
      <c r="BZ48" s="75"/>
      <c r="CA48" s="76"/>
    </row>
    <row r="50" spans="2:79" ht="15" customHeight="1" thickBot="1" x14ac:dyDescent="0.6"/>
    <row r="51" spans="2:79" ht="15" customHeight="1" thickBot="1" x14ac:dyDescent="0.6">
      <c r="F51" s="7" t="s">
        <v>39</v>
      </c>
      <c r="G51" s="8"/>
      <c r="H51" s="8"/>
      <c r="I51" s="8"/>
      <c r="J51" s="8"/>
      <c r="K51" s="8"/>
      <c r="L51" s="7" t="s">
        <v>48</v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7" t="s">
        <v>36</v>
      </c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9"/>
    </row>
    <row r="52" spans="2:79" ht="15" customHeight="1" x14ac:dyDescent="0.55000000000000004">
      <c r="B52" s="18" t="s">
        <v>27</v>
      </c>
      <c r="C52" s="19"/>
      <c r="D52" s="20"/>
      <c r="F52" s="1" t="s">
        <v>31</v>
      </c>
      <c r="G52" s="2"/>
      <c r="H52" s="1" t="s">
        <v>32</v>
      </c>
      <c r="I52" s="5"/>
      <c r="J52" s="1" t="s">
        <v>38</v>
      </c>
      <c r="K52" s="2"/>
      <c r="L52" s="21" t="s">
        <v>33</v>
      </c>
      <c r="M52" s="22"/>
      <c r="N52" s="23" t="s">
        <v>34</v>
      </c>
      <c r="O52" s="24"/>
      <c r="P52" s="23" t="s">
        <v>84</v>
      </c>
      <c r="Q52" s="24"/>
      <c r="R52" s="24"/>
      <c r="S52" s="1" t="s">
        <v>47</v>
      </c>
      <c r="T52" s="2"/>
      <c r="U52" s="1" t="s">
        <v>35</v>
      </c>
      <c r="V52" s="5"/>
      <c r="W52" s="23" t="s">
        <v>58</v>
      </c>
      <c r="X52" s="24"/>
      <c r="Y52" s="1" t="s">
        <v>37</v>
      </c>
      <c r="Z52" s="5"/>
      <c r="AA52" s="5"/>
      <c r="AB52" s="5" t="s">
        <v>112</v>
      </c>
      <c r="AC52" s="5"/>
      <c r="AD52" s="5"/>
      <c r="AE52" s="5"/>
      <c r="AF52" s="5"/>
      <c r="AG52" s="5" t="s">
        <v>113</v>
      </c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2"/>
    </row>
    <row r="53" spans="2:79" ht="15" customHeight="1" thickBot="1" x14ac:dyDescent="0.6">
      <c r="B53" s="3">
        <v>5</v>
      </c>
      <c r="C53" s="6"/>
      <c r="D53" s="4"/>
      <c r="F53" s="10">
        <f ca="1">INDIRECT(ADDRESS($B53,1,1,1,$B$9))</f>
        <v>53</v>
      </c>
      <c r="G53" s="11" t="s">
        <v>23</v>
      </c>
      <c r="H53" s="10">
        <f ca="1">INDIRECT(ADDRESS($B53,2,1,1,$B$9))</f>
        <v>10</v>
      </c>
      <c r="I53" t="s">
        <v>24</v>
      </c>
      <c r="J53" s="10" t="str">
        <f ca="1">IF(INDIRECT(ADDRESS($B53,3,1,1,$B$9))="alternating", "先後交互制", "先後固定制")</f>
        <v>先後交互制</v>
      </c>
      <c r="K53" s="11"/>
      <c r="L53" s="33">
        <f ca="1">INDIRECT(ADDRESS($B53,4,1,1,$B$9))</f>
        <v>5</v>
      </c>
      <c r="M53" s="26" t="s">
        <v>28</v>
      </c>
      <c r="N53" s="33">
        <f ca="1">INDIRECT(ADDRESS($B53,5,1,1,$B$9))</f>
        <v>5</v>
      </c>
      <c r="O53" s="26" t="s">
        <v>28</v>
      </c>
      <c r="P53" s="33">
        <f ca="1">INDIRECT(ADDRESS($B53,6,1,1,$B$9))</f>
        <v>7</v>
      </c>
      <c r="Q53" s="26" t="s">
        <v>49</v>
      </c>
      <c r="R53" s="27"/>
      <c r="S53" s="34">
        <v>0</v>
      </c>
      <c r="T53" s="35" t="s">
        <v>28</v>
      </c>
      <c r="U53" s="10">
        <f ca="1">INDIRECT(ADDRESS($B53,7,1,1,$B$9))</f>
        <v>2</v>
      </c>
      <c r="V53" t="s">
        <v>29</v>
      </c>
      <c r="W53" s="33">
        <f ca="1">INDIRECT(ADDRESS($B53,8,1,1,$B$9))</f>
        <v>4</v>
      </c>
      <c r="X53" s="27" t="s">
        <v>29</v>
      </c>
      <c r="Y53" s="10">
        <f ca="1">INDIRECT(ADDRESS($B53,9,1,1,$B$9))</f>
        <v>2000</v>
      </c>
      <c r="Z53" t="s">
        <v>30</v>
      </c>
      <c r="AB53">
        <f ca="1">INDIRECT(ADDRESS($B53,10,1,1,$B$9))</f>
        <v>2</v>
      </c>
      <c r="AC53" t="s">
        <v>29</v>
      </c>
      <c r="AG53">
        <f ca="1">INDIRECT(ADDRESS($B53,11,1,1,$B$9))</f>
        <v>4</v>
      </c>
      <c r="AH53" t="s">
        <v>29</v>
      </c>
      <c r="CA53" s="11"/>
    </row>
    <row r="54" spans="2:79" ht="15" customHeight="1" thickBot="1" x14ac:dyDescent="0.6">
      <c r="F54" s="10"/>
      <c r="G54" s="11"/>
      <c r="H54" s="10"/>
      <c r="J54" s="41" t="str">
        <f ca="1">IF(J53="先後交互制","１局目は", "ずっと")</f>
        <v>１局目は</v>
      </c>
      <c r="K54" s="42"/>
      <c r="L54" s="28"/>
      <c r="M54" s="26"/>
      <c r="N54" s="25"/>
      <c r="O54" s="27"/>
      <c r="P54" s="36" t="s">
        <v>57</v>
      </c>
      <c r="Q54" s="38"/>
      <c r="R54" s="38"/>
      <c r="S54" s="41" t="s">
        <v>51</v>
      </c>
      <c r="T54" s="42"/>
      <c r="U54" s="10"/>
      <c r="W54" s="36" t="s">
        <v>54</v>
      </c>
      <c r="X54" s="27"/>
      <c r="Y54" s="10"/>
      <c r="AK54" s="1" t="s">
        <v>46</v>
      </c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1" t="s">
        <v>93</v>
      </c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2"/>
    </row>
    <row r="55" spans="2:79" ht="15" customHeight="1" thickBot="1" x14ac:dyDescent="0.6">
      <c r="F55" s="10"/>
      <c r="G55" s="11"/>
      <c r="J55" s="41" t="str">
        <f ca="1">IF(J53="先後交互制","Ａさんの先手番、", "")</f>
        <v>Ａさんの先手番、</v>
      </c>
      <c r="K55" s="42"/>
      <c r="L55" s="28"/>
      <c r="M55" s="26"/>
      <c r="N55" s="25"/>
      <c r="O55" s="27"/>
      <c r="P55" s="36" t="s">
        <v>53</v>
      </c>
      <c r="Q55" s="38"/>
      <c r="R55" s="38"/>
      <c r="S55" s="43" t="s">
        <v>52</v>
      </c>
      <c r="T55" s="42"/>
      <c r="U55" s="10"/>
      <c r="W55" s="37" t="s">
        <v>55</v>
      </c>
      <c r="X55" s="27"/>
      <c r="Y55" s="10"/>
      <c r="Z55" s="11"/>
      <c r="AA55" s="12" t="s">
        <v>40</v>
      </c>
      <c r="AB55" s="13"/>
      <c r="AC55" s="13"/>
      <c r="AD55" s="13"/>
      <c r="AE55" s="14"/>
      <c r="AF55" s="12" t="s">
        <v>41</v>
      </c>
      <c r="AG55" s="13"/>
      <c r="AH55" s="13"/>
      <c r="AI55" s="13"/>
      <c r="AJ55" s="13"/>
      <c r="AK55" s="10">
        <f ca="1">INDIRECT(ADDRESS($B53,14,1,1,$B$9))</f>
        <v>1529</v>
      </c>
      <c r="AL55" t="s">
        <v>30</v>
      </c>
      <c r="AO55" s="6" t="s">
        <v>42</v>
      </c>
      <c r="AP55" s="6"/>
      <c r="AQ55" s="6"/>
      <c r="AR55" s="6"/>
      <c r="AS55" s="6"/>
      <c r="AT55" s="6"/>
      <c r="AU55" s="6"/>
      <c r="AV55" s="6"/>
      <c r="AW55" s="49" t="s">
        <v>45</v>
      </c>
      <c r="AX55" s="47"/>
      <c r="AY55" s="47"/>
      <c r="AZ55" s="47"/>
      <c r="BA55" s="47"/>
      <c r="BB55" s="47"/>
      <c r="BC55" s="47"/>
      <c r="BD55" s="47"/>
      <c r="BE55" s="10">
        <f ca="1">INDIRECT(ADDRESS($B53,19,1,1,$B$9))</f>
        <v>471</v>
      </c>
      <c r="BF55" t="s">
        <v>30</v>
      </c>
      <c r="BI55" s="6" t="s">
        <v>42</v>
      </c>
      <c r="BQ55" t="s">
        <v>45</v>
      </c>
      <c r="BY55" s="77" t="s">
        <v>47</v>
      </c>
      <c r="BZ55" s="78"/>
      <c r="CA55" s="79"/>
    </row>
    <row r="56" spans="2:79" ht="15" customHeight="1" x14ac:dyDescent="0.55000000000000004">
      <c r="F56" s="10"/>
      <c r="G56" s="11"/>
      <c r="H56" s="10"/>
      <c r="J56" s="41" t="str">
        <f ca="1">IF(J53="先後交互制","Ｂさんの後手番。", "")</f>
        <v>Ｂさんの後手番。</v>
      </c>
      <c r="K56" s="42"/>
      <c r="L56" s="28"/>
      <c r="M56" s="26"/>
      <c r="N56" s="25"/>
      <c r="O56" s="27"/>
      <c r="P56" s="36" t="s">
        <v>50</v>
      </c>
      <c r="Q56" s="38"/>
      <c r="R56" s="38"/>
      <c r="S56" s="43"/>
      <c r="T56" s="42"/>
      <c r="U56" s="10"/>
      <c r="W56" s="37" t="s">
        <v>56</v>
      </c>
      <c r="X56" s="27"/>
      <c r="Y56" s="10"/>
      <c r="Z56" s="11"/>
      <c r="AA56" s="15"/>
      <c r="AB56" s="16">
        <f ca="1">INDIRECT(ADDRESS($B53,12,1,1,$B$9))</f>
        <v>972</v>
      </c>
      <c r="AC56" s="16" t="s">
        <v>30</v>
      </c>
      <c r="AD56" s="16"/>
      <c r="AE56" s="17"/>
      <c r="AF56" s="15"/>
      <c r="AG56" s="16">
        <f ca="1">INDIRECT(ADDRESS($B53,13,1,1,$B$9))</f>
        <v>988</v>
      </c>
      <c r="AH56" s="16" t="s">
        <v>30</v>
      </c>
      <c r="AI56" s="16"/>
      <c r="AJ56" s="16"/>
      <c r="AK56" s="10">
        <f ca="1">AK55*100/$Y53</f>
        <v>76.45</v>
      </c>
      <c r="AL56" t="s">
        <v>101</v>
      </c>
      <c r="AO56" s="1" t="s">
        <v>43</v>
      </c>
      <c r="AP56" s="5"/>
      <c r="AQ56" s="5"/>
      <c r="AR56" s="2"/>
      <c r="AS56" s="1" t="s">
        <v>44</v>
      </c>
      <c r="AT56" s="5"/>
      <c r="AU56" s="5"/>
      <c r="AV56" s="2"/>
      <c r="AW56" s="51" t="s">
        <v>43</v>
      </c>
      <c r="AX56" s="51"/>
      <c r="AY56" s="51"/>
      <c r="AZ56" s="52"/>
      <c r="BA56" s="50" t="s">
        <v>44</v>
      </c>
      <c r="BB56" s="51"/>
      <c r="BC56" s="51"/>
      <c r="BD56" s="55"/>
      <c r="BE56" s="10">
        <f ca="1">BE55*100/$Y53</f>
        <v>23.55</v>
      </c>
      <c r="BF56" t="s">
        <v>101</v>
      </c>
      <c r="BI56" s="1" t="s">
        <v>43</v>
      </c>
      <c r="BJ56" s="5"/>
      <c r="BK56" s="5"/>
      <c r="BL56" s="2"/>
      <c r="BM56" s="5" t="s">
        <v>44</v>
      </c>
      <c r="BN56" s="5"/>
      <c r="BO56" s="5"/>
      <c r="BP56" s="5"/>
      <c r="BQ56" s="1" t="s">
        <v>43</v>
      </c>
      <c r="BR56" s="5"/>
      <c r="BS56" s="5"/>
      <c r="BT56" s="2"/>
      <c r="BU56" s="1" t="s">
        <v>44</v>
      </c>
      <c r="BV56" s="5"/>
      <c r="BW56" s="5"/>
      <c r="BX56" s="5"/>
      <c r="BY56" s="69">
        <f ca="1">INDIRECT(ADDRESS($B53,24,1,1,$B$9))</f>
        <v>40</v>
      </c>
      <c r="BZ56" s="70" t="s">
        <v>30</v>
      </c>
      <c r="CA56" s="71"/>
    </row>
    <row r="57" spans="2:79" ht="15" customHeight="1" x14ac:dyDescent="0.55000000000000004">
      <c r="F57" s="10"/>
      <c r="G57" s="11"/>
      <c r="H57" s="10"/>
      <c r="J57" s="41" t="str">
        <f ca="1">IF(J53="先後交互制","１局毎に先後入替", "先後入替無し")</f>
        <v>１局毎に先後入替</v>
      </c>
      <c r="K57" s="42"/>
      <c r="L57" s="28"/>
      <c r="M57" s="26"/>
      <c r="N57" s="25"/>
      <c r="O57" s="27"/>
      <c r="P57" s="37"/>
      <c r="Q57" s="38"/>
      <c r="R57" s="38"/>
      <c r="S57" s="43"/>
      <c r="T57" s="42"/>
      <c r="U57" s="10"/>
      <c r="W57" s="25"/>
      <c r="X57" s="27"/>
      <c r="Y57" s="10"/>
      <c r="Z57" s="11"/>
      <c r="AA57" s="59"/>
      <c r="AB57" s="67">
        <f ca="1">AB56*100/(Y53-BY56)</f>
        <v>49.591836734693878</v>
      </c>
      <c r="AC57" s="58" t="s">
        <v>24</v>
      </c>
      <c r="AD57" s="63"/>
      <c r="AE57" s="17"/>
      <c r="AF57" s="59"/>
      <c r="AG57" s="67">
        <f ca="1">AG56*100/(Y53-BY56)</f>
        <v>50.408163265306122</v>
      </c>
      <c r="AH57" s="58" t="s">
        <v>24</v>
      </c>
      <c r="AI57" s="16"/>
      <c r="AJ57" s="16"/>
      <c r="AK57" s="10"/>
      <c r="AO57" s="10">
        <f ca="1">INDIRECT(ADDRESS($B53,15,1,1,$B$9))</f>
        <v>742</v>
      </c>
      <c r="AP57" t="s">
        <v>30</v>
      </c>
      <c r="AR57" s="11"/>
      <c r="AS57" s="10">
        <f ca="1">INDIRECT(ADDRESS($B53,16,1,1,$B$9))</f>
        <v>787</v>
      </c>
      <c r="AT57" t="s">
        <v>30</v>
      </c>
      <c r="AV57" s="11"/>
      <c r="AW57" s="47">
        <f ca="1">INDIRECT(ADDRESS($B53,17,1,1,$B$9))</f>
        <v>0</v>
      </c>
      <c r="AX57" s="49" t="s">
        <v>30</v>
      </c>
      <c r="AY57" s="49"/>
      <c r="AZ57" s="60"/>
      <c r="BA57" s="61">
        <f ca="1">INDIRECT(ADDRESS($B53,18,1,1,$B$9))</f>
        <v>0</v>
      </c>
      <c r="BB57" s="49" t="s">
        <v>30</v>
      </c>
      <c r="BC57" s="49"/>
      <c r="BD57" s="62"/>
      <c r="BE57" s="10"/>
      <c r="BI57" s="10">
        <f ca="1">INDIRECT(ADDRESS($B53,20,1,1,$B$9))</f>
        <v>225</v>
      </c>
      <c r="BJ57" t="s">
        <v>30</v>
      </c>
      <c r="BL57" s="11"/>
      <c r="BM57" s="10">
        <f ca="1">INDIRECT(ADDRESS($B53,21,1,1,$B$9))</f>
        <v>200</v>
      </c>
      <c r="BN57" t="s">
        <v>30</v>
      </c>
      <c r="BQ57" s="10">
        <f ca="1">INDIRECT(ADDRESS($B53,22,1,1,$B$9))</f>
        <v>5</v>
      </c>
      <c r="BR57" t="s">
        <v>30</v>
      </c>
      <c r="BT57" s="11"/>
      <c r="BU57" s="10">
        <f ca="1">INDIRECT(ADDRESS($B53,23,1,1,$B$9))</f>
        <v>1</v>
      </c>
      <c r="BV57" t="s">
        <v>30</v>
      </c>
      <c r="BY57" s="72">
        <f ca="1">BY56*100/Y53</f>
        <v>2</v>
      </c>
      <c r="BZ57" s="73" t="s">
        <v>24</v>
      </c>
      <c r="CA57" s="71"/>
    </row>
    <row r="58" spans="2:79" ht="15" customHeight="1" thickBot="1" x14ac:dyDescent="0.6">
      <c r="F58" s="3"/>
      <c r="G58" s="4"/>
      <c r="H58" s="3"/>
      <c r="I58" s="6"/>
      <c r="J58" s="57"/>
      <c r="K58" s="45"/>
      <c r="L58" s="29"/>
      <c r="M58" s="30"/>
      <c r="N58" s="31"/>
      <c r="O58" s="32"/>
      <c r="P58" s="39"/>
      <c r="Q58" s="40"/>
      <c r="R58" s="40"/>
      <c r="S58" s="44"/>
      <c r="T58" s="45"/>
      <c r="U58" s="3"/>
      <c r="V58" s="6"/>
      <c r="W58" s="31"/>
      <c r="X58" s="32"/>
      <c r="Y58" s="3"/>
      <c r="Z58" s="4"/>
      <c r="AA58" s="64" t="s">
        <v>116</v>
      </c>
      <c r="AB58" s="68">
        <f ca="1">AB57-50</f>
        <v>-0.40816326530612201</v>
      </c>
      <c r="AC58" s="65" t="s">
        <v>117</v>
      </c>
      <c r="AD58" s="65"/>
      <c r="AE58" s="66"/>
      <c r="AF58" s="64" t="s">
        <v>116</v>
      </c>
      <c r="AG58" s="68">
        <f ca="1">AG57-50</f>
        <v>0.40816326530612201</v>
      </c>
      <c r="AH58" s="65" t="s">
        <v>117</v>
      </c>
      <c r="AI58" s="65"/>
      <c r="AJ58" s="65"/>
      <c r="AK58" s="3"/>
      <c r="AL58" s="6"/>
      <c r="AM58" s="6"/>
      <c r="AN58" s="6"/>
      <c r="AO58" s="3"/>
      <c r="AP58" s="6"/>
      <c r="AQ58" s="6"/>
      <c r="AR58" s="4"/>
      <c r="AS58" s="3"/>
      <c r="AT58" s="6"/>
      <c r="AU58" s="6"/>
      <c r="AV58" s="4"/>
      <c r="AW58" s="48"/>
      <c r="AX58" s="46"/>
      <c r="AY58" s="46"/>
      <c r="AZ58" s="54"/>
      <c r="BA58" s="53"/>
      <c r="BB58" s="46"/>
      <c r="BC58" s="46"/>
      <c r="BD58" s="56"/>
      <c r="BE58" s="3"/>
      <c r="BF58" s="6"/>
      <c r="BG58" s="6"/>
      <c r="BH58" s="6"/>
      <c r="BI58" s="3"/>
      <c r="BJ58" s="6"/>
      <c r="BK58" s="6"/>
      <c r="BL58" s="4"/>
      <c r="BM58" s="3"/>
      <c r="BN58" s="6"/>
      <c r="BO58" s="6"/>
      <c r="BP58" s="6"/>
      <c r="BQ58" s="3"/>
      <c r="BR58" s="6"/>
      <c r="BS58" s="6"/>
      <c r="BT58" s="4"/>
      <c r="BU58" s="3"/>
      <c r="BV58" s="6"/>
      <c r="BW58" s="6"/>
      <c r="BX58" s="6"/>
      <c r="BY58" s="74"/>
      <c r="BZ58" s="75"/>
      <c r="CA58" s="76"/>
    </row>
    <row r="60" spans="2:79" ht="15" customHeight="1" thickBot="1" x14ac:dyDescent="0.6"/>
    <row r="61" spans="2:79" ht="15" customHeight="1" thickBot="1" x14ac:dyDescent="0.6">
      <c r="F61" s="7" t="s">
        <v>39</v>
      </c>
      <c r="G61" s="8"/>
      <c r="H61" s="8"/>
      <c r="I61" s="8"/>
      <c r="J61" s="8"/>
      <c r="K61" s="8"/>
      <c r="L61" s="7" t="s">
        <v>48</v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7" t="s">
        <v>36</v>
      </c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9"/>
    </row>
    <row r="62" spans="2:79" ht="15" customHeight="1" x14ac:dyDescent="0.55000000000000004">
      <c r="B62" s="18" t="s">
        <v>27</v>
      </c>
      <c r="C62" s="19"/>
      <c r="D62" s="20"/>
      <c r="F62" s="1" t="s">
        <v>31</v>
      </c>
      <c r="G62" s="2"/>
      <c r="H62" s="1" t="s">
        <v>32</v>
      </c>
      <c r="I62" s="5"/>
      <c r="J62" s="1" t="s">
        <v>38</v>
      </c>
      <c r="K62" s="2"/>
      <c r="L62" s="21" t="s">
        <v>33</v>
      </c>
      <c r="M62" s="22"/>
      <c r="N62" s="23" t="s">
        <v>34</v>
      </c>
      <c r="O62" s="24"/>
      <c r="P62" s="23" t="s">
        <v>84</v>
      </c>
      <c r="Q62" s="24"/>
      <c r="R62" s="24"/>
      <c r="S62" s="1" t="s">
        <v>47</v>
      </c>
      <c r="T62" s="2"/>
      <c r="U62" s="1" t="s">
        <v>35</v>
      </c>
      <c r="V62" s="5"/>
      <c r="W62" s="23" t="s">
        <v>58</v>
      </c>
      <c r="X62" s="24"/>
      <c r="Y62" s="1" t="s">
        <v>37</v>
      </c>
      <c r="Z62" s="5"/>
      <c r="AA62" s="5"/>
      <c r="AB62" s="5" t="s">
        <v>112</v>
      </c>
      <c r="AC62" s="5"/>
      <c r="AD62" s="5"/>
      <c r="AE62" s="5"/>
      <c r="AF62" s="5"/>
      <c r="AG62" s="5" t="s">
        <v>113</v>
      </c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2"/>
    </row>
    <row r="63" spans="2:79" ht="15" customHeight="1" thickBot="1" x14ac:dyDescent="0.6">
      <c r="B63" s="3">
        <v>6</v>
      </c>
      <c r="C63" s="6"/>
      <c r="D63" s="4"/>
      <c r="F63" s="10">
        <f ca="1">INDIRECT(ADDRESS($B63,1,1,1,$B$9))</f>
        <v>54</v>
      </c>
      <c r="G63" s="11" t="s">
        <v>23</v>
      </c>
      <c r="H63" s="10">
        <f ca="1">INDIRECT(ADDRESS($B63,2,1,1,$B$9))</f>
        <v>10</v>
      </c>
      <c r="I63" t="s">
        <v>24</v>
      </c>
      <c r="J63" s="10" t="str">
        <f ca="1">IF(INDIRECT(ADDRESS($B63,3,1,1,$B$9))="alternating", "先後交互制", "先後固定制")</f>
        <v>先後交互制</v>
      </c>
      <c r="K63" s="11"/>
      <c r="L63" s="33">
        <f ca="1">INDIRECT(ADDRESS($B63,4,1,1,$B$9))</f>
        <v>1</v>
      </c>
      <c r="M63" s="26" t="s">
        <v>28</v>
      </c>
      <c r="N63" s="33">
        <f ca="1">INDIRECT(ADDRESS($B63,5,1,1,$B$9))</f>
        <v>2</v>
      </c>
      <c r="O63" s="26" t="s">
        <v>28</v>
      </c>
      <c r="P63" s="33">
        <f ca="1">INDIRECT(ADDRESS($B63,6,1,1,$B$9))</f>
        <v>6</v>
      </c>
      <c r="Q63" s="26" t="s">
        <v>49</v>
      </c>
      <c r="R63" s="27"/>
      <c r="S63" s="34">
        <v>0</v>
      </c>
      <c r="T63" s="35" t="s">
        <v>28</v>
      </c>
      <c r="U63" s="10">
        <f ca="1">INDIRECT(ADDRESS($B63,7,1,1,$B$9))</f>
        <v>4</v>
      </c>
      <c r="V63" t="s">
        <v>29</v>
      </c>
      <c r="W63" s="33">
        <f ca="1">INDIRECT(ADDRESS($B63,8,1,1,$B$9))</f>
        <v>13</v>
      </c>
      <c r="X63" s="27" t="s">
        <v>29</v>
      </c>
      <c r="Y63" s="10">
        <f ca="1">INDIRECT(ADDRESS($B63,9,1,1,$B$9))</f>
        <v>2000</v>
      </c>
      <c r="Z63" t="s">
        <v>30</v>
      </c>
      <c r="AB63">
        <f ca="1">INDIRECT(ADDRESS($B63,10,1,1,$B$9))</f>
        <v>4</v>
      </c>
      <c r="AC63" t="s">
        <v>29</v>
      </c>
      <c r="AG63">
        <f ca="1">INDIRECT(ADDRESS($B63,11,1,1,$B$9))</f>
        <v>13</v>
      </c>
      <c r="AH63" t="s">
        <v>29</v>
      </c>
      <c r="CA63" s="11"/>
    </row>
    <row r="64" spans="2:79" ht="15" customHeight="1" thickBot="1" x14ac:dyDescent="0.6">
      <c r="F64" s="10"/>
      <c r="G64" s="11"/>
      <c r="H64" s="10"/>
      <c r="J64" s="41" t="str">
        <f ca="1">IF(J63="先後交互制","１局目は", "ずっと")</f>
        <v>１局目は</v>
      </c>
      <c r="K64" s="42"/>
      <c r="L64" s="28"/>
      <c r="M64" s="26"/>
      <c r="N64" s="25"/>
      <c r="O64" s="27"/>
      <c r="P64" s="36" t="s">
        <v>57</v>
      </c>
      <c r="Q64" s="38"/>
      <c r="R64" s="38"/>
      <c r="S64" s="41" t="s">
        <v>51</v>
      </c>
      <c r="T64" s="42"/>
      <c r="U64" s="10"/>
      <c r="W64" s="36" t="s">
        <v>54</v>
      </c>
      <c r="X64" s="27"/>
      <c r="Y64" s="10"/>
      <c r="AK64" s="1" t="s">
        <v>46</v>
      </c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1" t="s">
        <v>93</v>
      </c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2"/>
    </row>
    <row r="65" spans="2:79" ht="15" customHeight="1" thickBot="1" x14ac:dyDescent="0.6">
      <c r="F65" s="10"/>
      <c r="G65" s="11"/>
      <c r="J65" s="41" t="str">
        <f ca="1">IF(J63="先後交互制","Ａさんの先手番、", "")</f>
        <v>Ａさんの先手番、</v>
      </c>
      <c r="K65" s="42"/>
      <c r="L65" s="28"/>
      <c r="M65" s="26"/>
      <c r="N65" s="25"/>
      <c r="O65" s="27"/>
      <c r="P65" s="36" t="s">
        <v>53</v>
      </c>
      <c r="Q65" s="38"/>
      <c r="R65" s="38"/>
      <c r="S65" s="43" t="s">
        <v>52</v>
      </c>
      <c r="T65" s="42"/>
      <c r="U65" s="10"/>
      <c r="W65" s="37" t="s">
        <v>55</v>
      </c>
      <c r="X65" s="27"/>
      <c r="Y65" s="10"/>
      <c r="Z65" s="11"/>
      <c r="AA65" s="12" t="s">
        <v>40</v>
      </c>
      <c r="AB65" s="13"/>
      <c r="AC65" s="13"/>
      <c r="AD65" s="13"/>
      <c r="AE65" s="14"/>
      <c r="AF65" s="12" t="s">
        <v>41</v>
      </c>
      <c r="AG65" s="13"/>
      <c r="AH65" s="13"/>
      <c r="AI65" s="13"/>
      <c r="AJ65" s="13"/>
      <c r="AK65" s="10">
        <f ca="1">INDIRECT(ADDRESS($B63,14,1,1,$B$9))</f>
        <v>1073</v>
      </c>
      <c r="AL65" t="s">
        <v>30</v>
      </c>
      <c r="AO65" s="6" t="s">
        <v>42</v>
      </c>
      <c r="AP65" s="6"/>
      <c r="AQ65" s="6"/>
      <c r="AR65" s="6"/>
      <c r="AS65" s="6"/>
      <c r="AT65" s="6"/>
      <c r="AU65" s="6"/>
      <c r="AV65" s="6"/>
      <c r="AW65" s="49" t="s">
        <v>45</v>
      </c>
      <c r="AX65" s="47"/>
      <c r="AY65" s="47"/>
      <c r="AZ65" s="47"/>
      <c r="BA65" s="47"/>
      <c r="BB65" s="47"/>
      <c r="BC65" s="47"/>
      <c r="BD65" s="47"/>
      <c r="BE65" s="10">
        <f ca="1">INDIRECT(ADDRESS($B63,19,1,1,$B$9))</f>
        <v>927</v>
      </c>
      <c r="BF65" t="s">
        <v>30</v>
      </c>
      <c r="BI65" s="6" t="s">
        <v>42</v>
      </c>
      <c r="BQ65" t="s">
        <v>45</v>
      </c>
      <c r="BY65" s="77" t="s">
        <v>47</v>
      </c>
      <c r="BZ65" s="78"/>
      <c r="CA65" s="79"/>
    </row>
    <row r="66" spans="2:79" ht="15" customHeight="1" x14ac:dyDescent="0.55000000000000004">
      <c r="F66" s="10"/>
      <c r="G66" s="11"/>
      <c r="H66" s="10"/>
      <c r="J66" s="41" t="str">
        <f ca="1">IF(J63="先後交互制","Ｂさんの後手番。", "")</f>
        <v>Ｂさんの後手番。</v>
      </c>
      <c r="K66" s="42"/>
      <c r="L66" s="28"/>
      <c r="M66" s="26"/>
      <c r="N66" s="25"/>
      <c r="O66" s="27"/>
      <c r="P66" s="36" t="s">
        <v>50</v>
      </c>
      <c r="Q66" s="38"/>
      <c r="R66" s="38"/>
      <c r="S66" s="43"/>
      <c r="T66" s="42"/>
      <c r="U66" s="10"/>
      <c r="W66" s="37" t="s">
        <v>56</v>
      </c>
      <c r="X66" s="27"/>
      <c r="Y66" s="10"/>
      <c r="Z66" s="11"/>
      <c r="AA66" s="15"/>
      <c r="AB66" s="16">
        <f ca="1">INDIRECT(ADDRESS($B63,12,1,1,$B$9))</f>
        <v>978</v>
      </c>
      <c r="AC66" s="16" t="s">
        <v>30</v>
      </c>
      <c r="AD66" s="16"/>
      <c r="AE66" s="17"/>
      <c r="AF66" s="15"/>
      <c r="AG66" s="16">
        <f ca="1">INDIRECT(ADDRESS($B63,13,1,1,$B$9))</f>
        <v>1021</v>
      </c>
      <c r="AH66" s="16" t="s">
        <v>30</v>
      </c>
      <c r="AI66" s="16"/>
      <c r="AJ66" s="16"/>
      <c r="AK66" s="10">
        <f ca="1">AK65*100/$Y63</f>
        <v>53.65</v>
      </c>
      <c r="AL66" t="s">
        <v>101</v>
      </c>
      <c r="AO66" s="1" t="s">
        <v>43</v>
      </c>
      <c r="AP66" s="5"/>
      <c r="AQ66" s="5"/>
      <c r="AR66" s="2"/>
      <c r="AS66" s="1" t="s">
        <v>44</v>
      </c>
      <c r="AT66" s="5"/>
      <c r="AU66" s="5"/>
      <c r="AV66" s="2"/>
      <c r="AW66" s="51" t="s">
        <v>43</v>
      </c>
      <c r="AX66" s="51"/>
      <c r="AY66" s="51"/>
      <c r="AZ66" s="52"/>
      <c r="BA66" s="50" t="s">
        <v>44</v>
      </c>
      <c r="BB66" s="51"/>
      <c r="BC66" s="51"/>
      <c r="BD66" s="55"/>
      <c r="BE66" s="10">
        <f ca="1">BE65*100/$Y63</f>
        <v>46.35</v>
      </c>
      <c r="BF66" t="s">
        <v>101</v>
      </c>
      <c r="BI66" s="1" t="s">
        <v>43</v>
      </c>
      <c r="BJ66" s="5"/>
      <c r="BK66" s="5"/>
      <c r="BL66" s="2"/>
      <c r="BM66" s="5" t="s">
        <v>44</v>
      </c>
      <c r="BN66" s="5"/>
      <c r="BO66" s="5"/>
      <c r="BP66" s="5"/>
      <c r="BQ66" s="1" t="s">
        <v>43</v>
      </c>
      <c r="BR66" s="5"/>
      <c r="BS66" s="5"/>
      <c r="BT66" s="2"/>
      <c r="BU66" s="1" t="s">
        <v>44</v>
      </c>
      <c r="BV66" s="5"/>
      <c r="BW66" s="5"/>
      <c r="BX66" s="5"/>
      <c r="BY66" s="69">
        <f ca="1">INDIRECT(ADDRESS($B63,24,1,1,$B$9))</f>
        <v>1</v>
      </c>
      <c r="BZ66" s="70" t="s">
        <v>30</v>
      </c>
      <c r="CA66" s="71"/>
    </row>
    <row r="67" spans="2:79" ht="15" customHeight="1" x14ac:dyDescent="0.55000000000000004">
      <c r="F67" s="10"/>
      <c r="G67" s="11"/>
      <c r="H67" s="10"/>
      <c r="J67" s="41" t="str">
        <f ca="1">IF(J63="先後交互制","１局毎に先後入替", "先後入替無し")</f>
        <v>１局毎に先後入替</v>
      </c>
      <c r="K67" s="42"/>
      <c r="L67" s="28"/>
      <c r="M67" s="26"/>
      <c r="N67" s="25"/>
      <c r="O67" s="27"/>
      <c r="P67" s="37"/>
      <c r="Q67" s="38"/>
      <c r="R67" s="38"/>
      <c r="S67" s="43"/>
      <c r="T67" s="42"/>
      <c r="U67" s="10"/>
      <c r="W67" s="25"/>
      <c r="X67" s="27"/>
      <c r="Y67" s="10"/>
      <c r="Z67" s="11"/>
      <c r="AA67" s="59"/>
      <c r="AB67" s="67">
        <f ca="1">AB66*100/(Y63-BY66)</f>
        <v>48.924462231115555</v>
      </c>
      <c r="AC67" s="58" t="s">
        <v>24</v>
      </c>
      <c r="AD67" s="63"/>
      <c r="AE67" s="17"/>
      <c r="AF67" s="59"/>
      <c r="AG67" s="67">
        <f ca="1">AG66*100/(Y63-BY66)</f>
        <v>51.075537768884445</v>
      </c>
      <c r="AH67" s="58" t="s">
        <v>24</v>
      </c>
      <c r="AI67" s="16"/>
      <c r="AJ67" s="16"/>
      <c r="AK67" s="10"/>
      <c r="AO67" s="10">
        <f ca="1">INDIRECT(ADDRESS($B63,15,1,1,$B$9))</f>
        <v>516</v>
      </c>
      <c r="AP67" t="s">
        <v>30</v>
      </c>
      <c r="AR67" s="11"/>
      <c r="AS67" s="10">
        <f ca="1">INDIRECT(ADDRESS($B63,16,1,1,$B$9))</f>
        <v>557</v>
      </c>
      <c r="AT67" t="s">
        <v>30</v>
      </c>
      <c r="AV67" s="11"/>
      <c r="AW67" s="47">
        <f ca="1">INDIRECT(ADDRESS($B63,17,1,1,$B$9))</f>
        <v>0</v>
      </c>
      <c r="AX67" s="49" t="s">
        <v>30</v>
      </c>
      <c r="AY67" s="49"/>
      <c r="AZ67" s="60"/>
      <c r="BA67" s="61">
        <f ca="1">INDIRECT(ADDRESS($B63,18,1,1,$B$9))</f>
        <v>0</v>
      </c>
      <c r="BB67" s="49" t="s">
        <v>30</v>
      </c>
      <c r="BC67" s="49"/>
      <c r="BD67" s="62"/>
      <c r="BE67" s="10"/>
      <c r="BI67" s="10">
        <f ca="1">INDIRECT(ADDRESS($B63,20,1,1,$B$9))</f>
        <v>462</v>
      </c>
      <c r="BJ67" t="s">
        <v>30</v>
      </c>
      <c r="BL67" s="11"/>
      <c r="BM67" s="10">
        <f ca="1">INDIRECT(ADDRESS($B63,21,1,1,$B$9))</f>
        <v>464</v>
      </c>
      <c r="BN67" t="s">
        <v>30</v>
      </c>
      <c r="BQ67" s="10">
        <f ca="1">INDIRECT(ADDRESS($B63,22,1,1,$B$9))</f>
        <v>0</v>
      </c>
      <c r="BR67" t="s">
        <v>30</v>
      </c>
      <c r="BT67" s="11"/>
      <c r="BU67" s="10">
        <f ca="1">INDIRECT(ADDRESS($B63,23,1,1,$B$9))</f>
        <v>0</v>
      </c>
      <c r="BV67" t="s">
        <v>30</v>
      </c>
      <c r="BY67" s="72">
        <f ca="1">BY66*100/Y63</f>
        <v>0.05</v>
      </c>
      <c r="BZ67" s="73" t="s">
        <v>24</v>
      </c>
      <c r="CA67" s="71"/>
    </row>
    <row r="68" spans="2:79" ht="15" customHeight="1" thickBot="1" x14ac:dyDescent="0.6">
      <c r="F68" s="3"/>
      <c r="G68" s="4"/>
      <c r="H68" s="3"/>
      <c r="I68" s="6"/>
      <c r="J68" s="57"/>
      <c r="K68" s="45"/>
      <c r="L68" s="29"/>
      <c r="M68" s="30"/>
      <c r="N68" s="31"/>
      <c r="O68" s="32"/>
      <c r="P68" s="39"/>
      <c r="Q68" s="40"/>
      <c r="R68" s="40"/>
      <c r="S68" s="44"/>
      <c r="T68" s="45"/>
      <c r="U68" s="3"/>
      <c r="V68" s="6"/>
      <c r="W68" s="31"/>
      <c r="X68" s="32"/>
      <c r="Y68" s="3"/>
      <c r="Z68" s="4"/>
      <c r="AA68" s="64" t="s">
        <v>116</v>
      </c>
      <c r="AB68" s="68">
        <f ca="1">AB67-50</f>
        <v>-1.0755377688844447</v>
      </c>
      <c r="AC68" s="65" t="s">
        <v>117</v>
      </c>
      <c r="AD68" s="65"/>
      <c r="AE68" s="66"/>
      <c r="AF68" s="64" t="s">
        <v>116</v>
      </c>
      <c r="AG68" s="68">
        <f ca="1">AG67-50</f>
        <v>1.0755377688844447</v>
      </c>
      <c r="AH68" s="65" t="s">
        <v>117</v>
      </c>
      <c r="AI68" s="65"/>
      <c r="AJ68" s="65"/>
      <c r="AK68" s="3"/>
      <c r="AL68" s="6"/>
      <c r="AM68" s="6"/>
      <c r="AN68" s="6"/>
      <c r="AO68" s="3"/>
      <c r="AP68" s="6"/>
      <c r="AQ68" s="6"/>
      <c r="AR68" s="4"/>
      <c r="AS68" s="3"/>
      <c r="AT68" s="6"/>
      <c r="AU68" s="6"/>
      <c r="AV68" s="4"/>
      <c r="AW68" s="48"/>
      <c r="AX68" s="46"/>
      <c r="AY68" s="46"/>
      <c r="AZ68" s="54"/>
      <c r="BA68" s="53"/>
      <c r="BB68" s="46"/>
      <c r="BC68" s="46"/>
      <c r="BD68" s="56"/>
      <c r="BE68" s="3"/>
      <c r="BF68" s="6"/>
      <c r="BG68" s="6"/>
      <c r="BH68" s="6"/>
      <c r="BI68" s="3"/>
      <c r="BJ68" s="6"/>
      <c r="BK68" s="6"/>
      <c r="BL68" s="4"/>
      <c r="BM68" s="3"/>
      <c r="BN68" s="6"/>
      <c r="BO68" s="6"/>
      <c r="BP68" s="6"/>
      <c r="BQ68" s="3"/>
      <c r="BR68" s="6"/>
      <c r="BS68" s="6"/>
      <c r="BT68" s="4"/>
      <c r="BU68" s="3"/>
      <c r="BV68" s="6"/>
      <c r="BW68" s="6"/>
      <c r="BX68" s="6"/>
      <c r="BY68" s="74"/>
      <c r="BZ68" s="75"/>
      <c r="CA68" s="76"/>
    </row>
    <row r="70" spans="2:79" ht="15" customHeight="1" thickBot="1" x14ac:dyDescent="0.6"/>
    <row r="71" spans="2:79" ht="15" customHeight="1" thickBot="1" x14ac:dyDescent="0.6">
      <c r="F71" s="7" t="s">
        <v>39</v>
      </c>
      <c r="G71" s="8"/>
      <c r="H71" s="8"/>
      <c r="I71" s="8"/>
      <c r="J71" s="8"/>
      <c r="K71" s="8"/>
      <c r="L71" s="7" t="s">
        <v>48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7" t="s">
        <v>36</v>
      </c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9"/>
    </row>
    <row r="72" spans="2:79" ht="15" customHeight="1" x14ac:dyDescent="0.55000000000000004">
      <c r="B72" s="18" t="s">
        <v>27</v>
      </c>
      <c r="C72" s="19"/>
      <c r="D72" s="20"/>
      <c r="F72" s="1" t="s">
        <v>31</v>
      </c>
      <c r="G72" s="2"/>
      <c r="H72" s="1" t="s">
        <v>32</v>
      </c>
      <c r="I72" s="5"/>
      <c r="J72" s="1" t="s">
        <v>38</v>
      </c>
      <c r="K72" s="2"/>
      <c r="L72" s="21" t="s">
        <v>33</v>
      </c>
      <c r="M72" s="22"/>
      <c r="N72" s="23" t="s">
        <v>34</v>
      </c>
      <c r="O72" s="24"/>
      <c r="P72" s="23" t="s">
        <v>84</v>
      </c>
      <c r="Q72" s="24"/>
      <c r="R72" s="24"/>
      <c r="S72" s="1" t="s">
        <v>47</v>
      </c>
      <c r="T72" s="2"/>
      <c r="U72" s="1" t="s">
        <v>35</v>
      </c>
      <c r="V72" s="5"/>
      <c r="W72" s="23" t="s">
        <v>58</v>
      </c>
      <c r="X72" s="24"/>
      <c r="Y72" s="1" t="s">
        <v>37</v>
      </c>
      <c r="Z72" s="5"/>
      <c r="AA72" s="5"/>
      <c r="AB72" s="5" t="s">
        <v>112</v>
      </c>
      <c r="AC72" s="5"/>
      <c r="AD72" s="5"/>
      <c r="AE72" s="5"/>
      <c r="AF72" s="5"/>
      <c r="AG72" s="5" t="s">
        <v>113</v>
      </c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2"/>
    </row>
    <row r="73" spans="2:79" ht="15" customHeight="1" thickBot="1" x14ac:dyDescent="0.6">
      <c r="B73" s="3">
        <v>7</v>
      </c>
      <c r="C73" s="6"/>
      <c r="D73" s="4"/>
      <c r="F73" s="10">
        <f ca="1">INDIRECT(ADDRESS($B73,1,1,1,$B$9))</f>
        <v>55</v>
      </c>
      <c r="G73" s="11" t="s">
        <v>23</v>
      </c>
      <c r="H73" s="10">
        <f ca="1">INDIRECT(ADDRESS($B73,2,1,1,$B$9))</f>
        <v>10</v>
      </c>
      <c r="I73" t="s">
        <v>24</v>
      </c>
      <c r="J73" s="10" t="str">
        <f ca="1">IF(INDIRECT(ADDRESS($B73,3,1,1,$B$9))="alternating", "先後交互制", "先後固定制")</f>
        <v>先後交互制</v>
      </c>
      <c r="K73" s="11"/>
      <c r="L73" s="33">
        <f ca="1">INDIRECT(ADDRESS($B73,4,1,1,$B$9))</f>
        <v>4</v>
      </c>
      <c r="M73" s="26" t="s">
        <v>28</v>
      </c>
      <c r="N73" s="33">
        <f ca="1">INDIRECT(ADDRESS($B73,5,1,1,$B$9))</f>
        <v>5</v>
      </c>
      <c r="O73" s="26" t="s">
        <v>28</v>
      </c>
      <c r="P73" s="33">
        <f ca="1">INDIRECT(ADDRESS($B73,6,1,1,$B$9))</f>
        <v>12</v>
      </c>
      <c r="Q73" s="26" t="s">
        <v>49</v>
      </c>
      <c r="R73" s="27"/>
      <c r="S73" s="34">
        <v>0</v>
      </c>
      <c r="T73" s="35" t="s">
        <v>28</v>
      </c>
      <c r="U73" s="10">
        <f ca="1">INDIRECT(ADDRESS($B73,7,1,1,$B$9))</f>
        <v>3</v>
      </c>
      <c r="V73" t="s">
        <v>29</v>
      </c>
      <c r="W73" s="33">
        <f ca="1">INDIRECT(ADDRESS($B73,8,1,1,$B$9))</f>
        <v>6</v>
      </c>
      <c r="X73" s="27" t="s">
        <v>29</v>
      </c>
      <c r="Y73" s="10">
        <f ca="1">INDIRECT(ADDRESS($B73,9,1,1,$B$9))</f>
        <v>2000</v>
      </c>
      <c r="Z73" t="s">
        <v>30</v>
      </c>
      <c r="AB73">
        <f ca="1">INDIRECT(ADDRESS($B73,10,1,1,$B$9))</f>
        <v>3</v>
      </c>
      <c r="AC73" t="s">
        <v>29</v>
      </c>
      <c r="AG73">
        <f ca="1">INDIRECT(ADDRESS($B73,11,1,1,$B$9))</f>
        <v>6</v>
      </c>
      <c r="AH73" t="s">
        <v>29</v>
      </c>
      <c r="CA73" s="11"/>
    </row>
    <row r="74" spans="2:79" ht="15" customHeight="1" thickBot="1" x14ac:dyDescent="0.6">
      <c r="F74" s="10"/>
      <c r="G74" s="11"/>
      <c r="H74" s="10"/>
      <c r="J74" s="41" t="str">
        <f ca="1">IF(J73="先後交互制","１局目は", "ずっと")</f>
        <v>１局目は</v>
      </c>
      <c r="K74" s="42"/>
      <c r="L74" s="28"/>
      <c r="M74" s="26"/>
      <c r="N74" s="25"/>
      <c r="O74" s="27"/>
      <c r="P74" s="36" t="s">
        <v>57</v>
      </c>
      <c r="Q74" s="38"/>
      <c r="R74" s="38"/>
      <c r="S74" s="41" t="s">
        <v>51</v>
      </c>
      <c r="T74" s="42"/>
      <c r="U74" s="10"/>
      <c r="W74" s="36" t="s">
        <v>54</v>
      </c>
      <c r="X74" s="27"/>
      <c r="Y74" s="10"/>
      <c r="AK74" s="1" t="s">
        <v>46</v>
      </c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1" t="s">
        <v>93</v>
      </c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2"/>
    </row>
    <row r="75" spans="2:79" ht="15" customHeight="1" thickBot="1" x14ac:dyDescent="0.6">
      <c r="F75" s="10"/>
      <c r="G75" s="11"/>
      <c r="J75" s="41" t="str">
        <f ca="1">IF(J73="先後交互制","Ａさんの先手番、", "")</f>
        <v>Ａさんの先手番、</v>
      </c>
      <c r="K75" s="42"/>
      <c r="L75" s="28"/>
      <c r="M75" s="26"/>
      <c r="N75" s="25"/>
      <c r="O75" s="27"/>
      <c r="P75" s="36" t="s">
        <v>53</v>
      </c>
      <c r="Q75" s="38"/>
      <c r="R75" s="38"/>
      <c r="S75" s="43" t="s">
        <v>52</v>
      </c>
      <c r="T75" s="42"/>
      <c r="U75" s="10"/>
      <c r="W75" s="37" t="s">
        <v>55</v>
      </c>
      <c r="X75" s="27"/>
      <c r="Y75" s="10"/>
      <c r="Z75" s="11"/>
      <c r="AA75" s="12" t="s">
        <v>40</v>
      </c>
      <c r="AB75" s="13"/>
      <c r="AC75" s="13"/>
      <c r="AD75" s="13"/>
      <c r="AE75" s="14"/>
      <c r="AF75" s="12" t="s">
        <v>41</v>
      </c>
      <c r="AG75" s="13"/>
      <c r="AH75" s="13"/>
      <c r="AI75" s="13"/>
      <c r="AJ75" s="13"/>
      <c r="AK75" s="10">
        <f ca="1">INDIRECT(ADDRESS($B73,14,1,1,$B$9))</f>
        <v>1341</v>
      </c>
      <c r="AL75" t="s">
        <v>30</v>
      </c>
      <c r="AO75" s="6" t="s">
        <v>42</v>
      </c>
      <c r="AP75" s="6"/>
      <c r="AQ75" s="6"/>
      <c r="AR75" s="6"/>
      <c r="AS75" s="6"/>
      <c r="AT75" s="6"/>
      <c r="AU75" s="6"/>
      <c r="AV75" s="6"/>
      <c r="AW75" s="49" t="s">
        <v>45</v>
      </c>
      <c r="AX75" s="47"/>
      <c r="AY75" s="47"/>
      <c r="AZ75" s="47"/>
      <c r="BA75" s="47"/>
      <c r="BB75" s="47"/>
      <c r="BC75" s="47"/>
      <c r="BD75" s="47"/>
      <c r="BE75" s="10">
        <f ca="1">INDIRECT(ADDRESS($B73,19,1,1,$B$9))</f>
        <v>659</v>
      </c>
      <c r="BF75" t="s">
        <v>30</v>
      </c>
      <c r="BI75" s="6" t="s">
        <v>42</v>
      </c>
      <c r="BQ75" t="s">
        <v>45</v>
      </c>
      <c r="BY75" s="77" t="s">
        <v>47</v>
      </c>
      <c r="BZ75" s="78"/>
      <c r="CA75" s="79"/>
    </row>
    <row r="76" spans="2:79" ht="15" customHeight="1" x14ac:dyDescent="0.55000000000000004">
      <c r="F76" s="10"/>
      <c r="G76" s="11"/>
      <c r="H76" s="10"/>
      <c r="J76" s="41" t="str">
        <f ca="1">IF(J73="先後交互制","Ｂさんの後手番。", "")</f>
        <v>Ｂさんの後手番。</v>
      </c>
      <c r="K76" s="42"/>
      <c r="L76" s="28"/>
      <c r="M76" s="26"/>
      <c r="N76" s="25"/>
      <c r="O76" s="27"/>
      <c r="P76" s="36" t="s">
        <v>50</v>
      </c>
      <c r="Q76" s="38"/>
      <c r="R76" s="38"/>
      <c r="S76" s="43"/>
      <c r="T76" s="42"/>
      <c r="U76" s="10"/>
      <c r="W76" s="37" t="s">
        <v>56</v>
      </c>
      <c r="X76" s="27"/>
      <c r="Y76" s="10"/>
      <c r="Z76" s="11"/>
      <c r="AA76" s="15"/>
      <c r="AB76" s="16">
        <f ca="1">INDIRECT(ADDRESS($B73,12,1,1,$B$9))</f>
        <v>971</v>
      </c>
      <c r="AC76" s="16" t="s">
        <v>30</v>
      </c>
      <c r="AD76" s="16"/>
      <c r="AE76" s="17"/>
      <c r="AF76" s="15"/>
      <c r="AG76" s="16">
        <f ca="1">INDIRECT(ADDRESS($B73,13,1,1,$B$9))</f>
        <v>983</v>
      </c>
      <c r="AH76" s="16" t="s">
        <v>30</v>
      </c>
      <c r="AI76" s="16"/>
      <c r="AJ76" s="16"/>
      <c r="AK76" s="10">
        <f ca="1">AK75*100/$Y73</f>
        <v>67.05</v>
      </c>
      <c r="AL76" t="s">
        <v>101</v>
      </c>
      <c r="AO76" s="1" t="s">
        <v>43</v>
      </c>
      <c r="AP76" s="5"/>
      <c r="AQ76" s="5"/>
      <c r="AR76" s="2"/>
      <c r="AS76" s="1" t="s">
        <v>44</v>
      </c>
      <c r="AT76" s="5"/>
      <c r="AU76" s="5"/>
      <c r="AV76" s="2"/>
      <c r="AW76" s="51" t="s">
        <v>43</v>
      </c>
      <c r="AX76" s="51"/>
      <c r="AY76" s="51"/>
      <c r="AZ76" s="52"/>
      <c r="BA76" s="50" t="s">
        <v>44</v>
      </c>
      <c r="BB76" s="51"/>
      <c r="BC76" s="51"/>
      <c r="BD76" s="55"/>
      <c r="BE76" s="10">
        <f ca="1">BE75*100/$Y73</f>
        <v>32.950000000000003</v>
      </c>
      <c r="BF76" t="s">
        <v>101</v>
      </c>
      <c r="BI76" s="1" t="s">
        <v>43</v>
      </c>
      <c r="BJ76" s="5"/>
      <c r="BK76" s="5"/>
      <c r="BL76" s="2"/>
      <c r="BM76" s="5" t="s">
        <v>44</v>
      </c>
      <c r="BN76" s="5"/>
      <c r="BO76" s="5"/>
      <c r="BP76" s="5"/>
      <c r="BQ76" s="1" t="s">
        <v>43</v>
      </c>
      <c r="BR76" s="5"/>
      <c r="BS76" s="5"/>
      <c r="BT76" s="2"/>
      <c r="BU76" s="1" t="s">
        <v>44</v>
      </c>
      <c r="BV76" s="5"/>
      <c r="BW76" s="5"/>
      <c r="BX76" s="5"/>
      <c r="BY76" s="69">
        <f ca="1">INDIRECT(ADDRESS($B73,24,1,1,$B$9))</f>
        <v>46</v>
      </c>
      <c r="BZ76" s="70" t="s">
        <v>30</v>
      </c>
      <c r="CA76" s="71"/>
    </row>
    <row r="77" spans="2:79" ht="15" customHeight="1" x14ac:dyDescent="0.55000000000000004">
      <c r="F77" s="10"/>
      <c r="G77" s="11"/>
      <c r="H77" s="10"/>
      <c r="J77" s="41" t="str">
        <f ca="1">IF(J73="先後交互制","１局毎に先後入替", "先後入替無し")</f>
        <v>１局毎に先後入替</v>
      </c>
      <c r="K77" s="42"/>
      <c r="L77" s="28"/>
      <c r="M77" s="26"/>
      <c r="N77" s="25"/>
      <c r="O77" s="27"/>
      <c r="P77" s="37"/>
      <c r="Q77" s="38"/>
      <c r="R77" s="38"/>
      <c r="S77" s="43"/>
      <c r="T77" s="42"/>
      <c r="U77" s="10"/>
      <c r="W77" s="25"/>
      <c r="X77" s="27"/>
      <c r="Y77" s="10"/>
      <c r="Z77" s="11"/>
      <c r="AA77" s="59"/>
      <c r="AB77" s="67">
        <f ca="1">AB76*100/(Y73-BY76)</f>
        <v>49.692937563971341</v>
      </c>
      <c r="AC77" s="58" t="s">
        <v>24</v>
      </c>
      <c r="AD77" s="63"/>
      <c r="AE77" s="17"/>
      <c r="AF77" s="59"/>
      <c r="AG77" s="67">
        <f ca="1">AG76*100/(Y73-BY76)</f>
        <v>50.307062436028659</v>
      </c>
      <c r="AH77" s="58" t="s">
        <v>24</v>
      </c>
      <c r="AI77" s="16"/>
      <c r="AJ77" s="16"/>
      <c r="AK77" s="10"/>
      <c r="AO77" s="10">
        <f ca="1">INDIRECT(ADDRESS($B73,15,1,1,$B$9))</f>
        <v>667</v>
      </c>
      <c r="AP77" t="s">
        <v>30</v>
      </c>
      <c r="AR77" s="11"/>
      <c r="AS77" s="10">
        <f ca="1">INDIRECT(ADDRESS($B73,16,1,1,$B$9))</f>
        <v>674</v>
      </c>
      <c r="AT77" t="s">
        <v>30</v>
      </c>
      <c r="AV77" s="11"/>
      <c r="AW77" s="47">
        <f ca="1">INDIRECT(ADDRESS($B73,17,1,1,$B$9))</f>
        <v>0</v>
      </c>
      <c r="AX77" s="49" t="s">
        <v>30</v>
      </c>
      <c r="AY77" s="49"/>
      <c r="AZ77" s="60"/>
      <c r="BA77" s="61">
        <f ca="1">INDIRECT(ADDRESS($B73,18,1,1,$B$9))</f>
        <v>0</v>
      </c>
      <c r="BB77" s="49" t="s">
        <v>30</v>
      </c>
      <c r="BC77" s="49"/>
      <c r="BD77" s="62"/>
      <c r="BE77" s="10"/>
      <c r="BI77" s="10">
        <f ca="1">INDIRECT(ADDRESS($B73,20,1,1,$B$9))</f>
        <v>277</v>
      </c>
      <c r="BJ77" t="s">
        <v>30</v>
      </c>
      <c r="BL77" s="11"/>
      <c r="BM77" s="10">
        <f ca="1">INDIRECT(ADDRESS($B73,21,1,1,$B$9))</f>
        <v>294</v>
      </c>
      <c r="BN77" t="s">
        <v>30</v>
      </c>
      <c r="BQ77" s="10">
        <f ca="1">INDIRECT(ADDRESS($B73,22,1,1,$B$9))</f>
        <v>27</v>
      </c>
      <c r="BR77" t="s">
        <v>30</v>
      </c>
      <c r="BT77" s="11"/>
      <c r="BU77" s="10">
        <f ca="1">INDIRECT(ADDRESS($B73,23,1,1,$B$9))</f>
        <v>15</v>
      </c>
      <c r="BV77" t="s">
        <v>30</v>
      </c>
      <c r="BY77" s="72">
        <f ca="1">BY76*100/Y73</f>
        <v>2.2999999999999998</v>
      </c>
      <c r="BZ77" s="73" t="s">
        <v>24</v>
      </c>
      <c r="CA77" s="71"/>
    </row>
    <row r="78" spans="2:79" ht="15" customHeight="1" thickBot="1" x14ac:dyDescent="0.6">
      <c r="F78" s="3"/>
      <c r="G78" s="4"/>
      <c r="H78" s="3"/>
      <c r="I78" s="6"/>
      <c r="J78" s="57"/>
      <c r="K78" s="45"/>
      <c r="L78" s="29"/>
      <c r="M78" s="30"/>
      <c r="N78" s="31"/>
      <c r="O78" s="32"/>
      <c r="P78" s="39"/>
      <c r="Q78" s="40"/>
      <c r="R78" s="40"/>
      <c r="S78" s="44"/>
      <c r="T78" s="45"/>
      <c r="U78" s="3"/>
      <c r="V78" s="6"/>
      <c r="W78" s="31"/>
      <c r="X78" s="32"/>
      <c r="Y78" s="3"/>
      <c r="Z78" s="4"/>
      <c r="AA78" s="64" t="s">
        <v>116</v>
      </c>
      <c r="AB78" s="68">
        <f ca="1">AB77-50</f>
        <v>-0.30706243602865868</v>
      </c>
      <c r="AC78" s="65" t="s">
        <v>117</v>
      </c>
      <c r="AD78" s="65"/>
      <c r="AE78" s="66"/>
      <c r="AF78" s="64" t="s">
        <v>116</v>
      </c>
      <c r="AG78" s="68">
        <f ca="1">AG77-50</f>
        <v>0.30706243602865868</v>
      </c>
      <c r="AH78" s="65" t="s">
        <v>117</v>
      </c>
      <c r="AI78" s="65"/>
      <c r="AJ78" s="65"/>
      <c r="AK78" s="3"/>
      <c r="AL78" s="6"/>
      <c r="AM78" s="6"/>
      <c r="AN78" s="6"/>
      <c r="AO78" s="3"/>
      <c r="AP78" s="6"/>
      <c r="AQ78" s="6"/>
      <c r="AR78" s="4"/>
      <c r="AS78" s="3"/>
      <c r="AT78" s="6"/>
      <c r="AU78" s="6"/>
      <c r="AV78" s="4"/>
      <c r="AW78" s="48"/>
      <c r="AX78" s="46"/>
      <c r="AY78" s="46"/>
      <c r="AZ78" s="54"/>
      <c r="BA78" s="53"/>
      <c r="BB78" s="46"/>
      <c r="BC78" s="46"/>
      <c r="BD78" s="56"/>
      <c r="BE78" s="3"/>
      <c r="BF78" s="6"/>
      <c r="BG78" s="6"/>
      <c r="BH78" s="6"/>
      <c r="BI78" s="3"/>
      <c r="BJ78" s="6"/>
      <c r="BK78" s="6"/>
      <c r="BL78" s="4"/>
      <c r="BM78" s="3"/>
      <c r="BN78" s="6"/>
      <c r="BO78" s="6"/>
      <c r="BP78" s="6"/>
      <c r="BQ78" s="3"/>
      <c r="BR78" s="6"/>
      <c r="BS78" s="6"/>
      <c r="BT78" s="4"/>
      <c r="BU78" s="3"/>
      <c r="BV78" s="6"/>
      <c r="BW78" s="6"/>
      <c r="BX78" s="6"/>
      <c r="BY78" s="74"/>
      <c r="BZ78" s="75"/>
      <c r="CA78" s="76"/>
    </row>
    <row r="80" spans="2:79" ht="15" customHeight="1" thickBot="1" x14ac:dyDescent="0.6"/>
    <row r="81" spans="2:79" ht="15" customHeight="1" thickBot="1" x14ac:dyDescent="0.6">
      <c r="F81" s="7" t="s">
        <v>39</v>
      </c>
      <c r="G81" s="8"/>
      <c r="H81" s="8"/>
      <c r="I81" s="8"/>
      <c r="J81" s="8"/>
      <c r="K81" s="8"/>
      <c r="L81" s="7" t="s">
        <v>48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7" t="s">
        <v>36</v>
      </c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9"/>
    </row>
    <row r="82" spans="2:79" ht="15" customHeight="1" x14ac:dyDescent="0.55000000000000004">
      <c r="B82" s="18" t="s">
        <v>27</v>
      </c>
      <c r="C82" s="19"/>
      <c r="D82" s="20"/>
      <c r="F82" s="1" t="s">
        <v>31</v>
      </c>
      <c r="G82" s="2"/>
      <c r="H82" s="1" t="s">
        <v>32</v>
      </c>
      <c r="I82" s="5"/>
      <c r="J82" s="1" t="s">
        <v>38</v>
      </c>
      <c r="K82" s="2"/>
      <c r="L82" s="21" t="s">
        <v>33</v>
      </c>
      <c r="M82" s="22"/>
      <c r="N82" s="23" t="s">
        <v>34</v>
      </c>
      <c r="O82" s="24"/>
      <c r="P82" s="23" t="s">
        <v>84</v>
      </c>
      <c r="Q82" s="24"/>
      <c r="R82" s="24"/>
      <c r="S82" s="1" t="s">
        <v>47</v>
      </c>
      <c r="T82" s="2"/>
      <c r="U82" s="1" t="s">
        <v>35</v>
      </c>
      <c r="V82" s="5"/>
      <c r="W82" s="23" t="s">
        <v>58</v>
      </c>
      <c r="X82" s="24"/>
      <c r="Y82" s="1" t="s">
        <v>37</v>
      </c>
      <c r="Z82" s="5"/>
      <c r="AA82" s="5"/>
      <c r="AB82" s="5" t="s">
        <v>112</v>
      </c>
      <c r="AC82" s="5"/>
      <c r="AD82" s="5"/>
      <c r="AE82" s="5"/>
      <c r="AF82" s="5"/>
      <c r="AG82" s="5" t="s">
        <v>113</v>
      </c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2"/>
    </row>
    <row r="83" spans="2:79" ht="15" customHeight="1" thickBot="1" x14ac:dyDescent="0.6">
      <c r="B83" s="3">
        <v>8</v>
      </c>
      <c r="C83" s="6"/>
      <c r="D83" s="4"/>
      <c r="F83" s="10">
        <f ca="1">INDIRECT(ADDRESS($B83,1,1,1,$B$9))</f>
        <v>56</v>
      </c>
      <c r="G83" s="11" t="s">
        <v>23</v>
      </c>
      <c r="H83" s="10">
        <f ca="1">INDIRECT(ADDRESS($B83,2,1,1,$B$9))</f>
        <v>10</v>
      </c>
      <c r="I83" t="s">
        <v>24</v>
      </c>
      <c r="J83" s="10" t="str">
        <f ca="1">IF(INDIRECT(ADDRESS($B83,3,1,1,$B$9))="alternating", "先後交互制", "先後固定制")</f>
        <v>先後交互制</v>
      </c>
      <c r="K83" s="11"/>
      <c r="L83" s="33">
        <f ca="1">INDIRECT(ADDRESS($B83,4,1,1,$B$9))</f>
        <v>6</v>
      </c>
      <c r="M83" s="26" t="s">
        <v>28</v>
      </c>
      <c r="N83" s="33">
        <f ca="1">INDIRECT(ADDRESS($B83,5,1,1,$B$9))</f>
        <v>7</v>
      </c>
      <c r="O83" s="26" t="s">
        <v>28</v>
      </c>
      <c r="P83" s="33">
        <f ca="1">INDIRECT(ADDRESS($B83,6,1,1,$B$9))</f>
        <v>9</v>
      </c>
      <c r="Q83" s="26" t="s">
        <v>49</v>
      </c>
      <c r="R83" s="27"/>
      <c r="S83" s="34">
        <v>0</v>
      </c>
      <c r="T83" s="35" t="s">
        <v>28</v>
      </c>
      <c r="U83" s="10">
        <f ca="1">INDIRECT(ADDRESS($B83,7,1,1,$B$9))</f>
        <v>2</v>
      </c>
      <c r="V83" t="s">
        <v>29</v>
      </c>
      <c r="W83" s="33">
        <f ca="1">INDIRECT(ADDRESS($B83,8,1,1,$B$9))</f>
        <v>4</v>
      </c>
      <c r="X83" s="27" t="s">
        <v>29</v>
      </c>
      <c r="Y83" s="10">
        <f ca="1">INDIRECT(ADDRESS($B83,9,1,1,$B$9))</f>
        <v>2000</v>
      </c>
      <c r="Z83" t="s">
        <v>30</v>
      </c>
      <c r="AB83">
        <f ca="1">INDIRECT(ADDRESS($B83,10,1,1,$B$9))</f>
        <v>2</v>
      </c>
      <c r="AC83" t="s">
        <v>29</v>
      </c>
      <c r="AG83">
        <f ca="1">INDIRECT(ADDRESS($B83,11,1,1,$B$9))</f>
        <v>4</v>
      </c>
      <c r="AH83" t="s">
        <v>29</v>
      </c>
      <c r="CA83" s="11"/>
    </row>
    <row r="84" spans="2:79" ht="15" customHeight="1" thickBot="1" x14ac:dyDescent="0.6">
      <c r="F84" s="10"/>
      <c r="G84" s="11"/>
      <c r="H84" s="10"/>
      <c r="J84" s="41" t="str">
        <f ca="1">IF(J83="先後交互制","１局目は", "ずっと")</f>
        <v>１局目は</v>
      </c>
      <c r="K84" s="42"/>
      <c r="L84" s="28"/>
      <c r="M84" s="26"/>
      <c r="N84" s="25"/>
      <c r="O84" s="27"/>
      <c r="P84" s="36" t="s">
        <v>57</v>
      </c>
      <c r="Q84" s="38"/>
      <c r="R84" s="38"/>
      <c r="S84" s="41" t="s">
        <v>51</v>
      </c>
      <c r="T84" s="42"/>
      <c r="U84" s="10"/>
      <c r="W84" s="36" t="s">
        <v>54</v>
      </c>
      <c r="X84" s="27"/>
      <c r="Y84" s="10"/>
      <c r="AK84" s="1" t="s">
        <v>46</v>
      </c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1" t="s">
        <v>93</v>
      </c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2"/>
    </row>
    <row r="85" spans="2:79" ht="15" customHeight="1" thickBot="1" x14ac:dyDescent="0.6">
      <c r="F85" s="10"/>
      <c r="G85" s="11"/>
      <c r="J85" s="41" t="str">
        <f ca="1">IF(J83="先後交互制","Ａさんの先手番、", "")</f>
        <v>Ａさんの先手番、</v>
      </c>
      <c r="K85" s="42"/>
      <c r="L85" s="28"/>
      <c r="M85" s="26"/>
      <c r="N85" s="25"/>
      <c r="O85" s="27"/>
      <c r="P85" s="36" t="s">
        <v>53</v>
      </c>
      <c r="Q85" s="38"/>
      <c r="R85" s="38"/>
      <c r="S85" s="43" t="s">
        <v>52</v>
      </c>
      <c r="T85" s="42"/>
      <c r="U85" s="10"/>
      <c r="W85" s="37" t="s">
        <v>55</v>
      </c>
      <c r="X85" s="27"/>
      <c r="Y85" s="10"/>
      <c r="Z85" s="11"/>
      <c r="AA85" s="12" t="s">
        <v>40</v>
      </c>
      <c r="AB85" s="13"/>
      <c r="AC85" s="13"/>
      <c r="AD85" s="13"/>
      <c r="AE85" s="14"/>
      <c r="AF85" s="12" t="s">
        <v>41</v>
      </c>
      <c r="AG85" s="13"/>
      <c r="AH85" s="13"/>
      <c r="AI85" s="13"/>
      <c r="AJ85" s="13"/>
      <c r="AK85" s="10">
        <f ca="1">INDIRECT(ADDRESS($B83,14,1,1,$B$9))</f>
        <v>1532</v>
      </c>
      <c r="AL85" t="s">
        <v>30</v>
      </c>
      <c r="AO85" s="6" t="s">
        <v>42</v>
      </c>
      <c r="AP85" s="6"/>
      <c r="AQ85" s="6"/>
      <c r="AR85" s="6"/>
      <c r="AS85" s="6"/>
      <c r="AT85" s="6"/>
      <c r="AU85" s="6"/>
      <c r="AV85" s="6"/>
      <c r="AW85" s="49" t="s">
        <v>45</v>
      </c>
      <c r="AX85" s="47"/>
      <c r="AY85" s="47"/>
      <c r="AZ85" s="47"/>
      <c r="BA85" s="47"/>
      <c r="BB85" s="47"/>
      <c r="BC85" s="47"/>
      <c r="BD85" s="47"/>
      <c r="BE85" s="10">
        <f ca="1">INDIRECT(ADDRESS($B83,19,1,1,$B$9))</f>
        <v>468</v>
      </c>
      <c r="BF85" t="s">
        <v>30</v>
      </c>
      <c r="BI85" s="6" t="s">
        <v>42</v>
      </c>
      <c r="BQ85" t="s">
        <v>45</v>
      </c>
      <c r="BY85" s="77" t="s">
        <v>47</v>
      </c>
      <c r="BZ85" s="78"/>
      <c r="CA85" s="79"/>
    </row>
    <row r="86" spans="2:79" ht="15" customHeight="1" x14ac:dyDescent="0.55000000000000004">
      <c r="F86" s="10"/>
      <c r="G86" s="11"/>
      <c r="H86" s="10"/>
      <c r="J86" s="41" t="str">
        <f ca="1">IF(J83="先後交互制","Ｂさんの後手番。", "")</f>
        <v>Ｂさんの後手番。</v>
      </c>
      <c r="K86" s="42"/>
      <c r="L86" s="28"/>
      <c r="M86" s="26"/>
      <c r="N86" s="25"/>
      <c r="O86" s="27"/>
      <c r="P86" s="36" t="s">
        <v>50</v>
      </c>
      <c r="Q86" s="38"/>
      <c r="R86" s="38"/>
      <c r="S86" s="43"/>
      <c r="T86" s="42"/>
      <c r="U86" s="10"/>
      <c r="W86" s="37" t="s">
        <v>56</v>
      </c>
      <c r="X86" s="27"/>
      <c r="Y86" s="10"/>
      <c r="Z86" s="11"/>
      <c r="AA86" s="15"/>
      <c r="AB86" s="16">
        <f ca="1">INDIRECT(ADDRESS($B83,12,1,1,$B$9))</f>
        <v>1025</v>
      </c>
      <c r="AC86" s="16" t="s">
        <v>30</v>
      </c>
      <c r="AD86" s="16"/>
      <c r="AE86" s="17"/>
      <c r="AF86" s="15"/>
      <c r="AG86" s="16">
        <f ca="1">INDIRECT(ADDRESS($B83,13,1,1,$B$9))</f>
        <v>942</v>
      </c>
      <c r="AH86" s="16" t="s">
        <v>30</v>
      </c>
      <c r="AI86" s="16"/>
      <c r="AJ86" s="16"/>
      <c r="AK86" s="10">
        <f ca="1">AK85*100/$Y83</f>
        <v>76.599999999999994</v>
      </c>
      <c r="AL86" t="s">
        <v>101</v>
      </c>
      <c r="AO86" s="1" t="s">
        <v>43</v>
      </c>
      <c r="AP86" s="5"/>
      <c r="AQ86" s="5"/>
      <c r="AR86" s="2"/>
      <c r="AS86" s="1" t="s">
        <v>44</v>
      </c>
      <c r="AT86" s="5"/>
      <c r="AU86" s="5"/>
      <c r="AV86" s="2"/>
      <c r="AW86" s="51" t="s">
        <v>43</v>
      </c>
      <c r="AX86" s="51"/>
      <c r="AY86" s="51"/>
      <c r="AZ86" s="52"/>
      <c r="BA86" s="50" t="s">
        <v>44</v>
      </c>
      <c r="BB86" s="51"/>
      <c r="BC86" s="51"/>
      <c r="BD86" s="55"/>
      <c r="BE86" s="10">
        <f ca="1">BE85*100/$Y83</f>
        <v>23.4</v>
      </c>
      <c r="BF86" t="s">
        <v>101</v>
      </c>
      <c r="BI86" s="1" t="s">
        <v>43</v>
      </c>
      <c r="BJ86" s="5"/>
      <c r="BK86" s="5"/>
      <c r="BL86" s="2"/>
      <c r="BM86" s="5" t="s">
        <v>44</v>
      </c>
      <c r="BN86" s="5"/>
      <c r="BO86" s="5"/>
      <c r="BP86" s="5"/>
      <c r="BQ86" s="1" t="s">
        <v>43</v>
      </c>
      <c r="BR86" s="5"/>
      <c r="BS86" s="5"/>
      <c r="BT86" s="2"/>
      <c r="BU86" s="1" t="s">
        <v>44</v>
      </c>
      <c r="BV86" s="5"/>
      <c r="BW86" s="5"/>
      <c r="BX86" s="5"/>
      <c r="BY86" s="69">
        <f ca="1">INDIRECT(ADDRESS($B83,24,1,1,$B$9))</f>
        <v>33</v>
      </c>
      <c r="BZ86" s="70" t="s">
        <v>30</v>
      </c>
      <c r="CA86" s="71"/>
    </row>
    <row r="87" spans="2:79" ht="15" customHeight="1" x14ac:dyDescent="0.55000000000000004">
      <c r="F87" s="10"/>
      <c r="G87" s="11"/>
      <c r="H87" s="10"/>
      <c r="J87" s="41" t="str">
        <f ca="1">IF(J83="先後交互制","１局毎に先後入替", "先後入替無し")</f>
        <v>１局毎に先後入替</v>
      </c>
      <c r="K87" s="42"/>
      <c r="L87" s="28"/>
      <c r="M87" s="26"/>
      <c r="N87" s="25"/>
      <c r="O87" s="27"/>
      <c r="P87" s="37"/>
      <c r="Q87" s="38"/>
      <c r="R87" s="38"/>
      <c r="S87" s="43"/>
      <c r="T87" s="42"/>
      <c r="U87" s="10"/>
      <c r="W87" s="25"/>
      <c r="X87" s="27"/>
      <c r="Y87" s="10"/>
      <c r="Z87" s="11"/>
      <c r="AA87" s="59"/>
      <c r="AB87" s="67">
        <f ca="1">AB86*100/(Y83-BY86)</f>
        <v>52.109811896288761</v>
      </c>
      <c r="AC87" s="58" t="s">
        <v>24</v>
      </c>
      <c r="AD87" s="63"/>
      <c r="AE87" s="17"/>
      <c r="AF87" s="59"/>
      <c r="AG87" s="67">
        <f ca="1">AG86*100/(Y83-BY86)</f>
        <v>47.890188103711239</v>
      </c>
      <c r="AH87" s="58" t="s">
        <v>24</v>
      </c>
      <c r="AI87" s="16"/>
      <c r="AJ87" s="16"/>
      <c r="AK87" s="10"/>
      <c r="AO87" s="10">
        <f ca="1">INDIRECT(ADDRESS($B83,15,1,1,$B$9))</f>
        <v>813</v>
      </c>
      <c r="AP87" t="s">
        <v>30</v>
      </c>
      <c r="AR87" s="11"/>
      <c r="AS87" s="10">
        <f ca="1">INDIRECT(ADDRESS($B83,16,1,1,$B$9))</f>
        <v>719</v>
      </c>
      <c r="AT87" t="s">
        <v>30</v>
      </c>
      <c r="AV87" s="11"/>
      <c r="AW87" s="47">
        <f ca="1">INDIRECT(ADDRESS($B83,17,1,1,$B$9))</f>
        <v>0</v>
      </c>
      <c r="AX87" s="49" t="s">
        <v>30</v>
      </c>
      <c r="AY87" s="49"/>
      <c r="AZ87" s="60"/>
      <c r="BA87" s="61">
        <f ca="1">INDIRECT(ADDRESS($B83,18,1,1,$B$9))</f>
        <v>0</v>
      </c>
      <c r="BB87" s="49" t="s">
        <v>30</v>
      </c>
      <c r="BC87" s="49"/>
      <c r="BD87" s="62"/>
      <c r="BE87" s="10"/>
      <c r="BI87" s="10">
        <f ca="1">INDIRECT(ADDRESS($B83,20,1,1,$B$9))</f>
        <v>202</v>
      </c>
      <c r="BJ87" t="s">
        <v>30</v>
      </c>
      <c r="BL87" s="11"/>
      <c r="BM87" s="10">
        <f ca="1">INDIRECT(ADDRESS($B83,21,1,1,$B$9))</f>
        <v>208</v>
      </c>
      <c r="BN87" t="s">
        <v>30</v>
      </c>
      <c r="BQ87" s="10">
        <f ca="1">INDIRECT(ADDRESS($B83,22,1,1,$B$9))</f>
        <v>10</v>
      </c>
      <c r="BR87" t="s">
        <v>30</v>
      </c>
      <c r="BT87" s="11"/>
      <c r="BU87" s="10">
        <f ca="1">INDIRECT(ADDRESS($B83,23,1,1,$B$9))</f>
        <v>15</v>
      </c>
      <c r="BV87" t="s">
        <v>30</v>
      </c>
      <c r="BY87" s="72">
        <f ca="1">BY86*100/Y83</f>
        <v>1.65</v>
      </c>
      <c r="BZ87" s="73" t="s">
        <v>24</v>
      </c>
      <c r="CA87" s="71"/>
    </row>
    <row r="88" spans="2:79" ht="15" customHeight="1" thickBot="1" x14ac:dyDescent="0.6">
      <c r="F88" s="3"/>
      <c r="G88" s="4"/>
      <c r="H88" s="3"/>
      <c r="I88" s="6"/>
      <c r="J88" s="57"/>
      <c r="K88" s="45"/>
      <c r="L88" s="29"/>
      <c r="M88" s="30"/>
      <c r="N88" s="31"/>
      <c r="O88" s="32"/>
      <c r="P88" s="39"/>
      <c r="Q88" s="40"/>
      <c r="R88" s="40"/>
      <c r="S88" s="44"/>
      <c r="T88" s="45"/>
      <c r="U88" s="3"/>
      <c r="V88" s="6"/>
      <c r="W88" s="31"/>
      <c r="X88" s="32"/>
      <c r="Y88" s="3"/>
      <c r="Z88" s="4"/>
      <c r="AA88" s="64" t="s">
        <v>116</v>
      </c>
      <c r="AB88" s="68">
        <f ca="1">AB87-50</f>
        <v>2.1098118962887611</v>
      </c>
      <c r="AC88" s="65" t="s">
        <v>117</v>
      </c>
      <c r="AD88" s="65"/>
      <c r="AE88" s="66"/>
      <c r="AF88" s="64" t="s">
        <v>116</v>
      </c>
      <c r="AG88" s="68">
        <f ca="1">AG87-50</f>
        <v>-2.1098118962887611</v>
      </c>
      <c r="AH88" s="65" t="s">
        <v>117</v>
      </c>
      <c r="AI88" s="65"/>
      <c r="AJ88" s="65"/>
      <c r="AK88" s="3"/>
      <c r="AL88" s="6"/>
      <c r="AM88" s="6"/>
      <c r="AN88" s="6"/>
      <c r="AO88" s="3"/>
      <c r="AP88" s="6"/>
      <c r="AQ88" s="6"/>
      <c r="AR88" s="4"/>
      <c r="AS88" s="3"/>
      <c r="AT88" s="6"/>
      <c r="AU88" s="6"/>
      <c r="AV88" s="4"/>
      <c r="AW88" s="48"/>
      <c r="AX88" s="46"/>
      <c r="AY88" s="46"/>
      <c r="AZ88" s="54"/>
      <c r="BA88" s="53"/>
      <c r="BB88" s="46"/>
      <c r="BC88" s="46"/>
      <c r="BD88" s="56"/>
      <c r="BE88" s="3"/>
      <c r="BF88" s="6"/>
      <c r="BG88" s="6"/>
      <c r="BH88" s="6"/>
      <c r="BI88" s="3"/>
      <c r="BJ88" s="6"/>
      <c r="BK88" s="6"/>
      <c r="BL88" s="4"/>
      <c r="BM88" s="3"/>
      <c r="BN88" s="6"/>
      <c r="BO88" s="6"/>
      <c r="BP88" s="6"/>
      <c r="BQ88" s="3"/>
      <c r="BR88" s="6"/>
      <c r="BS88" s="6"/>
      <c r="BT88" s="4"/>
      <c r="BU88" s="3"/>
      <c r="BV88" s="6"/>
      <c r="BW88" s="6"/>
      <c r="BX88" s="6"/>
      <c r="BY88" s="74"/>
      <c r="BZ88" s="75"/>
      <c r="CA88" s="76"/>
    </row>
    <row r="90" spans="2:79" ht="15" customHeight="1" thickBot="1" x14ac:dyDescent="0.6"/>
    <row r="91" spans="2:79" ht="15" customHeight="1" thickBot="1" x14ac:dyDescent="0.6">
      <c r="F91" s="7" t="s">
        <v>39</v>
      </c>
      <c r="G91" s="8"/>
      <c r="H91" s="8"/>
      <c r="I91" s="8"/>
      <c r="J91" s="8"/>
      <c r="K91" s="8"/>
      <c r="L91" s="7" t="s">
        <v>48</v>
      </c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7" t="s">
        <v>36</v>
      </c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9"/>
    </row>
    <row r="92" spans="2:79" ht="15" customHeight="1" x14ac:dyDescent="0.55000000000000004">
      <c r="B92" s="18" t="s">
        <v>27</v>
      </c>
      <c r="C92" s="19"/>
      <c r="D92" s="20"/>
      <c r="F92" s="1" t="s">
        <v>31</v>
      </c>
      <c r="G92" s="2"/>
      <c r="H92" s="1" t="s">
        <v>32</v>
      </c>
      <c r="I92" s="5"/>
      <c r="J92" s="1" t="s">
        <v>38</v>
      </c>
      <c r="K92" s="2"/>
      <c r="L92" s="21" t="s">
        <v>33</v>
      </c>
      <c r="M92" s="22"/>
      <c r="N92" s="23" t="s">
        <v>34</v>
      </c>
      <c r="O92" s="24"/>
      <c r="P92" s="23" t="s">
        <v>84</v>
      </c>
      <c r="Q92" s="24"/>
      <c r="R92" s="24"/>
      <c r="S92" s="1" t="s">
        <v>47</v>
      </c>
      <c r="T92" s="2"/>
      <c r="U92" s="1" t="s">
        <v>35</v>
      </c>
      <c r="V92" s="5"/>
      <c r="W92" s="23" t="s">
        <v>58</v>
      </c>
      <c r="X92" s="24"/>
      <c r="Y92" s="1" t="s">
        <v>37</v>
      </c>
      <c r="Z92" s="5"/>
      <c r="AA92" s="5"/>
      <c r="AB92" s="5" t="s">
        <v>112</v>
      </c>
      <c r="AC92" s="5"/>
      <c r="AD92" s="5"/>
      <c r="AE92" s="5"/>
      <c r="AF92" s="5"/>
      <c r="AG92" s="5" t="s">
        <v>113</v>
      </c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2"/>
    </row>
    <row r="93" spans="2:79" ht="15" customHeight="1" thickBot="1" x14ac:dyDescent="0.6">
      <c r="B93" s="3">
        <v>9</v>
      </c>
      <c r="C93" s="6"/>
      <c r="D93" s="4"/>
      <c r="F93" s="10">
        <f ca="1">INDIRECT(ADDRESS($B93,1,1,1,$B$9))</f>
        <v>57</v>
      </c>
      <c r="G93" s="11" t="s">
        <v>23</v>
      </c>
      <c r="H93" s="10">
        <f ca="1">INDIRECT(ADDRESS($B93,2,1,1,$B$9))</f>
        <v>10</v>
      </c>
      <c r="I93" t="s">
        <v>24</v>
      </c>
      <c r="J93" s="10" t="str">
        <f ca="1">IF(INDIRECT(ADDRESS($B93,3,1,1,$B$9))="alternating", "先後交互制", "先後固定制")</f>
        <v>先後交互制</v>
      </c>
      <c r="K93" s="11"/>
      <c r="L93" s="33">
        <f ca="1">INDIRECT(ADDRESS($B93,4,1,1,$B$9))</f>
        <v>2</v>
      </c>
      <c r="M93" s="26" t="s">
        <v>28</v>
      </c>
      <c r="N93" s="33">
        <f ca="1">INDIRECT(ADDRESS($B93,5,1,1,$B$9))</f>
        <v>7</v>
      </c>
      <c r="O93" s="26" t="s">
        <v>28</v>
      </c>
      <c r="P93" s="33">
        <f ca="1">INDIRECT(ADDRESS($B93,6,1,1,$B$9))</f>
        <v>10</v>
      </c>
      <c r="Q93" s="26" t="s">
        <v>49</v>
      </c>
      <c r="R93" s="27"/>
      <c r="S93" s="34">
        <v>0</v>
      </c>
      <c r="T93" s="35" t="s">
        <v>28</v>
      </c>
      <c r="U93" s="10">
        <f ca="1">INDIRECT(ADDRESS($B93,7,1,1,$B$9))</f>
        <v>3</v>
      </c>
      <c r="V93" t="s">
        <v>29</v>
      </c>
      <c r="W93" s="33">
        <f ca="1">INDIRECT(ADDRESS($B93,8,1,1,$B$9))</f>
        <v>10</v>
      </c>
      <c r="X93" s="27" t="s">
        <v>29</v>
      </c>
      <c r="Y93" s="10">
        <f ca="1">INDIRECT(ADDRESS($B93,9,1,1,$B$9))</f>
        <v>2000</v>
      </c>
      <c r="Z93" t="s">
        <v>30</v>
      </c>
      <c r="AB93">
        <f ca="1">INDIRECT(ADDRESS($B93,10,1,1,$B$9))</f>
        <v>3</v>
      </c>
      <c r="AC93" t="s">
        <v>29</v>
      </c>
      <c r="AG93">
        <f ca="1">INDIRECT(ADDRESS($B93,11,1,1,$B$9))</f>
        <v>10</v>
      </c>
      <c r="AH93" t="s">
        <v>29</v>
      </c>
      <c r="CA93" s="11"/>
    </row>
    <row r="94" spans="2:79" ht="15" customHeight="1" thickBot="1" x14ac:dyDescent="0.6">
      <c r="F94" s="10"/>
      <c r="G94" s="11"/>
      <c r="H94" s="10"/>
      <c r="J94" s="41" t="str">
        <f ca="1">IF(J93="先後交互制","１局目は", "ずっと")</f>
        <v>１局目は</v>
      </c>
      <c r="K94" s="42"/>
      <c r="L94" s="28"/>
      <c r="M94" s="26"/>
      <c r="N94" s="25"/>
      <c r="O94" s="27"/>
      <c r="P94" s="36" t="s">
        <v>57</v>
      </c>
      <c r="Q94" s="38"/>
      <c r="R94" s="38"/>
      <c r="S94" s="41" t="s">
        <v>51</v>
      </c>
      <c r="T94" s="42"/>
      <c r="U94" s="10"/>
      <c r="W94" s="36" t="s">
        <v>54</v>
      </c>
      <c r="X94" s="27"/>
      <c r="Y94" s="10"/>
      <c r="AK94" s="1" t="s">
        <v>46</v>
      </c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1" t="s">
        <v>93</v>
      </c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2"/>
    </row>
    <row r="95" spans="2:79" ht="15" customHeight="1" thickBot="1" x14ac:dyDescent="0.6">
      <c r="F95" s="10"/>
      <c r="G95" s="11"/>
      <c r="J95" s="41" t="str">
        <f ca="1">IF(J93="先後交互制","Ａさんの先手番、", "")</f>
        <v>Ａさんの先手番、</v>
      </c>
      <c r="K95" s="42"/>
      <c r="L95" s="28"/>
      <c r="M95" s="26"/>
      <c r="N95" s="25"/>
      <c r="O95" s="27"/>
      <c r="P95" s="36" t="s">
        <v>53</v>
      </c>
      <c r="Q95" s="38"/>
      <c r="R95" s="38"/>
      <c r="S95" s="43" t="s">
        <v>52</v>
      </c>
      <c r="T95" s="42"/>
      <c r="U95" s="10"/>
      <c r="W95" s="37" t="s">
        <v>55</v>
      </c>
      <c r="X95" s="27"/>
      <c r="Y95" s="10"/>
      <c r="Z95" s="11"/>
      <c r="AA95" s="12" t="s">
        <v>40</v>
      </c>
      <c r="AB95" s="13"/>
      <c r="AC95" s="13"/>
      <c r="AD95" s="13"/>
      <c r="AE95" s="14"/>
      <c r="AF95" s="12" t="s">
        <v>41</v>
      </c>
      <c r="AG95" s="13"/>
      <c r="AH95" s="13"/>
      <c r="AI95" s="13"/>
      <c r="AJ95" s="13"/>
      <c r="AK95" s="10">
        <f ca="1">INDIRECT(ADDRESS($B93,14,1,1,$B$9))</f>
        <v>1302</v>
      </c>
      <c r="AL95" t="s">
        <v>30</v>
      </c>
      <c r="AO95" s="6" t="s">
        <v>42</v>
      </c>
      <c r="AP95" s="6"/>
      <c r="AQ95" s="6"/>
      <c r="AR95" s="6"/>
      <c r="AS95" s="6"/>
      <c r="AT95" s="6"/>
      <c r="AU95" s="6"/>
      <c r="AV95" s="6"/>
      <c r="AW95" s="49" t="s">
        <v>45</v>
      </c>
      <c r="AX95" s="47"/>
      <c r="AY95" s="47"/>
      <c r="AZ95" s="47"/>
      <c r="BA95" s="47"/>
      <c r="BB95" s="47"/>
      <c r="BC95" s="47"/>
      <c r="BD95" s="47"/>
      <c r="BE95" s="10">
        <f ca="1">INDIRECT(ADDRESS($B93,19,1,1,$B$9))</f>
        <v>698</v>
      </c>
      <c r="BF95" t="s">
        <v>30</v>
      </c>
      <c r="BI95" s="6" t="s">
        <v>42</v>
      </c>
      <c r="BQ95" t="s">
        <v>45</v>
      </c>
      <c r="BY95" s="77" t="s">
        <v>47</v>
      </c>
      <c r="BZ95" s="78"/>
      <c r="CA95" s="79"/>
    </row>
    <row r="96" spans="2:79" ht="15" customHeight="1" x14ac:dyDescent="0.55000000000000004">
      <c r="F96" s="10"/>
      <c r="G96" s="11"/>
      <c r="H96" s="10"/>
      <c r="J96" s="41" t="str">
        <f ca="1">IF(J93="先後交互制","Ｂさんの後手番。", "")</f>
        <v>Ｂさんの後手番。</v>
      </c>
      <c r="K96" s="42"/>
      <c r="L96" s="28"/>
      <c r="M96" s="26"/>
      <c r="N96" s="25"/>
      <c r="O96" s="27"/>
      <c r="P96" s="36" t="s">
        <v>50</v>
      </c>
      <c r="Q96" s="38"/>
      <c r="R96" s="38"/>
      <c r="S96" s="43"/>
      <c r="T96" s="42"/>
      <c r="U96" s="10"/>
      <c r="W96" s="37" t="s">
        <v>56</v>
      </c>
      <c r="X96" s="27"/>
      <c r="Y96" s="10"/>
      <c r="Z96" s="11"/>
      <c r="AA96" s="15"/>
      <c r="AB96" s="16">
        <f ca="1">INDIRECT(ADDRESS($B93,12,1,1,$B$9))</f>
        <v>955</v>
      </c>
      <c r="AC96" s="16" t="s">
        <v>30</v>
      </c>
      <c r="AD96" s="16"/>
      <c r="AE96" s="17"/>
      <c r="AF96" s="15"/>
      <c r="AG96" s="16">
        <f ca="1">INDIRECT(ADDRESS($B93,13,1,1,$B$9))</f>
        <v>1043</v>
      </c>
      <c r="AH96" s="16" t="s">
        <v>30</v>
      </c>
      <c r="AI96" s="16"/>
      <c r="AJ96" s="16"/>
      <c r="AK96" s="10">
        <f ca="1">AK95*100/$Y93</f>
        <v>65.099999999999994</v>
      </c>
      <c r="AL96" t="s">
        <v>101</v>
      </c>
      <c r="AO96" s="1" t="s">
        <v>43</v>
      </c>
      <c r="AP96" s="5"/>
      <c r="AQ96" s="5"/>
      <c r="AR96" s="2"/>
      <c r="AS96" s="1" t="s">
        <v>44</v>
      </c>
      <c r="AT96" s="5"/>
      <c r="AU96" s="5"/>
      <c r="AV96" s="2"/>
      <c r="AW96" s="51" t="s">
        <v>43</v>
      </c>
      <c r="AX96" s="51"/>
      <c r="AY96" s="51"/>
      <c r="AZ96" s="52"/>
      <c r="BA96" s="50" t="s">
        <v>44</v>
      </c>
      <c r="BB96" s="51"/>
      <c r="BC96" s="51"/>
      <c r="BD96" s="55"/>
      <c r="BE96" s="10">
        <f ca="1">BE95*100/$Y93</f>
        <v>34.9</v>
      </c>
      <c r="BF96" t="s">
        <v>101</v>
      </c>
      <c r="BI96" s="1" t="s">
        <v>43</v>
      </c>
      <c r="BJ96" s="5"/>
      <c r="BK96" s="5"/>
      <c r="BL96" s="2"/>
      <c r="BM96" s="5" t="s">
        <v>44</v>
      </c>
      <c r="BN96" s="5"/>
      <c r="BO96" s="5"/>
      <c r="BP96" s="5"/>
      <c r="BQ96" s="1" t="s">
        <v>43</v>
      </c>
      <c r="BR96" s="5"/>
      <c r="BS96" s="5"/>
      <c r="BT96" s="2"/>
      <c r="BU96" s="1" t="s">
        <v>44</v>
      </c>
      <c r="BV96" s="5"/>
      <c r="BW96" s="5"/>
      <c r="BX96" s="5"/>
      <c r="BY96" s="69">
        <f ca="1">INDIRECT(ADDRESS($B93,24,1,1,$B$9))</f>
        <v>2</v>
      </c>
      <c r="BZ96" s="70" t="s">
        <v>30</v>
      </c>
      <c r="CA96" s="71"/>
    </row>
    <row r="97" spans="2:79" ht="15" customHeight="1" x14ac:dyDescent="0.55000000000000004">
      <c r="F97" s="10"/>
      <c r="G97" s="11"/>
      <c r="H97" s="10"/>
      <c r="J97" s="41" t="str">
        <f ca="1">IF(J93="先後交互制","１局毎に先後入替", "先後入替無し")</f>
        <v>１局毎に先後入替</v>
      </c>
      <c r="K97" s="42"/>
      <c r="L97" s="28"/>
      <c r="M97" s="26"/>
      <c r="N97" s="25"/>
      <c r="O97" s="27"/>
      <c r="P97" s="37"/>
      <c r="Q97" s="38"/>
      <c r="R97" s="38"/>
      <c r="S97" s="43"/>
      <c r="T97" s="42"/>
      <c r="U97" s="10"/>
      <c r="W97" s="25"/>
      <c r="X97" s="27"/>
      <c r="Y97" s="10"/>
      <c r="Z97" s="11"/>
      <c r="AA97" s="59"/>
      <c r="AB97" s="67">
        <f ca="1">AB96*100/(Y93-BY96)</f>
        <v>47.797797797797799</v>
      </c>
      <c r="AC97" s="58" t="s">
        <v>24</v>
      </c>
      <c r="AD97" s="63"/>
      <c r="AE97" s="17"/>
      <c r="AF97" s="59"/>
      <c r="AG97" s="67">
        <f ca="1">AG96*100/(Y93-BY96)</f>
        <v>52.202202202202201</v>
      </c>
      <c r="AH97" s="58" t="s">
        <v>24</v>
      </c>
      <c r="AI97" s="16"/>
      <c r="AJ97" s="16"/>
      <c r="AK97" s="10"/>
      <c r="AO97" s="10">
        <f ca="1">INDIRECT(ADDRESS($B93,15,1,1,$B$9))</f>
        <v>622</v>
      </c>
      <c r="AP97" t="s">
        <v>30</v>
      </c>
      <c r="AR97" s="11"/>
      <c r="AS97" s="10">
        <f ca="1">INDIRECT(ADDRESS($B93,16,1,1,$B$9))</f>
        <v>680</v>
      </c>
      <c r="AT97" t="s">
        <v>30</v>
      </c>
      <c r="AV97" s="11"/>
      <c r="AW97" s="47">
        <f ca="1">INDIRECT(ADDRESS($B93,17,1,1,$B$9))</f>
        <v>0</v>
      </c>
      <c r="AX97" s="49" t="s">
        <v>30</v>
      </c>
      <c r="AY97" s="49"/>
      <c r="AZ97" s="60"/>
      <c r="BA97" s="61">
        <f ca="1">INDIRECT(ADDRESS($B93,18,1,1,$B$9))</f>
        <v>0</v>
      </c>
      <c r="BB97" s="49" t="s">
        <v>30</v>
      </c>
      <c r="BC97" s="49"/>
      <c r="BD97" s="62"/>
      <c r="BE97" s="10"/>
      <c r="BI97" s="10">
        <f ca="1">INDIRECT(ADDRESS($B93,20,1,1,$B$9))</f>
        <v>332</v>
      </c>
      <c r="BJ97" t="s">
        <v>30</v>
      </c>
      <c r="BL97" s="11"/>
      <c r="BM97" s="10">
        <f ca="1">INDIRECT(ADDRESS($B93,21,1,1,$B$9))</f>
        <v>362</v>
      </c>
      <c r="BN97" t="s">
        <v>30</v>
      </c>
      <c r="BQ97" s="10">
        <f ca="1">INDIRECT(ADDRESS($B93,22,1,1,$B$9))</f>
        <v>1</v>
      </c>
      <c r="BR97" t="s">
        <v>30</v>
      </c>
      <c r="BT97" s="11"/>
      <c r="BU97" s="10">
        <f ca="1">INDIRECT(ADDRESS($B93,23,1,1,$B$9))</f>
        <v>1</v>
      </c>
      <c r="BV97" t="s">
        <v>30</v>
      </c>
      <c r="BY97" s="72">
        <f ca="1">BY96*100/Y93</f>
        <v>0.1</v>
      </c>
      <c r="BZ97" s="73" t="s">
        <v>24</v>
      </c>
      <c r="CA97" s="71"/>
    </row>
    <row r="98" spans="2:79" ht="15" customHeight="1" thickBot="1" x14ac:dyDescent="0.6">
      <c r="F98" s="3"/>
      <c r="G98" s="4"/>
      <c r="H98" s="3"/>
      <c r="I98" s="6"/>
      <c r="J98" s="57"/>
      <c r="K98" s="45"/>
      <c r="L98" s="29"/>
      <c r="M98" s="30"/>
      <c r="N98" s="31"/>
      <c r="O98" s="32"/>
      <c r="P98" s="39"/>
      <c r="Q98" s="40"/>
      <c r="R98" s="40"/>
      <c r="S98" s="44"/>
      <c r="T98" s="45"/>
      <c r="U98" s="3"/>
      <c r="V98" s="6"/>
      <c r="W98" s="31"/>
      <c r="X98" s="32"/>
      <c r="Y98" s="3"/>
      <c r="Z98" s="4"/>
      <c r="AA98" s="64" t="s">
        <v>116</v>
      </c>
      <c r="AB98" s="68">
        <f ca="1">AB97-50</f>
        <v>-2.2022022022022014</v>
      </c>
      <c r="AC98" s="65" t="s">
        <v>117</v>
      </c>
      <c r="AD98" s="65"/>
      <c r="AE98" s="66"/>
      <c r="AF98" s="64" t="s">
        <v>116</v>
      </c>
      <c r="AG98" s="68">
        <f ca="1">AG97-50</f>
        <v>2.2022022022022014</v>
      </c>
      <c r="AH98" s="65" t="s">
        <v>117</v>
      </c>
      <c r="AI98" s="65"/>
      <c r="AJ98" s="65"/>
      <c r="AK98" s="3"/>
      <c r="AL98" s="6"/>
      <c r="AM98" s="6"/>
      <c r="AN98" s="6"/>
      <c r="AO98" s="3"/>
      <c r="AP98" s="6"/>
      <c r="AQ98" s="6"/>
      <c r="AR98" s="4"/>
      <c r="AS98" s="3"/>
      <c r="AT98" s="6"/>
      <c r="AU98" s="6"/>
      <c r="AV98" s="4"/>
      <c r="AW98" s="48"/>
      <c r="AX98" s="46"/>
      <c r="AY98" s="46"/>
      <c r="AZ98" s="54"/>
      <c r="BA98" s="53"/>
      <c r="BB98" s="46"/>
      <c r="BC98" s="46"/>
      <c r="BD98" s="56"/>
      <c r="BE98" s="3"/>
      <c r="BF98" s="6"/>
      <c r="BG98" s="6"/>
      <c r="BH98" s="6"/>
      <c r="BI98" s="3"/>
      <c r="BJ98" s="6"/>
      <c r="BK98" s="6"/>
      <c r="BL98" s="4"/>
      <c r="BM98" s="3"/>
      <c r="BN98" s="6"/>
      <c r="BO98" s="6"/>
      <c r="BP98" s="6"/>
      <c r="BQ98" s="3"/>
      <c r="BR98" s="6"/>
      <c r="BS98" s="6"/>
      <c r="BT98" s="4"/>
      <c r="BU98" s="3"/>
      <c r="BV98" s="6"/>
      <c r="BW98" s="6"/>
      <c r="BX98" s="6"/>
      <c r="BY98" s="74"/>
      <c r="BZ98" s="75"/>
      <c r="CA98" s="76"/>
    </row>
    <row r="100" spans="2:79" ht="15" customHeight="1" thickBot="1" x14ac:dyDescent="0.6"/>
    <row r="101" spans="2:79" ht="15" customHeight="1" thickBot="1" x14ac:dyDescent="0.6">
      <c r="F101" s="7" t="s">
        <v>39</v>
      </c>
      <c r="G101" s="8"/>
      <c r="H101" s="8"/>
      <c r="I101" s="8"/>
      <c r="J101" s="8"/>
      <c r="K101" s="8"/>
      <c r="L101" s="7" t="s">
        <v>48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7" t="s">
        <v>36</v>
      </c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9"/>
    </row>
    <row r="102" spans="2:79" ht="15" customHeight="1" x14ac:dyDescent="0.55000000000000004">
      <c r="B102" s="18" t="s">
        <v>27</v>
      </c>
      <c r="C102" s="19"/>
      <c r="D102" s="20"/>
      <c r="F102" s="1" t="s">
        <v>31</v>
      </c>
      <c r="G102" s="2"/>
      <c r="H102" s="1" t="s">
        <v>32</v>
      </c>
      <c r="I102" s="5"/>
      <c r="J102" s="1" t="s">
        <v>38</v>
      </c>
      <c r="K102" s="2"/>
      <c r="L102" s="21" t="s">
        <v>33</v>
      </c>
      <c r="M102" s="22"/>
      <c r="N102" s="23" t="s">
        <v>34</v>
      </c>
      <c r="O102" s="24"/>
      <c r="P102" s="23" t="s">
        <v>84</v>
      </c>
      <c r="Q102" s="24"/>
      <c r="R102" s="24"/>
      <c r="S102" s="1" t="s">
        <v>47</v>
      </c>
      <c r="T102" s="2"/>
      <c r="U102" s="1" t="s">
        <v>35</v>
      </c>
      <c r="V102" s="5"/>
      <c r="W102" s="23" t="s">
        <v>58</v>
      </c>
      <c r="X102" s="24"/>
      <c r="Y102" s="1" t="s">
        <v>37</v>
      </c>
      <c r="Z102" s="5"/>
      <c r="AA102" s="5"/>
      <c r="AB102" s="5" t="s">
        <v>112</v>
      </c>
      <c r="AC102" s="5"/>
      <c r="AD102" s="5"/>
      <c r="AE102" s="5"/>
      <c r="AF102" s="5"/>
      <c r="AG102" s="5" t="s">
        <v>113</v>
      </c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2"/>
    </row>
    <row r="103" spans="2:79" ht="15" customHeight="1" thickBot="1" x14ac:dyDescent="0.6">
      <c r="B103" s="3">
        <v>10</v>
      </c>
      <c r="C103" s="6"/>
      <c r="D103" s="4"/>
      <c r="F103" s="10">
        <f ca="1">INDIRECT(ADDRESS($B103,1,1,1,$B$9))</f>
        <v>58</v>
      </c>
      <c r="G103" s="11" t="s">
        <v>23</v>
      </c>
      <c r="H103" s="10">
        <f ca="1">INDIRECT(ADDRESS($B103,2,1,1,$B$9))</f>
        <v>10</v>
      </c>
      <c r="I103" t="s">
        <v>24</v>
      </c>
      <c r="J103" s="10" t="str">
        <f ca="1">IF(INDIRECT(ADDRESS($B103,3,1,1,$B$9))="alternating", "先後交互制", "先後固定制")</f>
        <v>先後交互制</v>
      </c>
      <c r="K103" s="11"/>
      <c r="L103" s="33">
        <f ca="1">INDIRECT(ADDRESS($B103,4,1,1,$B$9))</f>
        <v>4</v>
      </c>
      <c r="M103" s="26" t="s">
        <v>28</v>
      </c>
      <c r="N103" s="33">
        <f ca="1">INDIRECT(ADDRESS($B103,5,1,1,$B$9))</f>
        <v>7</v>
      </c>
      <c r="O103" s="26" t="s">
        <v>28</v>
      </c>
      <c r="P103" s="33">
        <f ca="1">INDIRECT(ADDRESS($B103,6,1,1,$B$9))</f>
        <v>10</v>
      </c>
      <c r="Q103" s="26" t="s">
        <v>49</v>
      </c>
      <c r="R103" s="27"/>
      <c r="S103" s="34">
        <v>0</v>
      </c>
      <c r="T103" s="35" t="s">
        <v>28</v>
      </c>
      <c r="U103" s="10">
        <f ca="1">INDIRECT(ADDRESS($B103,7,1,1,$B$9))</f>
        <v>2</v>
      </c>
      <c r="V103" t="s">
        <v>29</v>
      </c>
      <c r="W103" s="33">
        <f ca="1">INDIRECT(ADDRESS($B103,8,1,1,$B$9))</f>
        <v>6</v>
      </c>
      <c r="X103" s="27" t="s">
        <v>29</v>
      </c>
      <c r="Y103" s="10">
        <f ca="1">INDIRECT(ADDRESS($B103,9,1,1,$B$9))</f>
        <v>2000</v>
      </c>
      <c r="Z103" t="s">
        <v>30</v>
      </c>
      <c r="AB103">
        <f ca="1">INDIRECT(ADDRESS($B103,10,1,1,$B$9))</f>
        <v>2</v>
      </c>
      <c r="AC103" t="s">
        <v>29</v>
      </c>
      <c r="AG103">
        <f ca="1">INDIRECT(ADDRESS($B103,11,1,1,$B$9))</f>
        <v>6</v>
      </c>
      <c r="AH103" t="s">
        <v>29</v>
      </c>
      <c r="CA103" s="11"/>
    </row>
    <row r="104" spans="2:79" ht="15" customHeight="1" thickBot="1" x14ac:dyDescent="0.6">
      <c r="F104" s="10"/>
      <c r="G104" s="11"/>
      <c r="H104" s="10"/>
      <c r="J104" s="41" t="str">
        <f ca="1">IF(J103="先後交互制","１局目は", "ずっと")</f>
        <v>１局目は</v>
      </c>
      <c r="K104" s="42"/>
      <c r="L104" s="28"/>
      <c r="M104" s="26"/>
      <c r="N104" s="25"/>
      <c r="O104" s="27"/>
      <c r="P104" s="36" t="s">
        <v>57</v>
      </c>
      <c r="Q104" s="38"/>
      <c r="R104" s="38"/>
      <c r="S104" s="41" t="s">
        <v>51</v>
      </c>
      <c r="T104" s="42"/>
      <c r="U104" s="10"/>
      <c r="W104" s="36" t="s">
        <v>54</v>
      </c>
      <c r="X104" s="27"/>
      <c r="Y104" s="10"/>
      <c r="AK104" s="1" t="s">
        <v>46</v>
      </c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1" t="s">
        <v>93</v>
      </c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2"/>
    </row>
    <row r="105" spans="2:79" ht="15" customHeight="1" thickBot="1" x14ac:dyDescent="0.6">
      <c r="F105" s="10"/>
      <c r="G105" s="11"/>
      <c r="J105" s="41" t="str">
        <f ca="1">IF(J103="先後交互制","Ａさんの先手番、", "")</f>
        <v>Ａさんの先手番、</v>
      </c>
      <c r="K105" s="42"/>
      <c r="L105" s="28"/>
      <c r="M105" s="26"/>
      <c r="N105" s="25"/>
      <c r="O105" s="27"/>
      <c r="P105" s="36" t="s">
        <v>53</v>
      </c>
      <c r="Q105" s="38"/>
      <c r="R105" s="38"/>
      <c r="S105" s="43" t="s">
        <v>52</v>
      </c>
      <c r="T105" s="42"/>
      <c r="U105" s="10"/>
      <c r="W105" s="37" t="s">
        <v>55</v>
      </c>
      <c r="X105" s="27"/>
      <c r="Y105" s="10"/>
      <c r="Z105" s="11"/>
      <c r="AA105" s="12" t="s">
        <v>40</v>
      </c>
      <c r="AB105" s="13"/>
      <c r="AC105" s="13"/>
      <c r="AD105" s="13"/>
      <c r="AE105" s="14"/>
      <c r="AF105" s="12" t="s">
        <v>41</v>
      </c>
      <c r="AG105" s="13"/>
      <c r="AH105" s="13"/>
      <c r="AI105" s="13"/>
      <c r="AJ105" s="13"/>
      <c r="AK105" s="10">
        <f ca="1">INDIRECT(ADDRESS($B103,14,1,1,$B$9))</f>
        <v>1512</v>
      </c>
      <c r="AL105" t="s">
        <v>30</v>
      </c>
      <c r="AO105" s="6" t="s">
        <v>42</v>
      </c>
      <c r="AP105" s="6"/>
      <c r="AQ105" s="6"/>
      <c r="AR105" s="6"/>
      <c r="AS105" s="6"/>
      <c r="AT105" s="6"/>
      <c r="AU105" s="6"/>
      <c r="AV105" s="6"/>
      <c r="AW105" s="49" t="s">
        <v>45</v>
      </c>
      <c r="AX105" s="47"/>
      <c r="AY105" s="47"/>
      <c r="AZ105" s="47"/>
      <c r="BA105" s="47"/>
      <c r="BB105" s="47"/>
      <c r="BC105" s="47"/>
      <c r="BD105" s="47"/>
      <c r="BE105" s="10">
        <f ca="1">INDIRECT(ADDRESS($B103,19,1,1,$B$9))</f>
        <v>488</v>
      </c>
      <c r="BF105" t="s">
        <v>30</v>
      </c>
      <c r="BI105" s="6" t="s">
        <v>42</v>
      </c>
      <c r="BQ105" t="s">
        <v>45</v>
      </c>
      <c r="BY105" s="77" t="s">
        <v>47</v>
      </c>
      <c r="BZ105" s="78"/>
      <c r="CA105" s="79"/>
    </row>
    <row r="106" spans="2:79" ht="15" customHeight="1" x14ac:dyDescent="0.55000000000000004">
      <c r="F106" s="10"/>
      <c r="G106" s="11"/>
      <c r="H106" s="10"/>
      <c r="J106" s="41" t="str">
        <f ca="1">IF(J103="先後交互制","Ｂさんの後手番。", "")</f>
        <v>Ｂさんの後手番。</v>
      </c>
      <c r="K106" s="42"/>
      <c r="L106" s="28"/>
      <c r="M106" s="26"/>
      <c r="N106" s="25"/>
      <c r="O106" s="27"/>
      <c r="P106" s="36" t="s">
        <v>50</v>
      </c>
      <c r="Q106" s="38"/>
      <c r="R106" s="38"/>
      <c r="S106" s="43"/>
      <c r="T106" s="42"/>
      <c r="U106" s="10"/>
      <c r="W106" s="37" t="s">
        <v>56</v>
      </c>
      <c r="X106" s="27"/>
      <c r="Y106" s="10"/>
      <c r="Z106" s="11"/>
      <c r="AA106" s="15"/>
      <c r="AB106" s="16">
        <f ca="1">INDIRECT(ADDRESS($B103,12,1,1,$B$9))</f>
        <v>961</v>
      </c>
      <c r="AC106" s="16" t="s">
        <v>30</v>
      </c>
      <c r="AD106" s="16"/>
      <c r="AE106" s="17"/>
      <c r="AF106" s="15"/>
      <c r="AG106" s="16">
        <f ca="1">INDIRECT(ADDRESS($B103,13,1,1,$B$9))</f>
        <v>1026</v>
      </c>
      <c r="AH106" s="16" t="s">
        <v>30</v>
      </c>
      <c r="AI106" s="16"/>
      <c r="AJ106" s="16"/>
      <c r="AK106" s="10">
        <f ca="1">AK105*100/$Y103</f>
        <v>75.599999999999994</v>
      </c>
      <c r="AL106" t="s">
        <v>101</v>
      </c>
      <c r="AO106" s="1" t="s">
        <v>43</v>
      </c>
      <c r="AP106" s="5"/>
      <c r="AQ106" s="5"/>
      <c r="AR106" s="2"/>
      <c r="AS106" s="1" t="s">
        <v>44</v>
      </c>
      <c r="AT106" s="5"/>
      <c r="AU106" s="5"/>
      <c r="AV106" s="2"/>
      <c r="AW106" s="51" t="s">
        <v>43</v>
      </c>
      <c r="AX106" s="51"/>
      <c r="AY106" s="51"/>
      <c r="AZ106" s="52"/>
      <c r="BA106" s="50" t="s">
        <v>44</v>
      </c>
      <c r="BB106" s="51"/>
      <c r="BC106" s="51"/>
      <c r="BD106" s="55"/>
      <c r="BE106" s="10">
        <f ca="1">BE105*100/$Y103</f>
        <v>24.4</v>
      </c>
      <c r="BF106" t="s">
        <v>101</v>
      </c>
      <c r="BI106" s="1" t="s">
        <v>43</v>
      </c>
      <c r="BJ106" s="5"/>
      <c r="BK106" s="5"/>
      <c r="BL106" s="2"/>
      <c r="BM106" s="5" t="s">
        <v>44</v>
      </c>
      <c r="BN106" s="5"/>
      <c r="BO106" s="5"/>
      <c r="BP106" s="5"/>
      <c r="BQ106" s="1" t="s">
        <v>43</v>
      </c>
      <c r="BR106" s="5"/>
      <c r="BS106" s="5"/>
      <c r="BT106" s="2"/>
      <c r="BU106" s="1" t="s">
        <v>44</v>
      </c>
      <c r="BV106" s="5"/>
      <c r="BW106" s="5"/>
      <c r="BX106" s="5"/>
      <c r="BY106" s="69">
        <f ca="1">INDIRECT(ADDRESS($B103,24,1,1,$B$9))</f>
        <v>13</v>
      </c>
      <c r="BZ106" s="70" t="s">
        <v>30</v>
      </c>
      <c r="CA106" s="71"/>
    </row>
    <row r="107" spans="2:79" ht="15" customHeight="1" x14ac:dyDescent="0.55000000000000004">
      <c r="F107" s="10"/>
      <c r="G107" s="11"/>
      <c r="H107" s="10"/>
      <c r="J107" s="41" t="str">
        <f ca="1">IF(J103="先後交互制","１局毎に先後入替", "先後入替無し")</f>
        <v>１局毎に先後入替</v>
      </c>
      <c r="K107" s="42"/>
      <c r="L107" s="28"/>
      <c r="M107" s="26"/>
      <c r="N107" s="25"/>
      <c r="O107" s="27"/>
      <c r="P107" s="37"/>
      <c r="Q107" s="38"/>
      <c r="R107" s="38"/>
      <c r="S107" s="43"/>
      <c r="T107" s="42"/>
      <c r="U107" s="10"/>
      <c r="W107" s="25"/>
      <c r="X107" s="27"/>
      <c r="Y107" s="10"/>
      <c r="Z107" s="11"/>
      <c r="AA107" s="59"/>
      <c r="AB107" s="67">
        <f ca="1">AB106*100/(Y103-BY106)</f>
        <v>48.364368394564671</v>
      </c>
      <c r="AC107" s="58" t="s">
        <v>24</v>
      </c>
      <c r="AD107" s="63"/>
      <c r="AE107" s="17"/>
      <c r="AF107" s="59"/>
      <c r="AG107" s="67">
        <f ca="1">AG106*100/(Y103-BY106)</f>
        <v>51.635631605435329</v>
      </c>
      <c r="AH107" s="58" t="s">
        <v>24</v>
      </c>
      <c r="AI107" s="16"/>
      <c r="AJ107" s="16"/>
      <c r="AK107" s="10"/>
      <c r="AO107" s="10">
        <f ca="1">INDIRECT(ADDRESS($B103,15,1,1,$B$9))</f>
        <v>733</v>
      </c>
      <c r="AP107" t="s">
        <v>30</v>
      </c>
      <c r="AR107" s="11"/>
      <c r="AS107" s="10">
        <f ca="1">INDIRECT(ADDRESS($B103,16,1,1,$B$9))</f>
        <v>779</v>
      </c>
      <c r="AT107" t="s">
        <v>30</v>
      </c>
      <c r="AV107" s="11"/>
      <c r="AW107" s="47">
        <f ca="1">INDIRECT(ADDRESS($B103,17,1,1,$B$9))</f>
        <v>0</v>
      </c>
      <c r="AX107" s="49" t="s">
        <v>30</v>
      </c>
      <c r="AY107" s="49"/>
      <c r="AZ107" s="60"/>
      <c r="BA107" s="61">
        <f ca="1">INDIRECT(ADDRESS($B103,18,1,1,$B$9))</f>
        <v>0</v>
      </c>
      <c r="BB107" s="49" t="s">
        <v>30</v>
      </c>
      <c r="BC107" s="49"/>
      <c r="BD107" s="62"/>
      <c r="BE107" s="10"/>
      <c r="BI107" s="10">
        <f ca="1">INDIRECT(ADDRESS($B103,20,1,1,$B$9))</f>
        <v>227</v>
      </c>
      <c r="BJ107" t="s">
        <v>30</v>
      </c>
      <c r="BL107" s="11"/>
      <c r="BM107" s="10">
        <f ca="1">INDIRECT(ADDRESS($B103,21,1,1,$B$9))</f>
        <v>243</v>
      </c>
      <c r="BN107" t="s">
        <v>30</v>
      </c>
      <c r="BQ107" s="10">
        <f ca="1">INDIRECT(ADDRESS($B103,22,1,1,$B$9))</f>
        <v>1</v>
      </c>
      <c r="BR107" t="s">
        <v>30</v>
      </c>
      <c r="BT107" s="11"/>
      <c r="BU107" s="10">
        <f ca="1">INDIRECT(ADDRESS($B103,23,1,1,$B$9))</f>
        <v>4</v>
      </c>
      <c r="BV107" t="s">
        <v>30</v>
      </c>
      <c r="BY107" s="72">
        <f ca="1">BY106*100/Y103</f>
        <v>0.65</v>
      </c>
      <c r="BZ107" s="73" t="s">
        <v>24</v>
      </c>
      <c r="CA107" s="71"/>
    </row>
    <row r="108" spans="2:79" ht="15" customHeight="1" thickBot="1" x14ac:dyDescent="0.6">
      <c r="F108" s="3"/>
      <c r="G108" s="4"/>
      <c r="H108" s="3"/>
      <c r="I108" s="6"/>
      <c r="J108" s="57"/>
      <c r="K108" s="45"/>
      <c r="L108" s="29"/>
      <c r="M108" s="30"/>
      <c r="N108" s="31"/>
      <c r="O108" s="32"/>
      <c r="P108" s="39"/>
      <c r="Q108" s="40"/>
      <c r="R108" s="40"/>
      <c r="S108" s="44"/>
      <c r="T108" s="45"/>
      <c r="U108" s="3"/>
      <c r="V108" s="6"/>
      <c r="W108" s="31"/>
      <c r="X108" s="32"/>
      <c r="Y108" s="3"/>
      <c r="Z108" s="4"/>
      <c r="AA108" s="64" t="s">
        <v>116</v>
      </c>
      <c r="AB108" s="68">
        <f ca="1">AB107-50</f>
        <v>-1.6356316054353286</v>
      </c>
      <c r="AC108" s="65" t="s">
        <v>117</v>
      </c>
      <c r="AD108" s="65"/>
      <c r="AE108" s="66"/>
      <c r="AF108" s="64" t="s">
        <v>116</v>
      </c>
      <c r="AG108" s="68">
        <f ca="1">AG107-50</f>
        <v>1.6356316054353286</v>
      </c>
      <c r="AH108" s="65" t="s">
        <v>117</v>
      </c>
      <c r="AI108" s="65"/>
      <c r="AJ108" s="65"/>
      <c r="AK108" s="3"/>
      <c r="AL108" s="6"/>
      <c r="AM108" s="6"/>
      <c r="AN108" s="6"/>
      <c r="AO108" s="3"/>
      <c r="AP108" s="6"/>
      <c r="AQ108" s="6"/>
      <c r="AR108" s="4"/>
      <c r="AS108" s="3"/>
      <c r="AT108" s="6"/>
      <c r="AU108" s="6"/>
      <c r="AV108" s="4"/>
      <c r="AW108" s="48"/>
      <c r="AX108" s="46"/>
      <c r="AY108" s="46"/>
      <c r="AZ108" s="54"/>
      <c r="BA108" s="53"/>
      <c r="BB108" s="46"/>
      <c r="BC108" s="46"/>
      <c r="BD108" s="56"/>
      <c r="BE108" s="3"/>
      <c r="BF108" s="6"/>
      <c r="BG108" s="6"/>
      <c r="BH108" s="6"/>
      <c r="BI108" s="3"/>
      <c r="BJ108" s="6"/>
      <c r="BK108" s="6"/>
      <c r="BL108" s="4"/>
      <c r="BM108" s="3"/>
      <c r="BN108" s="6"/>
      <c r="BO108" s="6"/>
      <c r="BP108" s="6"/>
      <c r="BQ108" s="3"/>
      <c r="BR108" s="6"/>
      <c r="BS108" s="6"/>
      <c r="BT108" s="4"/>
      <c r="BU108" s="3"/>
      <c r="BV108" s="6"/>
      <c r="BW108" s="6"/>
      <c r="BX108" s="6"/>
      <c r="BY108" s="74"/>
      <c r="BZ108" s="75"/>
      <c r="CA108" s="76"/>
    </row>
    <row r="110" spans="2:79" ht="15" customHeight="1" thickBot="1" x14ac:dyDescent="0.6"/>
    <row r="111" spans="2:79" ht="15" customHeight="1" thickBot="1" x14ac:dyDescent="0.6">
      <c r="F111" s="7" t="s">
        <v>39</v>
      </c>
      <c r="G111" s="8"/>
      <c r="H111" s="8"/>
      <c r="I111" s="8"/>
      <c r="J111" s="8"/>
      <c r="K111" s="8"/>
      <c r="L111" s="7" t="s">
        <v>48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7" t="s">
        <v>36</v>
      </c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9"/>
    </row>
    <row r="112" spans="2:79" ht="15" customHeight="1" x14ac:dyDescent="0.55000000000000004">
      <c r="B112" s="18" t="s">
        <v>27</v>
      </c>
      <c r="C112" s="19"/>
      <c r="D112" s="20"/>
      <c r="F112" s="1" t="s">
        <v>31</v>
      </c>
      <c r="G112" s="2"/>
      <c r="H112" s="1" t="s">
        <v>32</v>
      </c>
      <c r="I112" s="5"/>
      <c r="J112" s="1" t="s">
        <v>38</v>
      </c>
      <c r="K112" s="2"/>
      <c r="L112" s="21" t="s">
        <v>33</v>
      </c>
      <c r="M112" s="22"/>
      <c r="N112" s="23" t="s">
        <v>34</v>
      </c>
      <c r="O112" s="24"/>
      <c r="P112" s="23" t="s">
        <v>84</v>
      </c>
      <c r="Q112" s="24"/>
      <c r="R112" s="24"/>
      <c r="S112" s="1" t="s">
        <v>47</v>
      </c>
      <c r="T112" s="2"/>
      <c r="U112" s="1" t="s">
        <v>35</v>
      </c>
      <c r="V112" s="5"/>
      <c r="W112" s="23" t="s">
        <v>58</v>
      </c>
      <c r="X112" s="24"/>
      <c r="Y112" s="1" t="s">
        <v>37</v>
      </c>
      <c r="Z112" s="5"/>
      <c r="AA112" s="5"/>
      <c r="AB112" s="5" t="s">
        <v>112</v>
      </c>
      <c r="AC112" s="5"/>
      <c r="AD112" s="5"/>
      <c r="AE112" s="5"/>
      <c r="AF112" s="5"/>
      <c r="AG112" s="5" t="s">
        <v>113</v>
      </c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2"/>
    </row>
    <row r="113" spans="2:79" ht="15" customHeight="1" thickBot="1" x14ac:dyDescent="0.6">
      <c r="B113" s="3">
        <v>11</v>
      </c>
      <c r="C113" s="6"/>
      <c r="D113" s="4"/>
      <c r="F113" s="10">
        <f ca="1">INDIRECT(ADDRESS($B113,1,1,1,$B$9))</f>
        <v>59</v>
      </c>
      <c r="G113" s="11" t="s">
        <v>23</v>
      </c>
      <c r="H113" s="10">
        <f ca="1">INDIRECT(ADDRESS($B113,2,1,1,$B$9))</f>
        <v>10</v>
      </c>
      <c r="I113" t="s">
        <v>24</v>
      </c>
      <c r="J113" s="10" t="str">
        <f ca="1">IF(INDIRECT(ADDRESS($B113,3,1,1,$B$9))="alternating", "先後交互制", "先後固定制")</f>
        <v>先後交互制</v>
      </c>
      <c r="K113" s="11"/>
      <c r="L113" s="33">
        <f ca="1">INDIRECT(ADDRESS($B113,4,1,1,$B$9))</f>
        <v>6</v>
      </c>
      <c r="M113" s="26" t="s">
        <v>28</v>
      </c>
      <c r="N113" s="33">
        <f ca="1">INDIRECT(ADDRESS($B113,5,1,1,$B$9))</f>
        <v>8</v>
      </c>
      <c r="O113" s="26" t="s">
        <v>28</v>
      </c>
      <c r="P113" s="33">
        <f ca="1">INDIRECT(ADDRESS($B113,6,1,1,$B$9))</f>
        <v>9</v>
      </c>
      <c r="Q113" s="26" t="s">
        <v>49</v>
      </c>
      <c r="R113" s="27"/>
      <c r="S113" s="34">
        <v>0</v>
      </c>
      <c r="T113" s="35" t="s">
        <v>28</v>
      </c>
      <c r="U113" s="10">
        <f ca="1">INDIRECT(ADDRESS($B113,7,1,1,$B$9))</f>
        <v>2</v>
      </c>
      <c r="V113" t="s">
        <v>29</v>
      </c>
      <c r="W113" s="33">
        <f ca="1">INDIRECT(ADDRESS($B113,8,1,1,$B$9))</f>
        <v>4</v>
      </c>
      <c r="X113" s="27" t="s">
        <v>29</v>
      </c>
      <c r="Y113" s="10">
        <f ca="1">INDIRECT(ADDRESS($B113,9,1,1,$B$9))</f>
        <v>2000</v>
      </c>
      <c r="Z113" t="s">
        <v>30</v>
      </c>
      <c r="AB113">
        <f ca="1">INDIRECT(ADDRESS($B113,10,1,1,$B$9))</f>
        <v>2</v>
      </c>
      <c r="AC113" t="s">
        <v>29</v>
      </c>
      <c r="AG113">
        <f ca="1">INDIRECT(ADDRESS($B113,11,1,1,$B$9))</f>
        <v>4</v>
      </c>
      <c r="AH113" t="s">
        <v>29</v>
      </c>
      <c r="CA113" s="11"/>
    </row>
    <row r="114" spans="2:79" ht="15" customHeight="1" thickBot="1" x14ac:dyDescent="0.6">
      <c r="F114" s="10"/>
      <c r="G114" s="11"/>
      <c r="H114" s="10"/>
      <c r="J114" s="41" t="str">
        <f ca="1">IF(J113="先後交互制","１局目は", "ずっと")</f>
        <v>１局目は</v>
      </c>
      <c r="K114" s="42"/>
      <c r="L114" s="28"/>
      <c r="M114" s="26"/>
      <c r="N114" s="25"/>
      <c r="O114" s="27"/>
      <c r="P114" s="36" t="s">
        <v>57</v>
      </c>
      <c r="Q114" s="38"/>
      <c r="R114" s="38"/>
      <c r="S114" s="41" t="s">
        <v>51</v>
      </c>
      <c r="T114" s="42"/>
      <c r="U114" s="10"/>
      <c r="W114" s="36" t="s">
        <v>54</v>
      </c>
      <c r="X114" s="27"/>
      <c r="Y114" s="10"/>
      <c r="AK114" s="1" t="s">
        <v>46</v>
      </c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1" t="s">
        <v>93</v>
      </c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2"/>
    </row>
    <row r="115" spans="2:79" ht="15" customHeight="1" thickBot="1" x14ac:dyDescent="0.6">
      <c r="F115" s="10"/>
      <c r="G115" s="11"/>
      <c r="J115" s="41" t="str">
        <f ca="1">IF(J113="先後交互制","Ａさんの先手番、", "")</f>
        <v>Ａさんの先手番、</v>
      </c>
      <c r="K115" s="42"/>
      <c r="L115" s="28"/>
      <c r="M115" s="26"/>
      <c r="N115" s="25"/>
      <c r="O115" s="27"/>
      <c r="P115" s="36" t="s">
        <v>53</v>
      </c>
      <c r="Q115" s="38"/>
      <c r="R115" s="38"/>
      <c r="S115" s="43" t="s">
        <v>52</v>
      </c>
      <c r="T115" s="42"/>
      <c r="U115" s="10"/>
      <c r="W115" s="37" t="s">
        <v>55</v>
      </c>
      <c r="X115" s="27"/>
      <c r="Y115" s="10"/>
      <c r="Z115" s="11"/>
      <c r="AA115" s="12" t="s">
        <v>40</v>
      </c>
      <c r="AB115" s="13"/>
      <c r="AC115" s="13"/>
      <c r="AD115" s="13"/>
      <c r="AE115" s="14"/>
      <c r="AF115" s="12" t="s">
        <v>41</v>
      </c>
      <c r="AG115" s="13"/>
      <c r="AH115" s="13"/>
      <c r="AI115" s="13"/>
      <c r="AJ115" s="13"/>
      <c r="AK115" s="10">
        <f ca="1">INDIRECT(ADDRESS($B113,14,1,1,$B$9))</f>
        <v>1551</v>
      </c>
      <c r="AL115" t="s">
        <v>30</v>
      </c>
      <c r="AO115" s="6" t="s">
        <v>42</v>
      </c>
      <c r="AP115" s="6"/>
      <c r="AQ115" s="6"/>
      <c r="AR115" s="6"/>
      <c r="AS115" s="6"/>
      <c r="AT115" s="6"/>
      <c r="AU115" s="6"/>
      <c r="AV115" s="6"/>
      <c r="AW115" s="49" t="s">
        <v>45</v>
      </c>
      <c r="AX115" s="47"/>
      <c r="AY115" s="47"/>
      <c r="AZ115" s="47"/>
      <c r="BA115" s="47"/>
      <c r="BB115" s="47"/>
      <c r="BC115" s="47"/>
      <c r="BD115" s="47"/>
      <c r="BE115" s="10">
        <f ca="1">INDIRECT(ADDRESS($B113,19,1,1,$B$9))</f>
        <v>449</v>
      </c>
      <c r="BF115" t="s">
        <v>30</v>
      </c>
      <c r="BI115" s="6" t="s">
        <v>42</v>
      </c>
      <c r="BQ115" t="s">
        <v>45</v>
      </c>
      <c r="BY115" s="77" t="s">
        <v>47</v>
      </c>
      <c r="BZ115" s="78"/>
      <c r="CA115" s="79"/>
    </row>
    <row r="116" spans="2:79" ht="15" customHeight="1" x14ac:dyDescent="0.55000000000000004">
      <c r="F116" s="10"/>
      <c r="G116" s="11"/>
      <c r="H116" s="10"/>
      <c r="J116" s="41" t="str">
        <f ca="1">IF(J113="先後交互制","Ｂさんの後手番。", "")</f>
        <v>Ｂさんの後手番。</v>
      </c>
      <c r="K116" s="42"/>
      <c r="L116" s="28"/>
      <c r="M116" s="26"/>
      <c r="N116" s="25"/>
      <c r="O116" s="27"/>
      <c r="P116" s="36" t="s">
        <v>50</v>
      </c>
      <c r="Q116" s="38"/>
      <c r="R116" s="38"/>
      <c r="S116" s="43"/>
      <c r="T116" s="42"/>
      <c r="U116" s="10"/>
      <c r="W116" s="37" t="s">
        <v>56</v>
      </c>
      <c r="X116" s="27"/>
      <c r="Y116" s="10"/>
      <c r="Z116" s="11"/>
      <c r="AA116" s="15"/>
      <c r="AB116" s="16">
        <f ca="1">INDIRECT(ADDRESS($B113,12,1,1,$B$9))</f>
        <v>1022</v>
      </c>
      <c r="AC116" s="16" t="s">
        <v>30</v>
      </c>
      <c r="AD116" s="16"/>
      <c r="AE116" s="17"/>
      <c r="AF116" s="15"/>
      <c r="AG116" s="16">
        <f ca="1">INDIRECT(ADDRESS($B113,13,1,1,$B$9))</f>
        <v>945</v>
      </c>
      <c r="AH116" s="16" t="s">
        <v>30</v>
      </c>
      <c r="AI116" s="16"/>
      <c r="AJ116" s="16"/>
      <c r="AK116" s="10">
        <f ca="1">AK115*100/$Y113</f>
        <v>77.55</v>
      </c>
      <c r="AL116" t="s">
        <v>101</v>
      </c>
      <c r="AO116" s="1" t="s">
        <v>43</v>
      </c>
      <c r="AP116" s="5"/>
      <c r="AQ116" s="5"/>
      <c r="AR116" s="2"/>
      <c r="AS116" s="1" t="s">
        <v>44</v>
      </c>
      <c r="AT116" s="5"/>
      <c r="AU116" s="5"/>
      <c r="AV116" s="2"/>
      <c r="AW116" s="51" t="s">
        <v>43</v>
      </c>
      <c r="AX116" s="51"/>
      <c r="AY116" s="51"/>
      <c r="AZ116" s="52"/>
      <c r="BA116" s="50" t="s">
        <v>44</v>
      </c>
      <c r="BB116" s="51"/>
      <c r="BC116" s="51"/>
      <c r="BD116" s="55"/>
      <c r="BE116" s="10">
        <f ca="1">BE115*100/$Y113</f>
        <v>22.45</v>
      </c>
      <c r="BF116" t="s">
        <v>101</v>
      </c>
      <c r="BI116" s="1" t="s">
        <v>43</v>
      </c>
      <c r="BJ116" s="5"/>
      <c r="BK116" s="5"/>
      <c r="BL116" s="2"/>
      <c r="BM116" s="5" t="s">
        <v>44</v>
      </c>
      <c r="BN116" s="5"/>
      <c r="BO116" s="5"/>
      <c r="BP116" s="5"/>
      <c r="BQ116" s="1" t="s">
        <v>43</v>
      </c>
      <c r="BR116" s="5"/>
      <c r="BS116" s="5"/>
      <c r="BT116" s="2"/>
      <c r="BU116" s="1" t="s">
        <v>44</v>
      </c>
      <c r="BV116" s="5"/>
      <c r="BW116" s="5"/>
      <c r="BX116" s="5"/>
      <c r="BY116" s="69">
        <f ca="1">INDIRECT(ADDRESS($B113,24,1,1,$B$9))</f>
        <v>33</v>
      </c>
      <c r="BZ116" s="70" t="s">
        <v>30</v>
      </c>
      <c r="CA116" s="71"/>
    </row>
    <row r="117" spans="2:79" ht="15" customHeight="1" x14ac:dyDescent="0.55000000000000004">
      <c r="F117" s="10"/>
      <c r="G117" s="11"/>
      <c r="H117" s="10"/>
      <c r="J117" s="41" t="str">
        <f ca="1">IF(J113="先後交互制","１局毎に先後入替", "先後入替無し")</f>
        <v>１局毎に先後入替</v>
      </c>
      <c r="K117" s="42"/>
      <c r="L117" s="28"/>
      <c r="M117" s="26"/>
      <c r="N117" s="25"/>
      <c r="O117" s="27"/>
      <c r="P117" s="37"/>
      <c r="Q117" s="38"/>
      <c r="R117" s="38"/>
      <c r="S117" s="43"/>
      <c r="T117" s="42"/>
      <c r="U117" s="10"/>
      <c r="W117" s="25"/>
      <c r="X117" s="27"/>
      <c r="Y117" s="10"/>
      <c r="Z117" s="11"/>
      <c r="AA117" s="59"/>
      <c r="AB117" s="67">
        <f ca="1">AB116*100/(Y113-BY116)</f>
        <v>51.957295373665481</v>
      </c>
      <c r="AC117" s="58" t="s">
        <v>24</v>
      </c>
      <c r="AD117" s="63"/>
      <c r="AE117" s="17"/>
      <c r="AF117" s="59"/>
      <c r="AG117" s="67">
        <f ca="1">AG116*100/(Y113-BY116)</f>
        <v>48.042704626334519</v>
      </c>
      <c r="AH117" s="58" t="s">
        <v>24</v>
      </c>
      <c r="AI117" s="16"/>
      <c r="AJ117" s="16"/>
      <c r="AK117" s="10"/>
      <c r="AO117" s="10">
        <f ca="1">INDIRECT(ADDRESS($B113,15,1,1,$B$9))</f>
        <v>826</v>
      </c>
      <c r="AP117" t="s">
        <v>30</v>
      </c>
      <c r="AR117" s="11"/>
      <c r="AS117" s="10">
        <f ca="1">INDIRECT(ADDRESS($B113,16,1,1,$B$9))</f>
        <v>725</v>
      </c>
      <c r="AT117" t="s">
        <v>30</v>
      </c>
      <c r="AV117" s="11"/>
      <c r="AW117" s="47">
        <f ca="1">INDIRECT(ADDRESS($B113,17,1,1,$B$9))</f>
        <v>0</v>
      </c>
      <c r="AX117" s="49" t="s">
        <v>30</v>
      </c>
      <c r="AY117" s="49"/>
      <c r="AZ117" s="60"/>
      <c r="BA117" s="61">
        <f ca="1">INDIRECT(ADDRESS($B113,18,1,1,$B$9))</f>
        <v>0</v>
      </c>
      <c r="BB117" s="49" t="s">
        <v>30</v>
      </c>
      <c r="BC117" s="49"/>
      <c r="BD117" s="62"/>
      <c r="BE117" s="10"/>
      <c r="BI117" s="10">
        <f ca="1">INDIRECT(ADDRESS($B113,20,1,1,$B$9))</f>
        <v>187</v>
      </c>
      <c r="BJ117" t="s">
        <v>30</v>
      </c>
      <c r="BL117" s="11"/>
      <c r="BM117" s="10">
        <f ca="1">INDIRECT(ADDRESS($B113,21,1,1,$B$9))</f>
        <v>212</v>
      </c>
      <c r="BN117" t="s">
        <v>30</v>
      </c>
      <c r="BQ117" s="10">
        <f ca="1">INDIRECT(ADDRESS($B113,22,1,1,$B$9))</f>
        <v>9</v>
      </c>
      <c r="BR117" t="s">
        <v>30</v>
      </c>
      <c r="BT117" s="11"/>
      <c r="BU117" s="10">
        <f ca="1">INDIRECT(ADDRESS($B113,23,1,1,$B$9))</f>
        <v>8</v>
      </c>
      <c r="BV117" t="s">
        <v>30</v>
      </c>
      <c r="BY117" s="72">
        <f ca="1">BY116*100/Y113</f>
        <v>1.65</v>
      </c>
      <c r="BZ117" s="73" t="s">
        <v>24</v>
      </c>
      <c r="CA117" s="71"/>
    </row>
    <row r="118" spans="2:79" ht="15" customHeight="1" thickBot="1" x14ac:dyDescent="0.6">
      <c r="F118" s="3"/>
      <c r="G118" s="4"/>
      <c r="H118" s="3"/>
      <c r="I118" s="6"/>
      <c r="J118" s="57"/>
      <c r="K118" s="45"/>
      <c r="L118" s="29"/>
      <c r="M118" s="30"/>
      <c r="N118" s="31"/>
      <c r="O118" s="32"/>
      <c r="P118" s="39"/>
      <c r="Q118" s="40"/>
      <c r="R118" s="40"/>
      <c r="S118" s="44"/>
      <c r="T118" s="45"/>
      <c r="U118" s="3"/>
      <c r="V118" s="6"/>
      <c r="W118" s="31"/>
      <c r="X118" s="32"/>
      <c r="Y118" s="3"/>
      <c r="Z118" s="4"/>
      <c r="AA118" s="64" t="s">
        <v>116</v>
      </c>
      <c r="AB118" s="68">
        <f ca="1">AB117-50</f>
        <v>1.957295373665481</v>
      </c>
      <c r="AC118" s="65" t="s">
        <v>117</v>
      </c>
      <c r="AD118" s="65"/>
      <c r="AE118" s="66"/>
      <c r="AF118" s="64" t="s">
        <v>116</v>
      </c>
      <c r="AG118" s="68">
        <f ca="1">AG117-50</f>
        <v>-1.957295373665481</v>
      </c>
      <c r="AH118" s="65" t="s">
        <v>117</v>
      </c>
      <c r="AI118" s="65"/>
      <c r="AJ118" s="65"/>
      <c r="AK118" s="3"/>
      <c r="AL118" s="6"/>
      <c r="AM118" s="6"/>
      <c r="AN118" s="6"/>
      <c r="AO118" s="3"/>
      <c r="AP118" s="6"/>
      <c r="AQ118" s="6"/>
      <c r="AR118" s="4"/>
      <c r="AS118" s="3"/>
      <c r="AT118" s="6"/>
      <c r="AU118" s="6"/>
      <c r="AV118" s="4"/>
      <c r="AW118" s="48"/>
      <c r="AX118" s="46"/>
      <c r="AY118" s="46"/>
      <c r="AZ118" s="54"/>
      <c r="BA118" s="53"/>
      <c r="BB118" s="46"/>
      <c r="BC118" s="46"/>
      <c r="BD118" s="56"/>
      <c r="BE118" s="3"/>
      <c r="BF118" s="6"/>
      <c r="BG118" s="6"/>
      <c r="BH118" s="6"/>
      <c r="BI118" s="3"/>
      <c r="BJ118" s="6"/>
      <c r="BK118" s="6"/>
      <c r="BL118" s="4"/>
      <c r="BM118" s="3"/>
      <c r="BN118" s="6"/>
      <c r="BO118" s="6"/>
      <c r="BP118" s="6"/>
      <c r="BQ118" s="3"/>
      <c r="BR118" s="6"/>
      <c r="BS118" s="6"/>
      <c r="BT118" s="4"/>
      <c r="BU118" s="3"/>
      <c r="BV118" s="6"/>
      <c r="BW118" s="6"/>
      <c r="BX118" s="6"/>
      <c r="BY118" s="74"/>
      <c r="BZ118" s="75"/>
      <c r="CA118" s="76"/>
    </row>
    <row r="120" spans="2:79" ht="15" customHeight="1" thickBot="1" x14ac:dyDescent="0.6"/>
    <row r="121" spans="2:79" ht="15" customHeight="1" thickBot="1" x14ac:dyDescent="0.6">
      <c r="F121" s="7" t="s">
        <v>39</v>
      </c>
      <c r="G121" s="8"/>
      <c r="H121" s="8"/>
      <c r="I121" s="8"/>
      <c r="J121" s="8"/>
      <c r="K121" s="8"/>
      <c r="L121" s="7" t="s">
        <v>48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7" t="s">
        <v>36</v>
      </c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9"/>
    </row>
    <row r="122" spans="2:79" ht="15" customHeight="1" x14ac:dyDescent="0.55000000000000004">
      <c r="B122" s="18" t="s">
        <v>27</v>
      </c>
      <c r="C122" s="19"/>
      <c r="D122" s="20"/>
      <c r="F122" s="1" t="s">
        <v>31</v>
      </c>
      <c r="G122" s="2"/>
      <c r="H122" s="1" t="s">
        <v>32</v>
      </c>
      <c r="I122" s="5"/>
      <c r="J122" s="1" t="s">
        <v>38</v>
      </c>
      <c r="K122" s="2"/>
      <c r="L122" s="21" t="s">
        <v>33</v>
      </c>
      <c r="M122" s="22"/>
      <c r="N122" s="23" t="s">
        <v>34</v>
      </c>
      <c r="O122" s="24"/>
      <c r="P122" s="23" t="s">
        <v>84</v>
      </c>
      <c r="Q122" s="24"/>
      <c r="R122" s="24"/>
      <c r="S122" s="1" t="s">
        <v>47</v>
      </c>
      <c r="T122" s="2"/>
      <c r="U122" s="1" t="s">
        <v>35</v>
      </c>
      <c r="V122" s="5"/>
      <c r="W122" s="23" t="s">
        <v>58</v>
      </c>
      <c r="X122" s="24"/>
      <c r="Y122" s="1" t="s">
        <v>37</v>
      </c>
      <c r="Z122" s="5"/>
      <c r="AA122" s="5"/>
      <c r="AB122" s="5" t="s">
        <v>112</v>
      </c>
      <c r="AC122" s="5"/>
      <c r="AD122" s="5"/>
      <c r="AE122" s="5"/>
      <c r="AF122" s="5"/>
      <c r="AG122" s="5" t="s">
        <v>113</v>
      </c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2"/>
    </row>
    <row r="123" spans="2:79" ht="15" customHeight="1" thickBot="1" x14ac:dyDescent="0.6">
      <c r="B123" s="3">
        <v>12</v>
      </c>
      <c r="C123" s="6"/>
      <c r="D123" s="4"/>
      <c r="F123" s="10">
        <f ca="1">INDIRECT(ADDRESS($B123,1,1,1,$B$9))</f>
        <v>60</v>
      </c>
      <c r="G123" s="11" t="s">
        <v>23</v>
      </c>
      <c r="H123" s="10">
        <f ca="1">INDIRECT(ADDRESS($B123,2,1,1,$B$9))</f>
        <v>10</v>
      </c>
      <c r="I123" t="s">
        <v>24</v>
      </c>
      <c r="J123" s="10" t="str">
        <f ca="1">IF(INDIRECT(ADDRESS($B123,3,1,1,$B$9))="alternating", "先後交互制", "先後固定制")</f>
        <v>先後交互制</v>
      </c>
      <c r="K123" s="11"/>
      <c r="L123" s="33">
        <f ca="1">INDIRECT(ADDRESS($B123,4,1,1,$B$9))</f>
        <v>2</v>
      </c>
      <c r="M123" s="26" t="s">
        <v>28</v>
      </c>
      <c r="N123" s="33">
        <f ca="1">INDIRECT(ADDRESS($B123,5,1,1,$B$9))</f>
        <v>3</v>
      </c>
      <c r="O123" s="26" t="s">
        <v>28</v>
      </c>
      <c r="P123" s="33">
        <f ca="1">INDIRECT(ADDRESS($B123,6,1,1,$B$9))</f>
        <v>8</v>
      </c>
      <c r="Q123" s="26" t="s">
        <v>49</v>
      </c>
      <c r="R123" s="27"/>
      <c r="S123" s="34">
        <v>0</v>
      </c>
      <c r="T123" s="35" t="s">
        <v>28</v>
      </c>
      <c r="U123" s="10">
        <f ca="1">INDIRECT(ADDRESS($B123,7,1,1,$B$9))</f>
        <v>3</v>
      </c>
      <c r="V123" t="s">
        <v>29</v>
      </c>
      <c r="W123" s="33">
        <f ca="1">INDIRECT(ADDRESS($B123,8,1,1,$B$9))</f>
        <v>8</v>
      </c>
      <c r="X123" s="27" t="s">
        <v>29</v>
      </c>
      <c r="Y123" s="10">
        <f ca="1">INDIRECT(ADDRESS($B123,9,1,1,$B$9))</f>
        <v>2000</v>
      </c>
      <c r="Z123" t="s">
        <v>30</v>
      </c>
      <c r="AB123">
        <f ca="1">INDIRECT(ADDRESS($B123,10,1,1,$B$9))</f>
        <v>3</v>
      </c>
      <c r="AC123" t="s">
        <v>29</v>
      </c>
      <c r="AG123">
        <f ca="1">INDIRECT(ADDRESS($B123,11,1,1,$B$9))</f>
        <v>8</v>
      </c>
      <c r="AH123" t="s">
        <v>29</v>
      </c>
      <c r="CA123" s="11"/>
    </row>
    <row r="124" spans="2:79" ht="15" customHeight="1" thickBot="1" x14ac:dyDescent="0.6">
      <c r="F124" s="10"/>
      <c r="G124" s="11"/>
      <c r="H124" s="10"/>
      <c r="J124" s="41" t="str">
        <f ca="1">IF(J123="先後交互制","１局目は", "ずっと")</f>
        <v>１局目は</v>
      </c>
      <c r="K124" s="42"/>
      <c r="L124" s="28"/>
      <c r="M124" s="26"/>
      <c r="N124" s="25"/>
      <c r="O124" s="27"/>
      <c r="P124" s="36" t="s">
        <v>57</v>
      </c>
      <c r="Q124" s="38"/>
      <c r="R124" s="38"/>
      <c r="S124" s="41" t="s">
        <v>51</v>
      </c>
      <c r="T124" s="42"/>
      <c r="U124" s="10"/>
      <c r="W124" s="36" t="s">
        <v>54</v>
      </c>
      <c r="X124" s="27"/>
      <c r="Y124" s="10"/>
      <c r="AK124" s="1" t="s">
        <v>46</v>
      </c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1" t="s">
        <v>93</v>
      </c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2"/>
    </row>
    <row r="125" spans="2:79" ht="15" customHeight="1" thickBot="1" x14ac:dyDescent="0.6">
      <c r="F125" s="10"/>
      <c r="G125" s="11"/>
      <c r="J125" s="41" t="str">
        <f ca="1">IF(J123="先後交互制","Ａさんの先手番、", "")</f>
        <v>Ａさんの先手番、</v>
      </c>
      <c r="K125" s="42"/>
      <c r="L125" s="28"/>
      <c r="M125" s="26"/>
      <c r="N125" s="25"/>
      <c r="O125" s="27"/>
      <c r="P125" s="36" t="s">
        <v>53</v>
      </c>
      <c r="Q125" s="38"/>
      <c r="R125" s="38"/>
      <c r="S125" s="43" t="s">
        <v>52</v>
      </c>
      <c r="T125" s="42"/>
      <c r="U125" s="10"/>
      <c r="W125" s="37" t="s">
        <v>55</v>
      </c>
      <c r="X125" s="27"/>
      <c r="Y125" s="10"/>
      <c r="Z125" s="11"/>
      <c r="AA125" s="12" t="s">
        <v>40</v>
      </c>
      <c r="AB125" s="13"/>
      <c r="AC125" s="13"/>
      <c r="AD125" s="13"/>
      <c r="AE125" s="14"/>
      <c r="AF125" s="12" t="s">
        <v>41</v>
      </c>
      <c r="AG125" s="13"/>
      <c r="AH125" s="13"/>
      <c r="AI125" s="13"/>
      <c r="AJ125" s="13"/>
      <c r="AK125" s="10">
        <f ca="1">INDIRECT(ADDRESS($B123,14,1,1,$B$9))</f>
        <v>1154</v>
      </c>
      <c r="AL125" t="s">
        <v>30</v>
      </c>
      <c r="AO125" s="6" t="s">
        <v>42</v>
      </c>
      <c r="AP125" s="6"/>
      <c r="AQ125" s="6"/>
      <c r="AR125" s="6"/>
      <c r="AS125" s="6"/>
      <c r="AT125" s="6"/>
      <c r="AU125" s="6"/>
      <c r="AV125" s="6"/>
      <c r="AW125" s="49" t="s">
        <v>45</v>
      </c>
      <c r="AX125" s="47"/>
      <c r="AY125" s="47"/>
      <c r="AZ125" s="47"/>
      <c r="BA125" s="47"/>
      <c r="BB125" s="47"/>
      <c r="BC125" s="47"/>
      <c r="BD125" s="47"/>
      <c r="BE125" s="10">
        <f ca="1">INDIRECT(ADDRESS($B123,19,1,1,$B$9))</f>
        <v>846</v>
      </c>
      <c r="BF125" t="s">
        <v>30</v>
      </c>
      <c r="BI125" s="6" t="s">
        <v>42</v>
      </c>
      <c r="BQ125" t="s">
        <v>45</v>
      </c>
      <c r="BY125" s="77" t="s">
        <v>47</v>
      </c>
      <c r="BZ125" s="78"/>
      <c r="CA125" s="79"/>
    </row>
    <row r="126" spans="2:79" ht="15" customHeight="1" x14ac:dyDescent="0.55000000000000004">
      <c r="F126" s="10"/>
      <c r="G126" s="11"/>
      <c r="H126" s="10"/>
      <c r="J126" s="41" t="str">
        <f ca="1">IF(J123="先後交互制","Ｂさんの後手番。", "")</f>
        <v>Ｂさんの後手番。</v>
      </c>
      <c r="K126" s="42"/>
      <c r="L126" s="28"/>
      <c r="M126" s="26"/>
      <c r="N126" s="25"/>
      <c r="O126" s="27"/>
      <c r="P126" s="36" t="s">
        <v>50</v>
      </c>
      <c r="Q126" s="38"/>
      <c r="R126" s="38"/>
      <c r="S126" s="43"/>
      <c r="T126" s="42"/>
      <c r="U126" s="10"/>
      <c r="W126" s="37" t="s">
        <v>56</v>
      </c>
      <c r="X126" s="27"/>
      <c r="Y126" s="10"/>
      <c r="Z126" s="11"/>
      <c r="AA126" s="15"/>
      <c r="AB126" s="16">
        <f ca="1">INDIRECT(ADDRESS($B123,12,1,1,$B$9))</f>
        <v>957</v>
      </c>
      <c r="AC126" s="16" t="s">
        <v>30</v>
      </c>
      <c r="AD126" s="16"/>
      <c r="AE126" s="17"/>
      <c r="AF126" s="15"/>
      <c r="AG126" s="16">
        <f ca="1">INDIRECT(ADDRESS($B123,13,1,1,$B$9))</f>
        <v>1006</v>
      </c>
      <c r="AH126" s="16" t="s">
        <v>30</v>
      </c>
      <c r="AI126" s="16"/>
      <c r="AJ126" s="16"/>
      <c r="AK126" s="10">
        <f ca="1">AK125*100/$Y123</f>
        <v>57.7</v>
      </c>
      <c r="AL126" t="s">
        <v>101</v>
      </c>
      <c r="AO126" s="1" t="s">
        <v>43</v>
      </c>
      <c r="AP126" s="5"/>
      <c r="AQ126" s="5"/>
      <c r="AR126" s="2"/>
      <c r="AS126" s="1" t="s">
        <v>44</v>
      </c>
      <c r="AT126" s="5"/>
      <c r="AU126" s="5"/>
      <c r="AV126" s="2"/>
      <c r="AW126" s="51" t="s">
        <v>43</v>
      </c>
      <c r="AX126" s="51"/>
      <c r="AY126" s="51"/>
      <c r="AZ126" s="52"/>
      <c r="BA126" s="50" t="s">
        <v>44</v>
      </c>
      <c r="BB126" s="51"/>
      <c r="BC126" s="51"/>
      <c r="BD126" s="55"/>
      <c r="BE126" s="10">
        <f ca="1">BE125*100/$Y123</f>
        <v>42.3</v>
      </c>
      <c r="BF126" t="s">
        <v>101</v>
      </c>
      <c r="BI126" s="1" t="s">
        <v>43</v>
      </c>
      <c r="BJ126" s="5"/>
      <c r="BK126" s="5"/>
      <c r="BL126" s="2"/>
      <c r="BM126" s="5" t="s">
        <v>44</v>
      </c>
      <c r="BN126" s="5"/>
      <c r="BO126" s="5"/>
      <c r="BP126" s="5"/>
      <c r="BQ126" s="1" t="s">
        <v>43</v>
      </c>
      <c r="BR126" s="5"/>
      <c r="BS126" s="5"/>
      <c r="BT126" s="2"/>
      <c r="BU126" s="1" t="s">
        <v>44</v>
      </c>
      <c r="BV126" s="5"/>
      <c r="BW126" s="5"/>
      <c r="BX126" s="5"/>
      <c r="BY126" s="69">
        <f ca="1">INDIRECT(ADDRESS($B123,24,1,1,$B$9))</f>
        <v>37</v>
      </c>
      <c r="BZ126" s="70" t="s">
        <v>30</v>
      </c>
      <c r="CA126" s="71"/>
    </row>
    <row r="127" spans="2:79" ht="15" customHeight="1" x14ac:dyDescent="0.55000000000000004">
      <c r="F127" s="10"/>
      <c r="G127" s="11"/>
      <c r="H127" s="10"/>
      <c r="J127" s="41" t="str">
        <f ca="1">IF(J123="先後交互制","１局毎に先後入替", "先後入替無し")</f>
        <v>１局毎に先後入替</v>
      </c>
      <c r="K127" s="42"/>
      <c r="L127" s="28"/>
      <c r="M127" s="26"/>
      <c r="N127" s="25"/>
      <c r="O127" s="27"/>
      <c r="P127" s="37"/>
      <c r="Q127" s="38"/>
      <c r="R127" s="38"/>
      <c r="S127" s="43"/>
      <c r="T127" s="42"/>
      <c r="U127" s="10"/>
      <c r="W127" s="25"/>
      <c r="X127" s="27"/>
      <c r="Y127" s="10"/>
      <c r="Z127" s="11"/>
      <c r="AA127" s="59"/>
      <c r="AB127" s="67">
        <f ca="1">AB126*100/(Y123-BY126)</f>
        <v>48.751910341314314</v>
      </c>
      <c r="AC127" s="58" t="s">
        <v>24</v>
      </c>
      <c r="AD127" s="63"/>
      <c r="AE127" s="17"/>
      <c r="AF127" s="59"/>
      <c r="AG127" s="67">
        <f ca="1">AG126*100/(Y123-BY126)</f>
        <v>51.248089658685686</v>
      </c>
      <c r="AH127" s="58" t="s">
        <v>24</v>
      </c>
      <c r="AI127" s="16"/>
      <c r="AJ127" s="16"/>
      <c r="AK127" s="10"/>
      <c r="AO127" s="10">
        <f ca="1">INDIRECT(ADDRESS($B123,15,1,1,$B$9))</f>
        <v>558</v>
      </c>
      <c r="AP127" t="s">
        <v>30</v>
      </c>
      <c r="AR127" s="11"/>
      <c r="AS127" s="10">
        <f ca="1">INDIRECT(ADDRESS($B123,16,1,1,$B$9))</f>
        <v>596</v>
      </c>
      <c r="AT127" t="s">
        <v>30</v>
      </c>
      <c r="AV127" s="11"/>
      <c r="AW127" s="47">
        <f ca="1">INDIRECT(ADDRESS($B123,17,1,1,$B$9))</f>
        <v>0</v>
      </c>
      <c r="AX127" s="49" t="s">
        <v>30</v>
      </c>
      <c r="AY127" s="49"/>
      <c r="AZ127" s="60"/>
      <c r="BA127" s="61">
        <f ca="1">INDIRECT(ADDRESS($B123,18,1,1,$B$9))</f>
        <v>0</v>
      </c>
      <c r="BB127" s="49" t="s">
        <v>30</v>
      </c>
      <c r="BC127" s="49"/>
      <c r="BD127" s="62"/>
      <c r="BE127" s="10"/>
      <c r="BI127" s="10">
        <f ca="1">INDIRECT(ADDRESS($B123,20,1,1,$B$9))</f>
        <v>379</v>
      </c>
      <c r="BJ127" t="s">
        <v>30</v>
      </c>
      <c r="BL127" s="11"/>
      <c r="BM127" s="10">
        <f ca="1">INDIRECT(ADDRESS($B123,21,1,1,$B$9))</f>
        <v>380</v>
      </c>
      <c r="BN127" t="s">
        <v>30</v>
      </c>
      <c r="BQ127" s="10">
        <f ca="1">INDIRECT(ADDRESS($B123,22,1,1,$B$9))</f>
        <v>20</v>
      </c>
      <c r="BR127" t="s">
        <v>30</v>
      </c>
      <c r="BT127" s="11"/>
      <c r="BU127" s="10">
        <f ca="1">INDIRECT(ADDRESS($B123,23,1,1,$B$9))</f>
        <v>30</v>
      </c>
      <c r="BV127" t="s">
        <v>30</v>
      </c>
      <c r="BY127" s="72">
        <f ca="1">BY126*100/Y123</f>
        <v>1.85</v>
      </c>
      <c r="BZ127" s="73" t="s">
        <v>24</v>
      </c>
      <c r="CA127" s="71"/>
    </row>
    <row r="128" spans="2:79" ht="15" customHeight="1" thickBot="1" x14ac:dyDescent="0.6">
      <c r="F128" s="3"/>
      <c r="G128" s="4"/>
      <c r="H128" s="3"/>
      <c r="I128" s="6"/>
      <c r="J128" s="57"/>
      <c r="K128" s="45"/>
      <c r="L128" s="29"/>
      <c r="M128" s="30"/>
      <c r="N128" s="31"/>
      <c r="O128" s="32"/>
      <c r="P128" s="39"/>
      <c r="Q128" s="40"/>
      <c r="R128" s="40"/>
      <c r="S128" s="44"/>
      <c r="T128" s="45"/>
      <c r="U128" s="3"/>
      <c r="V128" s="6"/>
      <c r="W128" s="31"/>
      <c r="X128" s="32"/>
      <c r="Y128" s="3"/>
      <c r="Z128" s="4"/>
      <c r="AA128" s="64" t="s">
        <v>116</v>
      </c>
      <c r="AB128" s="68">
        <f ca="1">AB127-50</f>
        <v>-1.2480896586856858</v>
      </c>
      <c r="AC128" s="65" t="s">
        <v>117</v>
      </c>
      <c r="AD128" s="65"/>
      <c r="AE128" s="66"/>
      <c r="AF128" s="64" t="s">
        <v>116</v>
      </c>
      <c r="AG128" s="68">
        <f ca="1">AG127-50</f>
        <v>1.2480896586856858</v>
      </c>
      <c r="AH128" s="65" t="s">
        <v>117</v>
      </c>
      <c r="AI128" s="65"/>
      <c r="AJ128" s="65"/>
      <c r="AK128" s="3"/>
      <c r="AL128" s="6"/>
      <c r="AM128" s="6"/>
      <c r="AN128" s="6"/>
      <c r="AO128" s="3"/>
      <c r="AP128" s="6"/>
      <c r="AQ128" s="6"/>
      <c r="AR128" s="4"/>
      <c r="AS128" s="3"/>
      <c r="AT128" s="6"/>
      <c r="AU128" s="6"/>
      <c r="AV128" s="4"/>
      <c r="AW128" s="48"/>
      <c r="AX128" s="46"/>
      <c r="AY128" s="46"/>
      <c r="AZ128" s="54"/>
      <c r="BA128" s="53"/>
      <c r="BB128" s="46"/>
      <c r="BC128" s="46"/>
      <c r="BD128" s="56"/>
      <c r="BE128" s="3"/>
      <c r="BF128" s="6"/>
      <c r="BG128" s="6"/>
      <c r="BH128" s="6"/>
      <c r="BI128" s="3"/>
      <c r="BJ128" s="6"/>
      <c r="BK128" s="6"/>
      <c r="BL128" s="4"/>
      <c r="BM128" s="3"/>
      <c r="BN128" s="6"/>
      <c r="BO128" s="6"/>
      <c r="BP128" s="6"/>
      <c r="BQ128" s="3"/>
      <c r="BR128" s="6"/>
      <c r="BS128" s="6"/>
      <c r="BT128" s="4"/>
      <c r="BU128" s="3"/>
      <c r="BV128" s="6"/>
      <c r="BW128" s="6"/>
      <c r="BX128" s="6"/>
      <c r="BY128" s="74"/>
      <c r="BZ128" s="75"/>
      <c r="CA128" s="76"/>
    </row>
    <row r="130" spans="2:79" ht="15" customHeight="1" thickBot="1" x14ac:dyDescent="0.6"/>
    <row r="131" spans="2:79" ht="15" customHeight="1" thickBot="1" x14ac:dyDescent="0.6">
      <c r="F131" s="7" t="s">
        <v>39</v>
      </c>
      <c r="G131" s="8"/>
      <c r="H131" s="8"/>
      <c r="I131" s="8"/>
      <c r="J131" s="8"/>
      <c r="K131" s="8"/>
      <c r="L131" s="7" t="s">
        <v>48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7" t="s">
        <v>36</v>
      </c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9"/>
    </row>
    <row r="132" spans="2:79" ht="15" customHeight="1" x14ac:dyDescent="0.55000000000000004">
      <c r="B132" s="18" t="s">
        <v>27</v>
      </c>
      <c r="C132" s="19"/>
      <c r="D132" s="20"/>
      <c r="F132" s="1" t="s">
        <v>31</v>
      </c>
      <c r="G132" s="2"/>
      <c r="H132" s="1" t="s">
        <v>32</v>
      </c>
      <c r="I132" s="5"/>
      <c r="J132" s="1" t="s">
        <v>38</v>
      </c>
      <c r="K132" s="2"/>
      <c r="L132" s="21" t="s">
        <v>33</v>
      </c>
      <c r="M132" s="22"/>
      <c r="N132" s="23" t="s">
        <v>34</v>
      </c>
      <c r="O132" s="24"/>
      <c r="P132" s="23" t="s">
        <v>84</v>
      </c>
      <c r="Q132" s="24"/>
      <c r="R132" s="24"/>
      <c r="S132" s="1" t="s">
        <v>47</v>
      </c>
      <c r="T132" s="2"/>
      <c r="U132" s="1" t="s">
        <v>35</v>
      </c>
      <c r="V132" s="5"/>
      <c r="W132" s="23" t="s">
        <v>58</v>
      </c>
      <c r="X132" s="24"/>
      <c r="Y132" s="1" t="s">
        <v>37</v>
      </c>
      <c r="Z132" s="5"/>
      <c r="AA132" s="5"/>
      <c r="AB132" s="5" t="s">
        <v>112</v>
      </c>
      <c r="AC132" s="5"/>
      <c r="AD132" s="5"/>
      <c r="AE132" s="5"/>
      <c r="AF132" s="5"/>
      <c r="AG132" s="5" t="s">
        <v>113</v>
      </c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2"/>
    </row>
    <row r="133" spans="2:79" ht="15" customHeight="1" thickBot="1" x14ac:dyDescent="0.6">
      <c r="B133" s="3">
        <v>13</v>
      </c>
      <c r="C133" s="6"/>
      <c r="D133" s="4"/>
      <c r="F133" s="10">
        <f ca="1">INDIRECT(ADDRESS($B133,1,1,1,$B$9))</f>
        <v>61</v>
      </c>
      <c r="G133" s="11" t="s">
        <v>23</v>
      </c>
      <c r="H133" s="10">
        <f ca="1">INDIRECT(ADDRESS($B133,2,1,1,$B$9))</f>
        <v>10</v>
      </c>
      <c r="I133" t="s">
        <v>24</v>
      </c>
      <c r="J133" s="10" t="str">
        <f ca="1">IF(INDIRECT(ADDRESS($B133,3,1,1,$B$9))="alternating", "先後交互制", "先後固定制")</f>
        <v>先後交互制</v>
      </c>
      <c r="K133" s="11"/>
      <c r="L133" s="33">
        <f ca="1">INDIRECT(ADDRESS($B133,4,1,1,$B$9))</f>
        <v>2</v>
      </c>
      <c r="M133" s="26" t="s">
        <v>28</v>
      </c>
      <c r="N133" s="33">
        <f ca="1">INDIRECT(ADDRESS($B133,5,1,1,$B$9))</f>
        <v>2</v>
      </c>
      <c r="O133" s="26" t="s">
        <v>28</v>
      </c>
      <c r="P133" s="33">
        <f ca="1">INDIRECT(ADDRESS($B133,6,1,1,$B$9))</f>
        <v>8</v>
      </c>
      <c r="Q133" s="26" t="s">
        <v>49</v>
      </c>
      <c r="R133" s="27"/>
      <c r="S133" s="34">
        <v>0</v>
      </c>
      <c r="T133" s="35" t="s">
        <v>28</v>
      </c>
      <c r="U133" s="10">
        <f ca="1">INDIRECT(ADDRESS($B133,7,1,1,$B$9))</f>
        <v>4</v>
      </c>
      <c r="V133" t="s">
        <v>29</v>
      </c>
      <c r="W133" s="33">
        <f ca="1">INDIRECT(ADDRESS($B133,8,1,1,$B$9))</f>
        <v>8</v>
      </c>
      <c r="X133" s="27" t="s">
        <v>29</v>
      </c>
      <c r="Y133" s="10">
        <f ca="1">INDIRECT(ADDRESS($B133,9,1,1,$B$9))</f>
        <v>2000</v>
      </c>
      <c r="Z133" t="s">
        <v>30</v>
      </c>
      <c r="AB133">
        <f ca="1">INDIRECT(ADDRESS($B133,10,1,1,$B$9))</f>
        <v>4</v>
      </c>
      <c r="AC133" t="s">
        <v>29</v>
      </c>
      <c r="AG133">
        <f ca="1">INDIRECT(ADDRESS($B133,11,1,1,$B$9))</f>
        <v>8</v>
      </c>
      <c r="AH133" t="s">
        <v>29</v>
      </c>
      <c r="CA133" s="11"/>
    </row>
    <row r="134" spans="2:79" ht="15" customHeight="1" thickBot="1" x14ac:dyDescent="0.6">
      <c r="F134" s="10"/>
      <c r="G134" s="11"/>
      <c r="H134" s="10"/>
      <c r="J134" s="41" t="str">
        <f ca="1">IF(J133="先後交互制","１局目は", "ずっと")</f>
        <v>１局目は</v>
      </c>
      <c r="K134" s="42"/>
      <c r="L134" s="28"/>
      <c r="M134" s="26"/>
      <c r="N134" s="25"/>
      <c r="O134" s="27"/>
      <c r="P134" s="36" t="s">
        <v>57</v>
      </c>
      <c r="Q134" s="38"/>
      <c r="R134" s="38"/>
      <c r="S134" s="41" t="s">
        <v>51</v>
      </c>
      <c r="T134" s="42"/>
      <c r="U134" s="10"/>
      <c r="W134" s="36" t="s">
        <v>54</v>
      </c>
      <c r="X134" s="27"/>
      <c r="Y134" s="10"/>
      <c r="AK134" s="1" t="s">
        <v>46</v>
      </c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1" t="s">
        <v>93</v>
      </c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2"/>
    </row>
    <row r="135" spans="2:79" ht="15" customHeight="1" thickBot="1" x14ac:dyDescent="0.6">
      <c r="F135" s="10"/>
      <c r="G135" s="11"/>
      <c r="J135" s="41" t="str">
        <f ca="1">IF(J133="先後交互制","Ａさんの先手番、", "")</f>
        <v>Ａさんの先手番、</v>
      </c>
      <c r="K135" s="42"/>
      <c r="L135" s="28"/>
      <c r="M135" s="26"/>
      <c r="N135" s="25"/>
      <c r="O135" s="27"/>
      <c r="P135" s="36" t="s">
        <v>53</v>
      </c>
      <c r="Q135" s="38"/>
      <c r="R135" s="38"/>
      <c r="S135" s="43" t="s">
        <v>52</v>
      </c>
      <c r="T135" s="42"/>
      <c r="U135" s="10"/>
      <c r="W135" s="37" t="s">
        <v>55</v>
      </c>
      <c r="X135" s="27"/>
      <c r="Y135" s="10"/>
      <c r="Z135" s="11"/>
      <c r="AA135" s="12" t="s">
        <v>40</v>
      </c>
      <c r="AB135" s="13"/>
      <c r="AC135" s="13"/>
      <c r="AD135" s="13"/>
      <c r="AE135" s="14"/>
      <c r="AF135" s="12" t="s">
        <v>41</v>
      </c>
      <c r="AG135" s="13"/>
      <c r="AH135" s="13"/>
      <c r="AI135" s="13"/>
      <c r="AJ135" s="13"/>
      <c r="AK135" s="10">
        <f ca="1">INDIRECT(ADDRESS($B133,14,1,1,$B$9))</f>
        <v>1087</v>
      </c>
      <c r="AL135" t="s">
        <v>30</v>
      </c>
      <c r="AO135" s="6" t="s">
        <v>42</v>
      </c>
      <c r="AP135" s="6"/>
      <c r="AQ135" s="6"/>
      <c r="AR135" s="6"/>
      <c r="AS135" s="6"/>
      <c r="AT135" s="6"/>
      <c r="AU135" s="6"/>
      <c r="AV135" s="6"/>
      <c r="AW135" s="49" t="s">
        <v>45</v>
      </c>
      <c r="AX135" s="47"/>
      <c r="AY135" s="47"/>
      <c r="AZ135" s="47"/>
      <c r="BA135" s="47"/>
      <c r="BB135" s="47"/>
      <c r="BC135" s="47"/>
      <c r="BD135" s="47"/>
      <c r="BE135" s="10">
        <f ca="1">INDIRECT(ADDRESS($B133,19,1,1,$B$9))</f>
        <v>913</v>
      </c>
      <c r="BF135" t="s">
        <v>30</v>
      </c>
      <c r="BI135" s="6" t="s">
        <v>42</v>
      </c>
      <c r="BQ135" t="s">
        <v>45</v>
      </c>
      <c r="BY135" s="77" t="s">
        <v>47</v>
      </c>
      <c r="BZ135" s="78"/>
      <c r="CA135" s="79"/>
    </row>
    <row r="136" spans="2:79" ht="15" customHeight="1" x14ac:dyDescent="0.55000000000000004">
      <c r="F136" s="10"/>
      <c r="G136" s="11"/>
      <c r="H136" s="10"/>
      <c r="J136" s="41" t="str">
        <f ca="1">IF(J133="先後交互制","Ｂさんの後手番。", "")</f>
        <v>Ｂさんの後手番。</v>
      </c>
      <c r="K136" s="42"/>
      <c r="L136" s="28"/>
      <c r="M136" s="26"/>
      <c r="N136" s="25"/>
      <c r="O136" s="27"/>
      <c r="P136" s="36" t="s">
        <v>50</v>
      </c>
      <c r="Q136" s="38"/>
      <c r="R136" s="38"/>
      <c r="S136" s="43"/>
      <c r="T136" s="42"/>
      <c r="U136" s="10"/>
      <c r="W136" s="37" t="s">
        <v>56</v>
      </c>
      <c r="X136" s="27"/>
      <c r="Y136" s="10"/>
      <c r="Z136" s="11"/>
      <c r="AA136" s="15"/>
      <c r="AB136" s="16">
        <f ca="1">INDIRECT(ADDRESS($B133,12,1,1,$B$9))</f>
        <v>1012</v>
      </c>
      <c r="AC136" s="16" t="s">
        <v>30</v>
      </c>
      <c r="AD136" s="16"/>
      <c r="AE136" s="17"/>
      <c r="AF136" s="15"/>
      <c r="AG136" s="16">
        <f ca="1">INDIRECT(ADDRESS($B133,13,1,1,$B$9))</f>
        <v>885</v>
      </c>
      <c r="AH136" s="16" t="s">
        <v>30</v>
      </c>
      <c r="AI136" s="16"/>
      <c r="AJ136" s="16"/>
      <c r="AK136" s="10">
        <f ca="1">AK135*100/$Y133</f>
        <v>54.35</v>
      </c>
      <c r="AL136" t="s">
        <v>101</v>
      </c>
      <c r="AO136" s="1" t="s">
        <v>43</v>
      </c>
      <c r="AP136" s="5"/>
      <c r="AQ136" s="5"/>
      <c r="AR136" s="2"/>
      <c r="AS136" s="1" t="s">
        <v>44</v>
      </c>
      <c r="AT136" s="5"/>
      <c r="AU136" s="5"/>
      <c r="AV136" s="2"/>
      <c r="AW136" s="51" t="s">
        <v>43</v>
      </c>
      <c r="AX136" s="51"/>
      <c r="AY136" s="51"/>
      <c r="AZ136" s="52"/>
      <c r="BA136" s="50" t="s">
        <v>44</v>
      </c>
      <c r="BB136" s="51"/>
      <c r="BC136" s="51"/>
      <c r="BD136" s="55"/>
      <c r="BE136" s="10">
        <f ca="1">BE135*100/$Y133</f>
        <v>45.65</v>
      </c>
      <c r="BF136" t="s">
        <v>101</v>
      </c>
      <c r="BI136" s="1" t="s">
        <v>43</v>
      </c>
      <c r="BJ136" s="5"/>
      <c r="BK136" s="5"/>
      <c r="BL136" s="2"/>
      <c r="BM136" s="5" t="s">
        <v>44</v>
      </c>
      <c r="BN136" s="5"/>
      <c r="BO136" s="5"/>
      <c r="BP136" s="5"/>
      <c r="BQ136" s="1" t="s">
        <v>43</v>
      </c>
      <c r="BR136" s="5"/>
      <c r="BS136" s="5"/>
      <c r="BT136" s="2"/>
      <c r="BU136" s="1" t="s">
        <v>44</v>
      </c>
      <c r="BV136" s="5"/>
      <c r="BW136" s="5"/>
      <c r="BX136" s="5"/>
      <c r="BY136" s="69">
        <f ca="1">INDIRECT(ADDRESS($B133,24,1,1,$B$9))</f>
        <v>103</v>
      </c>
      <c r="BZ136" s="70" t="s">
        <v>30</v>
      </c>
      <c r="CA136" s="71"/>
    </row>
    <row r="137" spans="2:79" ht="15" customHeight="1" x14ac:dyDescent="0.55000000000000004">
      <c r="F137" s="10"/>
      <c r="G137" s="11"/>
      <c r="H137" s="10"/>
      <c r="J137" s="41" t="str">
        <f ca="1">IF(J133="先後交互制","１局毎に先後入替", "先後入替無し")</f>
        <v>１局毎に先後入替</v>
      </c>
      <c r="K137" s="42"/>
      <c r="L137" s="28"/>
      <c r="M137" s="26"/>
      <c r="N137" s="25"/>
      <c r="O137" s="27"/>
      <c r="P137" s="37"/>
      <c r="Q137" s="38"/>
      <c r="R137" s="38"/>
      <c r="S137" s="43"/>
      <c r="T137" s="42"/>
      <c r="U137" s="10"/>
      <c r="W137" s="25"/>
      <c r="X137" s="27"/>
      <c r="Y137" s="10"/>
      <c r="Z137" s="11"/>
      <c r="AA137" s="59"/>
      <c r="AB137" s="67">
        <f ca="1">AB136*100/(Y133-BY136)</f>
        <v>53.347390616763313</v>
      </c>
      <c r="AC137" s="58" t="s">
        <v>24</v>
      </c>
      <c r="AD137" s="63"/>
      <c r="AE137" s="17"/>
      <c r="AF137" s="59"/>
      <c r="AG137" s="67">
        <f ca="1">AG136*100/(Y133-BY136)</f>
        <v>46.652609383236687</v>
      </c>
      <c r="AH137" s="58" t="s">
        <v>24</v>
      </c>
      <c r="AI137" s="16"/>
      <c r="AJ137" s="16"/>
      <c r="AK137" s="10"/>
      <c r="AO137" s="10">
        <f ca="1">INDIRECT(ADDRESS($B133,15,1,1,$B$9))</f>
        <v>601</v>
      </c>
      <c r="AP137" t="s">
        <v>30</v>
      </c>
      <c r="AR137" s="11"/>
      <c r="AS137" s="10">
        <f ca="1">INDIRECT(ADDRESS($B133,16,1,1,$B$9))</f>
        <v>486</v>
      </c>
      <c r="AT137" t="s">
        <v>30</v>
      </c>
      <c r="AV137" s="11"/>
      <c r="AW137" s="47">
        <f ca="1">INDIRECT(ADDRESS($B133,17,1,1,$B$9))</f>
        <v>0</v>
      </c>
      <c r="AX137" s="49" t="s">
        <v>30</v>
      </c>
      <c r="AY137" s="49"/>
      <c r="AZ137" s="60"/>
      <c r="BA137" s="61">
        <f ca="1">INDIRECT(ADDRESS($B133,18,1,1,$B$9))</f>
        <v>0</v>
      </c>
      <c r="BB137" s="49" t="s">
        <v>30</v>
      </c>
      <c r="BC137" s="49"/>
      <c r="BD137" s="62"/>
      <c r="BE137" s="10"/>
      <c r="BI137" s="10">
        <f ca="1">INDIRECT(ADDRESS($B133,20,1,1,$B$9))</f>
        <v>386</v>
      </c>
      <c r="BJ137" t="s">
        <v>30</v>
      </c>
      <c r="BL137" s="11"/>
      <c r="BM137" s="10">
        <f ca="1">INDIRECT(ADDRESS($B133,21,1,1,$B$9))</f>
        <v>381</v>
      </c>
      <c r="BN137" t="s">
        <v>30</v>
      </c>
      <c r="BQ137" s="10">
        <f ca="1">INDIRECT(ADDRESS($B133,22,1,1,$B$9))</f>
        <v>25</v>
      </c>
      <c r="BR137" t="s">
        <v>30</v>
      </c>
      <c r="BT137" s="11"/>
      <c r="BU137" s="10">
        <f ca="1">INDIRECT(ADDRESS($B133,23,1,1,$B$9))</f>
        <v>18</v>
      </c>
      <c r="BV137" t="s">
        <v>30</v>
      </c>
      <c r="BY137" s="72">
        <f ca="1">BY136*100/Y133</f>
        <v>5.15</v>
      </c>
      <c r="BZ137" s="73" t="s">
        <v>24</v>
      </c>
      <c r="CA137" s="71"/>
    </row>
    <row r="138" spans="2:79" ht="15" customHeight="1" thickBot="1" x14ac:dyDescent="0.6">
      <c r="F138" s="3"/>
      <c r="G138" s="4"/>
      <c r="H138" s="3"/>
      <c r="I138" s="6"/>
      <c r="J138" s="57"/>
      <c r="K138" s="45"/>
      <c r="L138" s="29"/>
      <c r="M138" s="30"/>
      <c r="N138" s="31"/>
      <c r="O138" s="32"/>
      <c r="P138" s="39"/>
      <c r="Q138" s="40"/>
      <c r="R138" s="40"/>
      <c r="S138" s="44"/>
      <c r="T138" s="45"/>
      <c r="U138" s="3"/>
      <c r="V138" s="6"/>
      <c r="W138" s="31"/>
      <c r="X138" s="32"/>
      <c r="Y138" s="3"/>
      <c r="Z138" s="4"/>
      <c r="AA138" s="64" t="s">
        <v>116</v>
      </c>
      <c r="AB138" s="68">
        <f ca="1">AB137-50</f>
        <v>3.3473906167633132</v>
      </c>
      <c r="AC138" s="65" t="s">
        <v>117</v>
      </c>
      <c r="AD138" s="65"/>
      <c r="AE138" s="66"/>
      <c r="AF138" s="64" t="s">
        <v>116</v>
      </c>
      <c r="AG138" s="68">
        <f ca="1">AG137-50</f>
        <v>-3.3473906167633132</v>
      </c>
      <c r="AH138" s="65" t="s">
        <v>117</v>
      </c>
      <c r="AI138" s="65"/>
      <c r="AJ138" s="65"/>
      <c r="AK138" s="3"/>
      <c r="AL138" s="6"/>
      <c r="AM138" s="6"/>
      <c r="AN138" s="6"/>
      <c r="AO138" s="3"/>
      <c r="AP138" s="6"/>
      <c r="AQ138" s="6"/>
      <c r="AR138" s="4"/>
      <c r="AS138" s="3"/>
      <c r="AT138" s="6"/>
      <c r="AU138" s="6"/>
      <c r="AV138" s="4"/>
      <c r="AW138" s="48"/>
      <c r="AX138" s="46"/>
      <c r="AY138" s="46"/>
      <c r="AZ138" s="54"/>
      <c r="BA138" s="53"/>
      <c r="BB138" s="46"/>
      <c r="BC138" s="46"/>
      <c r="BD138" s="56"/>
      <c r="BE138" s="3"/>
      <c r="BF138" s="6"/>
      <c r="BG138" s="6"/>
      <c r="BH138" s="6"/>
      <c r="BI138" s="3"/>
      <c r="BJ138" s="6"/>
      <c r="BK138" s="6"/>
      <c r="BL138" s="4"/>
      <c r="BM138" s="3"/>
      <c r="BN138" s="6"/>
      <c r="BO138" s="6"/>
      <c r="BP138" s="6"/>
      <c r="BQ138" s="3"/>
      <c r="BR138" s="6"/>
      <c r="BS138" s="6"/>
      <c r="BT138" s="4"/>
      <c r="BU138" s="3"/>
      <c r="BV138" s="6"/>
      <c r="BW138" s="6"/>
      <c r="BX138" s="6"/>
      <c r="BY138" s="74"/>
      <c r="BZ138" s="75"/>
      <c r="CA138" s="76"/>
    </row>
    <row r="140" spans="2:79" ht="15" customHeight="1" thickBot="1" x14ac:dyDescent="0.6"/>
    <row r="141" spans="2:79" ht="15" customHeight="1" thickBot="1" x14ac:dyDescent="0.6">
      <c r="F141" s="7" t="s">
        <v>39</v>
      </c>
      <c r="G141" s="8"/>
      <c r="H141" s="8"/>
      <c r="I141" s="8"/>
      <c r="J141" s="8"/>
      <c r="K141" s="8"/>
      <c r="L141" s="7" t="s">
        <v>48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7" t="s">
        <v>36</v>
      </c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9"/>
    </row>
    <row r="142" spans="2:79" ht="15" customHeight="1" x14ac:dyDescent="0.55000000000000004">
      <c r="B142" s="18" t="s">
        <v>27</v>
      </c>
      <c r="C142" s="19"/>
      <c r="D142" s="20"/>
      <c r="F142" s="1" t="s">
        <v>31</v>
      </c>
      <c r="G142" s="2"/>
      <c r="H142" s="1" t="s">
        <v>32</v>
      </c>
      <c r="I142" s="5"/>
      <c r="J142" s="1" t="s">
        <v>38</v>
      </c>
      <c r="K142" s="2"/>
      <c r="L142" s="21" t="s">
        <v>33</v>
      </c>
      <c r="M142" s="22"/>
      <c r="N142" s="23" t="s">
        <v>34</v>
      </c>
      <c r="O142" s="24"/>
      <c r="P142" s="23" t="s">
        <v>84</v>
      </c>
      <c r="Q142" s="24"/>
      <c r="R142" s="24"/>
      <c r="S142" s="1" t="s">
        <v>47</v>
      </c>
      <c r="T142" s="2"/>
      <c r="U142" s="1" t="s">
        <v>35</v>
      </c>
      <c r="V142" s="5"/>
      <c r="W142" s="23" t="s">
        <v>58</v>
      </c>
      <c r="X142" s="24"/>
      <c r="Y142" s="1" t="s">
        <v>37</v>
      </c>
      <c r="Z142" s="5"/>
      <c r="AA142" s="5"/>
      <c r="AB142" s="5" t="s">
        <v>112</v>
      </c>
      <c r="AC142" s="5"/>
      <c r="AD142" s="5"/>
      <c r="AE142" s="5"/>
      <c r="AF142" s="5"/>
      <c r="AG142" s="5" t="s">
        <v>113</v>
      </c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2"/>
    </row>
    <row r="143" spans="2:79" ht="15" customHeight="1" thickBot="1" x14ac:dyDescent="0.6">
      <c r="B143" s="3">
        <v>14</v>
      </c>
      <c r="C143" s="6"/>
      <c r="D143" s="4"/>
      <c r="F143" s="10">
        <f ca="1">INDIRECT(ADDRESS($B143,1,1,1,$B$9))</f>
        <v>62</v>
      </c>
      <c r="G143" s="11" t="s">
        <v>23</v>
      </c>
      <c r="H143" s="10">
        <f ca="1">INDIRECT(ADDRESS($B143,2,1,1,$B$9))</f>
        <v>10</v>
      </c>
      <c r="I143" t="s">
        <v>24</v>
      </c>
      <c r="J143" s="10" t="str">
        <f ca="1">IF(INDIRECT(ADDRESS($B143,3,1,1,$B$9))="alternating", "先後交互制", "先後固定制")</f>
        <v>先後交互制</v>
      </c>
      <c r="K143" s="11"/>
      <c r="L143" s="33">
        <f ca="1">INDIRECT(ADDRESS($B143,4,1,1,$B$9))</f>
        <v>1</v>
      </c>
      <c r="M143" s="26" t="s">
        <v>28</v>
      </c>
      <c r="N143" s="33">
        <f ca="1">INDIRECT(ADDRESS($B143,5,1,1,$B$9))</f>
        <v>2</v>
      </c>
      <c r="O143" s="26" t="s">
        <v>28</v>
      </c>
      <c r="P143" s="33">
        <f ca="1">INDIRECT(ADDRESS($B143,6,1,1,$B$9))</f>
        <v>3</v>
      </c>
      <c r="Q143" s="26" t="s">
        <v>49</v>
      </c>
      <c r="R143" s="27"/>
      <c r="S143" s="34">
        <v>0</v>
      </c>
      <c r="T143" s="35" t="s">
        <v>28</v>
      </c>
      <c r="U143" s="10">
        <f ca="1">INDIRECT(ADDRESS($B143,7,1,1,$B$9))</f>
        <v>2</v>
      </c>
      <c r="V143" t="s">
        <v>29</v>
      </c>
      <c r="W143" s="33">
        <f ca="1">INDIRECT(ADDRESS($B143,8,1,1,$B$9))</f>
        <v>6</v>
      </c>
      <c r="X143" s="27" t="s">
        <v>29</v>
      </c>
      <c r="Y143" s="10">
        <f ca="1">INDIRECT(ADDRESS($B143,9,1,1,$B$9))</f>
        <v>2000</v>
      </c>
      <c r="Z143" t="s">
        <v>30</v>
      </c>
      <c r="AB143">
        <f ca="1">INDIRECT(ADDRESS($B143,10,1,1,$B$9))</f>
        <v>2</v>
      </c>
      <c r="AC143" t="s">
        <v>29</v>
      </c>
      <c r="AG143">
        <f ca="1">INDIRECT(ADDRESS($B143,11,1,1,$B$9))</f>
        <v>6</v>
      </c>
      <c r="AH143" t="s">
        <v>29</v>
      </c>
      <c r="CA143" s="11"/>
    </row>
    <row r="144" spans="2:79" ht="15" customHeight="1" thickBot="1" x14ac:dyDescent="0.6">
      <c r="F144" s="10"/>
      <c r="G144" s="11"/>
      <c r="H144" s="10"/>
      <c r="J144" s="41" t="str">
        <f ca="1">IF(J143="先後交互制","１局目は", "ずっと")</f>
        <v>１局目は</v>
      </c>
      <c r="K144" s="42"/>
      <c r="L144" s="28"/>
      <c r="M144" s="26"/>
      <c r="N144" s="25"/>
      <c r="O144" s="27"/>
      <c r="P144" s="36" t="s">
        <v>57</v>
      </c>
      <c r="Q144" s="38"/>
      <c r="R144" s="38"/>
      <c r="S144" s="41" t="s">
        <v>51</v>
      </c>
      <c r="T144" s="42"/>
      <c r="U144" s="10"/>
      <c r="W144" s="36" t="s">
        <v>54</v>
      </c>
      <c r="X144" s="27"/>
      <c r="Y144" s="10"/>
      <c r="AK144" s="1" t="s">
        <v>46</v>
      </c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1" t="s">
        <v>93</v>
      </c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2"/>
    </row>
    <row r="145" spans="2:79" ht="15" customHeight="1" thickBot="1" x14ac:dyDescent="0.6">
      <c r="F145" s="10"/>
      <c r="G145" s="11"/>
      <c r="J145" s="41" t="str">
        <f ca="1">IF(J143="先後交互制","Ａさんの先手番、", "")</f>
        <v>Ａさんの先手番、</v>
      </c>
      <c r="K145" s="42"/>
      <c r="L145" s="28"/>
      <c r="M145" s="26"/>
      <c r="N145" s="25"/>
      <c r="O145" s="27"/>
      <c r="P145" s="36" t="s">
        <v>53</v>
      </c>
      <c r="Q145" s="38"/>
      <c r="R145" s="38"/>
      <c r="S145" s="43" t="s">
        <v>52</v>
      </c>
      <c r="T145" s="42"/>
      <c r="U145" s="10"/>
      <c r="W145" s="37" t="s">
        <v>55</v>
      </c>
      <c r="X145" s="27"/>
      <c r="Y145" s="10"/>
      <c r="Z145" s="11"/>
      <c r="AA145" s="12" t="s">
        <v>40</v>
      </c>
      <c r="AB145" s="13"/>
      <c r="AC145" s="13"/>
      <c r="AD145" s="13"/>
      <c r="AE145" s="14"/>
      <c r="AF145" s="12" t="s">
        <v>41</v>
      </c>
      <c r="AG145" s="13"/>
      <c r="AH145" s="13"/>
      <c r="AI145" s="13"/>
      <c r="AJ145" s="13"/>
      <c r="AK145" s="10">
        <f ca="1">INDIRECT(ADDRESS($B143,14,1,1,$B$9))</f>
        <v>1503</v>
      </c>
      <c r="AL145" t="s">
        <v>30</v>
      </c>
      <c r="AO145" s="6" t="s">
        <v>42</v>
      </c>
      <c r="AP145" s="6"/>
      <c r="AQ145" s="6"/>
      <c r="AR145" s="6"/>
      <c r="AS145" s="6"/>
      <c r="AT145" s="6"/>
      <c r="AU145" s="6"/>
      <c r="AV145" s="6"/>
      <c r="AW145" s="49" t="s">
        <v>45</v>
      </c>
      <c r="AX145" s="47"/>
      <c r="AY145" s="47"/>
      <c r="AZ145" s="47"/>
      <c r="BA145" s="47"/>
      <c r="BB145" s="47"/>
      <c r="BC145" s="47"/>
      <c r="BD145" s="47"/>
      <c r="BE145" s="10">
        <f ca="1">INDIRECT(ADDRESS($B143,19,1,1,$B$9))</f>
        <v>497</v>
      </c>
      <c r="BF145" t="s">
        <v>30</v>
      </c>
      <c r="BI145" s="6" t="s">
        <v>42</v>
      </c>
      <c r="BQ145" t="s">
        <v>45</v>
      </c>
      <c r="BY145" s="77" t="s">
        <v>47</v>
      </c>
      <c r="BZ145" s="78"/>
      <c r="CA145" s="79"/>
    </row>
    <row r="146" spans="2:79" ht="15" customHeight="1" x14ac:dyDescent="0.55000000000000004">
      <c r="F146" s="10"/>
      <c r="G146" s="11"/>
      <c r="H146" s="10"/>
      <c r="J146" s="41" t="str">
        <f ca="1">IF(J143="先後交互制","Ｂさんの後手番。", "")</f>
        <v>Ｂさんの後手番。</v>
      </c>
      <c r="K146" s="42"/>
      <c r="L146" s="28"/>
      <c r="M146" s="26"/>
      <c r="N146" s="25"/>
      <c r="O146" s="27"/>
      <c r="P146" s="36" t="s">
        <v>50</v>
      </c>
      <c r="Q146" s="38"/>
      <c r="R146" s="38"/>
      <c r="S146" s="43"/>
      <c r="T146" s="42"/>
      <c r="U146" s="10"/>
      <c r="W146" s="37" t="s">
        <v>56</v>
      </c>
      <c r="X146" s="27"/>
      <c r="Y146" s="10"/>
      <c r="Z146" s="11"/>
      <c r="AA146" s="15"/>
      <c r="AB146" s="16">
        <f ca="1">INDIRECT(ADDRESS($B143,12,1,1,$B$9))</f>
        <v>1013</v>
      </c>
      <c r="AC146" s="16" t="s">
        <v>30</v>
      </c>
      <c r="AD146" s="16"/>
      <c r="AE146" s="17"/>
      <c r="AF146" s="15"/>
      <c r="AG146" s="16">
        <f ca="1">INDIRECT(ADDRESS($B143,13,1,1,$B$9))</f>
        <v>966</v>
      </c>
      <c r="AH146" s="16" t="s">
        <v>30</v>
      </c>
      <c r="AI146" s="16"/>
      <c r="AJ146" s="16"/>
      <c r="AK146" s="10">
        <f ca="1">AK145*100/$Y143</f>
        <v>75.150000000000006</v>
      </c>
      <c r="AL146" t="s">
        <v>101</v>
      </c>
      <c r="AO146" s="1" t="s">
        <v>43</v>
      </c>
      <c r="AP146" s="5"/>
      <c r="AQ146" s="5"/>
      <c r="AR146" s="2"/>
      <c r="AS146" s="1" t="s">
        <v>44</v>
      </c>
      <c r="AT146" s="5"/>
      <c r="AU146" s="5"/>
      <c r="AV146" s="2"/>
      <c r="AW146" s="51" t="s">
        <v>43</v>
      </c>
      <c r="AX146" s="51"/>
      <c r="AY146" s="51"/>
      <c r="AZ146" s="52"/>
      <c r="BA146" s="50" t="s">
        <v>44</v>
      </c>
      <c r="BB146" s="51"/>
      <c r="BC146" s="51"/>
      <c r="BD146" s="55"/>
      <c r="BE146" s="10">
        <f ca="1">BE145*100/$Y143</f>
        <v>24.85</v>
      </c>
      <c r="BF146" t="s">
        <v>101</v>
      </c>
      <c r="BI146" s="1" t="s">
        <v>43</v>
      </c>
      <c r="BJ146" s="5"/>
      <c r="BK146" s="5"/>
      <c r="BL146" s="2"/>
      <c r="BM146" s="5" t="s">
        <v>44</v>
      </c>
      <c r="BN146" s="5"/>
      <c r="BO146" s="5"/>
      <c r="BP146" s="5"/>
      <c r="BQ146" s="1" t="s">
        <v>43</v>
      </c>
      <c r="BR146" s="5"/>
      <c r="BS146" s="5"/>
      <c r="BT146" s="2"/>
      <c r="BU146" s="1" t="s">
        <v>44</v>
      </c>
      <c r="BV146" s="5"/>
      <c r="BW146" s="5"/>
      <c r="BX146" s="5"/>
      <c r="BY146" s="69">
        <f ca="1">INDIRECT(ADDRESS($B143,24,1,1,$B$9))</f>
        <v>21</v>
      </c>
      <c r="BZ146" s="70" t="s">
        <v>30</v>
      </c>
      <c r="CA146" s="71"/>
    </row>
    <row r="147" spans="2:79" ht="15" customHeight="1" x14ac:dyDescent="0.55000000000000004">
      <c r="F147" s="10"/>
      <c r="G147" s="11"/>
      <c r="H147" s="10"/>
      <c r="J147" s="41" t="str">
        <f ca="1">IF(J143="先後交互制","１局毎に先後入替", "先後入替無し")</f>
        <v>１局毎に先後入替</v>
      </c>
      <c r="K147" s="42"/>
      <c r="L147" s="28"/>
      <c r="M147" s="26"/>
      <c r="N147" s="25"/>
      <c r="O147" s="27"/>
      <c r="P147" s="37"/>
      <c r="Q147" s="38"/>
      <c r="R147" s="38"/>
      <c r="S147" s="43"/>
      <c r="T147" s="42"/>
      <c r="U147" s="10"/>
      <c r="W147" s="25"/>
      <c r="X147" s="27"/>
      <c r="Y147" s="10"/>
      <c r="Z147" s="11"/>
      <c r="AA147" s="59"/>
      <c r="AB147" s="67">
        <f ca="1">AB146*100/(Y143-BY146)</f>
        <v>51.187468418393131</v>
      </c>
      <c r="AC147" s="58" t="s">
        <v>24</v>
      </c>
      <c r="AD147" s="63"/>
      <c r="AE147" s="17"/>
      <c r="AF147" s="59"/>
      <c r="AG147" s="67">
        <f ca="1">AG146*100/(Y143-BY146)</f>
        <v>48.812531581606869</v>
      </c>
      <c r="AH147" s="58" t="s">
        <v>24</v>
      </c>
      <c r="AI147" s="16"/>
      <c r="AJ147" s="16"/>
      <c r="AK147" s="10"/>
      <c r="AO147" s="10">
        <f ca="1">INDIRECT(ADDRESS($B143,15,1,1,$B$9))</f>
        <v>766</v>
      </c>
      <c r="AP147" t="s">
        <v>30</v>
      </c>
      <c r="AR147" s="11"/>
      <c r="AS147" s="10">
        <f ca="1">INDIRECT(ADDRESS($B143,16,1,1,$B$9))</f>
        <v>737</v>
      </c>
      <c r="AT147" t="s">
        <v>30</v>
      </c>
      <c r="AV147" s="11"/>
      <c r="AW147" s="47">
        <f ca="1">INDIRECT(ADDRESS($B143,17,1,1,$B$9))</f>
        <v>0</v>
      </c>
      <c r="AX147" s="49" t="s">
        <v>30</v>
      </c>
      <c r="AY147" s="49"/>
      <c r="AZ147" s="60"/>
      <c r="BA147" s="61">
        <f ca="1">INDIRECT(ADDRESS($B143,18,1,1,$B$9))</f>
        <v>0</v>
      </c>
      <c r="BB147" s="49" t="s">
        <v>30</v>
      </c>
      <c r="BC147" s="49"/>
      <c r="BD147" s="62"/>
      <c r="BE147" s="10"/>
      <c r="BI147" s="10">
        <f ca="1">INDIRECT(ADDRESS($B143,20,1,1,$B$9))</f>
        <v>244</v>
      </c>
      <c r="BJ147" t="s">
        <v>30</v>
      </c>
      <c r="BL147" s="11"/>
      <c r="BM147" s="10">
        <f ca="1">INDIRECT(ADDRESS($B143,21,1,1,$B$9))</f>
        <v>226</v>
      </c>
      <c r="BN147" t="s">
        <v>30</v>
      </c>
      <c r="BQ147" s="10">
        <f ca="1">INDIRECT(ADDRESS($B143,22,1,1,$B$9))</f>
        <v>3</v>
      </c>
      <c r="BR147" t="s">
        <v>30</v>
      </c>
      <c r="BT147" s="11"/>
      <c r="BU147" s="10">
        <f ca="1">INDIRECT(ADDRESS($B143,23,1,1,$B$9))</f>
        <v>3</v>
      </c>
      <c r="BV147" t="s">
        <v>30</v>
      </c>
      <c r="BY147" s="72">
        <f ca="1">BY146*100/Y143</f>
        <v>1.05</v>
      </c>
      <c r="BZ147" s="73" t="s">
        <v>24</v>
      </c>
      <c r="CA147" s="71"/>
    </row>
    <row r="148" spans="2:79" ht="15" customHeight="1" thickBot="1" x14ac:dyDescent="0.6">
      <c r="F148" s="3"/>
      <c r="G148" s="4"/>
      <c r="H148" s="3"/>
      <c r="I148" s="6"/>
      <c r="J148" s="57"/>
      <c r="K148" s="45"/>
      <c r="L148" s="29"/>
      <c r="M148" s="30"/>
      <c r="N148" s="31"/>
      <c r="O148" s="32"/>
      <c r="P148" s="39"/>
      <c r="Q148" s="40"/>
      <c r="R148" s="40"/>
      <c r="S148" s="44"/>
      <c r="T148" s="45"/>
      <c r="U148" s="3"/>
      <c r="V148" s="6"/>
      <c r="W148" s="31"/>
      <c r="X148" s="32"/>
      <c r="Y148" s="3"/>
      <c r="Z148" s="4"/>
      <c r="AA148" s="64" t="s">
        <v>116</v>
      </c>
      <c r="AB148" s="68">
        <f ca="1">AB147-50</f>
        <v>1.1874684183931308</v>
      </c>
      <c r="AC148" s="65" t="s">
        <v>117</v>
      </c>
      <c r="AD148" s="65"/>
      <c r="AE148" s="66"/>
      <c r="AF148" s="64" t="s">
        <v>116</v>
      </c>
      <c r="AG148" s="68">
        <f ca="1">AG147-50</f>
        <v>-1.1874684183931308</v>
      </c>
      <c r="AH148" s="65" t="s">
        <v>117</v>
      </c>
      <c r="AI148" s="65"/>
      <c r="AJ148" s="65"/>
      <c r="AK148" s="3"/>
      <c r="AL148" s="6"/>
      <c r="AM148" s="6"/>
      <c r="AN148" s="6"/>
      <c r="AO148" s="3"/>
      <c r="AP148" s="6"/>
      <c r="AQ148" s="6"/>
      <c r="AR148" s="4"/>
      <c r="AS148" s="3"/>
      <c r="AT148" s="6"/>
      <c r="AU148" s="6"/>
      <c r="AV148" s="4"/>
      <c r="AW148" s="48"/>
      <c r="AX148" s="46"/>
      <c r="AY148" s="46"/>
      <c r="AZ148" s="54"/>
      <c r="BA148" s="53"/>
      <c r="BB148" s="46"/>
      <c r="BC148" s="46"/>
      <c r="BD148" s="56"/>
      <c r="BE148" s="3"/>
      <c r="BF148" s="6"/>
      <c r="BG148" s="6"/>
      <c r="BH148" s="6"/>
      <c r="BI148" s="3"/>
      <c r="BJ148" s="6"/>
      <c r="BK148" s="6"/>
      <c r="BL148" s="4"/>
      <c r="BM148" s="3"/>
      <c r="BN148" s="6"/>
      <c r="BO148" s="6"/>
      <c r="BP148" s="6"/>
      <c r="BQ148" s="3"/>
      <c r="BR148" s="6"/>
      <c r="BS148" s="6"/>
      <c r="BT148" s="4"/>
      <c r="BU148" s="3"/>
      <c r="BV148" s="6"/>
      <c r="BW148" s="6"/>
      <c r="BX148" s="6"/>
      <c r="BY148" s="74"/>
      <c r="BZ148" s="75"/>
      <c r="CA148" s="76"/>
    </row>
    <row r="150" spans="2:79" ht="15" customHeight="1" thickBot="1" x14ac:dyDescent="0.6"/>
    <row r="151" spans="2:79" ht="15" customHeight="1" thickBot="1" x14ac:dyDescent="0.6">
      <c r="F151" s="7" t="s">
        <v>39</v>
      </c>
      <c r="G151" s="8"/>
      <c r="H151" s="8"/>
      <c r="I151" s="8"/>
      <c r="J151" s="8"/>
      <c r="K151" s="8"/>
      <c r="L151" s="7" t="s">
        <v>48</v>
      </c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7" t="s">
        <v>36</v>
      </c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9"/>
    </row>
    <row r="152" spans="2:79" ht="15" customHeight="1" x14ac:dyDescent="0.55000000000000004">
      <c r="B152" s="18" t="s">
        <v>27</v>
      </c>
      <c r="C152" s="19"/>
      <c r="D152" s="20"/>
      <c r="F152" s="1" t="s">
        <v>31</v>
      </c>
      <c r="G152" s="2"/>
      <c r="H152" s="1" t="s">
        <v>32</v>
      </c>
      <c r="I152" s="5"/>
      <c r="J152" s="1" t="s">
        <v>38</v>
      </c>
      <c r="K152" s="2"/>
      <c r="L152" s="21" t="s">
        <v>33</v>
      </c>
      <c r="M152" s="22"/>
      <c r="N152" s="23" t="s">
        <v>34</v>
      </c>
      <c r="O152" s="24"/>
      <c r="P152" s="23" t="s">
        <v>84</v>
      </c>
      <c r="Q152" s="24"/>
      <c r="R152" s="24"/>
      <c r="S152" s="1" t="s">
        <v>47</v>
      </c>
      <c r="T152" s="2"/>
      <c r="U152" s="1" t="s">
        <v>35</v>
      </c>
      <c r="V152" s="5"/>
      <c r="W152" s="23" t="s">
        <v>58</v>
      </c>
      <c r="X152" s="24"/>
      <c r="Y152" s="1" t="s">
        <v>37</v>
      </c>
      <c r="Z152" s="5"/>
      <c r="AA152" s="5"/>
      <c r="AB152" s="5" t="s">
        <v>112</v>
      </c>
      <c r="AC152" s="5"/>
      <c r="AD152" s="5"/>
      <c r="AE152" s="5"/>
      <c r="AF152" s="5"/>
      <c r="AG152" s="5" t="s">
        <v>113</v>
      </c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2"/>
    </row>
    <row r="153" spans="2:79" ht="15" customHeight="1" thickBot="1" x14ac:dyDescent="0.6">
      <c r="B153" s="3">
        <v>15</v>
      </c>
      <c r="C153" s="6"/>
      <c r="D153" s="4"/>
      <c r="F153" s="10">
        <f ca="1">INDIRECT(ADDRESS($B153,1,1,1,$B$9))</f>
        <v>63</v>
      </c>
      <c r="G153" s="11" t="s">
        <v>23</v>
      </c>
      <c r="H153" s="10">
        <f ca="1">INDIRECT(ADDRESS($B153,2,1,1,$B$9))</f>
        <v>10</v>
      </c>
      <c r="I153" t="s">
        <v>24</v>
      </c>
      <c r="J153" s="10" t="str">
        <f ca="1">IF(INDIRECT(ADDRESS($B153,3,1,1,$B$9))="alternating", "先後交互制", "先後固定制")</f>
        <v>先後交互制</v>
      </c>
      <c r="K153" s="11"/>
      <c r="L153" s="33">
        <f ca="1">INDIRECT(ADDRESS($B153,4,1,1,$B$9))</f>
        <v>3</v>
      </c>
      <c r="M153" s="26" t="s">
        <v>28</v>
      </c>
      <c r="N153" s="33">
        <f ca="1">INDIRECT(ADDRESS($B153,5,1,1,$B$9))</f>
        <v>4</v>
      </c>
      <c r="O153" s="26" t="s">
        <v>28</v>
      </c>
      <c r="P153" s="33">
        <f ca="1">INDIRECT(ADDRESS($B153,6,1,1,$B$9))</f>
        <v>8</v>
      </c>
      <c r="Q153" s="26" t="s">
        <v>49</v>
      </c>
      <c r="R153" s="27"/>
      <c r="S153" s="34">
        <v>0</v>
      </c>
      <c r="T153" s="35" t="s">
        <v>28</v>
      </c>
      <c r="U153" s="10">
        <f ca="1">INDIRECT(ADDRESS($B153,7,1,1,$B$9))</f>
        <v>3</v>
      </c>
      <c r="V153" t="s">
        <v>29</v>
      </c>
      <c r="W153" s="33">
        <f ca="1">INDIRECT(ADDRESS($B153,8,1,1,$B$9))</f>
        <v>6</v>
      </c>
      <c r="X153" s="27" t="s">
        <v>29</v>
      </c>
      <c r="Y153" s="10">
        <f ca="1">INDIRECT(ADDRESS($B153,9,1,1,$B$9))</f>
        <v>2000</v>
      </c>
      <c r="Z153" t="s">
        <v>30</v>
      </c>
      <c r="AB153">
        <f ca="1">INDIRECT(ADDRESS($B153,10,1,1,$B$9))</f>
        <v>3</v>
      </c>
      <c r="AC153" t="s">
        <v>29</v>
      </c>
      <c r="AG153">
        <f ca="1">INDIRECT(ADDRESS($B153,11,1,1,$B$9))</f>
        <v>6</v>
      </c>
      <c r="AH153" t="s">
        <v>29</v>
      </c>
      <c r="CA153" s="11"/>
    </row>
    <row r="154" spans="2:79" ht="15" customHeight="1" thickBot="1" x14ac:dyDescent="0.6">
      <c r="F154" s="10"/>
      <c r="G154" s="11"/>
      <c r="H154" s="10"/>
      <c r="J154" s="41" t="str">
        <f ca="1">IF(J153="先後交互制","１局目は", "ずっと")</f>
        <v>１局目は</v>
      </c>
      <c r="K154" s="42"/>
      <c r="L154" s="28"/>
      <c r="M154" s="26"/>
      <c r="N154" s="25"/>
      <c r="O154" s="27"/>
      <c r="P154" s="36" t="s">
        <v>57</v>
      </c>
      <c r="Q154" s="38"/>
      <c r="R154" s="38"/>
      <c r="S154" s="41" t="s">
        <v>51</v>
      </c>
      <c r="T154" s="42"/>
      <c r="U154" s="10"/>
      <c r="W154" s="36" t="s">
        <v>54</v>
      </c>
      <c r="X154" s="27"/>
      <c r="Y154" s="10"/>
      <c r="AK154" s="1" t="s">
        <v>46</v>
      </c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1" t="s">
        <v>93</v>
      </c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2"/>
    </row>
    <row r="155" spans="2:79" ht="15" customHeight="1" thickBot="1" x14ac:dyDescent="0.6">
      <c r="F155" s="10"/>
      <c r="G155" s="11"/>
      <c r="J155" s="41" t="str">
        <f ca="1">IF(J153="先後交互制","Ａさんの先手番、", "")</f>
        <v>Ａさんの先手番、</v>
      </c>
      <c r="K155" s="42"/>
      <c r="L155" s="28"/>
      <c r="M155" s="26"/>
      <c r="N155" s="25"/>
      <c r="O155" s="27"/>
      <c r="P155" s="36" t="s">
        <v>53</v>
      </c>
      <c r="Q155" s="38"/>
      <c r="R155" s="38"/>
      <c r="S155" s="43" t="s">
        <v>52</v>
      </c>
      <c r="T155" s="42"/>
      <c r="U155" s="10"/>
      <c r="W155" s="37" t="s">
        <v>55</v>
      </c>
      <c r="X155" s="27"/>
      <c r="Y155" s="10"/>
      <c r="Z155" s="11"/>
      <c r="AA155" s="12" t="s">
        <v>40</v>
      </c>
      <c r="AB155" s="13"/>
      <c r="AC155" s="13"/>
      <c r="AD155" s="13"/>
      <c r="AE155" s="14"/>
      <c r="AF155" s="12" t="s">
        <v>41</v>
      </c>
      <c r="AG155" s="13"/>
      <c r="AH155" s="13"/>
      <c r="AI155" s="13"/>
      <c r="AJ155" s="13"/>
      <c r="AK155" s="10">
        <f ca="1">INDIRECT(ADDRESS($B153,14,1,1,$B$9))</f>
        <v>1271</v>
      </c>
      <c r="AL155" t="s">
        <v>30</v>
      </c>
      <c r="AO155" s="6" t="s">
        <v>42</v>
      </c>
      <c r="AP155" s="6"/>
      <c r="AQ155" s="6"/>
      <c r="AR155" s="6"/>
      <c r="AS155" s="6"/>
      <c r="AT155" s="6"/>
      <c r="AU155" s="6"/>
      <c r="AV155" s="6"/>
      <c r="AW155" s="49" t="s">
        <v>45</v>
      </c>
      <c r="AX155" s="47"/>
      <c r="AY155" s="47"/>
      <c r="AZ155" s="47"/>
      <c r="BA155" s="47"/>
      <c r="BB155" s="47"/>
      <c r="BC155" s="47"/>
      <c r="BD155" s="47"/>
      <c r="BE155" s="10">
        <f ca="1">INDIRECT(ADDRESS($B153,19,1,1,$B$9))</f>
        <v>729</v>
      </c>
      <c r="BF155" t="s">
        <v>30</v>
      </c>
      <c r="BI155" s="6" t="s">
        <v>42</v>
      </c>
      <c r="BQ155" t="s">
        <v>45</v>
      </c>
      <c r="BY155" s="77" t="s">
        <v>47</v>
      </c>
      <c r="BZ155" s="78"/>
      <c r="CA155" s="79"/>
    </row>
    <row r="156" spans="2:79" ht="15" customHeight="1" x14ac:dyDescent="0.55000000000000004">
      <c r="F156" s="10"/>
      <c r="G156" s="11"/>
      <c r="H156" s="10"/>
      <c r="J156" s="41" t="str">
        <f ca="1">IF(J153="先後交互制","Ｂさんの後手番。", "")</f>
        <v>Ｂさんの後手番。</v>
      </c>
      <c r="K156" s="42"/>
      <c r="L156" s="28"/>
      <c r="M156" s="26"/>
      <c r="N156" s="25"/>
      <c r="O156" s="27"/>
      <c r="P156" s="36" t="s">
        <v>50</v>
      </c>
      <c r="Q156" s="38"/>
      <c r="R156" s="38"/>
      <c r="S156" s="43"/>
      <c r="T156" s="42"/>
      <c r="U156" s="10"/>
      <c r="W156" s="37" t="s">
        <v>56</v>
      </c>
      <c r="X156" s="27"/>
      <c r="Y156" s="10"/>
      <c r="Z156" s="11"/>
      <c r="AA156" s="15"/>
      <c r="AB156" s="16">
        <f ca="1">INDIRECT(ADDRESS($B153,12,1,1,$B$9))</f>
        <v>1062</v>
      </c>
      <c r="AC156" s="16" t="s">
        <v>30</v>
      </c>
      <c r="AD156" s="16"/>
      <c r="AE156" s="17"/>
      <c r="AF156" s="15"/>
      <c r="AG156" s="16">
        <f ca="1">INDIRECT(ADDRESS($B153,13,1,1,$B$9))</f>
        <v>895</v>
      </c>
      <c r="AH156" s="16" t="s">
        <v>30</v>
      </c>
      <c r="AI156" s="16"/>
      <c r="AJ156" s="16"/>
      <c r="AK156" s="10">
        <f ca="1">AK155*100/$Y153</f>
        <v>63.55</v>
      </c>
      <c r="AL156" t="s">
        <v>101</v>
      </c>
      <c r="AO156" s="1" t="s">
        <v>43</v>
      </c>
      <c r="AP156" s="5"/>
      <c r="AQ156" s="5"/>
      <c r="AR156" s="2"/>
      <c r="AS156" s="1" t="s">
        <v>44</v>
      </c>
      <c r="AT156" s="5"/>
      <c r="AU156" s="5"/>
      <c r="AV156" s="2"/>
      <c r="AW156" s="51" t="s">
        <v>43</v>
      </c>
      <c r="AX156" s="51"/>
      <c r="AY156" s="51"/>
      <c r="AZ156" s="52"/>
      <c r="BA156" s="50" t="s">
        <v>44</v>
      </c>
      <c r="BB156" s="51"/>
      <c r="BC156" s="51"/>
      <c r="BD156" s="55"/>
      <c r="BE156" s="10">
        <f ca="1">BE155*100/$Y153</f>
        <v>36.450000000000003</v>
      </c>
      <c r="BF156" t="s">
        <v>101</v>
      </c>
      <c r="BI156" s="1" t="s">
        <v>43</v>
      </c>
      <c r="BJ156" s="5"/>
      <c r="BK156" s="5"/>
      <c r="BL156" s="2"/>
      <c r="BM156" s="5" t="s">
        <v>44</v>
      </c>
      <c r="BN156" s="5"/>
      <c r="BO156" s="5"/>
      <c r="BP156" s="5"/>
      <c r="BQ156" s="1" t="s">
        <v>43</v>
      </c>
      <c r="BR156" s="5"/>
      <c r="BS156" s="5"/>
      <c r="BT156" s="2"/>
      <c r="BU156" s="1" t="s">
        <v>44</v>
      </c>
      <c r="BV156" s="5"/>
      <c r="BW156" s="5"/>
      <c r="BX156" s="5"/>
      <c r="BY156" s="69">
        <f ca="1">INDIRECT(ADDRESS($B153,24,1,1,$B$9))</f>
        <v>43</v>
      </c>
      <c r="BZ156" s="70" t="s">
        <v>30</v>
      </c>
      <c r="CA156" s="71"/>
    </row>
    <row r="157" spans="2:79" ht="15" customHeight="1" x14ac:dyDescent="0.55000000000000004">
      <c r="F157" s="10"/>
      <c r="G157" s="11"/>
      <c r="H157" s="10"/>
      <c r="J157" s="41" t="str">
        <f ca="1">IF(J153="先後交互制","１局毎に先後入替", "先後入替無し")</f>
        <v>１局毎に先後入替</v>
      </c>
      <c r="K157" s="42"/>
      <c r="L157" s="28"/>
      <c r="M157" s="26"/>
      <c r="N157" s="25"/>
      <c r="O157" s="27"/>
      <c r="P157" s="37"/>
      <c r="Q157" s="38"/>
      <c r="R157" s="38"/>
      <c r="S157" s="43"/>
      <c r="T157" s="42"/>
      <c r="U157" s="10"/>
      <c r="W157" s="25"/>
      <c r="X157" s="27"/>
      <c r="Y157" s="10"/>
      <c r="Z157" s="11"/>
      <c r="AA157" s="59"/>
      <c r="AB157" s="67">
        <f ca="1">AB156*100/(Y153-BY156)</f>
        <v>54.266734798160449</v>
      </c>
      <c r="AC157" s="58" t="s">
        <v>24</v>
      </c>
      <c r="AD157" s="63"/>
      <c r="AE157" s="17"/>
      <c r="AF157" s="59"/>
      <c r="AG157" s="67">
        <f ca="1">AG156*100/(Y153-BY156)</f>
        <v>45.733265201839551</v>
      </c>
      <c r="AH157" s="58" t="s">
        <v>24</v>
      </c>
      <c r="AI157" s="16"/>
      <c r="AJ157" s="16"/>
      <c r="AK157" s="10"/>
      <c r="AO157" s="10">
        <f ca="1">INDIRECT(ADDRESS($B153,15,1,1,$B$9))</f>
        <v>726</v>
      </c>
      <c r="AP157" t="s">
        <v>30</v>
      </c>
      <c r="AR157" s="11"/>
      <c r="AS157" s="10">
        <f ca="1">INDIRECT(ADDRESS($B153,16,1,1,$B$9))</f>
        <v>545</v>
      </c>
      <c r="AT157" t="s">
        <v>30</v>
      </c>
      <c r="AV157" s="11"/>
      <c r="AW157" s="47">
        <f ca="1">INDIRECT(ADDRESS($B153,17,1,1,$B$9))</f>
        <v>0</v>
      </c>
      <c r="AX157" s="49" t="s">
        <v>30</v>
      </c>
      <c r="AY157" s="49"/>
      <c r="AZ157" s="60"/>
      <c r="BA157" s="61">
        <f ca="1">INDIRECT(ADDRESS($B153,18,1,1,$B$9))</f>
        <v>0</v>
      </c>
      <c r="BB157" s="49" t="s">
        <v>30</v>
      </c>
      <c r="BC157" s="49"/>
      <c r="BD157" s="62"/>
      <c r="BE157" s="10"/>
      <c r="BI157" s="10">
        <f ca="1">INDIRECT(ADDRESS($B153,20,1,1,$B$9))</f>
        <v>314</v>
      </c>
      <c r="BJ157" t="s">
        <v>30</v>
      </c>
      <c r="BL157" s="11"/>
      <c r="BM157" s="10">
        <f ca="1">INDIRECT(ADDRESS($B153,21,1,1,$B$9))</f>
        <v>322</v>
      </c>
      <c r="BN157" t="s">
        <v>30</v>
      </c>
      <c r="BQ157" s="10">
        <f ca="1">INDIRECT(ADDRESS($B153,22,1,1,$B$9))</f>
        <v>22</v>
      </c>
      <c r="BR157" t="s">
        <v>30</v>
      </c>
      <c r="BT157" s="11"/>
      <c r="BU157" s="10">
        <f ca="1">INDIRECT(ADDRESS($B153,23,1,1,$B$9))</f>
        <v>28</v>
      </c>
      <c r="BV157" t="s">
        <v>30</v>
      </c>
      <c r="BY157" s="72">
        <f ca="1">BY156*100/Y153</f>
        <v>2.15</v>
      </c>
      <c r="BZ157" s="73" t="s">
        <v>24</v>
      </c>
      <c r="CA157" s="71"/>
    </row>
    <row r="158" spans="2:79" ht="15" customHeight="1" thickBot="1" x14ac:dyDescent="0.6">
      <c r="F158" s="3"/>
      <c r="G158" s="4"/>
      <c r="H158" s="3"/>
      <c r="I158" s="6"/>
      <c r="J158" s="57"/>
      <c r="K158" s="45"/>
      <c r="L158" s="29"/>
      <c r="M158" s="30"/>
      <c r="N158" s="31"/>
      <c r="O158" s="32"/>
      <c r="P158" s="39"/>
      <c r="Q158" s="40"/>
      <c r="R158" s="40"/>
      <c r="S158" s="44"/>
      <c r="T158" s="45"/>
      <c r="U158" s="3"/>
      <c r="V158" s="6"/>
      <c r="W158" s="31"/>
      <c r="X158" s="32"/>
      <c r="Y158" s="3"/>
      <c r="Z158" s="4"/>
      <c r="AA158" s="64" t="s">
        <v>116</v>
      </c>
      <c r="AB158" s="68">
        <f ca="1">AB157-50</f>
        <v>4.2667347981604493</v>
      </c>
      <c r="AC158" s="65" t="s">
        <v>117</v>
      </c>
      <c r="AD158" s="65"/>
      <c r="AE158" s="66"/>
      <c r="AF158" s="64" t="s">
        <v>116</v>
      </c>
      <c r="AG158" s="68">
        <f ca="1">AG157-50</f>
        <v>-4.2667347981604493</v>
      </c>
      <c r="AH158" s="65" t="s">
        <v>117</v>
      </c>
      <c r="AI158" s="65"/>
      <c r="AJ158" s="65"/>
      <c r="AK158" s="3"/>
      <c r="AL158" s="6"/>
      <c r="AM158" s="6"/>
      <c r="AN158" s="6"/>
      <c r="AO158" s="3"/>
      <c r="AP158" s="6"/>
      <c r="AQ158" s="6"/>
      <c r="AR158" s="4"/>
      <c r="AS158" s="3"/>
      <c r="AT158" s="6"/>
      <c r="AU158" s="6"/>
      <c r="AV158" s="4"/>
      <c r="AW158" s="48"/>
      <c r="AX158" s="46"/>
      <c r="AY158" s="46"/>
      <c r="AZ158" s="54"/>
      <c r="BA158" s="53"/>
      <c r="BB158" s="46"/>
      <c r="BC158" s="46"/>
      <c r="BD158" s="56"/>
      <c r="BE158" s="3"/>
      <c r="BF158" s="6"/>
      <c r="BG158" s="6"/>
      <c r="BH158" s="6"/>
      <c r="BI158" s="3"/>
      <c r="BJ158" s="6"/>
      <c r="BK158" s="6"/>
      <c r="BL158" s="4"/>
      <c r="BM158" s="3"/>
      <c r="BN158" s="6"/>
      <c r="BO158" s="6"/>
      <c r="BP158" s="6"/>
      <c r="BQ158" s="3"/>
      <c r="BR158" s="6"/>
      <c r="BS158" s="6"/>
      <c r="BT158" s="4"/>
      <c r="BU158" s="3"/>
      <c r="BV158" s="6"/>
      <c r="BW158" s="6"/>
      <c r="BX158" s="6"/>
      <c r="BY158" s="74"/>
      <c r="BZ158" s="75"/>
      <c r="CA158" s="76"/>
    </row>
    <row r="160" spans="2:79" ht="15" customHeight="1" thickBot="1" x14ac:dyDescent="0.6"/>
    <row r="161" spans="2:79" ht="15" customHeight="1" thickBot="1" x14ac:dyDescent="0.6">
      <c r="F161" s="7" t="s">
        <v>39</v>
      </c>
      <c r="G161" s="8"/>
      <c r="H161" s="8"/>
      <c r="I161" s="8"/>
      <c r="J161" s="8"/>
      <c r="K161" s="8"/>
      <c r="L161" s="7" t="s">
        <v>48</v>
      </c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7" t="s">
        <v>36</v>
      </c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9"/>
    </row>
    <row r="162" spans="2:79" ht="15" customHeight="1" x14ac:dyDescent="0.55000000000000004">
      <c r="B162" s="18" t="s">
        <v>27</v>
      </c>
      <c r="C162" s="19"/>
      <c r="D162" s="20"/>
      <c r="F162" s="1" t="s">
        <v>31</v>
      </c>
      <c r="G162" s="2"/>
      <c r="H162" s="1" t="s">
        <v>32</v>
      </c>
      <c r="I162" s="5"/>
      <c r="J162" s="1" t="s">
        <v>38</v>
      </c>
      <c r="K162" s="2"/>
      <c r="L162" s="21" t="s">
        <v>33</v>
      </c>
      <c r="M162" s="22"/>
      <c r="N162" s="23" t="s">
        <v>34</v>
      </c>
      <c r="O162" s="24"/>
      <c r="P162" s="23" t="s">
        <v>84</v>
      </c>
      <c r="Q162" s="24"/>
      <c r="R162" s="24"/>
      <c r="S162" s="1" t="s">
        <v>47</v>
      </c>
      <c r="T162" s="2"/>
      <c r="U162" s="1" t="s">
        <v>35</v>
      </c>
      <c r="V162" s="5"/>
      <c r="W162" s="23" t="s">
        <v>58</v>
      </c>
      <c r="X162" s="24"/>
      <c r="Y162" s="1" t="s">
        <v>37</v>
      </c>
      <c r="Z162" s="5"/>
      <c r="AA162" s="5"/>
      <c r="AB162" s="5" t="s">
        <v>112</v>
      </c>
      <c r="AC162" s="5"/>
      <c r="AD162" s="5"/>
      <c r="AE162" s="5"/>
      <c r="AF162" s="5"/>
      <c r="AG162" s="5" t="s">
        <v>113</v>
      </c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2"/>
    </row>
    <row r="163" spans="2:79" ht="15" customHeight="1" thickBot="1" x14ac:dyDescent="0.6">
      <c r="B163" s="3">
        <v>16</v>
      </c>
      <c r="C163" s="6"/>
      <c r="D163" s="4"/>
      <c r="F163" s="10">
        <f ca="1">INDIRECT(ADDRESS($B163,1,1,1,$B$9))</f>
        <v>64</v>
      </c>
      <c r="G163" s="11" t="s">
        <v>23</v>
      </c>
      <c r="H163" s="10">
        <f ca="1">INDIRECT(ADDRESS($B163,2,1,1,$B$9))</f>
        <v>10</v>
      </c>
      <c r="I163" t="s">
        <v>24</v>
      </c>
      <c r="J163" s="10" t="str">
        <f ca="1">IF(INDIRECT(ADDRESS($B163,3,1,1,$B$9))="alternating", "先後交互制", "先後固定制")</f>
        <v>先後交互制</v>
      </c>
      <c r="K163" s="11"/>
      <c r="L163" s="33">
        <f ca="1">INDIRECT(ADDRESS($B163,4,1,1,$B$9))</f>
        <v>2</v>
      </c>
      <c r="M163" s="26" t="s">
        <v>28</v>
      </c>
      <c r="N163" s="33">
        <f ca="1">INDIRECT(ADDRESS($B163,5,1,1,$B$9))</f>
        <v>8</v>
      </c>
      <c r="O163" s="26" t="s">
        <v>28</v>
      </c>
      <c r="P163" s="33">
        <f ca="1">INDIRECT(ADDRESS($B163,6,1,1,$B$9))</f>
        <v>9</v>
      </c>
      <c r="Q163" s="26" t="s">
        <v>49</v>
      </c>
      <c r="R163" s="27"/>
      <c r="S163" s="34">
        <v>0</v>
      </c>
      <c r="T163" s="35" t="s">
        <v>28</v>
      </c>
      <c r="U163" s="10">
        <f ca="1">INDIRECT(ADDRESS($B163,7,1,1,$B$9))</f>
        <v>2</v>
      </c>
      <c r="V163" t="s">
        <v>29</v>
      </c>
      <c r="W163" s="33">
        <f ca="1">INDIRECT(ADDRESS($B163,8,1,1,$B$9))</f>
        <v>10</v>
      </c>
      <c r="X163" s="27" t="s">
        <v>29</v>
      </c>
      <c r="Y163" s="10">
        <f ca="1">INDIRECT(ADDRESS($B163,9,1,1,$B$9))</f>
        <v>2000</v>
      </c>
      <c r="Z163" t="s">
        <v>30</v>
      </c>
      <c r="AB163">
        <f ca="1">INDIRECT(ADDRESS($B163,10,1,1,$B$9))</f>
        <v>2</v>
      </c>
      <c r="AC163" t="s">
        <v>29</v>
      </c>
      <c r="AG163">
        <f ca="1">INDIRECT(ADDRESS($B163,11,1,1,$B$9))</f>
        <v>10</v>
      </c>
      <c r="AH163" t="s">
        <v>29</v>
      </c>
      <c r="CA163" s="11"/>
    </row>
    <row r="164" spans="2:79" ht="15" customHeight="1" thickBot="1" x14ac:dyDescent="0.6">
      <c r="F164" s="10"/>
      <c r="G164" s="11"/>
      <c r="H164" s="10"/>
      <c r="J164" s="41" t="str">
        <f ca="1">IF(J163="先後交互制","１局目は", "ずっと")</f>
        <v>１局目は</v>
      </c>
      <c r="K164" s="42"/>
      <c r="L164" s="28"/>
      <c r="M164" s="26"/>
      <c r="N164" s="25"/>
      <c r="O164" s="27"/>
      <c r="P164" s="36" t="s">
        <v>57</v>
      </c>
      <c r="Q164" s="38"/>
      <c r="R164" s="38"/>
      <c r="S164" s="41" t="s">
        <v>51</v>
      </c>
      <c r="T164" s="42"/>
      <c r="U164" s="10"/>
      <c r="W164" s="36" t="s">
        <v>54</v>
      </c>
      <c r="X164" s="27"/>
      <c r="Y164" s="10"/>
      <c r="AK164" s="1" t="s">
        <v>46</v>
      </c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1" t="s">
        <v>93</v>
      </c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2"/>
    </row>
    <row r="165" spans="2:79" ht="15" customHeight="1" thickBot="1" x14ac:dyDescent="0.6">
      <c r="F165" s="10"/>
      <c r="G165" s="11"/>
      <c r="J165" s="41" t="str">
        <f ca="1">IF(J163="先後交互制","Ａさんの先手番、", "")</f>
        <v>Ａさんの先手番、</v>
      </c>
      <c r="K165" s="42"/>
      <c r="L165" s="28"/>
      <c r="M165" s="26"/>
      <c r="N165" s="25"/>
      <c r="O165" s="27"/>
      <c r="P165" s="36" t="s">
        <v>53</v>
      </c>
      <c r="Q165" s="38"/>
      <c r="R165" s="38"/>
      <c r="S165" s="43" t="s">
        <v>52</v>
      </c>
      <c r="T165" s="42"/>
      <c r="U165" s="10"/>
      <c r="W165" s="37" t="s">
        <v>55</v>
      </c>
      <c r="X165" s="27"/>
      <c r="Y165" s="10"/>
      <c r="Z165" s="11"/>
      <c r="AA165" s="12" t="s">
        <v>40</v>
      </c>
      <c r="AB165" s="13"/>
      <c r="AC165" s="13"/>
      <c r="AD165" s="13"/>
      <c r="AE165" s="14"/>
      <c r="AF165" s="12" t="s">
        <v>41</v>
      </c>
      <c r="AG165" s="13"/>
      <c r="AH165" s="13"/>
      <c r="AI165" s="13"/>
      <c r="AJ165" s="13"/>
      <c r="AK165" s="10">
        <f ca="1">INDIRECT(ADDRESS($B163,14,1,1,$B$9))</f>
        <v>1443</v>
      </c>
      <c r="AL165" t="s">
        <v>30</v>
      </c>
      <c r="AO165" s="6" t="s">
        <v>42</v>
      </c>
      <c r="AP165" s="6"/>
      <c r="AQ165" s="6"/>
      <c r="AR165" s="6"/>
      <c r="AS165" s="6"/>
      <c r="AT165" s="6"/>
      <c r="AU165" s="6"/>
      <c r="AV165" s="6"/>
      <c r="AW165" s="49" t="s">
        <v>45</v>
      </c>
      <c r="AX165" s="47"/>
      <c r="AY165" s="47"/>
      <c r="AZ165" s="47"/>
      <c r="BA165" s="47"/>
      <c r="BB165" s="47"/>
      <c r="BC165" s="47"/>
      <c r="BD165" s="47"/>
      <c r="BE165" s="10">
        <f ca="1">INDIRECT(ADDRESS($B163,19,1,1,$B$9))</f>
        <v>557</v>
      </c>
      <c r="BF165" t="s">
        <v>30</v>
      </c>
      <c r="BI165" s="6" t="s">
        <v>42</v>
      </c>
      <c r="BQ165" t="s">
        <v>45</v>
      </c>
      <c r="BY165" s="77" t="s">
        <v>47</v>
      </c>
      <c r="BZ165" s="78"/>
      <c r="CA165" s="79"/>
    </row>
    <row r="166" spans="2:79" ht="15" customHeight="1" x14ac:dyDescent="0.55000000000000004">
      <c r="F166" s="10"/>
      <c r="G166" s="11"/>
      <c r="H166" s="10"/>
      <c r="J166" s="41" t="str">
        <f ca="1">IF(J163="先後交互制","Ｂさんの後手番。", "")</f>
        <v>Ｂさんの後手番。</v>
      </c>
      <c r="K166" s="42"/>
      <c r="L166" s="28"/>
      <c r="M166" s="26"/>
      <c r="N166" s="25"/>
      <c r="O166" s="27"/>
      <c r="P166" s="36" t="s">
        <v>50</v>
      </c>
      <c r="Q166" s="38"/>
      <c r="R166" s="38"/>
      <c r="S166" s="43"/>
      <c r="T166" s="42"/>
      <c r="U166" s="10"/>
      <c r="W166" s="37" t="s">
        <v>56</v>
      </c>
      <c r="X166" s="27"/>
      <c r="Y166" s="10"/>
      <c r="Z166" s="11"/>
      <c r="AA166" s="15"/>
      <c r="AB166" s="16">
        <f ca="1">INDIRECT(ADDRESS($B163,12,1,1,$B$9))</f>
        <v>958</v>
      </c>
      <c r="AC166" s="16" t="s">
        <v>30</v>
      </c>
      <c r="AD166" s="16"/>
      <c r="AE166" s="17"/>
      <c r="AF166" s="15"/>
      <c r="AG166" s="16">
        <f ca="1">INDIRECT(ADDRESS($B163,13,1,1,$B$9))</f>
        <v>1037</v>
      </c>
      <c r="AH166" s="16" t="s">
        <v>30</v>
      </c>
      <c r="AI166" s="16"/>
      <c r="AJ166" s="16"/>
      <c r="AK166" s="10">
        <f ca="1">AK165*100/$Y163</f>
        <v>72.150000000000006</v>
      </c>
      <c r="AL166" t="s">
        <v>101</v>
      </c>
      <c r="AO166" s="1" t="s">
        <v>43</v>
      </c>
      <c r="AP166" s="5"/>
      <c r="AQ166" s="5"/>
      <c r="AR166" s="2"/>
      <c r="AS166" s="1" t="s">
        <v>44</v>
      </c>
      <c r="AT166" s="5"/>
      <c r="AU166" s="5"/>
      <c r="AV166" s="2"/>
      <c r="AW166" s="51" t="s">
        <v>43</v>
      </c>
      <c r="AX166" s="51"/>
      <c r="AY166" s="51"/>
      <c r="AZ166" s="52"/>
      <c r="BA166" s="50" t="s">
        <v>44</v>
      </c>
      <c r="BB166" s="51"/>
      <c r="BC166" s="51"/>
      <c r="BD166" s="55"/>
      <c r="BE166" s="10">
        <f ca="1">BE165*100/$Y163</f>
        <v>27.85</v>
      </c>
      <c r="BF166" t="s">
        <v>101</v>
      </c>
      <c r="BI166" s="1" t="s">
        <v>43</v>
      </c>
      <c r="BJ166" s="5"/>
      <c r="BK166" s="5"/>
      <c r="BL166" s="2"/>
      <c r="BM166" s="5" t="s">
        <v>44</v>
      </c>
      <c r="BN166" s="5"/>
      <c r="BO166" s="5"/>
      <c r="BP166" s="5"/>
      <c r="BQ166" s="1" t="s">
        <v>43</v>
      </c>
      <c r="BR166" s="5"/>
      <c r="BS166" s="5"/>
      <c r="BT166" s="2"/>
      <c r="BU166" s="1" t="s">
        <v>44</v>
      </c>
      <c r="BV166" s="5"/>
      <c r="BW166" s="5"/>
      <c r="BX166" s="5"/>
      <c r="BY166" s="69">
        <f ca="1">INDIRECT(ADDRESS($B163,24,1,1,$B$9))</f>
        <v>5</v>
      </c>
      <c r="BZ166" s="70" t="s">
        <v>30</v>
      </c>
      <c r="CA166" s="71"/>
    </row>
    <row r="167" spans="2:79" ht="15" customHeight="1" x14ac:dyDescent="0.55000000000000004">
      <c r="F167" s="10"/>
      <c r="G167" s="11"/>
      <c r="H167" s="10"/>
      <c r="J167" s="41" t="str">
        <f ca="1">IF(J163="先後交互制","１局毎に先後入替", "先後入替無し")</f>
        <v>１局毎に先後入替</v>
      </c>
      <c r="K167" s="42"/>
      <c r="L167" s="28"/>
      <c r="M167" s="26"/>
      <c r="N167" s="25"/>
      <c r="O167" s="27"/>
      <c r="P167" s="37"/>
      <c r="Q167" s="38"/>
      <c r="R167" s="38"/>
      <c r="S167" s="43"/>
      <c r="T167" s="42"/>
      <c r="U167" s="10"/>
      <c r="W167" s="25"/>
      <c r="X167" s="27"/>
      <c r="Y167" s="10"/>
      <c r="Z167" s="11"/>
      <c r="AA167" s="59"/>
      <c r="AB167" s="67">
        <f ca="1">AB166*100/(Y163-BY166)</f>
        <v>48.020050125313283</v>
      </c>
      <c r="AC167" s="58" t="s">
        <v>24</v>
      </c>
      <c r="AD167" s="63"/>
      <c r="AE167" s="17"/>
      <c r="AF167" s="59"/>
      <c r="AG167" s="67">
        <f ca="1">AG166*100/(Y163-BY166)</f>
        <v>51.979949874686717</v>
      </c>
      <c r="AH167" s="58" t="s">
        <v>24</v>
      </c>
      <c r="AI167" s="16"/>
      <c r="AJ167" s="16"/>
      <c r="AK167" s="10"/>
      <c r="AO167" s="10">
        <f ca="1">INDIRECT(ADDRESS($B163,15,1,1,$B$9))</f>
        <v>674</v>
      </c>
      <c r="AP167" t="s">
        <v>30</v>
      </c>
      <c r="AR167" s="11"/>
      <c r="AS167" s="10">
        <f ca="1">INDIRECT(ADDRESS($B163,16,1,1,$B$9))</f>
        <v>769</v>
      </c>
      <c r="AT167" t="s">
        <v>30</v>
      </c>
      <c r="AV167" s="11"/>
      <c r="AW167" s="47">
        <f ca="1">INDIRECT(ADDRESS($B163,17,1,1,$B$9))</f>
        <v>0</v>
      </c>
      <c r="AX167" s="49" t="s">
        <v>30</v>
      </c>
      <c r="AY167" s="49"/>
      <c r="AZ167" s="60"/>
      <c r="BA167" s="61">
        <f ca="1">INDIRECT(ADDRESS($B163,18,1,1,$B$9))</f>
        <v>0</v>
      </c>
      <c r="BB167" s="49" t="s">
        <v>30</v>
      </c>
      <c r="BC167" s="49"/>
      <c r="BD167" s="62"/>
      <c r="BE167" s="10"/>
      <c r="BI167" s="10">
        <f ca="1">INDIRECT(ADDRESS($B163,20,1,1,$B$9))</f>
        <v>280</v>
      </c>
      <c r="BJ167" t="s">
        <v>30</v>
      </c>
      <c r="BL167" s="11"/>
      <c r="BM167" s="10">
        <f ca="1">INDIRECT(ADDRESS($B163,21,1,1,$B$9))</f>
        <v>267</v>
      </c>
      <c r="BN167" t="s">
        <v>30</v>
      </c>
      <c r="BQ167" s="10">
        <f ca="1">INDIRECT(ADDRESS($B163,22,1,1,$B$9))</f>
        <v>4</v>
      </c>
      <c r="BR167" t="s">
        <v>30</v>
      </c>
      <c r="BT167" s="11"/>
      <c r="BU167" s="10">
        <f ca="1">INDIRECT(ADDRESS($B163,23,1,1,$B$9))</f>
        <v>1</v>
      </c>
      <c r="BV167" t="s">
        <v>30</v>
      </c>
      <c r="BY167" s="72">
        <f ca="1">BY166*100/Y163</f>
        <v>0.25</v>
      </c>
      <c r="BZ167" s="73" t="s">
        <v>24</v>
      </c>
      <c r="CA167" s="71"/>
    </row>
    <row r="168" spans="2:79" ht="15" customHeight="1" thickBot="1" x14ac:dyDescent="0.6">
      <c r="F168" s="3"/>
      <c r="G168" s="4"/>
      <c r="H168" s="3"/>
      <c r="I168" s="6"/>
      <c r="J168" s="57"/>
      <c r="K168" s="45"/>
      <c r="L168" s="29"/>
      <c r="M168" s="30"/>
      <c r="N168" s="31"/>
      <c r="O168" s="32"/>
      <c r="P168" s="39"/>
      <c r="Q168" s="40"/>
      <c r="R168" s="40"/>
      <c r="S168" s="44"/>
      <c r="T168" s="45"/>
      <c r="U168" s="3"/>
      <c r="V168" s="6"/>
      <c r="W168" s="31"/>
      <c r="X168" s="32"/>
      <c r="Y168" s="3"/>
      <c r="Z168" s="4"/>
      <c r="AA168" s="64" t="s">
        <v>116</v>
      </c>
      <c r="AB168" s="68">
        <f ca="1">AB167-50</f>
        <v>-1.9799498746867172</v>
      </c>
      <c r="AC168" s="65" t="s">
        <v>117</v>
      </c>
      <c r="AD168" s="65"/>
      <c r="AE168" s="66"/>
      <c r="AF168" s="64" t="s">
        <v>116</v>
      </c>
      <c r="AG168" s="68">
        <f ca="1">AG167-50</f>
        <v>1.9799498746867172</v>
      </c>
      <c r="AH168" s="65" t="s">
        <v>117</v>
      </c>
      <c r="AI168" s="65"/>
      <c r="AJ168" s="65"/>
      <c r="AK168" s="3"/>
      <c r="AL168" s="6"/>
      <c r="AM168" s="6"/>
      <c r="AN168" s="6"/>
      <c r="AO168" s="3"/>
      <c r="AP168" s="6"/>
      <c r="AQ168" s="6"/>
      <c r="AR168" s="4"/>
      <c r="AS168" s="3"/>
      <c r="AT168" s="6"/>
      <c r="AU168" s="6"/>
      <c r="AV168" s="4"/>
      <c r="AW168" s="48"/>
      <c r="AX168" s="46"/>
      <c r="AY168" s="46"/>
      <c r="AZ168" s="54"/>
      <c r="BA168" s="53"/>
      <c r="BB168" s="46"/>
      <c r="BC168" s="46"/>
      <c r="BD168" s="56"/>
      <c r="BE168" s="3"/>
      <c r="BF168" s="6"/>
      <c r="BG168" s="6"/>
      <c r="BH168" s="6"/>
      <c r="BI168" s="3"/>
      <c r="BJ168" s="6"/>
      <c r="BK168" s="6"/>
      <c r="BL168" s="4"/>
      <c r="BM168" s="3"/>
      <c r="BN168" s="6"/>
      <c r="BO168" s="6"/>
      <c r="BP168" s="6"/>
      <c r="BQ168" s="3"/>
      <c r="BR168" s="6"/>
      <c r="BS168" s="6"/>
      <c r="BT168" s="4"/>
      <c r="BU168" s="3"/>
      <c r="BV168" s="6"/>
      <c r="BW168" s="6"/>
      <c r="BX168" s="6"/>
      <c r="BY168" s="74"/>
      <c r="BZ168" s="75"/>
      <c r="CA168" s="76"/>
    </row>
    <row r="170" spans="2:79" ht="15" customHeight="1" thickBot="1" x14ac:dyDescent="0.6"/>
    <row r="171" spans="2:79" ht="15" customHeight="1" thickBot="1" x14ac:dyDescent="0.6">
      <c r="F171" s="7" t="s">
        <v>39</v>
      </c>
      <c r="G171" s="8"/>
      <c r="H171" s="8"/>
      <c r="I171" s="8"/>
      <c r="J171" s="8"/>
      <c r="K171" s="8"/>
      <c r="L171" s="7" t="s">
        <v>48</v>
      </c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7" t="s">
        <v>36</v>
      </c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9"/>
    </row>
    <row r="172" spans="2:79" ht="15" customHeight="1" x14ac:dyDescent="0.55000000000000004">
      <c r="B172" s="18" t="s">
        <v>27</v>
      </c>
      <c r="C172" s="19"/>
      <c r="D172" s="20"/>
      <c r="F172" s="1" t="s">
        <v>31</v>
      </c>
      <c r="G172" s="2"/>
      <c r="H172" s="1" t="s">
        <v>32</v>
      </c>
      <c r="I172" s="5"/>
      <c r="J172" s="1" t="s">
        <v>38</v>
      </c>
      <c r="K172" s="2"/>
      <c r="L172" s="21" t="s">
        <v>33</v>
      </c>
      <c r="M172" s="22"/>
      <c r="N172" s="23" t="s">
        <v>34</v>
      </c>
      <c r="O172" s="24"/>
      <c r="P172" s="23" t="s">
        <v>84</v>
      </c>
      <c r="Q172" s="24"/>
      <c r="R172" s="24"/>
      <c r="S172" s="1" t="s">
        <v>47</v>
      </c>
      <c r="T172" s="2"/>
      <c r="U172" s="1" t="s">
        <v>35</v>
      </c>
      <c r="V172" s="5"/>
      <c r="W172" s="23" t="s">
        <v>58</v>
      </c>
      <c r="X172" s="24"/>
      <c r="Y172" s="1" t="s">
        <v>37</v>
      </c>
      <c r="Z172" s="5"/>
      <c r="AA172" s="5"/>
      <c r="AB172" s="5" t="s">
        <v>112</v>
      </c>
      <c r="AC172" s="5"/>
      <c r="AD172" s="5"/>
      <c r="AE172" s="5"/>
      <c r="AF172" s="5"/>
      <c r="AG172" s="5" t="s">
        <v>113</v>
      </c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2"/>
    </row>
    <row r="173" spans="2:79" ht="15" customHeight="1" thickBot="1" x14ac:dyDescent="0.6">
      <c r="B173" s="3">
        <v>17</v>
      </c>
      <c r="C173" s="6"/>
      <c r="D173" s="4"/>
      <c r="F173" s="10">
        <f ca="1">INDIRECT(ADDRESS($B173,1,1,1,$B$9))</f>
        <v>65</v>
      </c>
      <c r="G173" s="11" t="s">
        <v>23</v>
      </c>
      <c r="H173" s="10">
        <f ca="1">INDIRECT(ADDRESS($B173,2,1,1,$B$9))</f>
        <v>10</v>
      </c>
      <c r="I173" t="s">
        <v>24</v>
      </c>
      <c r="J173" s="10" t="str">
        <f ca="1">IF(INDIRECT(ADDRESS($B173,3,1,1,$B$9))="alternating", "先後交互制", "先後固定制")</f>
        <v>先後交互制</v>
      </c>
      <c r="K173" s="11"/>
      <c r="L173" s="33">
        <f ca="1">INDIRECT(ADDRESS($B173,4,1,1,$B$9))</f>
        <v>4</v>
      </c>
      <c r="M173" s="26" t="s">
        <v>28</v>
      </c>
      <c r="N173" s="33">
        <f ca="1">INDIRECT(ADDRESS($B173,5,1,1,$B$9))</f>
        <v>9</v>
      </c>
      <c r="O173" s="26" t="s">
        <v>28</v>
      </c>
      <c r="P173" s="33">
        <f ca="1">INDIRECT(ADDRESS($B173,6,1,1,$B$9))</f>
        <v>10</v>
      </c>
      <c r="Q173" s="26" t="s">
        <v>49</v>
      </c>
      <c r="R173" s="27"/>
      <c r="S173" s="34">
        <v>0</v>
      </c>
      <c r="T173" s="35" t="s">
        <v>28</v>
      </c>
      <c r="U173" s="10">
        <f ca="1">INDIRECT(ADDRESS($B173,7,1,1,$B$9))</f>
        <v>2</v>
      </c>
      <c r="V173" t="s">
        <v>29</v>
      </c>
      <c r="W173" s="33">
        <f ca="1">INDIRECT(ADDRESS($B173,8,1,1,$B$9))</f>
        <v>6</v>
      </c>
      <c r="X173" s="27" t="s">
        <v>29</v>
      </c>
      <c r="Y173" s="10">
        <f ca="1">INDIRECT(ADDRESS($B173,9,1,1,$B$9))</f>
        <v>2000</v>
      </c>
      <c r="Z173" t="s">
        <v>30</v>
      </c>
      <c r="AB173">
        <f ca="1">INDIRECT(ADDRESS($B173,10,1,1,$B$9))</f>
        <v>2</v>
      </c>
      <c r="AC173" t="s">
        <v>29</v>
      </c>
      <c r="AG173">
        <f ca="1">INDIRECT(ADDRESS($B173,11,1,1,$B$9))</f>
        <v>6</v>
      </c>
      <c r="AH173" t="s">
        <v>29</v>
      </c>
      <c r="CA173" s="11"/>
    </row>
    <row r="174" spans="2:79" ht="15" customHeight="1" thickBot="1" x14ac:dyDescent="0.6">
      <c r="F174" s="10"/>
      <c r="G174" s="11"/>
      <c r="H174" s="10"/>
      <c r="J174" s="41" t="str">
        <f ca="1">IF(J173="先後交互制","１局目は", "ずっと")</f>
        <v>１局目は</v>
      </c>
      <c r="K174" s="42"/>
      <c r="L174" s="28"/>
      <c r="M174" s="26"/>
      <c r="N174" s="25"/>
      <c r="O174" s="27"/>
      <c r="P174" s="36" t="s">
        <v>57</v>
      </c>
      <c r="Q174" s="38"/>
      <c r="R174" s="38"/>
      <c r="S174" s="41" t="s">
        <v>51</v>
      </c>
      <c r="T174" s="42"/>
      <c r="U174" s="10"/>
      <c r="W174" s="36" t="s">
        <v>54</v>
      </c>
      <c r="X174" s="27"/>
      <c r="Y174" s="10"/>
      <c r="AK174" s="1" t="s">
        <v>46</v>
      </c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1" t="s">
        <v>93</v>
      </c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2"/>
    </row>
    <row r="175" spans="2:79" ht="15" customHeight="1" thickBot="1" x14ac:dyDescent="0.6">
      <c r="F175" s="10"/>
      <c r="G175" s="11"/>
      <c r="J175" s="41" t="str">
        <f ca="1">IF(J173="先後交互制","Ａさんの先手番、", "")</f>
        <v>Ａさんの先手番、</v>
      </c>
      <c r="K175" s="42"/>
      <c r="L175" s="28"/>
      <c r="M175" s="26"/>
      <c r="N175" s="25"/>
      <c r="O175" s="27"/>
      <c r="P175" s="36" t="s">
        <v>53</v>
      </c>
      <c r="Q175" s="38"/>
      <c r="R175" s="38"/>
      <c r="S175" s="43" t="s">
        <v>52</v>
      </c>
      <c r="T175" s="42"/>
      <c r="U175" s="10"/>
      <c r="W175" s="37" t="s">
        <v>55</v>
      </c>
      <c r="X175" s="27"/>
      <c r="Y175" s="10"/>
      <c r="Z175" s="11"/>
      <c r="AA175" s="12" t="s">
        <v>40</v>
      </c>
      <c r="AB175" s="13"/>
      <c r="AC175" s="13"/>
      <c r="AD175" s="13"/>
      <c r="AE175" s="14"/>
      <c r="AF175" s="12" t="s">
        <v>41</v>
      </c>
      <c r="AG175" s="13"/>
      <c r="AH175" s="13"/>
      <c r="AI175" s="13"/>
      <c r="AJ175" s="13"/>
      <c r="AK175" s="10">
        <f ca="1">INDIRECT(ADDRESS($B173,14,1,1,$B$9))</f>
        <v>1424</v>
      </c>
      <c r="AL175" t="s">
        <v>30</v>
      </c>
      <c r="AO175" s="6" t="s">
        <v>42</v>
      </c>
      <c r="AP175" s="6"/>
      <c r="AQ175" s="6"/>
      <c r="AR175" s="6"/>
      <c r="AS175" s="6"/>
      <c r="AT175" s="6"/>
      <c r="AU175" s="6"/>
      <c r="AV175" s="6"/>
      <c r="AW175" s="49" t="s">
        <v>45</v>
      </c>
      <c r="AX175" s="47"/>
      <c r="AY175" s="47"/>
      <c r="AZ175" s="47"/>
      <c r="BA175" s="47"/>
      <c r="BB175" s="47"/>
      <c r="BC175" s="47"/>
      <c r="BD175" s="47"/>
      <c r="BE175" s="10">
        <f ca="1">INDIRECT(ADDRESS($B173,19,1,1,$B$9))</f>
        <v>576</v>
      </c>
      <c r="BF175" t="s">
        <v>30</v>
      </c>
      <c r="BI175" s="6" t="s">
        <v>42</v>
      </c>
      <c r="BQ175" t="s">
        <v>45</v>
      </c>
      <c r="BY175" s="77" t="s">
        <v>47</v>
      </c>
      <c r="BZ175" s="78"/>
      <c r="CA175" s="79"/>
    </row>
    <row r="176" spans="2:79" ht="15" customHeight="1" x14ac:dyDescent="0.55000000000000004">
      <c r="F176" s="10"/>
      <c r="G176" s="11"/>
      <c r="H176" s="10"/>
      <c r="J176" s="41" t="str">
        <f ca="1">IF(J173="先後交互制","Ｂさんの後手番。", "")</f>
        <v>Ｂさんの後手番。</v>
      </c>
      <c r="K176" s="42"/>
      <c r="L176" s="28"/>
      <c r="M176" s="26"/>
      <c r="N176" s="25"/>
      <c r="O176" s="27"/>
      <c r="P176" s="36" t="s">
        <v>50</v>
      </c>
      <c r="Q176" s="38"/>
      <c r="R176" s="38"/>
      <c r="S176" s="43"/>
      <c r="T176" s="42"/>
      <c r="U176" s="10"/>
      <c r="W176" s="37" t="s">
        <v>56</v>
      </c>
      <c r="X176" s="27"/>
      <c r="Y176" s="10"/>
      <c r="Z176" s="11"/>
      <c r="AA176" s="15"/>
      <c r="AB176" s="16">
        <f ca="1">INDIRECT(ADDRESS($B173,12,1,1,$B$9))</f>
        <v>994</v>
      </c>
      <c r="AC176" s="16" t="s">
        <v>30</v>
      </c>
      <c r="AD176" s="16"/>
      <c r="AE176" s="17"/>
      <c r="AF176" s="15"/>
      <c r="AG176" s="16">
        <f ca="1">INDIRECT(ADDRESS($B173,13,1,1,$B$9))</f>
        <v>984</v>
      </c>
      <c r="AH176" s="16" t="s">
        <v>30</v>
      </c>
      <c r="AI176" s="16"/>
      <c r="AJ176" s="16"/>
      <c r="AK176" s="10">
        <f ca="1">AK175*100/$Y173</f>
        <v>71.2</v>
      </c>
      <c r="AL176" t="s">
        <v>101</v>
      </c>
      <c r="AO176" s="1" t="s">
        <v>43</v>
      </c>
      <c r="AP176" s="5"/>
      <c r="AQ176" s="5"/>
      <c r="AR176" s="2"/>
      <c r="AS176" s="1" t="s">
        <v>44</v>
      </c>
      <c r="AT176" s="5"/>
      <c r="AU176" s="5"/>
      <c r="AV176" s="2"/>
      <c r="AW176" s="51" t="s">
        <v>43</v>
      </c>
      <c r="AX176" s="51"/>
      <c r="AY176" s="51"/>
      <c r="AZ176" s="52"/>
      <c r="BA176" s="50" t="s">
        <v>44</v>
      </c>
      <c r="BB176" s="51"/>
      <c r="BC176" s="51"/>
      <c r="BD176" s="55"/>
      <c r="BE176" s="10">
        <f ca="1">BE175*100/$Y173</f>
        <v>28.8</v>
      </c>
      <c r="BF176" t="s">
        <v>101</v>
      </c>
      <c r="BI176" s="1" t="s">
        <v>43</v>
      </c>
      <c r="BJ176" s="5"/>
      <c r="BK176" s="5"/>
      <c r="BL176" s="2"/>
      <c r="BM176" s="5" t="s">
        <v>44</v>
      </c>
      <c r="BN176" s="5"/>
      <c r="BO176" s="5"/>
      <c r="BP176" s="5"/>
      <c r="BQ176" s="1" t="s">
        <v>43</v>
      </c>
      <c r="BR176" s="5"/>
      <c r="BS176" s="5"/>
      <c r="BT176" s="2"/>
      <c r="BU176" s="1" t="s">
        <v>44</v>
      </c>
      <c r="BV176" s="5"/>
      <c r="BW176" s="5"/>
      <c r="BX176" s="5"/>
      <c r="BY176" s="69">
        <f ca="1">INDIRECT(ADDRESS($B173,24,1,1,$B$9))</f>
        <v>22</v>
      </c>
      <c r="BZ176" s="70" t="s">
        <v>30</v>
      </c>
      <c r="CA176" s="71"/>
    </row>
    <row r="177" spans="2:79" ht="15" customHeight="1" x14ac:dyDescent="0.55000000000000004">
      <c r="F177" s="10"/>
      <c r="G177" s="11"/>
      <c r="H177" s="10"/>
      <c r="J177" s="41" t="str">
        <f ca="1">IF(J173="先後交互制","１局毎に先後入替", "先後入替無し")</f>
        <v>１局毎に先後入替</v>
      </c>
      <c r="K177" s="42"/>
      <c r="L177" s="28"/>
      <c r="M177" s="26"/>
      <c r="N177" s="25"/>
      <c r="O177" s="27"/>
      <c r="P177" s="37"/>
      <c r="Q177" s="38"/>
      <c r="R177" s="38"/>
      <c r="S177" s="43"/>
      <c r="T177" s="42"/>
      <c r="U177" s="10"/>
      <c r="W177" s="25"/>
      <c r="X177" s="27"/>
      <c r="Y177" s="10"/>
      <c r="Z177" s="11"/>
      <c r="AA177" s="59"/>
      <c r="AB177" s="67">
        <f ca="1">AB176*100/(Y173-BY176)</f>
        <v>50.25278058645096</v>
      </c>
      <c r="AC177" s="58" t="s">
        <v>24</v>
      </c>
      <c r="AD177" s="63"/>
      <c r="AE177" s="17"/>
      <c r="AF177" s="59"/>
      <c r="AG177" s="67">
        <f ca="1">AG176*100/(Y173-BY176)</f>
        <v>49.74721941354904</v>
      </c>
      <c r="AH177" s="58" t="s">
        <v>24</v>
      </c>
      <c r="AI177" s="16"/>
      <c r="AJ177" s="16"/>
      <c r="AK177" s="10"/>
      <c r="AO177" s="10">
        <f ca="1">INDIRECT(ADDRESS($B173,15,1,1,$B$9))</f>
        <v>729</v>
      </c>
      <c r="AP177" t="s">
        <v>30</v>
      </c>
      <c r="AR177" s="11"/>
      <c r="AS177" s="10">
        <f ca="1">INDIRECT(ADDRESS($B173,16,1,1,$B$9))</f>
        <v>695</v>
      </c>
      <c r="AT177" t="s">
        <v>30</v>
      </c>
      <c r="AV177" s="11"/>
      <c r="AW177" s="47">
        <f ca="1">INDIRECT(ADDRESS($B173,17,1,1,$B$9))</f>
        <v>0</v>
      </c>
      <c r="AX177" s="49" t="s">
        <v>30</v>
      </c>
      <c r="AY177" s="49"/>
      <c r="AZ177" s="60"/>
      <c r="BA177" s="61">
        <f ca="1">INDIRECT(ADDRESS($B173,18,1,1,$B$9))</f>
        <v>0</v>
      </c>
      <c r="BB177" s="49" t="s">
        <v>30</v>
      </c>
      <c r="BC177" s="49"/>
      <c r="BD177" s="62"/>
      <c r="BE177" s="10"/>
      <c r="BI177" s="10">
        <f ca="1">INDIRECT(ADDRESS($B173,20,1,1,$B$9))</f>
        <v>261</v>
      </c>
      <c r="BJ177" t="s">
        <v>30</v>
      </c>
      <c r="BL177" s="11"/>
      <c r="BM177" s="10">
        <f ca="1">INDIRECT(ADDRESS($B173,21,1,1,$B$9))</f>
        <v>279</v>
      </c>
      <c r="BN177" t="s">
        <v>30</v>
      </c>
      <c r="BQ177" s="10">
        <f ca="1">INDIRECT(ADDRESS($B173,22,1,1,$B$9))</f>
        <v>4</v>
      </c>
      <c r="BR177" t="s">
        <v>30</v>
      </c>
      <c r="BT177" s="11"/>
      <c r="BU177" s="10">
        <f ca="1">INDIRECT(ADDRESS($B173,23,1,1,$B$9))</f>
        <v>10</v>
      </c>
      <c r="BV177" t="s">
        <v>30</v>
      </c>
      <c r="BY177" s="72">
        <f ca="1">BY176*100/Y173</f>
        <v>1.1000000000000001</v>
      </c>
      <c r="BZ177" s="73" t="s">
        <v>24</v>
      </c>
      <c r="CA177" s="71"/>
    </row>
    <row r="178" spans="2:79" ht="15" customHeight="1" thickBot="1" x14ac:dyDescent="0.6">
      <c r="F178" s="3"/>
      <c r="G178" s="4"/>
      <c r="H178" s="3"/>
      <c r="I178" s="6"/>
      <c r="J178" s="57"/>
      <c r="K178" s="45"/>
      <c r="L178" s="29"/>
      <c r="M178" s="30"/>
      <c r="N178" s="31"/>
      <c r="O178" s="32"/>
      <c r="P178" s="39"/>
      <c r="Q178" s="40"/>
      <c r="R178" s="40"/>
      <c r="S178" s="44"/>
      <c r="T178" s="45"/>
      <c r="U178" s="3"/>
      <c r="V178" s="6"/>
      <c r="W178" s="31"/>
      <c r="X178" s="32"/>
      <c r="Y178" s="3"/>
      <c r="Z178" s="4"/>
      <c r="AA178" s="64" t="s">
        <v>116</v>
      </c>
      <c r="AB178" s="68">
        <f ca="1">AB177-50</f>
        <v>0.25278058645096024</v>
      </c>
      <c r="AC178" s="65" t="s">
        <v>117</v>
      </c>
      <c r="AD178" s="65"/>
      <c r="AE178" s="66"/>
      <c r="AF178" s="64" t="s">
        <v>116</v>
      </c>
      <c r="AG178" s="68">
        <f ca="1">AG177-50</f>
        <v>-0.25278058645096024</v>
      </c>
      <c r="AH178" s="65" t="s">
        <v>117</v>
      </c>
      <c r="AI178" s="65"/>
      <c r="AJ178" s="65"/>
      <c r="AK178" s="3"/>
      <c r="AL178" s="6"/>
      <c r="AM178" s="6"/>
      <c r="AN178" s="6"/>
      <c r="AO178" s="3"/>
      <c r="AP178" s="6"/>
      <c r="AQ178" s="6"/>
      <c r="AR178" s="4"/>
      <c r="AS178" s="3"/>
      <c r="AT178" s="6"/>
      <c r="AU178" s="6"/>
      <c r="AV178" s="4"/>
      <c r="AW178" s="48"/>
      <c r="AX178" s="46"/>
      <c r="AY178" s="46"/>
      <c r="AZ178" s="54"/>
      <c r="BA178" s="53"/>
      <c r="BB178" s="46"/>
      <c r="BC178" s="46"/>
      <c r="BD178" s="56"/>
      <c r="BE178" s="3"/>
      <c r="BF178" s="6"/>
      <c r="BG178" s="6"/>
      <c r="BH178" s="6"/>
      <c r="BI178" s="3"/>
      <c r="BJ178" s="6"/>
      <c r="BK178" s="6"/>
      <c r="BL178" s="4"/>
      <c r="BM178" s="3"/>
      <c r="BN178" s="6"/>
      <c r="BO178" s="6"/>
      <c r="BP178" s="6"/>
      <c r="BQ178" s="3"/>
      <c r="BR178" s="6"/>
      <c r="BS178" s="6"/>
      <c r="BT178" s="4"/>
      <c r="BU178" s="3"/>
      <c r="BV178" s="6"/>
      <c r="BW178" s="6"/>
      <c r="BX178" s="6"/>
      <c r="BY178" s="74"/>
      <c r="BZ178" s="75"/>
      <c r="CA178" s="76"/>
    </row>
    <row r="180" spans="2:79" ht="15" customHeight="1" thickBot="1" x14ac:dyDescent="0.6"/>
    <row r="181" spans="2:79" ht="15" customHeight="1" thickBot="1" x14ac:dyDescent="0.6">
      <c r="F181" s="7" t="s">
        <v>39</v>
      </c>
      <c r="G181" s="8"/>
      <c r="H181" s="8"/>
      <c r="I181" s="8"/>
      <c r="J181" s="8"/>
      <c r="K181" s="8"/>
      <c r="L181" s="7" t="s">
        <v>48</v>
      </c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7" t="s">
        <v>36</v>
      </c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9"/>
    </row>
    <row r="182" spans="2:79" ht="15" customHeight="1" x14ac:dyDescent="0.55000000000000004">
      <c r="B182" s="18" t="s">
        <v>27</v>
      </c>
      <c r="C182" s="19"/>
      <c r="D182" s="20"/>
      <c r="F182" s="1" t="s">
        <v>31</v>
      </c>
      <c r="G182" s="2"/>
      <c r="H182" s="1" t="s">
        <v>32</v>
      </c>
      <c r="I182" s="5"/>
      <c r="J182" s="1" t="s">
        <v>38</v>
      </c>
      <c r="K182" s="2"/>
      <c r="L182" s="21" t="s">
        <v>33</v>
      </c>
      <c r="M182" s="22"/>
      <c r="N182" s="23" t="s">
        <v>34</v>
      </c>
      <c r="O182" s="24"/>
      <c r="P182" s="23" t="s">
        <v>84</v>
      </c>
      <c r="Q182" s="24"/>
      <c r="R182" s="24"/>
      <c r="S182" s="1" t="s">
        <v>47</v>
      </c>
      <c r="T182" s="2"/>
      <c r="U182" s="1" t="s">
        <v>35</v>
      </c>
      <c r="V182" s="5"/>
      <c r="W182" s="23" t="s">
        <v>58</v>
      </c>
      <c r="X182" s="24"/>
      <c r="Y182" s="1" t="s">
        <v>37</v>
      </c>
      <c r="Z182" s="5"/>
      <c r="AA182" s="5"/>
      <c r="AB182" s="5" t="s">
        <v>112</v>
      </c>
      <c r="AC182" s="5"/>
      <c r="AD182" s="5"/>
      <c r="AE182" s="5"/>
      <c r="AF182" s="5"/>
      <c r="AG182" s="5" t="s">
        <v>113</v>
      </c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2"/>
    </row>
    <row r="183" spans="2:79" ht="15" customHeight="1" thickBot="1" x14ac:dyDescent="0.6">
      <c r="B183" s="3">
        <v>18</v>
      </c>
      <c r="C183" s="6"/>
      <c r="D183" s="4"/>
      <c r="F183" s="10">
        <f ca="1">INDIRECT(ADDRESS($B183,1,1,1,$B$9))</f>
        <v>66</v>
      </c>
      <c r="G183" s="11" t="s">
        <v>23</v>
      </c>
      <c r="H183" s="10">
        <f ca="1">INDIRECT(ADDRESS($B183,2,1,1,$B$9))</f>
        <v>10</v>
      </c>
      <c r="I183" t="s">
        <v>24</v>
      </c>
      <c r="J183" s="10" t="str">
        <f ca="1">IF(INDIRECT(ADDRESS($B183,3,1,1,$B$9))="alternating", "先後交互制", "先後固定制")</f>
        <v>先後交互制</v>
      </c>
      <c r="K183" s="11"/>
      <c r="L183" s="33">
        <f ca="1">INDIRECT(ADDRESS($B183,4,1,1,$B$9))</f>
        <v>1</v>
      </c>
      <c r="M183" s="26" t="s">
        <v>28</v>
      </c>
      <c r="N183" s="33">
        <f ca="1">INDIRECT(ADDRESS($B183,5,1,1,$B$9))</f>
        <v>10</v>
      </c>
      <c r="O183" s="26" t="s">
        <v>28</v>
      </c>
      <c r="P183" s="33">
        <f ca="1">INDIRECT(ADDRESS($B183,6,1,1,$B$9))</f>
        <v>13</v>
      </c>
      <c r="Q183" s="26" t="s">
        <v>49</v>
      </c>
      <c r="R183" s="27"/>
      <c r="S183" s="34">
        <v>0</v>
      </c>
      <c r="T183" s="35" t="s">
        <v>28</v>
      </c>
      <c r="U183" s="10">
        <f ca="1">INDIRECT(ADDRESS($B183,7,1,1,$B$9))</f>
        <v>3</v>
      </c>
      <c r="V183" t="s">
        <v>29</v>
      </c>
      <c r="W183" s="33">
        <f ca="1">INDIRECT(ADDRESS($B183,8,1,1,$B$9))</f>
        <v>28</v>
      </c>
      <c r="X183" s="27" t="s">
        <v>29</v>
      </c>
      <c r="Y183" s="10">
        <f ca="1">INDIRECT(ADDRESS($B183,9,1,1,$B$9))</f>
        <v>2000</v>
      </c>
      <c r="Z183" t="s">
        <v>30</v>
      </c>
      <c r="AB183">
        <f ca="1">INDIRECT(ADDRESS($B183,10,1,1,$B$9))</f>
        <v>3</v>
      </c>
      <c r="AC183" t="s">
        <v>29</v>
      </c>
      <c r="AG183">
        <f ca="1">INDIRECT(ADDRESS($B183,11,1,1,$B$9))</f>
        <v>25</v>
      </c>
      <c r="AH183" t="s">
        <v>29</v>
      </c>
      <c r="CA183" s="11"/>
    </row>
    <row r="184" spans="2:79" ht="15" customHeight="1" thickBot="1" x14ac:dyDescent="0.6">
      <c r="F184" s="10"/>
      <c r="G184" s="11"/>
      <c r="H184" s="10"/>
      <c r="J184" s="41" t="str">
        <f ca="1">IF(J183="先後交互制","１局目は", "ずっと")</f>
        <v>１局目は</v>
      </c>
      <c r="K184" s="42"/>
      <c r="L184" s="28"/>
      <c r="M184" s="26"/>
      <c r="N184" s="25"/>
      <c r="O184" s="27"/>
      <c r="P184" s="36" t="s">
        <v>57</v>
      </c>
      <c r="Q184" s="38"/>
      <c r="R184" s="38"/>
      <c r="S184" s="41" t="s">
        <v>51</v>
      </c>
      <c r="T184" s="42"/>
      <c r="U184" s="10"/>
      <c r="W184" s="36" t="s">
        <v>54</v>
      </c>
      <c r="X184" s="27"/>
      <c r="Y184" s="10"/>
      <c r="AK184" s="1" t="s">
        <v>46</v>
      </c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1" t="s">
        <v>93</v>
      </c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2"/>
    </row>
    <row r="185" spans="2:79" ht="15" customHeight="1" thickBot="1" x14ac:dyDescent="0.6">
      <c r="F185" s="10"/>
      <c r="G185" s="11"/>
      <c r="J185" s="41" t="str">
        <f ca="1">IF(J183="先後交互制","Ａさんの先手番、", "")</f>
        <v>Ａさんの先手番、</v>
      </c>
      <c r="K185" s="42"/>
      <c r="L185" s="28"/>
      <c r="M185" s="26"/>
      <c r="N185" s="25"/>
      <c r="O185" s="27"/>
      <c r="P185" s="36" t="s">
        <v>53</v>
      </c>
      <c r="Q185" s="38"/>
      <c r="R185" s="38"/>
      <c r="S185" s="43" t="s">
        <v>52</v>
      </c>
      <c r="T185" s="42"/>
      <c r="U185" s="10"/>
      <c r="W185" s="37" t="s">
        <v>55</v>
      </c>
      <c r="X185" s="27"/>
      <c r="Y185" s="10"/>
      <c r="Z185" s="11"/>
      <c r="AA185" s="12" t="s">
        <v>40</v>
      </c>
      <c r="AB185" s="13"/>
      <c r="AC185" s="13"/>
      <c r="AD185" s="13"/>
      <c r="AE185" s="14"/>
      <c r="AF185" s="12" t="s">
        <v>41</v>
      </c>
      <c r="AG185" s="13"/>
      <c r="AH185" s="13"/>
      <c r="AI185" s="13"/>
      <c r="AJ185" s="13"/>
      <c r="AK185" s="10">
        <f ca="1">INDIRECT(ADDRESS($B183,14,1,1,$B$9))</f>
        <v>1131</v>
      </c>
      <c r="AL185" t="s">
        <v>30</v>
      </c>
      <c r="AO185" s="6" t="s">
        <v>42</v>
      </c>
      <c r="AP185" s="6"/>
      <c r="AQ185" s="6"/>
      <c r="AR185" s="6"/>
      <c r="AS185" s="6"/>
      <c r="AT185" s="6"/>
      <c r="AU185" s="6"/>
      <c r="AV185" s="6"/>
      <c r="AW185" s="49" t="s">
        <v>45</v>
      </c>
      <c r="AX185" s="47"/>
      <c r="AY185" s="47"/>
      <c r="AZ185" s="47"/>
      <c r="BA185" s="47"/>
      <c r="BB185" s="47"/>
      <c r="BC185" s="47"/>
      <c r="BD185" s="47"/>
      <c r="BE185" s="10">
        <f ca="1">INDIRECT(ADDRESS($B183,19,1,1,$B$9))</f>
        <v>869</v>
      </c>
      <c r="BF185" t="s">
        <v>30</v>
      </c>
      <c r="BI185" s="6" t="s">
        <v>42</v>
      </c>
      <c r="BQ185" t="s">
        <v>45</v>
      </c>
      <c r="BY185" s="77" t="s">
        <v>47</v>
      </c>
      <c r="BZ185" s="78"/>
      <c r="CA185" s="79"/>
    </row>
    <row r="186" spans="2:79" ht="15" customHeight="1" x14ac:dyDescent="0.55000000000000004">
      <c r="F186" s="10"/>
      <c r="G186" s="11"/>
      <c r="H186" s="10"/>
      <c r="J186" s="41" t="str">
        <f ca="1">IF(J183="先後交互制","Ｂさんの後手番。", "")</f>
        <v>Ｂさんの後手番。</v>
      </c>
      <c r="K186" s="42"/>
      <c r="L186" s="28"/>
      <c r="M186" s="26"/>
      <c r="N186" s="25"/>
      <c r="O186" s="27"/>
      <c r="P186" s="36" t="s">
        <v>50</v>
      </c>
      <c r="Q186" s="38"/>
      <c r="R186" s="38"/>
      <c r="S186" s="43"/>
      <c r="T186" s="42"/>
      <c r="U186" s="10"/>
      <c r="W186" s="37" t="s">
        <v>56</v>
      </c>
      <c r="X186" s="27"/>
      <c r="Y186" s="10"/>
      <c r="Z186" s="11"/>
      <c r="AA186" s="15"/>
      <c r="AB186" s="16">
        <f ca="1">INDIRECT(ADDRESS($B183,12,1,1,$B$9))</f>
        <v>957</v>
      </c>
      <c r="AC186" s="16" t="s">
        <v>30</v>
      </c>
      <c r="AD186" s="16"/>
      <c r="AE186" s="17"/>
      <c r="AF186" s="15"/>
      <c r="AG186" s="16">
        <f ca="1">INDIRECT(ADDRESS($B183,13,1,1,$B$9))</f>
        <v>1043</v>
      </c>
      <c r="AH186" s="16" t="s">
        <v>30</v>
      </c>
      <c r="AI186" s="16"/>
      <c r="AJ186" s="16"/>
      <c r="AK186" s="10">
        <f ca="1">AK185*100/$Y183</f>
        <v>56.55</v>
      </c>
      <c r="AL186" t="s">
        <v>101</v>
      </c>
      <c r="AO186" s="1" t="s">
        <v>43</v>
      </c>
      <c r="AP186" s="5"/>
      <c r="AQ186" s="5"/>
      <c r="AR186" s="2"/>
      <c r="AS186" s="1" t="s">
        <v>44</v>
      </c>
      <c r="AT186" s="5"/>
      <c r="AU186" s="5"/>
      <c r="AV186" s="2"/>
      <c r="AW186" s="51" t="s">
        <v>43</v>
      </c>
      <c r="AX186" s="51"/>
      <c r="AY186" s="51"/>
      <c r="AZ186" s="52"/>
      <c r="BA186" s="50" t="s">
        <v>44</v>
      </c>
      <c r="BB186" s="51"/>
      <c r="BC186" s="51"/>
      <c r="BD186" s="55"/>
      <c r="BE186" s="10">
        <f ca="1">BE185*100/$Y183</f>
        <v>43.45</v>
      </c>
      <c r="BF186" t="s">
        <v>101</v>
      </c>
      <c r="BI186" s="1" t="s">
        <v>43</v>
      </c>
      <c r="BJ186" s="5"/>
      <c r="BK186" s="5"/>
      <c r="BL186" s="2"/>
      <c r="BM186" s="5" t="s">
        <v>44</v>
      </c>
      <c r="BN186" s="5"/>
      <c r="BO186" s="5"/>
      <c r="BP186" s="5"/>
      <c r="BQ186" s="1" t="s">
        <v>43</v>
      </c>
      <c r="BR186" s="5"/>
      <c r="BS186" s="5"/>
      <c r="BT186" s="2"/>
      <c r="BU186" s="1" t="s">
        <v>44</v>
      </c>
      <c r="BV186" s="5"/>
      <c r="BW186" s="5"/>
      <c r="BX186" s="5"/>
      <c r="BY186" s="69">
        <f ca="1">INDIRECT(ADDRESS($B183,24,1,1,$B$9))</f>
        <v>0</v>
      </c>
      <c r="BZ186" s="70" t="s">
        <v>30</v>
      </c>
      <c r="CA186" s="71"/>
    </row>
    <row r="187" spans="2:79" ht="15" customHeight="1" x14ac:dyDescent="0.55000000000000004">
      <c r="F187" s="10"/>
      <c r="G187" s="11"/>
      <c r="H187" s="10"/>
      <c r="J187" s="41" t="str">
        <f ca="1">IF(J183="先後交互制","１局毎に先後入替", "先後入替無し")</f>
        <v>１局毎に先後入替</v>
      </c>
      <c r="K187" s="42"/>
      <c r="L187" s="28"/>
      <c r="M187" s="26"/>
      <c r="N187" s="25"/>
      <c r="O187" s="27"/>
      <c r="P187" s="37"/>
      <c r="Q187" s="38"/>
      <c r="R187" s="38"/>
      <c r="S187" s="43"/>
      <c r="T187" s="42"/>
      <c r="U187" s="10"/>
      <c r="W187" s="25"/>
      <c r="X187" s="27"/>
      <c r="Y187" s="10"/>
      <c r="Z187" s="11"/>
      <c r="AA187" s="59"/>
      <c r="AB187" s="67">
        <f ca="1">AB186*100/(Y183-BY186)</f>
        <v>47.85</v>
      </c>
      <c r="AC187" s="58" t="s">
        <v>24</v>
      </c>
      <c r="AD187" s="63"/>
      <c r="AE187" s="17"/>
      <c r="AF187" s="59"/>
      <c r="AG187" s="67">
        <f ca="1">AG186*100/(Y183-BY186)</f>
        <v>52.15</v>
      </c>
      <c r="AH187" s="58" t="s">
        <v>24</v>
      </c>
      <c r="AI187" s="16"/>
      <c r="AJ187" s="16"/>
      <c r="AK187" s="10"/>
      <c r="AO187" s="10">
        <f ca="1">INDIRECT(ADDRESS($B183,15,1,1,$B$9))</f>
        <v>539</v>
      </c>
      <c r="AP187" t="s">
        <v>30</v>
      </c>
      <c r="AR187" s="11"/>
      <c r="AS187" s="10">
        <f ca="1">INDIRECT(ADDRESS($B183,16,1,1,$B$9))</f>
        <v>592</v>
      </c>
      <c r="AT187" t="s">
        <v>30</v>
      </c>
      <c r="AV187" s="11"/>
      <c r="AW187" s="47">
        <f ca="1">INDIRECT(ADDRESS($B183,17,1,1,$B$9))</f>
        <v>0</v>
      </c>
      <c r="AX187" s="49" t="s">
        <v>30</v>
      </c>
      <c r="AY187" s="49"/>
      <c r="AZ187" s="60"/>
      <c r="BA187" s="61">
        <f ca="1">INDIRECT(ADDRESS($B183,18,1,1,$B$9))</f>
        <v>0</v>
      </c>
      <c r="BB187" s="49" t="s">
        <v>30</v>
      </c>
      <c r="BC187" s="49"/>
      <c r="BD187" s="62"/>
      <c r="BE187" s="10"/>
      <c r="BI187" s="10">
        <f ca="1">INDIRECT(ADDRESS($B183,20,1,1,$B$9))</f>
        <v>418</v>
      </c>
      <c r="BJ187" t="s">
        <v>30</v>
      </c>
      <c r="BL187" s="11"/>
      <c r="BM187" s="10">
        <f ca="1">INDIRECT(ADDRESS($B183,21,1,1,$B$9))</f>
        <v>451</v>
      </c>
      <c r="BN187" t="s">
        <v>30</v>
      </c>
      <c r="BQ187" s="10">
        <f ca="1">INDIRECT(ADDRESS($B183,22,1,1,$B$9))</f>
        <v>0</v>
      </c>
      <c r="BR187" t="s">
        <v>30</v>
      </c>
      <c r="BT187" s="11"/>
      <c r="BU187" s="10">
        <f ca="1">INDIRECT(ADDRESS($B183,23,1,1,$B$9))</f>
        <v>0</v>
      </c>
      <c r="BV187" t="s">
        <v>30</v>
      </c>
      <c r="BY187" s="72">
        <f ca="1">BY186*100/Y183</f>
        <v>0</v>
      </c>
      <c r="BZ187" s="73" t="s">
        <v>24</v>
      </c>
      <c r="CA187" s="71"/>
    </row>
    <row r="188" spans="2:79" ht="15" customHeight="1" thickBot="1" x14ac:dyDescent="0.6">
      <c r="F188" s="3"/>
      <c r="G188" s="4"/>
      <c r="H188" s="3"/>
      <c r="I188" s="6"/>
      <c r="J188" s="57"/>
      <c r="K188" s="45"/>
      <c r="L188" s="29"/>
      <c r="M188" s="30"/>
      <c r="N188" s="31"/>
      <c r="O188" s="32"/>
      <c r="P188" s="39"/>
      <c r="Q188" s="40"/>
      <c r="R188" s="40"/>
      <c r="S188" s="44"/>
      <c r="T188" s="45"/>
      <c r="U188" s="3"/>
      <c r="V188" s="6"/>
      <c r="W188" s="31"/>
      <c r="X188" s="32"/>
      <c r="Y188" s="3"/>
      <c r="Z188" s="4"/>
      <c r="AA188" s="64" t="s">
        <v>116</v>
      </c>
      <c r="AB188" s="68">
        <f ca="1">AB187-50</f>
        <v>-2.1499999999999986</v>
      </c>
      <c r="AC188" s="65" t="s">
        <v>117</v>
      </c>
      <c r="AD188" s="65"/>
      <c r="AE188" s="66"/>
      <c r="AF188" s="64" t="s">
        <v>116</v>
      </c>
      <c r="AG188" s="68">
        <f ca="1">AG187-50</f>
        <v>2.1499999999999986</v>
      </c>
      <c r="AH188" s="65" t="s">
        <v>117</v>
      </c>
      <c r="AI188" s="65"/>
      <c r="AJ188" s="65"/>
      <c r="AK188" s="3"/>
      <c r="AL188" s="6"/>
      <c r="AM188" s="6"/>
      <c r="AN188" s="6"/>
      <c r="AO188" s="3"/>
      <c r="AP188" s="6"/>
      <c r="AQ188" s="6"/>
      <c r="AR188" s="4"/>
      <c r="AS188" s="3"/>
      <c r="AT188" s="6"/>
      <c r="AU188" s="6"/>
      <c r="AV188" s="4"/>
      <c r="AW188" s="48"/>
      <c r="AX188" s="46"/>
      <c r="AY188" s="46"/>
      <c r="AZ188" s="54"/>
      <c r="BA188" s="53"/>
      <c r="BB188" s="46"/>
      <c r="BC188" s="46"/>
      <c r="BD188" s="56"/>
      <c r="BE188" s="3"/>
      <c r="BF188" s="6"/>
      <c r="BG188" s="6"/>
      <c r="BH188" s="6"/>
      <c r="BI188" s="3"/>
      <c r="BJ188" s="6"/>
      <c r="BK188" s="6"/>
      <c r="BL188" s="4"/>
      <c r="BM188" s="3"/>
      <c r="BN188" s="6"/>
      <c r="BO188" s="6"/>
      <c r="BP188" s="6"/>
      <c r="BQ188" s="3"/>
      <c r="BR188" s="6"/>
      <c r="BS188" s="6"/>
      <c r="BT188" s="4"/>
      <c r="BU188" s="3"/>
      <c r="BV188" s="6"/>
      <c r="BW188" s="6"/>
      <c r="BX188" s="6"/>
      <c r="BY188" s="74"/>
      <c r="BZ188" s="75"/>
      <c r="CA188" s="76"/>
    </row>
    <row r="190" spans="2:79" ht="15" customHeight="1" thickBot="1" x14ac:dyDescent="0.6"/>
    <row r="191" spans="2:79" ht="15" customHeight="1" thickBot="1" x14ac:dyDescent="0.6">
      <c r="F191" s="7" t="s">
        <v>39</v>
      </c>
      <c r="G191" s="8"/>
      <c r="H191" s="8"/>
      <c r="I191" s="8"/>
      <c r="J191" s="8"/>
      <c r="K191" s="8"/>
      <c r="L191" s="7" t="s">
        <v>48</v>
      </c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7" t="s">
        <v>36</v>
      </c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9"/>
    </row>
    <row r="192" spans="2:79" ht="15" customHeight="1" x14ac:dyDescent="0.55000000000000004">
      <c r="B192" s="18" t="s">
        <v>27</v>
      </c>
      <c r="C192" s="19"/>
      <c r="D192" s="20"/>
      <c r="F192" s="1" t="s">
        <v>31</v>
      </c>
      <c r="G192" s="2"/>
      <c r="H192" s="1" t="s">
        <v>32</v>
      </c>
      <c r="I192" s="5"/>
      <c r="J192" s="1" t="s">
        <v>38</v>
      </c>
      <c r="K192" s="2"/>
      <c r="L192" s="21" t="s">
        <v>33</v>
      </c>
      <c r="M192" s="22"/>
      <c r="N192" s="23" t="s">
        <v>34</v>
      </c>
      <c r="O192" s="24"/>
      <c r="P192" s="23" t="s">
        <v>84</v>
      </c>
      <c r="Q192" s="24"/>
      <c r="R192" s="24"/>
      <c r="S192" s="1" t="s">
        <v>47</v>
      </c>
      <c r="T192" s="2"/>
      <c r="U192" s="1" t="s">
        <v>35</v>
      </c>
      <c r="V192" s="5"/>
      <c r="W192" s="23" t="s">
        <v>58</v>
      </c>
      <c r="X192" s="24"/>
      <c r="Y192" s="1" t="s">
        <v>37</v>
      </c>
      <c r="Z192" s="5"/>
      <c r="AA192" s="5"/>
      <c r="AB192" s="5" t="s">
        <v>112</v>
      </c>
      <c r="AC192" s="5"/>
      <c r="AD192" s="5"/>
      <c r="AE192" s="5"/>
      <c r="AF192" s="5"/>
      <c r="AG192" s="5" t="s">
        <v>113</v>
      </c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2"/>
    </row>
    <row r="193" spans="2:79" ht="15" customHeight="1" thickBot="1" x14ac:dyDescent="0.6">
      <c r="B193" s="3">
        <v>19</v>
      </c>
      <c r="C193" s="6"/>
      <c r="D193" s="4"/>
      <c r="F193" s="10">
        <f ca="1">INDIRECT(ADDRESS($B193,1,1,1,$B$9))</f>
        <v>67</v>
      </c>
      <c r="G193" s="11" t="s">
        <v>23</v>
      </c>
      <c r="H193" s="10">
        <f ca="1">INDIRECT(ADDRESS($B193,2,1,1,$B$9))</f>
        <v>10</v>
      </c>
      <c r="I193" t="s">
        <v>24</v>
      </c>
      <c r="J193" s="10" t="str">
        <f ca="1">IF(INDIRECT(ADDRESS($B193,3,1,1,$B$9))="alternating", "先後交互制", "先後固定制")</f>
        <v>先後交互制</v>
      </c>
      <c r="K193" s="11"/>
      <c r="L193" s="33">
        <f ca="1">INDIRECT(ADDRESS($B193,4,1,1,$B$9))</f>
        <v>2</v>
      </c>
      <c r="M193" s="26" t="s">
        <v>28</v>
      </c>
      <c r="N193" s="33">
        <f ca="1">INDIRECT(ADDRESS($B193,5,1,1,$B$9))</f>
        <v>4</v>
      </c>
      <c r="O193" s="26" t="s">
        <v>28</v>
      </c>
      <c r="P193" s="33">
        <f ca="1">INDIRECT(ADDRESS($B193,6,1,1,$B$9))</f>
        <v>10</v>
      </c>
      <c r="Q193" s="26" t="s">
        <v>49</v>
      </c>
      <c r="R193" s="27"/>
      <c r="S193" s="34">
        <v>0</v>
      </c>
      <c r="T193" s="35" t="s">
        <v>28</v>
      </c>
      <c r="U193" s="10">
        <f ca="1">INDIRECT(ADDRESS($B193,7,1,1,$B$9))</f>
        <v>3</v>
      </c>
      <c r="V193" t="s">
        <v>29</v>
      </c>
      <c r="W193" s="33">
        <f ca="1">INDIRECT(ADDRESS($B193,8,1,1,$B$9))</f>
        <v>10</v>
      </c>
      <c r="X193" s="27" t="s">
        <v>29</v>
      </c>
      <c r="Y193" s="10">
        <f ca="1">INDIRECT(ADDRESS($B193,9,1,1,$B$9))</f>
        <v>2000</v>
      </c>
      <c r="Z193" t="s">
        <v>30</v>
      </c>
      <c r="AB193">
        <f ca="1">INDIRECT(ADDRESS($B193,10,1,1,$B$9))</f>
        <v>3</v>
      </c>
      <c r="AC193" t="s">
        <v>29</v>
      </c>
      <c r="AG193">
        <f ca="1">INDIRECT(ADDRESS($B193,11,1,1,$B$9))</f>
        <v>10</v>
      </c>
      <c r="AH193" t="s">
        <v>29</v>
      </c>
      <c r="CA193" s="11"/>
    </row>
    <row r="194" spans="2:79" ht="15" customHeight="1" thickBot="1" x14ac:dyDescent="0.6">
      <c r="F194" s="10"/>
      <c r="G194" s="11"/>
      <c r="H194" s="10"/>
      <c r="J194" s="41" t="str">
        <f ca="1">IF(J193="先後交互制","１局目は", "ずっと")</f>
        <v>１局目は</v>
      </c>
      <c r="K194" s="42"/>
      <c r="L194" s="28"/>
      <c r="M194" s="26"/>
      <c r="N194" s="25"/>
      <c r="O194" s="27"/>
      <c r="P194" s="36" t="s">
        <v>57</v>
      </c>
      <c r="Q194" s="38"/>
      <c r="R194" s="38"/>
      <c r="S194" s="41" t="s">
        <v>51</v>
      </c>
      <c r="T194" s="42"/>
      <c r="U194" s="10"/>
      <c r="W194" s="36" t="s">
        <v>54</v>
      </c>
      <c r="X194" s="27"/>
      <c r="Y194" s="10"/>
      <c r="AK194" s="1" t="s">
        <v>46</v>
      </c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1" t="s">
        <v>93</v>
      </c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2"/>
    </row>
    <row r="195" spans="2:79" ht="15" customHeight="1" thickBot="1" x14ac:dyDescent="0.6">
      <c r="F195" s="10"/>
      <c r="G195" s="11"/>
      <c r="J195" s="41" t="str">
        <f ca="1">IF(J193="先後交互制","Ａさんの先手番、", "")</f>
        <v>Ａさんの先手番、</v>
      </c>
      <c r="K195" s="42"/>
      <c r="L195" s="28"/>
      <c r="M195" s="26"/>
      <c r="N195" s="25"/>
      <c r="O195" s="27"/>
      <c r="P195" s="36" t="s">
        <v>53</v>
      </c>
      <c r="Q195" s="38"/>
      <c r="R195" s="38"/>
      <c r="S195" s="43" t="s">
        <v>52</v>
      </c>
      <c r="T195" s="42"/>
      <c r="U195" s="10"/>
      <c r="W195" s="37" t="s">
        <v>55</v>
      </c>
      <c r="X195" s="27"/>
      <c r="Y195" s="10"/>
      <c r="Z195" s="11"/>
      <c r="AA195" s="12" t="s">
        <v>40</v>
      </c>
      <c r="AB195" s="13"/>
      <c r="AC195" s="13"/>
      <c r="AD195" s="13"/>
      <c r="AE195" s="14"/>
      <c r="AF195" s="12" t="s">
        <v>41</v>
      </c>
      <c r="AG195" s="13"/>
      <c r="AH195" s="13"/>
      <c r="AI195" s="13"/>
      <c r="AJ195" s="13"/>
      <c r="AK195" s="10">
        <f ca="1">INDIRECT(ADDRESS($B193,14,1,1,$B$9))</f>
        <v>1134</v>
      </c>
      <c r="AL195" t="s">
        <v>30</v>
      </c>
      <c r="AO195" s="6" t="s">
        <v>42</v>
      </c>
      <c r="AP195" s="6"/>
      <c r="AQ195" s="6"/>
      <c r="AR195" s="6"/>
      <c r="AS195" s="6"/>
      <c r="AT195" s="6"/>
      <c r="AU195" s="6"/>
      <c r="AV195" s="6"/>
      <c r="AW195" s="49" t="s">
        <v>45</v>
      </c>
      <c r="AX195" s="47"/>
      <c r="AY195" s="47"/>
      <c r="AZ195" s="47"/>
      <c r="BA195" s="47"/>
      <c r="BB195" s="47"/>
      <c r="BC195" s="47"/>
      <c r="BD195" s="47"/>
      <c r="BE195" s="10">
        <f ca="1">INDIRECT(ADDRESS($B193,19,1,1,$B$9))</f>
        <v>866</v>
      </c>
      <c r="BF195" t="s">
        <v>30</v>
      </c>
      <c r="BI195" s="6" t="s">
        <v>42</v>
      </c>
      <c r="BQ195" t="s">
        <v>45</v>
      </c>
      <c r="BY195" s="77" t="s">
        <v>47</v>
      </c>
      <c r="BZ195" s="78"/>
      <c r="CA195" s="79"/>
    </row>
    <row r="196" spans="2:79" ht="15" customHeight="1" x14ac:dyDescent="0.55000000000000004">
      <c r="F196" s="10"/>
      <c r="G196" s="11"/>
      <c r="H196" s="10"/>
      <c r="J196" s="41" t="str">
        <f ca="1">IF(J193="先後交互制","Ｂさんの後手番。", "")</f>
        <v>Ｂさんの後手番。</v>
      </c>
      <c r="K196" s="42"/>
      <c r="L196" s="28"/>
      <c r="M196" s="26"/>
      <c r="N196" s="25"/>
      <c r="O196" s="27"/>
      <c r="P196" s="36" t="s">
        <v>50</v>
      </c>
      <c r="Q196" s="38"/>
      <c r="R196" s="38"/>
      <c r="S196" s="43"/>
      <c r="T196" s="42"/>
      <c r="U196" s="10"/>
      <c r="W196" s="37" t="s">
        <v>56</v>
      </c>
      <c r="X196" s="27"/>
      <c r="Y196" s="10"/>
      <c r="Z196" s="11"/>
      <c r="AA196" s="15"/>
      <c r="AB196" s="16">
        <f ca="1">INDIRECT(ADDRESS($B193,12,1,1,$B$9))</f>
        <v>996</v>
      </c>
      <c r="AC196" s="16" t="s">
        <v>30</v>
      </c>
      <c r="AD196" s="16"/>
      <c r="AE196" s="17"/>
      <c r="AF196" s="15"/>
      <c r="AG196" s="16">
        <f ca="1">INDIRECT(ADDRESS($B193,13,1,1,$B$9))</f>
        <v>994</v>
      </c>
      <c r="AH196" s="16" t="s">
        <v>30</v>
      </c>
      <c r="AI196" s="16"/>
      <c r="AJ196" s="16"/>
      <c r="AK196" s="10">
        <f ca="1">AK195*100/$Y193</f>
        <v>56.7</v>
      </c>
      <c r="AL196" t="s">
        <v>101</v>
      </c>
      <c r="AO196" s="1" t="s">
        <v>43</v>
      </c>
      <c r="AP196" s="5"/>
      <c r="AQ196" s="5"/>
      <c r="AR196" s="2"/>
      <c r="AS196" s="1" t="s">
        <v>44</v>
      </c>
      <c r="AT196" s="5"/>
      <c r="AU196" s="5"/>
      <c r="AV196" s="2"/>
      <c r="AW196" s="51" t="s">
        <v>43</v>
      </c>
      <c r="AX196" s="51"/>
      <c r="AY196" s="51"/>
      <c r="AZ196" s="52"/>
      <c r="BA196" s="50" t="s">
        <v>44</v>
      </c>
      <c r="BB196" s="51"/>
      <c r="BC196" s="51"/>
      <c r="BD196" s="55"/>
      <c r="BE196" s="10">
        <f ca="1">BE195*100/$Y193</f>
        <v>43.3</v>
      </c>
      <c r="BF196" t="s">
        <v>101</v>
      </c>
      <c r="BI196" s="1" t="s">
        <v>43</v>
      </c>
      <c r="BJ196" s="5"/>
      <c r="BK196" s="5"/>
      <c r="BL196" s="2"/>
      <c r="BM196" s="5" t="s">
        <v>44</v>
      </c>
      <c r="BN196" s="5"/>
      <c r="BO196" s="5"/>
      <c r="BP196" s="5"/>
      <c r="BQ196" s="1" t="s">
        <v>43</v>
      </c>
      <c r="BR196" s="5"/>
      <c r="BS196" s="5"/>
      <c r="BT196" s="2"/>
      <c r="BU196" s="1" t="s">
        <v>44</v>
      </c>
      <c r="BV196" s="5"/>
      <c r="BW196" s="5"/>
      <c r="BX196" s="5"/>
      <c r="BY196" s="69">
        <f ca="1">INDIRECT(ADDRESS($B193,24,1,1,$B$9))</f>
        <v>10</v>
      </c>
      <c r="BZ196" s="70" t="s">
        <v>30</v>
      </c>
      <c r="CA196" s="71"/>
    </row>
    <row r="197" spans="2:79" ht="15" customHeight="1" x14ac:dyDescent="0.55000000000000004">
      <c r="F197" s="10"/>
      <c r="G197" s="11"/>
      <c r="H197" s="10"/>
      <c r="J197" s="41" t="str">
        <f ca="1">IF(J193="先後交互制","１局毎に先後入替", "先後入替無し")</f>
        <v>１局毎に先後入替</v>
      </c>
      <c r="K197" s="42"/>
      <c r="L197" s="28"/>
      <c r="M197" s="26"/>
      <c r="N197" s="25"/>
      <c r="O197" s="27"/>
      <c r="P197" s="37"/>
      <c r="Q197" s="38"/>
      <c r="R197" s="38"/>
      <c r="S197" s="43"/>
      <c r="T197" s="42"/>
      <c r="U197" s="10"/>
      <c r="W197" s="25"/>
      <c r="X197" s="27"/>
      <c r="Y197" s="10"/>
      <c r="Z197" s="11"/>
      <c r="AA197" s="59"/>
      <c r="AB197" s="67">
        <f ca="1">AB196*100/(Y193-BY196)</f>
        <v>50.050251256281406</v>
      </c>
      <c r="AC197" s="58" t="s">
        <v>24</v>
      </c>
      <c r="AD197" s="63"/>
      <c r="AE197" s="17"/>
      <c r="AF197" s="59"/>
      <c r="AG197" s="67">
        <f ca="1">AG196*100/(Y193-BY196)</f>
        <v>49.949748743718594</v>
      </c>
      <c r="AH197" s="58" t="s">
        <v>24</v>
      </c>
      <c r="AI197" s="16"/>
      <c r="AJ197" s="16"/>
      <c r="AK197" s="10"/>
      <c r="AO197" s="10">
        <f ca="1">INDIRECT(ADDRESS($B193,15,1,1,$B$9))</f>
        <v>591</v>
      </c>
      <c r="AP197" t="s">
        <v>30</v>
      </c>
      <c r="AR197" s="11"/>
      <c r="AS197" s="10">
        <f ca="1">INDIRECT(ADDRESS($B193,16,1,1,$B$9))</f>
        <v>543</v>
      </c>
      <c r="AT197" t="s">
        <v>30</v>
      </c>
      <c r="AV197" s="11"/>
      <c r="AW197" s="47">
        <f ca="1">INDIRECT(ADDRESS($B193,17,1,1,$B$9))</f>
        <v>0</v>
      </c>
      <c r="AX197" s="49" t="s">
        <v>30</v>
      </c>
      <c r="AY197" s="49"/>
      <c r="AZ197" s="60"/>
      <c r="BA197" s="61">
        <f ca="1">INDIRECT(ADDRESS($B193,18,1,1,$B$9))</f>
        <v>0</v>
      </c>
      <c r="BB197" s="49" t="s">
        <v>30</v>
      </c>
      <c r="BC197" s="49"/>
      <c r="BD197" s="62"/>
      <c r="BE197" s="10"/>
      <c r="BI197" s="10">
        <f ca="1">INDIRECT(ADDRESS($B193,20,1,1,$B$9))</f>
        <v>401</v>
      </c>
      <c r="BJ197" t="s">
        <v>30</v>
      </c>
      <c r="BL197" s="11"/>
      <c r="BM197" s="10">
        <f ca="1">INDIRECT(ADDRESS($B193,21,1,1,$B$9))</f>
        <v>445</v>
      </c>
      <c r="BN197" t="s">
        <v>30</v>
      </c>
      <c r="BQ197" s="10">
        <f ca="1">INDIRECT(ADDRESS($B193,22,1,1,$B$9))</f>
        <v>4</v>
      </c>
      <c r="BR197" t="s">
        <v>30</v>
      </c>
      <c r="BT197" s="11"/>
      <c r="BU197" s="10">
        <f ca="1">INDIRECT(ADDRESS($B193,23,1,1,$B$9))</f>
        <v>6</v>
      </c>
      <c r="BV197" t="s">
        <v>30</v>
      </c>
      <c r="BY197" s="72">
        <f ca="1">BY196*100/Y193</f>
        <v>0.5</v>
      </c>
      <c r="BZ197" s="73" t="s">
        <v>24</v>
      </c>
      <c r="CA197" s="71"/>
    </row>
    <row r="198" spans="2:79" ht="15" customHeight="1" thickBot="1" x14ac:dyDescent="0.6">
      <c r="F198" s="3"/>
      <c r="G198" s="4"/>
      <c r="H198" s="3"/>
      <c r="I198" s="6"/>
      <c r="J198" s="57"/>
      <c r="K198" s="45"/>
      <c r="L198" s="29"/>
      <c r="M198" s="30"/>
      <c r="N198" s="31"/>
      <c r="O198" s="32"/>
      <c r="P198" s="39"/>
      <c r="Q198" s="40"/>
      <c r="R198" s="40"/>
      <c r="S198" s="44"/>
      <c r="T198" s="45"/>
      <c r="U198" s="3"/>
      <c r="V198" s="6"/>
      <c r="W198" s="31"/>
      <c r="X198" s="32"/>
      <c r="Y198" s="3"/>
      <c r="Z198" s="4"/>
      <c r="AA198" s="64" t="s">
        <v>116</v>
      </c>
      <c r="AB198" s="68">
        <f ca="1">AB197-50</f>
        <v>5.0251256281406143E-2</v>
      </c>
      <c r="AC198" s="65" t="s">
        <v>117</v>
      </c>
      <c r="AD198" s="65"/>
      <c r="AE198" s="66"/>
      <c r="AF198" s="64" t="s">
        <v>116</v>
      </c>
      <c r="AG198" s="68">
        <f ca="1">AG197-50</f>
        <v>-5.0251256281406143E-2</v>
      </c>
      <c r="AH198" s="65" t="s">
        <v>117</v>
      </c>
      <c r="AI198" s="65"/>
      <c r="AJ198" s="65"/>
      <c r="AK198" s="3"/>
      <c r="AL198" s="6"/>
      <c r="AM198" s="6"/>
      <c r="AN198" s="6"/>
      <c r="AO198" s="3"/>
      <c r="AP198" s="6"/>
      <c r="AQ198" s="6"/>
      <c r="AR198" s="4"/>
      <c r="AS198" s="3"/>
      <c r="AT198" s="6"/>
      <c r="AU198" s="6"/>
      <c r="AV198" s="4"/>
      <c r="AW198" s="48"/>
      <c r="AX198" s="46"/>
      <c r="AY198" s="46"/>
      <c r="AZ198" s="54"/>
      <c r="BA198" s="53"/>
      <c r="BB198" s="46"/>
      <c r="BC198" s="46"/>
      <c r="BD198" s="56"/>
      <c r="BE198" s="3"/>
      <c r="BF198" s="6"/>
      <c r="BG198" s="6"/>
      <c r="BH198" s="6"/>
      <c r="BI198" s="3"/>
      <c r="BJ198" s="6"/>
      <c r="BK198" s="6"/>
      <c r="BL198" s="4"/>
      <c r="BM198" s="3"/>
      <c r="BN198" s="6"/>
      <c r="BO198" s="6"/>
      <c r="BP198" s="6"/>
      <c r="BQ198" s="3"/>
      <c r="BR198" s="6"/>
      <c r="BS198" s="6"/>
      <c r="BT198" s="4"/>
      <c r="BU198" s="3"/>
      <c r="BV198" s="6"/>
      <c r="BW198" s="6"/>
      <c r="BX198" s="6"/>
      <c r="BY198" s="74"/>
      <c r="BZ198" s="75"/>
      <c r="CA198" s="76"/>
    </row>
    <row r="200" spans="2:79" ht="15" customHeight="1" thickBot="1" x14ac:dyDescent="0.6"/>
    <row r="201" spans="2:79" ht="15" customHeight="1" thickBot="1" x14ac:dyDescent="0.6">
      <c r="F201" s="7" t="s">
        <v>39</v>
      </c>
      <c r="G201" s="8"/>
      <c r="H201" s="8"/>
      <c r="I201" s="8"/>
      <c r="J201" s="8"/>
      <c r="K201" s="8"/>
      <c r="L201" s="7" t="s">
        <v>48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7" t="s">
        <v>36</v>
      </c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9"/>
    </row>
    <row r="202" spans="2:79" ht="15" customHeight="1" x14ac:dyDescent="0.55000000000000004">
      <c r="B202" s="18" t="s">
        <v>27</v>
      </c>
      <c r="C202" s="19"/>
      <c r="D202" s="20"/>
      <c r="F202" s="1" t="s">
        <v>31</v>
      </c>
      <c r="G202" s="2"/>
      <c r="H202" s="1" t="s">
        <v>32</v>
      </c>
      <c r="I202" s="5"/>
      <c r="J202" s="1" t="s">
        <v>38</v>
      </c>
      <c r="K202" s="2"/>
      <c r="L202" s="21" t="s">
        <v>33</v>
      </c>
      <c r="M202" s="22"/>
      <c r="N202" s="23" t="s">
        <v>34</v>
      </c>
      <c r="O202" s="24"/>
      <c r="P202" s="23" t="s">
        <v>84</v>
      </c>
      <c r="Q202" s="24"/>
      <c r="R202" s="24"/>
      <c r="S202" s="1" t="s">
        <v>47</v>
      </c>
      <c r="T202" s="2"/>
      <c r="U202" s="1" t="s">
        <v>35</v>
      </c>
      <c r="V202" s="5"/>
      <c r="W202" s="23" t="s">
        <v>58</v>
      </c>
      <c r="X202" s="24"/>
      <c r="Y202" s="1" t="s">
        <v>37</v>
      </c>
      <c r="Z202" s="5"/>
      <c r="AA202" s="5"/>
      <c r="AB202" s="5" t="s">
        <v>112</v>
      </c>
      <c r="AC202" s="5"/>
      <c r="AD202" s="5"/>
      <c r="AE202" s="5"/>
      <c r="AF202" s="5"/>
      <c r="AG202" s="5" t="s">
        <v>113</v>
      </c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2"/>
    </row>
    <row r="203" spans="2:79" ht="15" customHeight="1" thickBot="1" x14ac:dyDescent="0.6">
      <c r="B203" s="3">
        <v>20</v>
      </c>
      <c r="C203" s="6"/>
      <c r="D203" s="4"/>
      <c r="F203" s="10">
        <f ca="1">INDIRECT(ADDRESS($B203,1,1,1,$B$9))</f>
        <v>68</v>
      </c>
      <c r="G203" s="11" t="s">
        <v>23</v>
      </c>
      <c r="H203" s="10">
        <f ca="1">INDIRECT(ADDRESS($B203,2,1,1,$B$9))</f>
        <v>10</v>
      </c>
      <c r="I203" t="s">
        <v>24</v>
      </c>
      <c r="J203" s="10" t="str">
        <f ca="1">IF(INDIRECT(ADDRESS($B203,3,1,1,$B$9))="alternating", "先後交互制", "先後固定制")</f>
        <v>先後交互制</v>
      </c>
      <c r="K203" s="11"/>
      <c r="L203" s="33">
        <f ca="1">INDIRECT(ADDRESS($B203,4,1,1,$B$9))</f>
        <v>2</v>
      </c>
      <c r="M203" s="26" t="s">
        <v>28</v>
      </c>
      <c r="N203" s="33">
        <f ca="1">INDIRECT(ADDRESS($B203,5,1,1,$B$9))</f>
        <v>7</v>
      </c>
      <c r="O203" s="26" t="s">
        <v>28</v>
      </c>
      <c r="P203" s="33">
        <f ca="1">INDIRECT(ADDRESS($B203,6,1,1,$B$9))</f>
        <v>10</v>
      </c>
      <c r="Q203" s="26" t="s">
        <v>49</v>
      </c>
      <c r="R203" s="27"/>
      <c r="S203" s="34">
        <v>0</v>
      </c>
      <c r="T203" s="35" t="s">
        <v>28</v>
      </c>
      <c r="U203" s="10">
        <f ca="1">INDIRECT(ADDRESS($B203,7,1,1,$B$9))</f>
        <v>3</v>
      </c>
      <c r="V203" t="s">
        <v>29</v>
      </c>
      <c r="W203" s="33">
        <f ca="1">INDIRECT(ADDRESS($B203,8,1,1,$B$9))</f>
        <v>10</v>
      </c>
      <c r="X203" s="27" t="s">
        <v>29</v>
      </c>
      <c r="Y203" s="10">
        <f ca="1">INDIRECT(ADDRESS($B203,9,1,1,$B$9))</f>
        <v>2000</v>
      </c>
      <c r="Z203" t="s">
        <v>30</v>
      </c>
      <c r="AB203">
        <f ca="1">INDIRECT(ADDRESS($B203,10,1,1,$B$9))</f>
        <v>3</v>
      </c>
      <c r="AC203" t="s">
        <v>29</v>
      </c>
      <c r="AG203">
        <f ca="1">INDIRECT(ADDRESS($B203,11,1,1,$B$9))</f>
        <v>10</v>
      </c>
      <c r="AH203" t="s">
        <v>29</v>
      </c>
      <c r="CA203" s="11"/>
    </row>
    <row r="204" spans="2:79" ht="15" customHeight="1" thickBot="1" x14ac:dyDescent="0.6">
      <c r="F204" s="10"/>
      <c r="G204" s="11"/>
      <c r="H204" s="10"/>
      <c r="J204" s="41" t="str">
        <f ca="1">IF(J203="先後交互制","１局目は", "ずっと")</f>
        <v>１局目は</v>
      </c>
      <c r="K204" s="42"/>
      <c r="L204" s="28"/>
      <c r="M204" s="26"/>
      <c r="N204" s="25"/>
      <c r="O204" s="27"/>
      <c r="P204" s="36" t="s">
        <v>57</v>
      </c>
      <c r="Q204" s="38"/>
      <c r="R204" s="38"/>
      <c r="S204" s="41" t="s">
        <v>51</v>
      </c>
      <c r="T204" s="42"/>
      <c r="U204" s="10"/>
      <c r="W204" s="36" t="s">
        <v>54</v>
      </c>
      <c r="X204" s="27"/>
      <c r="Y204" s="10"/>
      <c r="AK204" s="1" t="s">
        <v>46</v>
      </c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1" t="s">
        <v>93</v>
      </c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2"/>
    </row>
    <row r="205" spans="2:79" ht="15" customHeight="1" thickBot="1" x14ac:dyDescent="0.6">
      <c r="F205" s="10"/>
      <c r="G205" s="11"/>
      <c r="J205" s="41" t="str">
        <f ca="1">IF(J203="先後交互制","Ａさんの先手番、", "")</f>
        <v>Ａさんの先手番、</v>
      </c>
      <c r="K205" s="42"/>
      <c r="L205" s="28"/>
      <c r="M205" s="26"/>
      <c r="N205" s="25"/>
      <c r="O205" s="27"/>
      <c r="P205" s="36" t="s">
        <v>53</v>
      </c>
      <c r="Q205" s="38"/>
      <c r="R205" s="38"/>
      <c r="S205" s="43" t="s">
        <v>52</v>
      </c>
      <c r="T205" s="42"/>
      <c r="U205" s="10"/>
      <c r="W205" s="37" t="s">
        <v>55</v>
      </c>
      <c r="X205" s="27"/>
      <c r="Y205" s="10"/>
      <c r="Z205" s="11"/>
      <c r="AA205" s="12" t="s">
        <v>40</v>
      </c>
      <c r="AB205" s="13"/>
      <c r="AC205" s="13"/>
      <c r="AD205" s="13"/>
      <c r="AE205" s="14"/>
      <c r="AF205" s="12" t="s">
        <v>41</v>
      </c>
      <c r="AG205" s="13"/>
      <c r="AH205" s="13"/>
      <c r="AI205" s="13"/>
      <c r="AJ205" s="13"/>
      <c r="AK205" s="10">
        <f ca="1">INDIRECT(ADDRESS($B203,14,1,1,$B$9))</f>
        <v>1278</v>
      </c>
      <c r="AL205" t="s">
        <v>30</v>
      </c>
      <c r="AO205" s="6" t="s">
        <v>42</v>
      </c>
      <c r="AP205" s="6"/>
      <c r="AQ205" s="6"/>
      <c r="AR205" s="6"/>
      <c r="AS205" s="6"/>
      <c r="AT205" s="6"/>
      <c r="AU205" s="6"/>
      <c r="AV205" s="6"/>
      <c r="AW205" s="49" t="s">
        <v>45</v>
      </c>
      <c r="AX205" s="47"/>
      <c r="AY205" s="47"/>
      <c r="AZ205" s="47"/>
      <c r="BA205" s="47"/>
      <c r="BB205" s="47"/>
      <c r="BC205" s="47"/>
      <c r="BD205" s="47"/>
      <c r="BE205" s="10">
        <f ca="1">INDIRECT(ADDRESS($B203,19,1,1,$B$9))</f>
        <v>722</v>
      </c>
      <c r="BF205" t="s">
        <v>30</v>
      </c>
      <c r="BI205" s="6" t="s">
        <v>42</v>
      </c>
      <c r="BQ205" t="s">
        <v>45</v>
      </c>
      <c r="BY205" s="77" t="s">
        <v>47</v>
      </c>
      <c r="BZ205" s="78"/>
      <c r="CA205" s="79"/>
    </row>
    <row r="206" spans="2:79" ht="15" customHeight="1" x14ac:dyDescent="0.55000000000000004">
      <c r="F206" s="10"/>
      <c r="G206" s="11"/>
      <c r="H206" s="10"/>
      <c r="J206" s="41" t="str">
        <f ca="1">IF(J203="先後交互制","Ｂさんの後手番。", "")</f>
        <v>Ｂさんの後手番。</v>
      </c>
      <c r="K206" s="42"/>
      <c r="L206" s="28"/>
      <c r="M206" s="26"/>
      <c r="N206" s="25"/>
      <c r="O206" s="27"/>
      <c r="P206" s="36" t="s">
        <v>50</v>
      </c>
      <c r="Q206" s="38"/>
      <c r="R206" s="38"/>
      <c r="S206" s="43"/>
      <c r="T206" s="42"/>
      <c r="U206" s="10"/>
      <c r="W206" s="37" t="s">
        <v>56</v>
      </c>
      <c r="X206" s="27"/>
      <c r="Y206" s="10"/>
      <c r="Z206" s="11"/>
      <c r="AA206" s="15"/>
      <c r="AB206" s="16">
        <f ca="1">INDIRECT(ADDRESS($B203,12,1,1,$B$9))</f>
        <v>1015</v>
      </c>
      <c r="AC206" s="16" t="s">
        <v>30</v>
      </c>
      <c r="AD206" s="16"/>
      <c r="AE206" s="17"/>
      <c r="AF206" s="15"/>
      <c r="AG206" s="16">
        <f ca="1">INDIRECT(ADDRESS($B203,13,1,1,$B$9))</f>
        <v>974</v>
      </c>
      <c r="AH206" s="16" t="s">
        <v>30</v>
      </c>
      <c r="AI206" s="16"/>
      <c r="AJ206" s="16"/>
      <c r="AK206" s="10">
        <f ca="1">AK205*100/$Y203</f>
        <v>63.9</v>
      </c>
      <c r="AL206" t="s">
        <v>101</v>
      </c>
      <c r="AO206" s="1" t="s">
        <v>43</v>
      </c>
      <c r="AP206" s="5"/>
      <c r="AQ206" s="5"/>
      <c r="AR206" s="2"/>
      <c r="AS206" s="1" t="s">
        <v>44</v>
      </c>
      <c r="AT206" s="5"/>
      <c r="AU206" s="5"/>
      <c r="AV206" s="2"/>
      <c r="AW206" s="51" t="s">
        <v>43</v>
      </c>
      <c r="AX206" s="51"/>
      <c r="AY206" s="51"/>
      <c r="AZ206" s="52"/>
      <c r="BA206" s="50" t="s">
        <v>44</v>
      </c>
      <c r="BB206" s="51"/>
      <c r="BC206" s="51"/>
      <c r="BD206" s="55"/>
      <c r="BE206" s="10">
        <f ca="1">BE205*100/$Y203</f>
        <v>36.1</v>
      </c>
      <c r="BF206" t="s">
        <v>101</v>
      </c>
      <c r="BI206" s="1" t="s">
        <v>43</v>
      </c>
      <c r="BJ206" s="5"/>
      <c r="BK206" s="5"/>
      <c r="BL206" s="2"/>
      <c r="BM206" s="5" t="s">
        <v>44</v>
      </c>
      <c r="BN206" s="5"/>
      <c r="BO206" s="5"/>
      <c r="BP206" s="5"/>
      <c r="BQ206" s="1" t="s">
        <v>43</v>
      </c>
      <c r="BR206" s="5"/>
      <c r="BS206" s="5"/>
      <c r="BT206" s="2"/>
      <c r="BU206" s="1" t="s">
        <v>44</v>
      </c>
      <c r="BV206" s="5"/>
      <c r="BW206" s="5"/>
      <c r="BX206" s="5"/>
      <c r="BY206" s="69">
        <f ca="1">INDIRECT(ADDRESS($B203,24,1,1,$B$9))</f>
        <v>11</v>
      </c>
      <c r="BZ206" s="70" t="s">
        <v>30</v>
      </c>
      <c r="CA206" s="71"/>
    </row>
    <row r="207" spans="2:79" ht="15" customHeight="1" x14ac:dyDescent="0.55000000000000004">
      <c r="F207" s="10"/>
      <c r="G207" s="11"/>
      <c r="H207" s="10"/>
      <c r="J207" s="41" t="str">
        <f ca="1">IF(J203="先後交互制","１局毎に先後入替", "先後入替無し")</f>
        <v>１局毎に先後入替</v>
      </c>
      <c r="K207" s="42"/>
      <c r="L207" s="28"/>
      <c r="M207" s="26"/>
      <c r="N207" s="25"/>
      <c r="O207" s="27"/>
      <c r="P207" s="37"/>
      <c r="Q207" s="38"/>
      <c r="R207" s="38"/>
      <c r="S207" s="43"/>
      <c r="T207" s="42"/>
      <c r="U207" s="10"/>
      <c r="W207" s="25"/>
      <c r="X207" s="27"/>
      <c r="Y207" s="10"/>
      <c r="Z207" s="11"/>
      <c r="AA207" s="59"/>
      <c r="AB207" s="67">
        <f ca="1">AB206*100/(Y203-BY206)</f>
        <v>51.030668677727505</v>
      </c>
      <c r="AC207" s="58" t="s">
        <v>24</v>
      </c>
      <c r="AD207" s="63"/>
      <c r="AE207" s="17"/>
      <c r="AF207" s="59"/>
      <c r="AG207" s="67">
        <f ca="1">AG206*100/(Y203-BY206)</f>
        <v>48.969331322272495</v>
      </c>
      <c r="AH207" s="58" t="s">
        <v>24</v>
      </c>
      <c r="AI207" s="16"/>
      <c r="AJ207" s="16"/>
      <c r="AK207" s="10"/>
      <c r="AO207" s="10">
        <f ca="1">INDIRECT(ADDRESS($B203,15,1,1,$B$9))</f>
        <v>675</v>
      </c>
      <c r="AP207" t="s">
        <v>30</v>
      </c>
      <c r="AR207" s="11"/>
      <c r="AS207" s="10">
        <f ca="1">INDIRECT(ADDRESS($B203,16,1,1,$B$9))</f>
        <v>603</v>
      </c>
      <c r="AT207" t="s">
        <v>30</v>
      </c>
      <c r="AV207" s="11"/>
      <c r="AW207" s="47">
        <f ca="1">INDIRECT(ADDRESS($B203,17,1,1,$B$9))</f>
        <v>0</v>
      </c>
      <c r="AX207" s="49" t="s">
        <v>30</v>
      </c>
      <c r="AY207" s="49"/>
      <c r="AZ207" s="60"/>
      <c r="BA207" s="61">
        <f ca="1">INDIRECT(ADDRESS($B203,18,1,1,$B$9))</f>
        <v>0</v>
      </c>
      <c r="BB207" s="49" t="s">
        <v>30</v>
      </c>
      <c r="BC207" s="49"/>
      <c r="BD207" s="62"/>
      <c r="BE207" s="10"/>
      <c r="BI207" s="10">
        <f ca="1">INDIRECT(ADDRESS($B203,20,1,1,$B$9))</f>
        <v>337</v>
      </c>
      <c r="BJ207" t="s">
        <v>30</v>
      </c>
      <c r="BL207" s="11"/>
      <c r="BM207" s="10">
        <f ca="1">INDIRECT(ADDRESS($B203,21,1,1,$B$9))</f>
        <v>369</v>
      </c>
      <c r="BN207" t="s">
        <v>30</v>
      </c>
      <c r="BQ207" s="10">
        <f ca="1">INDIRECT(ADDRESS($B203,22,1,1,$B$9))</f>
        <v>3</v>
      </c>
      <c r="BR207" t="s">
        <v>30</v>
      </c>
      <c r="BT207" s="11"/>
      <c r="BU207" s="10">
        <f ca="1">INDIRECT(ADDRESS($B203,23,1,1,$B$9))</f>
        <v>2</v>
      </c>
      <c r="BV207" t="s">
        <v>30</v>
      </c>
      <c r="BY207" s="72">
        <f ca="1">BY206*100/Y203</f>
        <v>0.55000000000000004</v>
      </c>
      <c r="BZ207" s="73" t="s">
        <v>24</v>
      </c>
      <c r="CA207" s="71"/>
    </row>
    <row r="208" spans="2:79" ht="15" customHeight="1" thickBot="1" x14ac:dyDescent="0.6">
      <c r="F208" s="3"/>
      <c r="G208" s="4"/>
      <c r="H208" s="3"/>
      <c r="I208" s="6"/>
      <c r="J208" s="57"/>
      <c r="K208" s="45"/>
      <c r="L208" s="29"/>
      <c r="M208" s="30"/>
      <c r="N208" s="31"/>
      <c r="O208" s="32"/>
      <c r="P208" s="39"/>
      <c r="Q208" s="40"/>
      <c r="R208" s="40"/>
      <c r="S208" s="44"/>
      <c r="T208" s="45"/>
      <c r="U208" s="3"/>
      <c r="V208" s="6"/>
      <c r="W208" s="31"/>
      <c r="X208" s="32"/>
      <c r="Y208" s="3"/>
      <c r="Z208" s="4"/>
      <c r="AA208" s="64" t="s">
        <v>116</v>
      </c>
      <c r="AB208" s="68">
        <f ca="1">AB207-50</f>
        <v>1.0306686777275047</v>
      </c>
      <c r="AC208" s="65" t="s">
        <v>117</v>
      </c>
      <c r="AD208" s="65"/>
      <c r="AE208" s="66"/>
      <c r="AF208" s="64" t="s">
        <v>116</v>
      </c>
      <c r="AG208" s="68">
        <f ca="1">AG207-50</f>
        <v>-1.0306686777275047</v>
      </c>
      <c r="AH208" s="65" t="s">
        <v>117</v>
      </c>
      <c r="AI208" s="65"/>
      <c r="AJ208" s="65"/>
      <c r="AK208" s="3"/>
      <c r="AL208" s="6"/>
      <c r="AM208" s="6"/>
      <c r="AN208" s="6"/>
      <c r="AO208" s="3"/>
      <c r="AP208" s="6"/>
      <c r="AQ208" s="6"/>
      <c r="AR208" s="4"/>
      <c r="AS208" s="3"/>
      <c r="AT208" s="6"/>
      <c r="AU208" s="6"/>
      <c r="AV208" s="4"/>
      <c r="AW208" s="48"/>
      <c r="AX208" s="46"/>
      <c r="AY208" s="46"/>
      <c r="AZ208" s="54"/>
      <c r="BA208" s="53"/>
      <c r="BB208" s="46"/>
      <c r="BC208" s="46"/>
      <c r="BD208" s="56"/>
      <c r="BE208" s="3"/>
      <c r="BF208" s="6"/>
      <c r="BG208" s="6"/>
      <c r="BH208" s="6"/>
      <c r="BI208" s="3"/>
      <c r="BJ208" s="6"/>
      <c r="BK208" s="6"/>
      <c r="BL208" s="4"/>
      <c r="BM208" s="3"/>
      <c r="BN208" s="6"/>
      <c r="BO208" s="6"/>
      <c r="BP208" s="6"/>
      <c r="BQ208" s="3"/>
      <c r="BR208" s="6"/>
      <c r="BS208" s="6"/>
      <c r="BT208" s="4"/>
      <c r="BU208" s="3"/>
      <c r="BV208" s="6"/>
      <c r="BW208" s="6"/>
      <c r="BX208" s="6"/>
      <c r="BY208" s="74"/>
      <c r="BZ208" s="75"/>
      <c r="CA208" s="76"/>
    </row>
    <row r="210" spans="2:79" ht="15" customHeight="1" thickBot="1" x14ac:dyDescent="0.6"/>
    <row r="211" spans="2:79" ht="15" customHeight="1" thickBot="1" x14ac:dyDescent="0.6">
      <c r="F211" s="7" t="s">
        <v>39</v>
      </c>
      <c r="G211" s="8"/>
      <c r="H211" s="8"/>
      <c r="I211" s="8"/>
      <c r="J211" s="8"/>
      <c r="K211" s="8"/>
      <c r="L211" s="7" t="s">
        <v>48</v>
      </c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7" t="s">
        <v>36</v>
      </c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9"/>
    </row>
    <row r="212" spans="2:79" ht="15" customHeight="1" x14ac:dyDescent="0.55000000000000004">
      <c r="B212" s="18" t="s">
        <v>27</v>
      </c>
      <c r="C212" s="19"/>
      <c r="D212" s="20"/>
      <c r="F212" s="1" t="s">
        <v>31</v>
      </c>
      <c r="G212" s="2"/>
      <c r="H212" s="1" t="s">
        <v>32</v>
      </c>
      <c r="I212" s="5"/>
      <c r="J212" s="1" t="s">
        <v>38</v>
      </c>
      <c r="K212" s="2"/>
      <c r="L212" s="21" t="s">
        <v>33</v>
      </c>
      <c r="M212" s="22"/>
      <c r="N212" s="23" t="s">
        <v>34</v>
      </c>
      <c r="O212" s="24"/>
      <c r="P212" s="23" t="s">
        <v>84</v>
      </c>
      <c r="Q212" s="24"/>
      <c r="R212" s="24"/>
      <c r="S212" s="1" t="s">
        <v>47</v>
      </c>
      <c r="T212" s="2"/>
      <c r="U212" s="1" t="s">
        <v>35</v>
      </c>
      <c r="V212" s="5"/>
      <c r="W212" s="23" t="s">
        <v>58</v>
      </c>
      <c r="X212" s="24"/>
      <c r="Y212" s="1" t="s">
        <v>37</v>
      </c>
      <c r="Z212" s="5"/>
      <c r="AA212" s="5"/>
      <c r="AB212" s="5" t="s">
        <v>112</v>
      </c>
      <c r="AC212" s="5"/>
      <c r="AD212" s="5"/>
      <c r="AE212" s="5"/>
      <c r="AF212" s="5"/>
      <c r="AG212" s="5" t="s">
        <v>113</v>
      </c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2"/>
    </row>
    <row r="213" spans="2:79" ht="15" customHeight="1" thickBot="1" x14ac:dyDescent="0.6">
      <c r="B213" s="3">
        <v>21</v>
      </c>
      <c r="C213" s="6"/>
      <c r="D213" s="4"/>
      <c r="F213" s="10">
        <f ca="1">INDIRECT(ADDRESS($B213,1,1,1,$B$9))</f>
        <v>69</v>
      </c>
      <c r="G213" s="11" t="s">
        <v>23</v>
      </c>
      <c r="H213" s="10">
        <f ca="1">INDIRECT(ADDRESS($B213,2,1,1,$B$9))</f>
        <v>10</v>
      </c>
      <c r="I213" t="s">
        <v>24</v>
      </c>
      <c r="J213" s="10" t="str">
        <f ca="1">IF(INDIRECT(ADDRESS($B213,3,1,1,$B$9))="alternating", "先後交互制", "先後固定制")</f>
        <v>先後交互制</v>
      </c>
      <c r="K213" s="11"/>
      <c r="L213" s="33">
        <f ca="1">INDIRECT(ADDRESS($B213,4,1,1,$B$9))</f>
        <v>2</v>
      </c>
      <c r="M213" s="26" t="s">
        <v>28</v>
      </c>
      <c r="N213" s="33">
        <f ca="1">INDIRECT(ADDRESS($B213,5,1,1,$B$9))</f>
        <v>7</v>
      </c>
      <c r="O213" s="26" t="s">
        <v>28</v>
      </c>
      <c r="P213" s="33">
        <f ca="1">INDIRECT(ADDRESS($B213,6,1,1,$B$9))</f>
        <v>8</v>
      </c>
      <c r="Q213" s="26" t="s">
        <v>49</v>
      </c>
      <c r="R213" s="27"/>
      <c r="S213" s="34">
        <v>0</v>
      </c>
      <c r="T213" s="35" t="s">
        <v>28</v>
      </c>
      <c r="U213" s="10">
        <f ca="1">INDIRECT(ADDRESS($B213,7,1,1,$B$9))</f>
        <v>2</v>
      </c>
      <c r="V213" t="s">
        <v>29</v>
      </c>
      <c r="W213" s="33">
        <f ca="1">INDIRECT(ADDRESS($B213,8,1,1,$B$9))</f>
        <v>8</v>
      </c>
      <c r="X213" s="27" t="s">
        <v>29</v>
      </c>
      <c r="Y213" s="10">
        <f ca="1">INDIRECT(ADDRESS($B213,9,1,1,$B$9))</f>
        <v>2000</v>
      </c>
      <c r="Z213" t="s">
        <v>30</v>
      </c>
      <c r="AB213">
        <f ca="1">INDIRECT(ADDRESS($B213,10,1,1,$B$9))</f>
        <v>2</v>
      </c>
      <c r="AC213" t="s">
        <v>29</v>
      </c>
      <c r="AG213">
        <f ca="1">INDIRECT(ADDRESS($B213,11,1,1,$B$9))</f>
        <v>8</v>
      </c>
      <c r="AH213" t="s">
        <v>29</v>
      </c>
      <c r="CA213" s="11"/>
    </row>
    <row r="214" spans="2:79" ht="15" customHeight="1" thickBot="1" x14ac:dyDescent="0.6">
      <c r="F214" s="10"/>
      <c r="G214" s="11"/>
      <c r="H214" s="10"/>
      <c r="J214" s="41" t="str">
        <f ca="1">IF(J213="先後交互制","１局目は", "ずっと")</f>
        <v>１局目は</v>
      </c>
      <c r="K214" s="42"/>
      <c r="L214" s="28"/>
      <c r="M214" s="26"/>
      <c r="N214" s="25"/>
      <c r="O214" s="27"/>
      <c r="P214" s="36" t="s">
        <v>57</v>
      </c>
      <c r="Q214" s="38"/>
      <c r="R214" s="38"/>
      <c r="S214" s="41" t="s">
        <v>51</v>
      </c>
      <c r="T214" s="42"/>
      <c r="U214" s="10"/>
      <c r="W214" s="36" t="s">
        <v>54</v>
      </c>
      <c r="X214" s="27"/>
      <c r="Y214" s="10"/>
      <c r="AK214" s="1" t="s">
        <v>46</v>
      </c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1" t="s">
        <v>93</v>
      </c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2"/>
    </row>
    <row r="215" spans="2:79" ht="15" customHeight="1" thickBot="1" x14ac:dyDescent="0.6">
      <c r="F215" s="10"/>
      <c r="G215" s="11"/>
      <c r="J215" s="41" t="str">
        <f ca="1">IF(J213="先後交互制","Ａさんの先手番、", "")</f>
        <v>Ａさんの先手番、</v>
      </c>
      <c r="K215" s="42"/>
      <c r="L215" s="28"/>
      <c r="M215" s="26"/>
      <c r="N215" s="25"/>
      <c r="O215" s="27"/>
      <c r="P215" s="36" t="s">
        <v>53</v>
      </c>
      <c r="Q215" s="38"/>
      <c r="R215" s="38"/>
      <c r="S215" s="43" t="s">
        <v>52</v>
      </c>
      <c r="T215" s="42"/>
      <c r="U215" s="10"/>
      <c r="W215" s="37" t="s">
        <v>55</v>
      </c>
      <c r="X215" s="27"/>
      <c r="Y215" s="10"/>
      <c r="Z215" s="11"/>
      <c r="AA215" s="12" t="s">
        <v>40</v>
      </c>
      <c r="AB215" s="13"/>
      <c r="AC215" s="13"/>
      <c r="AD215" s="13"/>
      <c r="AE215" s="14"/>
      <c r="AF215" s="12" t="s">
        <v>41</v>
      </c>
      <c r="AG215" s="13"/>
      <c r="AH215" s="13"/>
      <c r="AI215" s="13"/>
      <c r="AJ215" s="13"/>
      <c r="AK215" s="10">
        <f ca="1">INDIRECT(ADDRESS($B213,14,1,1,$B$9))</f>
        <v>1424</v>
      </c>
      <c r="AL215" t="s">
        <v>30</v>
      </c>
      <c r="AO215" s="6" t="s">
        <v>42</v>
      </c>
      <c r="AP215" s="6"/>
      <c r="AQ215" s="6"/>
      <c r="AR215" s="6"/>
      <c r="AS215" s="6"/>
      <c r="AT215" s="6"/>
      <c r="AU215" s="6"/>
      <c r="AV215" s="6"/>
      <c r="AW215" s="49" t="s">
        <v>45</v>
      </c>
      <c r="AX215" s="47"/>
      <c r="AY215" s="47"/>
      <c r="AZ215" s="47"/>
      <c r="BA215" s="47"/>
      <c r="BB215" s="47"/>
      <c r="BC215" s="47"/>
      <c r="BD215" s="47"/>
      <c r="BE215" s="10">
        <f ca="1">INDIRECT(ADDRESS($B213,19,1,1,$B$9))</f>
        <v>576</v>
      </c>
      <c r="BF215" t="s">
        <v>30</v>
      </c>
      <c r="BI215" s="6" t="s">
        <v>42</v>
      </c>
      <c r="BQ215" t="s">
        <v>45</v>
      </c>
      <c r="BY215" s="77" t="s">
        <v>47</v>
      </c>
      <c r="BZ215" s="78"/>
      <c r="CA215" s="79"/>
    </row>
    <row r="216" spans="2:79" ht="15" customHeight="1" x14ac:dyDescent="0.55000000000000004">
      <c r="F216" s="10"/>
      <c r="G216" s="11"/>
      <c r="H216" s="10"/>
      <c r="J216" s="41" t="str">
        <f ca="1">IF(J213="先後交互制","Ｂさんの後手番。", "")</f>
        <v>Ｂさんの後手番。</v>
      </c>
      <c r="K216" s="42"/>
      <c r="L216" s="28"/>
      <c r="M216" s="26"/>
      <c r="N216" s="25"/>
      <c r="O216" s="27"/>
      <c r="P216" s="36" t="s">
        <v>50</v>
      </c>
      <c r="Q216" s="38"/>
      <c r="R216" s="38"/>
      <c r="S216" s="43"/>
      <c r="T216" s="42"/>
      <c r="U216" s="10"/>
      <c r="W216" s="37" t="s">
        <v>56</v>
      </c>
      <c r="X216" s="27"/>
      <c r="Y216" s="10"/>
      <c r="Z216" s="11"/>
      <c r="AA216" s="15"/>
      <c r="AB216" s="16">
        <f ca="1">INDIRECT(ADDRESS($B213,12,1,1,$B$9))</f>
        <v>1009</v>
      </c>
      <c r="AC216" s="16" t="s">
        <v>30</v>
      </c>
      <c r="AD216" s="16"/>
      <c r="AE216" s="17"/>
      <c r="AF216" s="15"/>
      <c r="AG216" s="16">
        <f ca="1">INDIRECT(ADDRESS($B213,13,1,1,$B$9))</f>
        <v>974</v>
      </c>
      <c r="AH216" s="16" t="s">
        <v>30</v>
      </c>
      <c r="AI216" s="16"/>
      <c r="AJ216" s="16"/>
      <c r="AK216" s="10">
        <f ca="1">AK215*100/$Y213</f>
        <v>71.2</v>
      </c>
      <c r="AL216" t="s">
        <v>101</v>
      </c>
      <c r="AO216" s="1" t="s">
        <v>43</v>
      </c>
      <c r="AP216" s="5"/>
      <c r="AQ216" s="5"/>
      <c r="AR216" s="2"/>
      <c r="AS216" s="1" t="s">
        <v>44</v>
      </c>
      <c r="AT216" s="5"/>
      <c r="AU216" s="5"/>
      <c r="AV216" s="2"/>
      <c r="AW216" s="51" t="s">
        <v>43</v>
      </c>
      <c r="AX216" s="51"/>
      <c r="AY216" s="51"/>
      <c r="AZ216" s="52"/>
      <c r="BA216" s="50" t="s">
        <v>44</v>
      </c>
      <c r="BB216" s="51"/>
      <c r="BC216" s="51"/>
      <c r="BD216" s="55"/>
      <c r="BE216" s="10">
        <f ca="1">BE215*100/$Y213</f>
        <v>28.8</v>
      </c>
      <c r="BF216" t="s">
        <v>101</v>
      </c>
      <c r="BI216" s="1" t="s">
        <v>43</v>
      </c>
      <c r="BJ216" s="5"/>
      <c r="BK216" s="5"/>
      <c r="BL216" s="2"/>
      <c r="BM216" s="5" t="s">
        <v>44</v>
      </c>
      <c r="BN216" s="5"/>
      <c r="BO216" s="5"/>
      <c r="BP216" s="5"/>
      <c r="BQ216" s="1" t="s">
        <v>43</v>
      </c>
      <c r="BR216" s="5"/>
      <c r="BS216" s="5"/>
      <c r="BT216" s="2"/>
      <c r="BU216" s="1" t="s">
        <v>44</v>
      </c>
      <c r="BV216" s="5"/>
      <c r="BW216" s="5"/>
      <c r="BX216" s="5"/>
      <c r="BY216" s="69">
        <f ca="1">INDIRECT(ADDRESS($B213,24,1,1,$B$9))</f>
        <v>17</v>
      </c>
      <c r="BZ216" s="70" t="s">
        <v>30</v>
      </c>
      <c r="CA216" s="71"/>
    </row>
    <row r="217" spans="2:79" ht="15" customHeight="1" x14ac:dyDescent="0.55000000000000004">
      <c r="F217" s="10"/>
      <c r="G217" s="11"/>
      <c r="H217" s="10"/>
      <c r="J217" s="41" t="str">
        <f ca="1">IF(J213="先後交互制","１局毎に先後入替", "先後入替無し")</f>
        <v>１局毎に先後入替</v>
      </c>
      <c r="K217" s="42"/>
      <c r="L217" s="28"/>
      <c r="M217" s="26"/>
      <c r="N217" s="25"/>
      <c r="O217" s="27"/>
      <c r="P217" s="37"/>
      <c r="Q217" s="38"/>
      <c r="R217" s="38"/>
      <c r="S217" s="43"/>
      <c r="T217" s="42"/>
      <c r="U217" s="10"/>
      <c r="W217" s="25"/>
      <c r="X217" s="27"/>
      <c r="Y217" s="10"/>
      <c r="Z217" s="11"/>
      <c r="AA217" s="59"/>
      <c r="AB217" s="67">
        <f ca="1">AB216*100/(Y213-BY216)</f>
        <v>50.88250126071609</v>
      </c>
      <c r="AC217" s="58" t="s">
        <v>24</v>
      </c>
      <c r="AD217" s="63"/>
      <c r="AE217" s="17"/>
      <c r="AF217" s="59"/>
      <c r="AG217" s="67">
        <f ca="1">AG216*100/(Y213-BY216)</f>
        <v>49.11749873928391</v>
      </c>
      <c r="AH217" s="58" t="s">
        <v>24</v>
      </c>
      <c r="AI217" s="16"/>
      <c r="AJ217" s="16"/>
      <c r="AK217" s="10"/>
      <c r="AO217" s="10">
        <f ca="1">INDIRECT(ADDRESS($B213,15,1,1,$B$9))</f>
        <v>726</v>
      </c>
      <c r="AP217" t="s">
        <v>30</v>
      </c>
      <c r="AR217" s="11"/>
      <c r="AS217" s="10">
        <f ca="1">INDIRECT(ADDRESS($B213,16,1,1,$B$9))</f>
        <v>698</v>
      </c>
      <c r="AT217" t="s">
        <v>30</v>
      </c>
      <c r="AV217" s="11"/>
      <c r="AW217" s="47">
        <f ca="1">INDIRECT(ADDRESS($B213,17,1,1,$B$9))</f>
        <v>0</v>
      </c>
      <c r="AX217" s="49" t="s">
        <v>30</v>
      </c>
      <c r="AY217" s="49"/>
      <c r="AZ217" s="60"/>
      <c r="BA217" s="61">
        <f ca="1">INDIRECT(ADDRESS($B213,18,1,1,$B$9))</f>
        <v>0</v>
      </c>
      <c r="BB217" s="49" t="s">
        <v>30</v>
      </c>
      <c r="BC217" s="49"/>
      <c r="BD217" s="62"/>
      <c r="BE217" s="10"/>
      <c r="BI217" s="10">
        <f ca="1">INDIRECT(ADDRESS($B213,20,1,1,$B$9))</f>
        <v>277</v>
      </c>
      <c r="BJ217" t="s">
        <v>30</v>
      </c>
      <c r="BL217" s="11"/>
      <c r="BM217" s="10">
        <f ca="1">INDIRECT(ADDRESS($B213,21,1,1,$B$9))</f>
        <v>271</v>
      </c>
      <c r="BN217" t="s">
        <v>30</v>
      </c>
      <c r="BQ217" s="10">
        <f ca="1">INDIRECT(ADDRESS($B213,22,1,1,$B$9))</f>
        <v>6</v>
      </c>
      <c r="BR217" t="s">
        <v>30</v>
      </c>
      <c r="BT217" s="11"/>
      <c r="BU217" s="10">
        <f ca="1">INDIRECT(ADDRESS($B213,23,1,1,$B$9))</f>
        <v>5</v>
      </c>
      <c r="BV217" t="s">
        <v>30</v>
      </c>
      <c r="BY217" s="72">
        <f ca="1">BY216*100/Y213</f>
        <v>0.85</v>
      </c>
      <c r="BZ217" s="73" t="s">
        <v>24</v>
      </c>
      <c r="CA217" s="71"/>
    </row>
    <row r="218" spans="2:79" ht="15" customHeight="1" thickBot="1" x14ac:dyDescent="0.6">
      <c r="F218" s="3"/>
      <c r="G218" s="4"/>
      <c r="H218" s="3"/>
      <c r="I218" s="6"/>
      <c r="J218" s="57"/>
      <c r="K218" s="45"/>
      <c r="L218" s="29"/>
      <c r="M218" s="30"/>
      <c r="N218" s="31"/>
      <c r="O218" s="32"/>
      <c r="P218" s="39"/>
      <c r="Q218" s="40"/>
      <c r="R218" s="40"/>
      <c r="S218" s="44"/>
      <c r="T218" s="45"/>
      <c r="U218" s="3"/>
      <c r="V218" s="6"/>
      <c r="W218" s="31"/>
      <c r="X218" s="32"/>
      <c r="Y218" s="3"/>
      <c r="Z218" s="4"/>
      <c r="AA218" s="64" t="s">
        <v>116</v>
      </c>
      <c r="AB218" s="68">
        <f ca="1">AB217-50</f>
        <v>0.88250126071609003</v>
      </c>
      <c r="AC218" s="65" t="s">
        <v>117</v>
      </c>
      <c r="AD218" s="65"/>
      <c r="AE218" s="66"/>
      <c r="AF218" s="64" t="s">
        <v>116</v>
      </c>
      <c r="AG218" s="68">
        <f ca="1">AG217-50</f>
        <v>-0.88250126071609003</v>
      </c>
      <c r="AH218" s="65" t="s">
        <v>117</v>
      </c>
      <c r="AI218" s="65"/>
      <c r="AJ218" s="65"/>
      <c r="AK218" s="3"/>
      <c r="AL218" s="6"/>
      <c r="AM218" s="6"/>
      <c r="AN218" s="6"/>
      <c r="AO218" s="3"/>
      <c r="AP218" s="6"/>
      <c r="AQ218" s="6"/>
      <c r="AR218" s="4"/>
      <c r="AS218" s="3"/>
      <c r="AT218" s="6"/>
      <c r="AU218" s="6"/>
      <c r="AV218" s="4"/>
      <c r="AW218" s="48"/>
      <c r="AX218" s="46"/>
      <c r="AY218" s="46"/>
      <c r="AZ218" s="54"/>
      <c r="BA218" s="53"/>
      <c r="BB218" s="46"/>
      <c r="BC218" s="46"/>
      <c r="BD218" s="56"/>
      <c r="BE218" s="3"/>
      <c r="BF218" s="6"/>
      <c r="BG218" s="6"/>
      <c r="BH218" s="6"/>
      <c r="BI218" s="3"/>
      <c r="BJ218" s="6"/>
      <c r="BK218" s="6"/>
      <c r="BL218" s="4"/>
      <c r="BM218" s="3"/>
      <c r="BN218" s="6"/>
      <c r="BO218" s="6"/>
      <c r="BP218" s="6"/>
      <c r="BQ218" s="3"/>
      <c r="BR218" s="6"/>
      <c r="BS218" s="6"/>
      <c r="BT218" s="4"/>
      <c r="BU218" s="3"/>
      <c r="BV218" s="6"/>
      <c r="BW218" s="6"/>
      <c r="BX218" s="6"/>
      <c r="BY218" s="74"/>
      <c r="BZ218" s="75"/>
      <c r="CA218" s="76"/>
    </row>
    <row r="220" spans="2:79" ht="15" customHeight="1" thickBot="1" x14ac:dyDescent="0.6"/>
    <row r="221" spans="2:79" ht="15" customHeight="1" thickBot="1" x14ac:dyDescent="0.6">
      <c r="F221" s="7" t="s">
        <v>39</v>
      </c>
      <c r="G221" s="8"/>
      <c r="H221" s="8"/>
      <c r="I221" s="8"/>
      <c r="J221" s="8"/>
      <c r="K221" s="8"/>
      <c r="L221" s="7" t="s">
        <v>48</v>
      </c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7" t="s">
        <v>36</v>
      </c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9"/>
    </row>
    <row r="222" spans="2:79" ht="15" customHeight="1" x14ac:dyDescent="0.55000000000000004">
      <c r="B222" s="18" t="s">
        <v>27</v>
      </c>
      <c r="C222" s="19"/>
      <c r="D222" s="20"/>
      <c r="F222" s="1" t="s">
        <v>31</v>
      </c>
      <c r="G222" s="2"/>
      <c r="H222" s="1" t="s">
        <v>32</v>
      </c>
      <c r="I222" s="5"/>
      <c r="J222" s="1" t="s">
        <v>38</v>
      </c>
      <c r="K222" s="2"/>
      <c r="L222" s="21" t="s">
        <v>33</v>
      </c>
      <c r="M222" s="22"/>
      <c r="N222" s="23" t="s">
        <v>34</v>
      </c>
      <c r="O222" s="24"/>
      <c r="P222" s="23" t="s">
        <v>84</v>
      </c>
      <c r="Q222" s="24"/>
      <c r="R222" s="24"/>
      <c r="S222" s="1" t="s">
        <v>47</v>
      </c>
      <c r="T222" s="2"/>
      <c r="U222" s="1" t="s">
        <v>35</v>
      </c>
      <c r="V222" s="5"/>
      <c r="W222" s="23" t="s">
        <v>58</v>
      </c>
      <c r="X222" s="24"/>
      <c r="Y222" s="1" t="s">
        <v>37</v>
      </c>
      <c r="Z222" s="5"/>
      <c r="AA222" s="5"/>
      <c r="AB222" s="5" t="s">
        <v>112</v>
      </c>
      <c r="AC222" s="5"/>
      <c r="AD222" s="5"/>
      <c r="AE222" s="5"/>
      <c r="AF222" s="5"/>
      <c r="AG222" s="5" t="s">
        <v>113</v>
      </c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2"/>
    </row>
    <row r="223" spans="2:79" ht="15" customHeight="1" thickBot="1" x14ac:dyDescent="0.6">
      <c r="B223" s="3">
        <v>22</v>
      </c>
      <c r="C223" s="6"/>
      <c r="D223" s="4"/>
      <c r="F223" s="10">
        <f ca="1">INDIRECT(ADDRESS($B223,1,1,1,$B$9))</f>
        <v>70</v>
      </c>
      <c r="G223" s="11" t="s">
        <v>23</v>
      </c>
      <c r="H223" s="10">
        <f ca="1">INDIRECT(ADDRESS($B223,2,1,1,$B$9))</f>
        <v>10</v>
      </c>
      <c r="I223" t="s">
        <v>24</v>
      </c>
      <c r="J223" s="10" t="str">
        <f ca="1">IF(INDIRECT(ADDRESS($B223,3,1,1,$B$9))="alternating", "先後交互制", "先後固定制")</f>
        <v>先後交互制</v>
      </c>
      <c r="K223" s="11"/>
      <c r="L223" s="33">
        <f ca="1">INDIRECT(ADDRESS($B223,4,1,1,$B$9))</f>
        <v>1</v>
      </c>
      <c r="M223" s="26" t="s">
        <v>28</v>
      </c>
      <c r="N223" s="33">
        <f ca="1">INDIRECT(ADDRESS($B223,5,1,1,$B$9))</f>
        <v>8</v>
      </c>
      <c r="O223" s="26" t="s">
        <v>28</v>
      </c>
      <c r="P223" s="33">
        <f ca="1">INDIRECT(ADDRESS($B223,6,1,1,$B$9))</f>
        <v>13</v>
      </c>
      <c r="Q223" s="26" t="s">
        <v>49</v>
      </c>
      <c r="R223" s="27"/>
      <c r="S223" s="34">
        <v>0</v>
      </c>
      <c r="T223" s="35" t="s">
        <v>28</v>
      </c>
      <c r="U223" s="10">
        <f ca="1">INDIRECT(ADDRESS($B223,7,1,1,$B$9))</f>
        <v>3</v>
      </c>
      <c r="V223" t="s">
        <v>29</v>
      </c>
      <c r="W223" s="33">
        <f ca="1">INDIRECT(ADDRESS($B223,8,1,1,$B$9))</f>
        <v>28</v>
      </c>
      <c r="X223" s="27" t="s">
        <v>29</v>
      </c>
      <c r="Y223" s="10">
        <f ca="1">INDIRECT(ADDRESS($B223,9,1,1,$B$9))</f>
        <v>2000</v>
      </c>
      <c r="Z223" t="s">
        <v>30</v>
      </c>
      <c r="AB223">
        <f ca="1">INDIRECT(ADDRESS($B223,10,1,1,$B$9))</f>
        <v>3</v>
      </c>
      <c r="AC223" t="s">
        <v>29</v>
      </c>
      <c r="AG223">
        <f ca="1">INDIRECT(ADDRESS($B223,11,1,1,$B$9))</f>
        <v>22</v>
      </c>
      <c r="AH223" t="s">
        <v>29</v>
      </c>
      <c r="CA223" s="11"/>
    </row>
    <row r="224" spans="2:79" ht="15" customHeight="1" thickBot="1" x14ac:dyDescent="0.6">
      <c r="F224" s="10"/>
      <c r="G224" s="11"/>
      <c r="H224" s="10"/>
      <c r="J224" s="41" t="str">
        <f ca="1">IF(J223="先後交互制","１局目は", "ずっと")</f>
        <v>１局目は</v>
      </c>
      <c r="K224" s="42"/>
      <c r="L224" s="28"/>
      <c r="M224" s="26"/>
      <c r="N224" s="25"/>
      <c r="O224" s="27"/>
      <c r="P224" s="36" t="s">
        <v>57</v>
      </c>
      <c r="Q224" s="38"/>
      <c r="R224" s="38"/>
      <c r="S224" s="41" t="s">
        <v>51</v>
      </c>
      <c r="T224" s="42"/>
      <c r="U224" s="10"/>
      <c r="W224" s="36" t="s">
        <v>54</v>
      </c>
      <c r="X224" s="27"/>
      <c r="Y224" s="10"/>
      <c r="AK224" s="1" t="s">
        <v>46</v>
      </c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1" t="s">
        <v>93</v>
      </c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2"/>
    </row>
    <row r="225" spans="2:79" ht="15" customHeight="1" thickBot="1" x14ac:dyDescent="0.6">
      <c r="F225" s="10"/>
      <c r="G225" s="11"/>
      <c r="J225" s="41" t="str">
        <f ca="1">IF(J223="先後交互制","Ａさんの先手番、", "")</f>
        <v>Ａさんの先手番、</v>
      </c>
      <c r="K225" s="42"/>
      <c r="L225" s="28"/>
      <c r="M225" s="26"/>
      <c r="N225" s="25"/>
      <c r="O225" s="27"/>
      <c r="P225" s="36" t="s">
        <v>53</v>
      </c>
      <c r="Q225" s="38"/>
      <c r="R225" s="38"/>
      <c r="S225" s="43" t="s">
        <v>52</v>
      </c>
      <c r="T225" s="42"/>
      <c r="U225" s="10"/>
      <c r="W225" s="37" t="s">
        <v>55</v>
      </c>
      <c r="X225" s="27"/>
      <c r="Y225" s="10"/>
      <c r="Z225" s="11"/>
      <c r="AA225" s="12" t="s">
        <v>40</v>
      </c>
      <c r="AB225" s="13"/>
      <c r="AC225" s="13"/>
      <c r="AD225" s="13"/>
      <c r="AE225" s="14"/>
      <c r="AF225" s="12" t="s">
        <v>41</v>
      </c>
      <c r="AG225" s="13"/>
      <c r="AH225" s="13"/>
      <c r="AI225" s="13"/>
      <c r="AJ225" s="13"/>
      <c r="AK225" s="10">
        <f ca="1">INDIRECT(ADDRESS($B223,14,1,1,$B$9))</f>
        <v>927</v>
      </c>
      <c r="AL225" t="s">
        <v>30</v>
      </c>
      <c r="AO225" s="6" t="s">
        <v>42</v>
      </c>
      <c r="AP225" s="6"/>
      <c r="AQ225" s="6"/>
      <c r="AR225" s="6"/>
      <c r="AS225" s="6"/>
      <c r="AT225" s="6"/>
      <c r="AU225" s="6"/>
      <c r="AV225" s="6"/>
      <c r="AW225" s="49" t="s">
        <v>45</v>
      </c>
      <c r="AX225" s="47"/>
      <c r="AY225" s="47"/>
      <c r="AZ225" s="47"/>
      <c r="BA225" s="47"/>
      <c r="BB225" s="47"/>
      <c r="BC225" s="47"/>
      <c r="BD225" s="47"/>
      <c r="BE225" s="10">
        <f ca="1">INDIRECT(ADDRESS($B223,19,1,1,$B$9))</f>
        <v>1073</v>
      </c>
      <c r="BF225" t="s">
        <v>30</v>
      </c>
      <c r="BI225" s="6" t="s">
        <v>42</v>
      </c>
      <c r="BQ225" t="s">
        <v>45</v>
      </c>
      <c r="BY225" s="77" t="s">
        <v>47</v>
      </c>
      <c r="BZ225" s="78"/>
      <c r="CA225" s="79"/>
    </row>
    <row r="226" spans="2:79" ht="15" customHeight="1" x14ac:dyDescent="0.55000000000000004">
      <c r="F226" s="10"/>
      <c r="G226" s="11"/>
      <c r="H226" s="10"/>
      <c r="J226" s="41" t="str">
        <f ca="1">IF(J223="先後交互制","Ｂさんの後手番。", "")</f>
        <v>Ｂさんの後手番。</v>
      </c>
      <c r="K226" s="42"/>
      <c r="L226" s="28"/>
      <c r="M226" s="26"/>
      <c r="N226" s="25"/>
      <c r="O226" s="27"/>
      <c r="P226" s="36" t="s">
        <v>50</v>
      </c>
      <c r="Q226" s="38"/>
      <c r="R226" s="38"/>
      <c r="S226" s="43"/>
      <c r="T226" s="42"/>
      <c r="U226" s="10"/>
      <c r="W226" s="37" t="s">
        <v>56</v>
      </c>
      <c r="X226" s="27"/>
      <c r="Y226" s="10"/>
      <c r="Z226" s="11"/>
      <c r="AA226" s="15"/>
      <c r="AB226" s="16">
        <f ca="1">INDIRECT(ADDRESS($B223,12,1,1,$B$9))</f>
        <v>973</v>
      </c>
      <c r="AC226" s="16" t="s">
        <v>30</v>
      </c>
      <c r="AD226" s="16"/>
      <c r="AE226" s="17"/>
      <c r="AF226" s="15"/>
      <c r="AG226" s="16">
        <f ca="1">INDIRECT(ADDRESS($B223,13,1,1,$B$9))</f>
        <v>1027</v>
      </c>
      <c r="AH226" s="16" t="s">
        <v>30</v>
      </c>
      <c r="AI226" s="16"/>
      <c r="AJ226" s="16"/>
      <c r="AK226" s="10">
        <f ca="1">AK225*100/$Y223</f>
        <v>46.35</v>
      </c>
      <c r="AL226" t="s">
        <v>101</v>
      </c>
      <c r="AO226" s="1" t="s">
        <v>43</v>
      </c>
      <c r="AP226" s="5"/>
      <c r="AQ226" s="5"/>
      <c r="AR226" s="2"/>
      <c r="AS226" s="1" t="s">
        <v>44</v>
      </c>
      <c r="AT226" s="5"/>
      <c r="AU226" s="5"/>
      <c r="AV226" s="2"/>
      <c r="AW226" s="51" t="s">
        <v>43</v>
      </c>
      <c r="AX226" s="51"/>
      <c r="AY226" s="51"/>
      <c r="AZ226" s="52"/>
      <c r="BA226" s="50" t="s">
        <v>44</v>
      </c>
      <c r="BB226" s="51"/>
      <c r="BC226" s="51"/>
      <c r="BD226" s="55"/>
      <c r="BE226" s="10">
        <f ca="1">BE225*100/$Y223</f>
        <v>53.65</v>
      </c>
      <c r="BF226" t="s">
        <v>101</v>
      </c>
      <c r="BI226" s="1" t="s">
        <v>43</v>
      </c>
      <c r="BJ226" s="5"/>
      <c r="BK226" s="5"/>
      <c r="BL226" s="2"/>
      <c r="BM226" s="5" t="s">
        <v>44</v>
      </c>
      <c r="BN226" s="5"/>
      <c r="BO226" s="5"/>
      <c r="BP226" s="5"/>
      <c r="BQ226" s="1" t="s">
        <v>43</v>
      </c>
      <c r="BR226" s="5"/>
      <c r="BS226" s="5"/>
      <c r="BT226" s="2"/>
      <c r="BU226" s="1" t="s">
        <v>44</v>
      </c>
      <c r="BV226" s="5"/>
      <c r="BW226" s="5"/>
      <c r="BX226" s="5"/>
      <c r="BY226" s="69">
        <f ca="1">INDIRECT(ADDRESS($B223,24,1,1,$B$9))</f>
        <v>0</v>
      </c>
      <c r="BZ226" s="70" t="s">
        <v>30</v>
      </c>
      <c r="CA226" s="71"/>
    </row>
    <row r="227" spans="2:79" ht="15" customHeight="1" x14ac:dyDescent="0.55000000000000004">
      <c r="F227" s="10"/>
      <c r="G227" s="11"/>
      <c r="H227" s="10"/>
      <c r="J227" s="41" t="str">
        <f ca="1">IF(J223="先後交互制","１局毎に先後入替", "先後入替無し")</f>
        <v>１局毎に先後入替</v>
      </c>
      <c r="K227" s="42"/>
      <c r="L227" s="28"/>
      <c r="M227" s="26"/>
      <c r="N227" s="25"/>
      <c r="O227" s="27"/>
      <c r="P227" s="37"/>
      <c r="Q227" s="38"/>
      <c r="R227" s="38"/>
      <c r="S227" s="43"/>
      <c r="T227" s="42"/>
      <c r="U227" s="10"/>
      <c r="W227" s="25"/>
      <c r="X227" s="27"/>
      <c r="Y227" s="10"/>
      <c r="Z227" s="11"/>
      <c r="AA227" s="59"/>
      <c r="AB227" s="67">
        <f ca="1">AB226*100/(Y223-BY226)</f>
        <v>48.65</v>
      </c>
      <c r="AC227" s="58" t="s">
        <v>24</v>
      </c>
      <c r="AD227" s="63"/>
      <c r="AE227" s="17"/>
      <c r="AF227" s="59"/>
      <c r="AG227" s="67">
        <f ca="1">AG226*100/(Y223-BY226)</f>
        <v>51.35</v>
      </c>
      <c r="AH227" s="58" t="s">
        <v>24</v>
      </c>
      <c r="AI227" s="16"/>
      <c r="AJ227" s="16"/>
      <c r="AK227" s="10"/>
      <c r="AO227" s="10">
        <f ca="1">INDIRECT(ADDRESS($B223,15,1,1,$B$9))</f>
        <v>431</v>
      </c>
      <c r="AP227" t="s">
        <v>30</v>
      </c>
      <c r="AR227" s="11"/>
      <c r="AS227" s="10">
        <f ca="1">INDIRECT(ADDRESS($B223,16,1,1,$B$9))</f>
        <v>496</v>
      </c>
      <c r="AT227" t="s">
        <v>30</v>
      </c>
      <c r="AV227" s="11"/>
      <c r="AW227" s="47">
        <f ca="1">INDIRECT(ADDRESS($B223,17,1,1,$B$9))</f>
        <v>0</v>
      </c>
      <c r="AX227" s="49" t="s">
        <v>30</v>
      </c>
      <c r="AY227" s="49"/>
      <c r="AZ227" s="60"/>
      <c r="BA227" s="61">
        <f ca="1">INDIRECT(ADDRESS($B223,18,1,1,$B$9))</f>
        <v>0</v>
      </c>
      <c r="BB227" s="49" t="s">
        <v>30</v>
      </c>
      <c r="BC227" s="49"/>
      <c r="BD227" s="62"/>
      <c r="BE227" s="10"/>
      <c r="BI227" s="10">
        <f ca="1">INDIRECT(ADDRESS($B223,20,1,1,$B$9))</f>
        <v>542</v>
      </c>
      <c r="BJ227" t="s">
        <v>30</v>
      </c>
      <c r="BL227" s="11"/>
      <c r="BM227" s="10">
        <f ca="1">INDIRECT(ADDRESS($B223,21,1,1,$B$9))</f>
        <v>531</v>
      </c>
      <c r="BN227" t="s">
        <v>30</v>
      </c>
      <c r="BQ227" s="10">
        <f ca="1">INDIRECT(ADDRESS($B223,22,1,1,$B$9))</f>
        <v>0</v>
      </c>
      <c r="BR227" t="s">
        <v>30</v>
      </c>
      <c r="BT227" s="11"/>
      <c r="BU227" s="10">
        <f ca="1">INDIRECT(ADDRESS($B223,23,1,1,$B$9))</f>
        <v>0</v>
      </c>
      <c r="BV227" t="s">
        <v>30</v>
      </c>
      <c r="BY227" s="72">
        <f ca="1">BY226*100/Y223</f>
        <v>0</v>
      </c>
      <c r="BZ227" s="73" t="s">
        <v>24</v>
      </c>
      <c r="CA227" s="71"/>
    </row>
    <row r="228" spans="2:79" ht="15" customHeight="1" thickBot="1" x14ac:dyDescent="0.6">
      <c r="F228" s="3"/>
      <c r="G228" s="4"/>
      <c r="H228" s="3"/>
      <c r="I228" s="6"/>
      <c r="J228" s="57"/>
      <c r="K228" s="45"/>
      <c r="L228" s="29"/>
      <c r="M228" s="30"/>
      <c r="N228" s="31"/>
      <c r="O228" s="32"/>
      <c r="P228" s="39"/>
      <c r="Q228" s="40"/>
      <c r="R228" s="40"/>
      <c r="S228" s="44"/>
      <c r="T228" s="45"/>
      <c r="U228" s="3"/>
      <c r="V228" s="6"/>
      <c r="W228" s="31"/>
      <c r="X228" s="32"/>
      <c r="Y228" s="3"/>
      <c r="Z228" s="4"/>
      <c r="AA228" s="64" t="s">
        <v>116</v>
      </c>
      <c r="AB228" s="68">
        <f ca="1">AB227-50</f>
        <v>-1.3500000000000014</v>
      </c>
      <c r="AC228" s="65" t="s">
        <v>117</v>
      </c>
      <c r="AD228" s="65"/>
      <c r="AE228" s="66"/>
      <c r="AF228" s="64" t="s">
        <v>116</v>
      </c>
      <c r="AG228" s="68">
        <f ca="1">AG227-50</f>
        <v>1.3500000000000014</v>
      </c>
      <c r="AH228" s="65" t="s">
        <v>117</v>
      </c>
      <c r="AI228" s="65"/>
      <c r="AJ228" s="65"/>
      <c r="AK228" s="3"/>
      <c r="AL228" s="6"/>
      <c r="AM228" s="6"/>
      <c r="AN228" s="6"/>
      <c r="AO228" s="3"/>
      <c r="AP228" s="6"/>
      <c r="AQ228" s="6"/>
      <c r="AR228" s="4"/>
      <c r="AS228" s="3"/>
      <c r="AT228" s="6"/>
      <c r="AU228" s="6"/>
      <c r="AV228" s="4"/>
      <c r="AW228" s="48"/>
      <c r="AX228" s="46"/>
      <c r="AY228" s="46"/>
      <c r="AZ228" s="54"/>
      <c r="BA228" s="53"/>
      <c r="BB228" s="46"/>
      <c r="BC228" s="46"/>
      <c r="BD228" s="56"/>
      <c r="BE228" s="3"/>
      <c r="BF228" s="6"/>
      <c r="BG228" s="6"/>
      <c r="BH228" s="6"/>
      <c r="BI228" s="3"/>
      <c r="BJ228" s="6"/>
      <c r="BK228" s="6"/>
      <c r="BL228" s="4"/>
      <c r="BM228" s="3"/>
      <c r="BN228" s="6"/>
      <c r="BO228" s="6"/>
      <c r="BP228" s="6"/>
      <c r="BQ228" s="3"/>
      <c r="BR228" s="6"/>
      <c r="BS228" s="6"/>
      <c r="BT228" s="4"/>
      <c r="BU228" s="3"/>
      <c r="BV228" s="6"/>
      <c r="BW228" s="6"/>
      <c r="BX228" s="6"/>
      <c r="BY228" s="74"/>
      <c r="BZ228" s="75"/>
      <c r="CA228" s="76"/>
    </row>
    <row r="230" spans="2:79" ht="15" customHeight="1" thickBot="1" x14ac:dyDescent="0.6"/>
    <row r="231" spans="2:79" ht="15" customHeight="1" thickBot="1" x14ac:dyDescent="0.6">
      <c r="F231" s="7" t="s">
        <v>39</v>
      </c>
      <c r="G231" s="8"/>
      <c r="H231" s="8"/>
      <c r="I231" s="8"/>
      <c r="J231" s="8"/>
      <c r="K231" s="8"/>
      <c r="L231" s="7" t="s">
        <v>48</v>
      </c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7" t="s">
        <v>36</v>
      </c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9"/>
    </row>
    <row r="232" spans="2:79" ht="15" customHeight="1" x14ac:dyDescent="0.55000000000000004">
      <c r="B232" s="18" t="s">
        <v>27</v>
      </c>
      <c r="C232" s="19"/>
      <c r="D232" s="20"/>
      <c r="F232" s="1" t="s">
        <v>31</v>
      </c>
      <c r="G232" s="2"/>
      <c r="H232" s="1" t="s">
        <v>32</v>
      </c>
      <c r="I232" s="5"/>
      <c r="J232" s="1" t="s">
        <v>38</v>
      </c>
      <c r="K232" s="2"/>
      <c r="L232" s="21" t="s">
        <v>33</v>
      </c>
      <c r="M232" s="22"/>
      <c r="N232" s="23" t="s">
        <v>34</v>
      </c>
      <c r="O232" s="24"/>
      <c r="P232" s="23" t="s">
        <v>84</v>
      </c>
      <c r="Q232" s="24"/>
      <c r="R232" s="24"/>
      <c r="S232" s="1" t="s">
        <v>47</v>
      </c>
      <c r="T232" s="2"/>
      <c r="U232" s="1" t="s">
        <v>35</v>
      </c>
      <c r="V232" s="5"/>
      <c r="W232" s="23" t="s">
        <v>58</v>
      </c>
      <c r="X232" s="24"/>
      <c r="Y232" s="1" t="s">
        <v>37</v>
      </c>
      <c r="Z232" s="5"/>
      <c r="AA232" s="5"/>
      <c r="AB232" s="5" t="s">
        <v>112</v>
      </c>
      <c r="AC232" s="5"/>
      <c r="AD232" s="5"/>
      <c r="AE232" s="5"/>
      <c r="AF232" s="5"/>
      <c r="AG232" s="5" t="s">
        <v>113</v>
      </c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2"/>
    </row>
    <row r="233" spans="2:79" ht="15" customHeight="1" thickBot="1" x14ac:dyDescent="0.6">
      <c r="B233" s="3">
        <v>23</v>
      </c>
      <c r="C233" s="6"/>
      <c r="D233" s="4"/>
      <c r="F233" s="10">
        <f ca="1">INDIRECT(ADDRESS($B233,1,1,1,$B$9))</f>
        <v>71</v>
      </c>
      <c r="G233" s="11" t="s">
        <v>23</v>
      </c>
      <c r="H233" s="10">
        <f ca="1">INDIRECT(ADDRESS($B233,2,1,1,$B$9))</f>
        <v>10</v>
      </c>
      <c r="I233" t="s">
        <v>24</v>
      </c>
      <c r="J233" s="10" t="str">
        <f ca="1">IF(INDIRECT(ADDRESS($B233,3,1,1,$B$9))="alternating", "先後交互制", "先後固定制")</f>
        <v>先後交互制</v>
      </c>
      <c r="K233" s="11"/>
      <c r="L233" s="33">
        <f ca="1">INDIRECT(ADDRESS($B233,4,1,1,$B$9))</f>
        <v>1</v>
      </c>
      <c r="M233" s="26" t="s">
        <v>28</v>
      </c>
      <c r="N233" s="33">
        <f ca="1">INDIRECT(ADDRESS($B233,5,1,1,$B$9))</f>
        <v>2</v>
      </c>
      <c r="O233" s="26" t="s">
        <v>28</v>
      </c>
      <c r="P233" s="33">
        <f ca="1">INDIRECT(ADDRESS($B233,6,1,1,$B$9))</f>
        <v>13</v>
      </c>
      <c r="Q233" s="26" t="s">
        <v>49</v>
      </c>
      <c r="R233" s="27"/>
      <c r="S233" s="34">
        <v>0</v>
      </c>
      <c r="T233" s="35" t="s">
        <v>28</v>
      </c>
      <c r="U233" s="10">
        <f ca="1">INDIRECT(ADDRESS($B233,7,1,1,$B$9))</f>
        <v>9</v>
      </c>
      <c r="V233" t="s">
        <v>29</v>
      </c>
      <c r="W233" s="33">
        <f ca="1">INDIRECT(ADDRESS($B233,8,1,1,$B$9))</f>
        <v>28</v>
      </c>
      <c r="X233" s="27" t="s">
        <v>29</v>
      </c>
      <c r="Y233" s="10">
        <f ca="1">INDIRECT(ADDRESS($B233,9,1,1,$B$9))</f>
        <v>2000</v>
      </c>
      <c r="Z233" t="s">
        <v>30</v>
      </c>
      <c r="AB233">
        <f ca="1">INDIRECT(ADDRESS($B233,10,1,1,$B$9))</f>
        <v>9</v>
      </c>
      <c r="AC233" t="s">
        <v>29</v>
      </c>
      <c r="AG233">
        <f ca="1">INDIRECT(ADDRESS($B233,11,1,1,$B$9))</f>
        <v>28</v>
      </c>
      <c r="AH233" t="s">
        <v>29</v>
      </c>
      <c r="CA233" s="11"/>
    </row>
    <row r="234" spans="2:79" ht="15" customHeight="1" thickBot="1" x14ac:dyDescent="0.6">
      <c r="F234" s="10"/>
      <c r="G234" s="11"/>
      <c r="H234" s="10"/>
      <c r="J234" s="41" t="str">
        <f ca="1">IF(J233="先後交互制","１局目は", "ずっと")</f>
        <v>１局目は</v>
      </c>
      <c r="K234" s="42"/>
      <c r="L234" s="28"/>
      <c r="M234" s="26"/>
      <c r="N234" s="25"/>
      <c r="O234" s="27"/>
      <c r="P234" s="36" t="s">
        <v>57</v>
      </c>
      <c r="Q234" s="38"/>
      <c r="R234" s="38"/>
      <c r="S234" s="41" t="s">
        <v>51</v>
      </c>
      <c r="T234" s="42"/>
      <c r="U234" s="10"/>
      <c r="W234" s="36" t="s">
        <v>54</v>
      </c>
      <c r="X234" s="27"/>
      <c r="Y234" s="10"/>
      <c r="AK234" s="1" t="s">
        <v>46</v>
      </c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1" t="s">
        <v>93</v>
      </c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2"/>
    </row>
    <row r="235" spans="2:79" ht="15" customHeight="1" thickBot="1" x14ac:dyDescent="0.6">
      <c r="F235" s="10"/>
      <c r="G235" s="11"/>
      <c r="J235" s="41" t="str">
        <f ca="1">IF(J233="先後交互制","Ａさんの先手番、", "")</f>
        <v>Ａさんの先手番、</v>
      </c>
      <c r="K235" s="42"/>
      <c r="L235" s="28"/>
      <c r="M235" s="26"/>
      <c r="N235" s="25"/>
      <c r="O235" s="27"/>
      <c r="P235" s="36" t="s">
        <v>53</v>
      </c>
      <c r="Q235" s="38"/>
      <c r="R235" s="38"/>
      <c r="S235" s="43" t="s">
        <v>52</v>
      </c>
      <c r="T235" s="42"/>
      <c r="U235" s="10"/>
      <c r="W235" s="37" t="s">
        <v>55</v>
      </c>
      <c r="X235" s="27"/>
      <c r="Y235" s="10"/>
      <c r="Z235" s="11"/>
      <c r="AA235" s="12" t="s">
        <v>40</v>
      </c>
      <c r="AB235" s="13"/>
      <c r="AC235" s="13"/>
      <c r="AD235" s="13"/>
      <c r="AE235" s="14"/>
      <c r="AF235" s="12" t="s">
        <v>41</v>
      </c>
      <c r="AG235" s="13"/>
      <c r="AH235" s="13"/>
      <c r="AI235" s="13"/>
      <c r="AJ235" s="13"/>
      <c r="AK235" s="10">
        <f ca="1">INDIRECT(ADDRESS($B233,14,1,1,$B$9))</f>
        <v>360</v>
      </c>
      <c r="AL235" t="s">
        <v>30</v>
      </c>
      <c r="AO235" s="6" t="s">
        <v>42</v>
      </c>
      <c r="AP235" s="6"/>
      <c r="AQ235" s="6"/>
      <c r="AR235" s="6"/>
      <c r="AS235" s="6"/>
      <c r="AT235" s="6"/>
      <c r="AU235" s="6"/>
      <c r="AV235" s="6"/>
      <c r="AW235" s="49" t="s">
        <v>45</v>
      </c>
      <c r="AX235" s="47"/>
      <c r="AY235" s="47"/>
      <c r="AZ235" s="47"/>
      <c r="BA235" s="47"/>
      <c r="BB235" s="47"/>
      <c r="BC235" s="47"/>
      <c r="BD235" s="47"/>
      <c r="BE235" s="10">
        <f ca="1">INDIRECT(ADDRESS($B233,19,1,1,$B$9))</f>
        <v>1640</v>
      </c>
      <c r="BF235" t="s">
        <v>30</v>
      </c>
      <c r="BI235" s="6" t="s">
        <v>42</v>
      </c>
      <c r="BQ235" t="s">
        <v>45</v>
      </c>
      <c r="BY235" s="77" t="s">
        <v>47</v>
      </c>
      <c r="BZ235" s="78"/>
      <c r="CA235" s="79"/>
    </row>
    <row r="236" spans="2:79" ht="15" customHeight="1" x14ac:dyDescent="0.55000000000000004">
      <c r="F236" s="10"/>
      <c r="G236" s="11"/>
      <c r="H236" s="10"/>
      <c r="J236" s="41" t="str">
        <f ca="1">IF(J233="先後交互制","Ｂさんの後手番。", "")</f>
        <v>Ｂさんの後手番。</v>
      </c>
      <c r="K236" s="42"/>
      <c r="L236" s="28"/>
      <c r="M236" s="26"/>
      <c r="N236" s="25"/>
      <c r="O236" s="27"/>
      <c r="P236" s="36" t="s">
        <v>50</v>
      </c>
      <c r="Q236" s="38"/>
      <c r="R236" s="38"/>
      <c r="S236" s="43"/>
      <c r="T236" s="42"/>
      <c r="U236" s="10"/>
      <c r="W236" s="37" t="s">
        <v>56</v>
      </c>
      <c r="X236" s="27"/>
      <c r="Y236" s="10"/>
      <c r="Z236" s="11"/>
      <c r="AA236" s="15"/>
      <c r="AB236" s="16">
        <f ca="1">INDIRECT(ADDRESS($B233,12,1,1,$B$9))</f>
        <v>993</v>
      </c>
      <c r="AC236" s="16" t="s">
        <v>30</v>
      </c>
      <c r="AD236" s="16"/>
      <c r="AE236" s="17"/>
      <c r="AF236" s="15"/>
      <c r="AG236" s="16">
        <f ca="1">INDIRECT(ADDRESS($B233,13,1,1,$B$9))</f>
        <v>1006</v>
      </c>
      <c r="AH236" s="16" t="s">
        <v>30</v>
      </c>
      <c r="AI236" s="16"/>
      <c r="AJ236" s="16"/>
      <c r="AK236" s="10">
        <f ca="1">AK235*100/$Y233</f>
        <v>18</v>
      </c>
      <c r="AL236" t="s">
        <v>101</v>
      </c>
      <c r="AO236" s="1" t="s">
        <v>43</v>
      </c>
      <c r="AP236" s="5"/>
      <c r="AQ236" s="5"/>
      <c r="AR236" s="2"/>
      <c r="AS236" s="1" t="s">
        <v>44</v>
      </c>
      <c r="AT236" s="5"/>
      <c r="AU236" s="5"/>
      <c r="AV236" s="2"/>
      <c r="AW236" s="51" t="s">
        <v>43</v>
      </c>
      <c r="AX236" s="51"/>
      <c r="AY236" s="51"/>
      <c r="AZ236" s="52"/>
      <c r="BA236" s="50" t="s">
        <v>44</v>
      </c>
      <c r="BB236" s="51"/>
      <c r="BC236" s="51"/>
      <c r="BD236" s="55"/>
      <c r="BE236" s="10">
        <f ca="1">BE235*100/$Y233</f>
        <v>82</v>
      </c>
      <c r="BF236" t="s">
        <v>101</v>
      </c>
      <c r="BI236" s="1" t="s">
        <v>43</v>
      </c>
      <c r="BJ236" s="5"/>
      <c r="BK236" s="5"/>
      <c r="BL236" s="2"/>
      <c r="BM236" s="5" t="s">
        <v>44</v>
      </c>
      <c r="BN236" s="5"/>
      <c r="BO236" s="5"/>
      <c r="BP236" s="5"/>
      <c r="BQ236" s="1" t="s">
        <v>43</v>
      </c>
      <c r="BR236" s="5"/>
      <c r="BS236" s="5"/>
      <c r="BT236" s="2"/>
      <c r="BU236" s="1" t="s">
        <v>44</v>
      </c>
      <c r="BV236" s="5"/>
      <c r="BW236" s="5"/>
      <c r="BX236" s="5"/>
      <c r="BY236" s="69">
        <f ca="1">INDIRECT(ADDRESS($B233,24,1,1,$B$9))</f>
        <v>1</v>
      </c>
      <c r="BZ236" s="70" t="s">
        <v>30</v>
      </c>
      <c r="CA236" s="71"/>
    </row>
    <row r="237" spans="2:79" ht="15" customHeight="1" x14ac:dyDescent="0.55000000000000004">
      <c r="F237" s="10"/>
      <c r="G237" s="11"/>
      <c r="H237" s="10"/>
      <c r="J237" s="41" t="str">
        <f ca="1">IF(J233="先後交互制","１局毎に先後入替", "先後入替無し")</f>
        <v>１局毎に先後入替</v>
      </c>
      <c r="K237" s="42"/>
      <c r="L237" s="28"/>
      <c r="M237" s="26"/>
      <c r="N237" s="25"/>
      <c r="O237" s="27"/>
      <c r="P237" s="37"/>
      <c r="Q237" s="38"/>
      <c r="R237" s="38"/>
      <c r="S237" s="43"/>
      <c r="T237" s="42"/>
      <c r="U237" s="10"/>
      <c r="W237" s="25"/>
      <c r="X237" s="27"/>
      <c r="Y237" s="10"/>
      <c r="Z237" s="11"/>
      <c r="AA237" s="59"/>
      <c r="AB237" s="67">
        <f ca="1">AB236*100/(Y233-BY236)</f>
        <v>49.674837418709352</v>
      </c>
      <c r="AC237" s="58" t="s">
        <v>24</v>
      </c>
      <c r="AD237" s="63"/>
      <c r="AE237" s="17"/>
      <c r="AF237" s="59"/>
      <c r="AG237" s="67">
        <f ca="1">AG236*100/(Y233-BY236)</f>
        <v>50.325162581290648</v>
      </c>
      <c r="AH237" s="58" t="s">
        <v>24</v>
      </c>
      <c r="AI237" s="16"/>
      <c r="AJ237" s="16"/>
      <c r="AK237" s="10"/>
      <c r="AO237" s="10">
        <f ca="1">INDIRECT(ADDRESS($B233,15,1,1,$B$9))</f>
        <v>185</v>
      </c>
      <c r="AP237" t="s">
        <v>30</v>
      </c>
      <c r="AR237" s="11"/>
      <c r="AS237" s="10">
        <f ca="1">INDIRECT(ADDRESS($B233,16,1,1,$B$9))</f>
        <v>175</v>
      </c>
      <c r="AT237" t="s">
        <v>30</v>
      </c>
      <c r="AV237" s="11"/>
      <c r="AW237" s="47">
        <f ca="1">INDIRECT(ADDRESS($B233,17,1,1,$B$9))</f>
        <v>0</v>
      </c>
      <c r="AX237" s="49" t="s">
        <v>30</v>
      </c>
      <c r="AY237" s="49"/>
      <c r="AZ237" s="60"/>
      <c r="BA237" s="61">
        <f ca="1">INDIRECT(ADDRESS($B233,18,1,1,$B$9))</f>
        <v>0</v>
      </c>
      <c r="BB237" s="49" t="s">
        <v>30</v>
      </c>
      <c r="BC237" s="49"/>
      <c r="BD237" s="62"/>
      <c r="BE237" s="10"/>
      <c r="BI237" s="10">
        <f ca="1">INDIRECT(ADDRESS($B233,20,1,1,$B$9))</f>
        <v>807</v>
      </c>
      <c r="BJ237" t="s">
        <v>30</v>
      </c>
      <c r="BL237" s="11"/>
      <c r="BM237" s="10">
        <f ca="1">INDIRECT(ADDRESS($B233,21,1,1,$B$9))</f>
        <v>831</v>
      </c>
      <c r="BN237" t="s">
        <v>30</v>
      </c>
      <c r="BQ237" s="10">
        <f ca="1">INDIRECT(ADDRESS($B233,22,1,1,$B$9))</f>
        <v>1</v>
      </c>
      <c r="BR237" t="s">
        <v>30</v>
      </c>
      <c r="BT237" s="11"/>
      <c r="BU237" s="10">
        <f ca="1">INDIRECT(ADDRESS($B233,23,1,1,$B$9))</f>
        <v>0</v>
      </c>
      <c r="BV237" t="s">
        <v>30</v>
      </c>
      <c r="BY237" s="72">
        <f ca="1">BY236*100/Y233</f>
        <v>0.05</v>
      </c>
      <c r="BZ237" s="73" t="s">
        <v>24</v>
      </c>
      <c r="CA237" s="71"/>
    </row>
    <row r="238" spans="2:79" ht="15" customHeight="1" thickBot="1" x14ac:dyDescent="0.6">
      <c r="F238" s="3"/>
      <c r="G238" s="4"/>
      <c r="H238" s="3"/>
      <c r="I238" s="6"/>
      <c r="J238" s="57"/>
      <c r="K238" s="45"/>
      <c r="L238" s="29"/>
      <c r="M238" s="30"/>
      <c r="N238" s="31"/>
      <c r="O238" s="32"/>
      <c r="P238" s="39"/>
      <c r="Q238" s="40"/>
      <c r="R238" s="40"/>
      <c r="S238" s="44"/>
      <c r="T238" s="45"/>
      <c r="U238" s="3"/>
      <c r="V238" s="6"/>
      <c r="W238" s="31"/>
      <c r="X238" s="32"/>
      <c r="Y238" s="3"/>
      <c r="Z238" s="4"/>
      <c r="AA238" s="64" t="s">
        <v>116</v>
      </c>
      <c r="AB238" s="68">
        <f ca="1">AB237-50</f>
        <v>-0.32516258129064823</v>
      </c>
      <c r="AC238" s="65" t="s">
        <v>117</v>
      </c>
      <c r="AD238" s="65"/>
      <c r="AE238" s="66"/>
      <c r="AF238" s="64" t="s">
        <v>116</v>
      </c>
      <c r="AG238" s="68">
        <f ca="1">AG237-50</f>
        <v>0.32516258129064823</v>
      </c>
      <c r="AH238" s="65" t="s">
        <v>117</v>
      </c>
      <c r="AI238" s="65"/>
      <c r="AJ238" s="65"/>
      <c r="AK238" s="3"/>
      <c r="AL238" s="6"/>
      <c r="AM238" s="6"/>
      <c r="AN238" s="6"/>
      <c r="AO238" s="3"/>
      <c r="AP238" s="6"/>
      <c r="AQ238" s="6"/>
      <c r="AR238" s="4"/>
      <c r="AS238" s="3"/>
      <c r="AT238" s="6"/>
      <c r="AU238" s="6"/>
      <c r="AV238" s="4"/>
      <c r="AW238" s="48"/>
      <c r="AX238" s="46"/>
      <c r="AY238" s="46"/>
      <c r="AZ238" s="54"/>
      <c r="BA238" s="53"/>
      <c r="BB238" s="46"/>
      <c r="BC238" s="46"/>
      <c r="BD238" s="56"/>
      <c r="BE238" s="3"/>
      <c r="BF238" s="6"/>
      <c r="BG238" s="6"/>
      <c r="BH238" s="6"/>
      <c r="BI238" s="3"/>
      <c r="BJ238" s="6"/>
      <c r="BK238" s="6"/>
      <c r="BL238" s="4"/>
      <c r="BM238" s="3"/>
      <c r="BN238" s="6"/>
      <c r="BO238" s="6"/>
      <c r="BP238" s="6"/>
      <c r="BQ238" s="3"/>
      <c r="BR238" s="6"/>
      <c r="BS238" s="6"/>
      <c r="BT238" s="4"/>
      <c r="BU238" s="3"/>
      <c r="BV238" s="6"/>
      <c r="BW238" s="6"/>
      <c r="BX238" s="6"/>
      <c r="BY238" s="74"/>
      <c r="BZ238" s="75"/>
      <c r="CA238" s="76"/>
    </row>
    <row r="240" spans="2:79" ht="15" customHeight="1" thickBot="1" x14ac:dyDescent="0.6"/>
    <row r="241" spans="2:79" ht="15" customHeight="1" thickBot="1" x14ac:dyDescent="0.6">
      <c r="F241" s="7" t="s">
        <v>39</v>
      </c>
      <c r="G241" s="8"/>
      <c r="H241" s="8"/>
      <c r="I241" s="8"/>
      <c r="J241" s="8"/>
      <c r="K241" s="8"/>
      <c r="L241" s="7" t="s">
        <v>48</v>
      </c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7" t="s">
        <v>36</v>
      </c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9"/>
    </row>
    <row r="242" spans="2:79" ht="15" customHeight="1" x14ac:dyDescent="0.55000000000000004">
      <c r="B242" s="18" t="s">
        <v>27</v>
      </c>
      <c r="C242" s="19"/>
      <c r="D242" s="20"/>
      <c r="F242" s="1" t="s">
        <v>31</v>
      </c>
      <c r="G242" s="2"/>
      <c r="H242" s="1" t="s">
        <v>32</v>
      </c>
      <c r="I242" s="5"/>
      <c r="J242" s="1" t="s">
        <v>38</v>
      </c>
      <c r="K242" s="2"/>
      <c r="L242" s="21" t="s">
        <v>33</v>
      </c>
      <c r="M242" s="22"/>
      <c r="N242" s="23" t="s">
        <v>34</v>
      </c>
      <c r="O242" s="24"/>
      <c r="P242" s="23" t="s">
        <v>84</v>
      </c>
      <c r="Q242" s="24"/>
      <c r="R242" s="24"/>
      <c r="S242" s="1" t="s">
        <v>47</v>
      </c>
      <c r="T242" s="2"/>
      <c r="U242" s="1" t="s">
        <v>35</v>
      </c>
      <c r="V242" s="5"/>
      <c r="W242" s="23" t="s">
        <v>58</v>
      </c>
      <c r="X242" s="24"/>
      <c r="Y242" s="1" t="s">
        <v>37</v>
      </c>
      <c r="Z242" s="5"/>
      <c r="AA242" s="5"/>
      <c r="AB242" s="5" t="s">
        <v>112</v>
      </c>
      <c r="AC242" s="5"/>
      <c r="AD242" s="5"/>
      <c r="AE242" s="5"/>
      <c r="AF242" s="5"/>
      <c r="AG242" s="5" t="s">
        <v>113</v>
      </c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2"/>
    </row>
    <row r="243" spans="2:79" ht="15" customHeight="1" thickBot="1" x14ac:dyDescent="0.6">
      <c r="B243" s="3">
        <v>24</v>
      </c>
      <c r="C243" s="6"/>
      <c r="D243" s="4"/>
      <c r="F243" s="10">
        <f ca="1">INDIRECT(ADDRESS($B243,1,1,1,$B$9))</f>
        <v>72</v>
      </c>
      <c r="G243" s="11" t="s">
        <v>23</v>
      </c>
      <c r="H243" s="10">
        <f ca="1">INDIRECT(ADDRESS($B243,2,1,1,$B$9))</f>
        <v>10</v>
      </c>
      <c r="I243" t="s">
        <v>24</v>
      </c>
      <c r="J243" s="10" t="str">
        <f ca="1">IF(INDIRECT(ADDRESS($B243,3,1,1,$B$9))="alternating", "先後交互制", "先後固定制")</f>
        <v>先後交互制</v>
      </c>
      <c r="K243" s="11"/>
      <c r="L243" s="33">
        <f ca="1">INDIRECT(ADDRESS($B243,4,1,1,$B$9))</f>
        <v>1</v>
      </c>
      <c r="M243" s="26" t="s">
        <v>28</v>
      </c>
      <c r="N243" s="33">
        <f ca="1">INDIRECT(ADDRESS($B243,5,1,1,$B$9))</f>
        <v>5</v>
      </c>
      <c r="O243" s="26" t="s">
        <v>28</v>
      </c>
      <c r="P243" s="33">
        <f ca="1">INDIRECT(ADDRESS($B243,6,1,1,$B$9))</f>
        <v>8</v>
      </c>
      <c r="Q243" s="26" t="s">
        <v>49</v>
      </c>
      <c r="R243" s="27"/>
      <c r="S243" s="34">
        <v>0</v>
      </c>
      <c r="T243" s="35" t="s">
        <v>28</v>
      </c>
      <c r="U243" s="10">
        <f ca="1">INDIRECT(ADDRESS($B243,7,1,1,$B$9))</f>
        <v>3</v>
      </c>
      <c r="V243" t="s">
        <v>29</v>
      </c>
      <c r="W243" s="33">
        <f ca="1">INDIRECT(ADDRESS($B243,8,1,1,$B$9))</f>
        <v>17</v>
      </c>
      <c r="X243" s="27" t="s">
        <v>29</v>
      </c>
      <c r="Y243" s="10">
        <f ca="1">INDIRECT(ADDRESS($B243,9,1,1,$B$9))</f>
        <v>2000</v>
      </c>
      <c r="Z243" t="s">
        <v>30</v>
      </c>
      <c r="AB243">
        <f ca="1">INDIRECT(ADDRESS($B243,10,1,1,$B$9))</f>
        <v>3</v>
      </c>
      <c r="AC243" t="s">
        <v>29</v>
      </c>
      <c r="AG243">
        <f ca="1">INDIRECT(ADDRESS($B243,11,1,1,$B$9))</f>
        <v>17</v>
      </c>
      <c r="AH243" t="s">
        <v>29</v>
      </c>
      <c r="CA243" s="11"/>
    </row>
    <row r="244" spans="2:79" ht="15" customHeight="1" thickBot="1" x14ac:dyDescent="0.6">
      <c r="F244" s="10"/>
      <c r="G244" s="11"/>
      <c r="H244" s="10"/>
      <c r="J244" s="41" t="str">
        <f ca="1">IF(J243="先後交互制","１局目は", "ずっと")</f>
        <v>１局目は</v>
      </c>
      <c r="K244" s="42"/>
      <c r="L244" s="28"/>
      <c r="M244" s="26"/>
      <c r="N244" s="25"/>
      <c r="O244" s="27"/>
      <c r="P244" s="36" t="s">
        <v>57</v>
      </c>
      <c r="Q244" s="38"/>
      <c r="R244" s="38"/>
      <c r="S244" s="41" t="s">
        <v>51</v>
      </c>
      <c r="T244" s="42"/>
      <c r="U244" s="10"/>
      <c r="W244" s="36" t="s">
        <v>54</v>
      </c>
      <c r="X244" s="27"/>
      <c r="Y244" s="10"/>
      <c r="AK244" s="1" t="s">
        <v>46</v>
      </c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1" t="s">
        <v>93</v>
      </c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2"/>
    </row>
    <row r="245" spans="2:79" ht="15" customHeight="1" thickBot="1" x14ac:dyDescent="0.6">
      <c r="F245" s="10"/>
      <c r="G245" s="11"/>
      <c r="J245" s="41" t="str">
        <f ca="1">IF(J243="先後交互制","Ａさんの先手番、", "")</f>
        <v>Ａさんの先手番、</v>
      </c>
      <c r="K245" s="42"/>
      <c r="L245" s="28"/>
      <c r="M245" s="26"/>
      <c r="N245" s="25"/>
      <c r="O245" s="27"/>
      <c r="P245" s="36" t="s">
        <v>53</v>
      </c>
      <c r="Q245" s="38"/>
      <c r="R245" s="38"/>
      <c r="S245" s="43" t="s">
        <v>52</v>
      </c>
      <c r="T245" s="42"/>
      <c r="U245" s="10"/>
      <c r="W245" s="37" t="s">
        <v>55</v>
      </c>
      <c r="X245" s="27"/>
      <c r="Y245" s="10"/>
      <c r="Z245" s="11"/>
      <c r="AA245" s="12" t="s">
        <v>40</v>
      </c>
      <c r="AB245" s="13"/>
      <c r="AC245" s="13"/>
      <c r="AD245" s="13"/>
      <c r="AE245" s="14"/>
      <c r="AF245" s="12" t="s">
        <v>41</v>
      </c>
      <c r="AG245" s="13"/>
      <c r="AH245" s="13"/>
      <c r="AI245" s="13"/>
      <c r="AJ245" s="13"/>
      <c r="AK245" s="10">
        <f ca="1">INDIRECT(ADDRESS($B243,14,1,1,$B$9))</f>
        <v>1066</v>
      </c>
      <c r="AL245" t="s">
        <v>30</v>
      </c>
      <c r="AO245" s="6" t="s">
        <v>42</v>
      </c>
      <c r="AP245" s="6"/>
      <c r="AQ245" s="6"/>
      <c r="AR245" s="6"/>
      <c r="AS245" s="6"/>
      <c r="AT245" s="6"/>
      <c r="AU245" s="6"/>
      <c r="AV245" s="6"/>
      <c r="AW245" s="49" t="s">
        <v>45</v>
      </c>
      <c r="AX245" s="47"/>
      <c r="AY245" s="47"/>
      <c r="AZ245" s="47"/>
      <c r="BA245" s="47"/>
      <c r="BB245" s="47"/>
      <c r="BC245" s="47"/>
      <c r="BD245" s="47"/>
      <c r="BE245" s="10">
        <f ca="1">INDIRECT(ADDRESS($B243,19,1,1,$B$9))</f>
        <v>934</v>
      </c>
      <c r="BF245" t="s">
        <v>30</v>
      </c>
      <c r="BI245" s="6" t="s">
        <v>42</v>
      </c>
      <c r="BQ245" t="s">
        <v>45</v>
      </c>
      <c r="BY245" s="77" t="s">
        <v>47</v>
      </c>
      <c r="BZ245" s="78"/>
      <c r="CA245" s="79"/>
    </row>
    <row r="246" spans="2:79" ht="15" customHeight="1" x14ac:dyDescent="0.55000000000000004">
      <c r="F246" s="10"/>
      <c r="G246" s="11"/>
      <c r="H246" s="10"/>
      <c r="J246" s="41" t="str">
        <f ca="1">IF(J243="先後交互制","Ｂさんの後手番。", "")</f>
        <v>Ｂさんの後手番。</v>
      </c>
      <c r="K246" s="42"/>
      <c r="L246" s="28"/>
      <c r="M246" s="26"/>
      <c r="N246" s="25"/>
      <c r="O246" s="27"/>
      <c r="P246" s="36" t="s">
        <v>50</v>
      </c>
      <c r="Q246" s="38"/>
      <c r="R246" s="38"/>
      <c r="S246" s="43"/>
      <c r="T246" s="42"/>
      <c r="U246" s="10"/>
      <c r="W246" s="37" t="s">
        <v>56</v>
      </c>
      <c r="X246" s="27"/>
      <c r="Y246" s="10"/>
      <c r="Z246" s="11"/>
      <c r="AA246" s="15"/>
      <c r="AB246" s="16">
        <f ca="1">INDIRECT(ADDRESS($B243,12,1,1,$B$9))</f>
        <v>1006</v>
      </c>
      <c r="AC246" s="16" t="s">
        <v>30</v>
      </c>
      <c r="AD246" s="16"/>
      <c r="AE246" s="17"/>
      <c r="AF246" s="15"/>
      <c r="AG246" s="16">
        <f ca="1">INDIRECT(ADDRESS($B243,13,1,1,$B$9))</f>
        <v>994</v>
      </c>
      <c r="AH246" s="16" t="s">
        <v>30</v>
      </c>
      <c r="AI246" s="16"/>
      <c r="AJ246" s="16"/>
      <c r="AK246" s="10">
        <f ca="1">AK245*100/$Y243</f>
        <v>53.3</v>
      </c>
      <c r="AL246" t="s">
        <v>101</v>
      </c>
      <c r="AO246" s="1" t="s">
        <v>43</v>
      </c>
      <c r="AP246" s="5"/>
      <c r="AQ246" s="5"/>
      <c r="AR246" s="2"/>
      <c r="AS246" s="1" t="s">
        <v>44</v>
      </c>
      <c r="AT246" s="5"/>
      <c r="AU246" s="5"/>
      <c r="AV246" s="2"/>
      <c r="AW246" s="51" t="s">
        <v>43</v>
      </c>
      <c r="AX246" s="51"/>
      <c r="AY246" s="51"/>
      <c r="AZ246" s="52"/>
      <c r="BA246" s="50" t="s">
        <v>44</v>
      </c>
      <c r="BB246" s="51"/>
      <c r="BC246" s="51"/>
      <c r="BD246" s="55"/>
      <c r="BE246" s="10">
        <f ca="1">BE245*100/$Y243</f>
        <v>46.7</v>
      </c>
      <c r="BF246" t="s">
        <v>101</v>
      </c>
      <c r="BI246" s="1" t="s">
        <v>43</v>
      </c>
      <c r="BJ246" s="5"/>
      <c r="BK246" s="5"/>
      <c r="BL246" s="2"/>
      <c r="BM246" s="5" t="s">
        <v>44</v>
      </c>
      <c r="BN246" s="5"/>
      <c r="BO246" s="5"/>
      <c r="BP246" s="5"/>
      <c r="BQ246" s="1" t="s">
        <v>43</v>
      </c>
      <c r="BR246" s="5"/>
      <c r="BS246" s="5"/>
      <c r="BT246" s="2"/>
      <c r="BU246" s="1" t="s">
        <v>44</v>
      </c>
      <c r="BV246" s="5"/>
      <c r="BW246" s="5"/>
      <c r="BX246" s="5"/>
      <c r="BY246" s="69">
        <f ca="1">INDIRECT(ADDRESS($B243,24,1,1,$B$9))</f>
        <v>0</v>
      </c>
      <c r="BZ246" s="70" t="s">
        <v>30</v>
      </c>
      <c r="CA246" s="71"/>
    </row>
    <row r="247" spans="2:79" ht="15" customHeight="1" x14ac:dyDescent="0.55000000000000004">
      <c r="F247" s="10"/>
      <c r="G247" s="11"/>
      <c r="H247" s="10"/>
      <c r="J247" s="41" t="str">
        <f ca="1">IF(J243="先後交互制","１局毎に先後入替", "先後入替無し")</f>
        <v>１局毎に先後入替</v>
      </c>
      <c r="K247" s="42"/>
      <c r="L247" s="28"/>
      <c r="M247" s="26"/>
      <c r="N247" s="25"/>
      <c r="O247" s="27"/>
      <c r="P247" s="37"/>
      <c r="Q247" s="38"/>
      <c r="R247" s="38"/>
      <c r="S247" s="43"/>
      <c r="T247" s="42"/>
      <c r="U247" s="10"/>
      <c r="W247" s="25"/>
      <c r="X247" s="27"/>
      <c r="Y247" s="10"/>
      <c r="Z247" s="11"/>
      <c r="AA247" s="59"/>
      <c r="AB247" s="67">
        <f ca="1">AB246*100/(Y243-BY246)</f>
        <v>50.3</v>
      </c>
      <c r="AC247" s="58" t="s">
        <v>24</v>
      </c>
      <c r="AD247" s="63"/>
      <c r="AE247" s="17"/>
      <c r="AF247" s="59"/>
      <c r="AG247" s="67">
        <f ca="1">AG246*100/(Y243-BY246)</f>
        <v>49.7</v>
      </c>
      <c r="AH247" s="58" t="s">
        <v>24</v>
      </c>
      <c r="AI247" s="16"/>
      <c r="AJ247" s="16"/>
      <c r="AK247" s="10"/>
      <c r="AO247" s="10">
        <f ca="1">INDIRECT(ADDRESS($B243,15,1,1,$B$9))</f>
        <v>552</v>
      </c>
      <c r="AP247" t="s">
        <v>30</v>
      </c>
      <c r="AR247" s="11"/>
      <c r="AS247" s="10">
        <f ca="1">INDIRECT(ADDRESS($B243,16,1,1,$B$9))</f>
        <v>514</v>
      </c>
      <c r="AT247" t="s">
        <v>30</v>
      </c>
      <c r="AV247" s="11"/>
      <c r="AW247" s="47">
        <f ca="1">INDIRECT(ADDRESS($B243,17,1,1,$B$9))</f>
        <v>0</v>
      </c>
      <c r="AX247" s="49" t="s">
        <v>30</v>
      </c>
      <c r="AY247" s="49"/>
      <c r="AZ247" s="60"/>
      <c r="BA247" s="61">
        <f ca="1">INDIRECT(ADDRESS($B243,18,1,1,$B$9))</f>
        <v>0</v>
      </c>
      <c r="BB247" s="49" t="s">
        <v>30</v>
      </c>
      <c r="BC247" s="49"/>
      <c r="BD247" s="62"/>
      <c r="BE247" s="10"/>
      <c r="BI247" s="10">
        <f ca="1">INDIRECT(ADDRESS($B243,20,1,1,$B$9))</f>
        <v>454</v>
      </c>
      <c r="BJ247" t="s">
        <v>30</v>
      </c>
      <c r="BL247" s="11"/>
      <c r="BM247" s="10">
        <f ca="1">INDIRECT(ADDRESS($B243,21,1,1,$B$9))</f>
        <v>479</v>
      </c>
      <c r="BN247" t="s">
        <v>30</v>
      </c>
      <c r="BQ247" s="10">
        <f ca="1">INDIRECT(ADDRESS($B243,22,1,1,$B$9))</f>
        <v>0</v>
      </c>
      <c r="BR247" t="s">
        <v>30</v>
      </c>
      <c r="BT247" s="11"/>
      <c r="BU247" s="10">
        <f ca="1">INDIRECT(ADDRESS($B243,23,1,1,$B$9))</f>
        <v>1</v>
      </c>
      <c r="BV247" t="s">
        <v>30</v>
      </c>
      <c r="BY247" s="72">
        <f ca="1">BY246*100/Y243</f>
        <v>0</v>
      </c>
      <c r="BZ247" s="73" t="s">
        <v>24</v>
      </c>
      <c r="CA247" s="71"/>
    </row>
    <row r="248" spans="2:79" ht="15" customHeight="1" thickBot="1" x14ac:dyDescent="0.6">
      <c r="F248" s="3"/>
      <c r="G248" s="4"/>
      <c r="H248" s="3"/>
      <c r="I248" s="6"/>
      <c r="J248" s="57"/>
      <c r="K248" s="45"/>
      <c r="L248" s="29"/>
      <c r="M248" s="30"/>
      <c r="N248" s="31"/>
      <c r="O248" s="32"/>
      <c r="P248" s="39"/>
      <c r="Q248" s="40"/>
      <c r="R248" s="40"/>
      <c r="S248" s="44"/>
      <c r="T248" s="45"/>
      <c r="U248" s="3"/>
      <c r="V248" s="6"/>
      <c r="W248" s="31"/>
      <c r="X248" s="32"/>
      <c r="Y248" s="3"/>
      <c r="Z248" s="4"/>
      <c r="AA248" s="64" t="s">
        <v>116</v>
      </c>
      <c r="AB248" s="68">
        <f ca="1">AB247-50</f>
        <v>0.29999999999999716</v>
      </c>
      <c r="AC248" s="65" t="s">
        <v>117</v>
      </c>
      <c r="AD248" s="65"/>
      <c r="AE248" s="66"/>
      <c r="AF248" s="64" t="s">
        <v>116</v>
      </c>
      <c r="AG248" s="68">
        <f ca="1">AG247-50</f>
        <v>-0.29999999999999716</v>
      </c>
      <c r="AH248" s="65" t="s">
        <v>117</v>
      </c>
      <c r="AI248" s="65"/>
      <c r="AJ248" s="65"/>
      <c r="AK248" s="3"/>
      <c r="AL248" s="6"/>
      <c r="AM248" s="6"/>
      <c r="AN248" s="6"/>
      <c r="AO248" s="3"/>
      <c r="AP248" s="6"/>
      <c r="AQ248" s="6"/>
      <c r="AR248" s="4"/>
      <c r="AS248" s="3"/>
      <c r="AT248" s="6"/>
      <c r="AU248" s="6"/>
      <c r="AV248" s="4"/>
      <c r="AW248" s="48"/>
      <c r="AX248" s="46"/>
      <c r="AY248" s="46"/>
      <c r="AZ248" s="54"/>
      <c r="BA248" s="53"/>
      <c r="BB248" s="46"/>
      <c r="BC248" s="46"/>
      <c r="BD248" s="56"/>
      <c r="BE248" s="3"/>
      <c r="BF248" s="6"/>
      <c r="BG248" s="6"/>
      <c r="BH248" s="6"/>
      <c r="BI248" s="3"/>
      <c r="BJ248" s="6"/>
      <c r="BK248" s="6"/>
      <c r="BL248" s="4"/>
      <c r="BM248" s="3"/>
      <c r="BN248" s="6"/>
      <c r="BO248" s="6"/>
      <c r="BP248" s="6"/>
      <c r="BQ248" s="3"/>
      <c r="BR248" s="6"/>
      <c r="BS248" s="6"/>
      <c r="BT248" s="4"/>
      <c r="BU248" s="3"/>
      <c r="BV248" s="6"/>
      <c r="BW248" s="6"/>
      <c r="BX248" s="6"/>
      <c r="BY248" s="74"/>
      <c r="BZ248" s="75"/>
      <c r="CA248" s="76"/>
    </row>
    <row r="250" spans="2:79" ht="15" customHeight="1" thickBot="1" x14ac:dyDescent="0.6"/>
    <row r="251" spans="2:79" ht="15" customHeight="1" thickBot="1" x14ac:dyDescent="0.6">
      <c r="F251" s="7" t="s">
        <v>39</v>
      </c>
      <c r="G251" s="8"/>
      <c r="H251" s="8"/>
      <c r="I251" s="8"/>
      <c r="J251" s="8"/>
      <c r="K251" s="8"/>
      <c r="L251" s="7" t="s">
        <v>48</v>
      </c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7" t="s">
        <v>36</v>
      </c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9"/>
    </row>
    <row r="252" spans="2:79" ht="15" customHeight="1" x14ac:dyDescent="0.55000000000000004">
      <c r="B252" s="18" t="s">
        <v>27</v>
      </c>
      <c r="C252" s="19"/>
      <c r="D252" s="20"/>
      <c r="F252" s="1" t="s">
        <v>31</v>
      </c>
      <c r="G252" s="2"/>
      <c r="H252" s="1" t="s">
        <v>32</v>
      </c>
      <c r="I252" s="5"/>
      <c r="J252" s="1" t="s">
        <v>38</v>
      </c>
      <c r="K252" s="2"/>
      <c r="L252" s="21" t="s">
        <v>33</v>
      </c>
      <c r="M252" s="22"/>
      <c r="N252" s="23" t="s">
        <v>34</v>
      </c>
      <c r="O252" s="24"/>
      <c r="P252" s="23" t="s">
        <v>84</v>
      </c>
      <c r="Q252" s="24"/>
      <c r="R252" s="24"/>
      <c r="S252" s="1" t="s">
        <v>47</v>
      </c>
      <c r="T252" s="2"/>
      <c r="U252" s="1" t="s">
        <v>35</v>
      </c>
      <c r="V252" s="5"/>
      <c r="W252" s="23" t="s">
        <v>58</v>
      </c>
      <c r="X252" s="24"/>
      <c r="Y252" s="1" t="s">
        <v>37</v>
      </c>
      <c r="Z252" s="5"/>
      <c r="AA252" s="5"/>
      <c r="AB252" s="5" t="s">
        <v>112</v>
      </c>
      <c r="AC252" s="5"/>
      <c r="AD252" s="5"/>
      <c r="AE252" s="5"/>
      <c r="AF252" s="5"/>
      <c r="AG252" s="5" t="s">
        <v>113</v>
      </c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2"/>
    </row>
    <row r="253" spans="2:79" ht="15" customHeight="1" thickBot="1" x14ac:dyDescent="0.6">
      <c r="B253" s="3">
        <v>25</v>
      </c>
      <c r="C253" s="6"/>
      <c r="D253" s="4"/>
      <c r="F253" s="10">
        <f ca="1">INDIRECT(ADDRESS($B253,1,1,1,$B$9))</f>
        <v>73</v>
      </c>
      <c r="G253" s="11" t="s">
        <v>23</v>
      </c>
      <c r="H253" s="10">
        <f ca="1">INDIRECT(ADDRESS($B253,2,1,1,$B$9))</f>
        <v>10</v>
      </c>
      <c r="I253" t="s">
        <v>24</v>
      </c>
      <c r="J253" s="10" t="str">
        <f ca="1">IF(INDIRECT(ADDRESS($B253,3,1,1,$B$9))="alternating", "先後交互制", "先後固定制")</f>
        <v>先後交互制</v>
      </c>
      <c r="K253" s="11"/>
      <c r="L253" s="33">
        <f ca="1">INDIRECT(ADDRESS($B253,4,1,1,$B$9))</f>
        <v>1</v>
      </c>
      <c r="M253" s="26" t="s">
        <v>28</v>
      </c>
      <c r="N253" s="33">
        <f ca="1">INDIRECT(ADDRESS($B253,5,1,1,$B$9))</f>
        <v>5</v>
      </c>
      <c r="O253" s="26" t="s">
        <v>28</v>
      </c>
      <c r="P253" s="33">
        <f ca="1">INDIRECT(ADDRESS($B253,6,1,1,$B$9))</f>
        <v>13</v>
      </c>
      <c r="Q253" s="26" t="s">
        <v>49</v>
      </c>
      <c r="R253" s="27"/>
      <c r="S253" s="34">
        <v>0</v>
      </c>
      <c r="T253" s="35" t="s">
        <v>28</v>
      </c>
      <c r="U253" s="10">
        <f ca="1">INDIRECT(ADDRESS($B253,7,1,1,$B$9))</f>
        <v>5</v>
      </c>
      <c r="V253" t="s">
        <v>29</v>
      </c>
      <c r="W253" s="33">
        <f ca="1">INDIRECT(ADDRESS($B253,8,1,1,$B$9))</f>
        <v>28</v>
      </c>
      <c r="X253" s="27" t="s">
        <v>29</v>
      </c>
      <c r="Y253" s="10">
        <f ca="1">INDIRECT(ADDRESS($B253,9,1,1,$B$9))</f>
        <v>2000</v>
      </c>
      <c r="Z253" t="s">
        <v>30</v>
      </c>
      <c r="AB253">
        <f ca="1">INDIRECT(ADDRESS($B253,10,1,1,$B$9))</f>
        <v>5</v>
      </c>
      <c r="AC253" t="s">
        <v>29</v>
      </c>
      <c r="AG253">
        <f ca="1">INDIRECT(ADDRESS($B253,11,1,1,$B$9))</f>
        <v>28</v>
      </c>
      <c r="AH253" t="s">
        <v>29</v>
      </c>
      <c r="CA253" s="11"/>
    </row>
    <row r="254" spans="2:79" ht="15" customHeight="1" thickBot="1" x14ac:dyDescent="0.6">
      <c r="F254" s="10"/>
      <c r="G254" s="11"/>
      <c r="H254" s="10"/>
      <c r="J254" s="41" t="str">
        <f ca="1">IF(J253="先後交互制","１局目は", "ずっと")</f>
        <v>１局目は</v>
      </c>
      <c r="K254" s="42"/>
      <c r="L254" s="28"/>
      <c r="M254" s="26"/>
      <c r="N254" s="25"/>
      <c r="O254" s="27"/>
      <c r="P254" s="36" t="s">
        <v>57</v>
      </c>
      <c r="Q254" s="38"/>
      <c r="R254" s="38"/>
      <c r="S254" s="41" t="s">
        <v>51</v>
      </c>
      <c r="T254" s="42"/>
      <c r="U254" s="10"/>
      <c r="W254" s="36" t="s">
        <v>54</v>
      </c>
      <c r="X254" s="27"/>
      <c r="Y254" s="10"/>
      <c r="AK254" s="1" t="s">
        <v>46</v>
      </c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1" t="s">
        <v>93</v>
      </c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2"/>
    </row>
    <row r="255" spans="2:79" ht="15" customHeight="1" thickBot="1" x14ac:dyDescent="0.6">
      <c r="F255" s="10"/>
      <c r="G255" s="11"/>
      <c r="J255" s="41" t="str">
        <f ca="1">IF(J253="先後交互制","Ａさんの先手番、", "")</f>
        <v>Ａさんの先手番、</v>
      </c>
      <c r="K255" s="42"/>
      <c r="L255" s="28"/>
      <c r="M255" s="26"/>
      <c r="N255" s="25"/>
      <c r="O255" s="27"/>
      <c r="P255" s="36" t="s">
        <v>53</v>
      </c>
      <c r="Q255" s="38"/>
      <c r="R255" s="38"/>
      <c r="S255" s="43" t="s">
        <v>52</v>
      </c>
      <c r="T255" s="42"/>
      <c r="U255" s="10"/>
      <c r="W255" s="37" t="s">
        <v>55</v>
      </c>
      <c r="X255" s="27"/>
      <c r="Y255" s="10"/>
      <c r="Z255" s="11"/>
      <c r="AA255" s="12" t="s">
        <v>40</v>
      </c>
      <c r="AB255" s="13"/>
      <c r="AC255" s="13"/>
      <c r="AD255" s="13"/>
      <c r="AE255" s="14"/>
      <c r="AF255" s="12" t="s">
        <v>41</v>
      </c>
      <c r="AG255" s="13"/>
      <c r="AH255" s="13"/>
      <c r="AI255" s="13"/>
      <c r="AJ255" s="13"/>
      <c r="AK255" s="10">
        <f ca="1">INDIRECT(ADDRESS($B253,14,1,1,$B$9))</f>
        <v>735</v>
      </c>
      <c r="AL255" t="s">
        <v>30</v>
      </c>
      <c r="AO255" s="6" t="s">
        <v>42</v>
      </c>
      <c r="AP255" s="6"/>
      <c r="AQ255" s="6"/>
      <c r="AR255" s="6"/>
      <c r="AS255" s="6"/>
      <c r="AT255" s="6"/>
      <c r="AU255" s="6"/>
      <c r="AV255" s="6"/>
      <c r="AW255" s="49" t="s">
        <v>45</v>
      </c>
      <c r="AX255" s="47"/>
      <c r="AY255" s="47"/>
      <c r="AZ255" s="47"/>
      <c r="BA255" s="47"/>
      <c r="BB255" s="47"/>
      <c r="BC255" s="47"/>
      <c r="BD255" s="47"/>
      <c r="BE255" s="10">
        <f ca="1">INDIRECT(ADDRESS($B253,19,1,1,$B$9))</f>
        <v>1265</v>
      </c>
      <c r="BF255" t="s">
        <v>30</v>
      </c>
      <c r="BI255" s="6" t="s">
        <v>42</v>
      </c>
      <c r="BQ255" t="s">
        <v>45</v>
      </c>
      <c r="BY255" s="77" t="s">
        <v>47</v>
      </c>
      <c r="BZ255" s="78"/>
      <c r="CA255" s="79"/>
    </row>
    <row r="256" spans="2:79" ht="15" customHeight="1" x14ac:dyDescent="0.55000000000000004">
      <c r="F256" s="10"/>
      <c r="G256" s="11"/>
      <c r="H256" s="10"/>
      <c r="J256" s="41" t="str">
        <f ca="1">IF(J253="先後交互制","Ｂさんの後手番。", "")</f>
        <v>Ｂさんの後手番。</v>
      </c>
      <c r="K256" s="42"/>
      <c r="L256" s="28"/>
      <c r="M256" s="26"/>
      <c r="N256" s="25"/>
      <c r="O256" s="27"/>
      <c r="P256" s="36" t="s">
        <v>50</v>
      </c>
      <c r="Q256" s="38"/>
      <c r="R256" s="38"/>
      <c r="S256" s="43"/>
      <c r="T256" s="42"/>
      <c r="U256" s="10"/>
      <c r="W256" s="37" t="s">
        <v>56</v>
      </c>
      <c r="X256" s="27"/>
      <c r="Y256" s="10"/>
      <c r="Z256" s="11"/>
      <c r="AA256" s="15"/>
      <c r="AB256" s="16">
        <f ca="1">INDIRECT(ADDRESS($B253,12,1,1,$B$9))</f>
        <v>959</v>
      </c>
      <c r="AC256" s="16" t="s">
        <v>30</v>
      </c>
      <c r="AD256" s="16"/>
      <c r="AE256" s="17"/>
      <c r="AF256" s="15"/>
      <c r="AG256" s="16">
        <f ca="1">INDIRECT(ADDRESS($B253,13,1,1,$B$9))</f>
        <v>1040</v>
      </c>
      <c r="AH256" s="16" t="s">
        <v>30</v>
      </c>
      <c r="AI256" s="16"/>
      <c r="AJ256" s="16"/>
      <c r="AK256" s="10">
        <f ca="1">AK255*100/$Y253</f>
        <v>36.75</v>
      </c>
      <c r="AL256" t="s">
        <v>101</v>
      </c>
      <c r="AO256" s="1" t="s">
        <v>43</v>
      </c>
      <c r="AP256" s="5"/>
      <c r="AQ256" s="5"/>
      <c r="AR256" s="2"/>
      <c r="AS256" s="1" t="s">
        <v>44</v>
      </c>
      <c r="AT256" s="5"/>
      <c r="AU256" s="5"/>
      <c r="AV256" s="2"/>
      <c r="AW256" s="51" t="s">
        <v>43</v>
      </c>
      <c r="AX256" s="51"/>
      <c r="AY256" s="51"/>
      <c r="AZ256" s="52"/>
      <c r="BA256" s="50" t="s">
        <v>44</v>
      </c>
      <c r="BB256" s="51"/>
      <c r="BC256" s="51"/>
      <c r="BD256" s="55"/>
      <c r="BE256" s="10">
        <f ca="1">BE255*100/$Y253</f>
        <v>63.25</v>
      </c>
      <c r="BF256" t="s">
        <v>101</v>
      </c>
      <c r="BI256" s="1" t="s">
        <v>43</v>
      </c>
      <c r="BJ256" s="5"/>
      <c r="BK256" s="5"/>
      <c r="BL256" s="2"/>
      <c r="BM256" s="5" t="s">
        <v>44</v>
      </c>
      <c r="BN256" s="5"/>
      <c r="BO256" s="5"/>
      <c r="BP256" s="5"/>
      <c r="BQ256" s="1" t="s">
        <v>43</v>
      </c>
      <c r="BR256" s="5"/>
      <c r="BS256" s="5"/>
      <c r="BT256" s="2"/>
      <c r="BU256" s="1" t="s">
        <v>44</v>
      </c>
      <c r="BV256" s="5"/>
      <c r="BW256" s="5"/>
      <c r="BX256" s="5"/>
      <c r="BY256" s="69">
        <f ca="1">INDIRECT(ADDRESS($B253,24,1,1,$B$9))</f>
        <v>1</v>
      </c>
      <c r="BZ256" s="70" t="s">
        <v>30</v>
      </c>
      <c r="CA256" s="71"/>
    </row>
    <row r="257" spans="2:79" ht="15" customHeight="1" x14ac:dyDescent="0.55000000000000004">
      <c r="F257" s="10"/>
      <c r="G257" s="11"/>
      <c r="H257" s="10"/>
      <c r="J257" s="41" t="str">
        <f ca="1">IF(J253="先後交互制","１局毎に先後入替", "先後入替無し")</f>
        <v>１局毎に先後入替</v>
      </c>
      <c r="K257" s="42"/>
      <c r="L257" s="28"/>
      <c r="M257" s="26"/>
      <c r="N257" s="25"/>
      <c r="O257" s="27"/>
      <c r="P257" s="37"/>
      <c r="Q257" s="38"/>
      <c r="R257" s="38"/>
      <c r="S257" s="43"/>
      <c r="T257" s="42"/>
      <c r="U257" s="10"/>
      <c r="W257" s="25"/>
      <c r="X257" s="27"/>
      <c r="Y257" s="10"/>
      <c r="Z257" s="11"/>
      <c r="AA257" s="59"/>
      <c r="AB257" s="67">
        <f ca="1">AB256*100/(Y253-BY256)</f>
        <v>47.973986993496752</v>
      </c>
      <c r="AC257" s="58" t="s">
        <v>24</v>
      </c>
      <c r="AD257" s="63"/>
      <c r="AE257" s="17"/>
      <c r="AF257" s="59"/>
      <c r="AG257" s="67">
        <f ca="1">AG256*100/(Y253-BY256)</f>
        <v>52.026013006503248</v>
      </c>
      <c r="AH257" s="58" t="s">
        <v>24</v>
      </c>
      <c r="AI257" s="16"/>
      <c r="AJ257" s="16"/>
      <c r="AK257" s="10"/>
      <c r="AO257" s="10">
        <f ca="1">INDIRECT(ADDRESS($B253,15,1,1,$B$9))</f>
        <v>368</v>
      </c>
      <c r="AP257" t="s">
        <v>30</v>
      </c>
      <c r="AR257" s="11"/>
      <c r="AS257" s="10">
        <f ca="1">INDIRECT(ADDRESS($B253,16,1,1,$B$9))</f>
        <v>367</v>
      </c>
      <c r="AT257" t="s">
        <v>30</v>
      </c>
      <c r="AV257" s="11"/>
      <c r="AW257" s="47">
        <f ca="1">INDIRECT(ADDRESS($B253,17,1,1,$B$9))</f>
        <v>0</v>
      </c>
      <c r="AX257" s="49" t="s">
        <v>30</v>
      </c>
      <c r="AY257" s="49"/>
      <c r="AZ257" s="60"/>
      <c r="BA257" s="61">
        <f ca="1">INDIRECT(ADDRESS($B253,18,1,1,$B$9))</f>
        <v>0</v>
      </c>
      <c r="BB257" s="49" t="s">
        <v>30</v>
      </c>
      <c r="BC257" s="49"/>
      <c r="BD257" s="62"/>
      <c r="BE257" s="10"/>
      <c r="BI257" s="10">
        <f ca="1">INDIRECT(ADDRESS($B253,20,1,1,$B$9))</f>
        <v>591</v>
      </c>
      <c r="BJ257" t="s">
        <v>30</v>
      </c>
      <c r="BL257" s="11"/>
      <c r="BM257" s="10">
        <f ca="1">INDIRECT(ADDRESS($B253,21,1,1,$B$9))</f>
        <v>673</v>
      </c>
      <c r="BN257" t="s">
        <v>30</v>
      </c>
      <c r="BQ257" s="10">
        <f ca="1">INDIRECT(ADDRESS($B253,22,1,1,$B$9))</f>
        <v>0</v>
      </c>
      <c r="BR257" t="s">
        <v>30</v>
      </c>
      <c r="BT257" s="11"/>
      <c r="BU257" s="10">
        <f ca="1">INDIRECT(ADDRESS($B253,23,1,1,$B$9))</f>
        <v>0</v>
      </c>
      <c r="BV257" t="s">
        <v>30</v>
      </c>
      <c r="BY257" s="72">
        <f ca="1">BY256*100/Y253</f>
        <v>0.05</v>
      </c>
      <c r="BZ257" s="73" t="s">
        <v>24</v>
      </c>
      <c r="CA257" s="71"/>
    </row>
    <row r="258" spans="2:79" ht="15" customHeight="1" thickBot="1" x14ac:dyDescent="0.6">
      <c r="F258" s="3"/>
      <c r="G258" s="4"/>
      <c r="H258" s="3"/>
      <c r="I258" s="6"/>
      <c r="J258" s="57"/>
      <c r="K258" s="45"/>
      <c r="L258" s="29"/>
      <c r="M258" s="30"/>
      <c r="N258" s="31"/>
      <c r="O258" s="32"/>
      <c r="P258" s="39"/>
      <c r="Q258" s="40"/>
      <c r="R258" s="40"/>
      <c r="S258" s="44"/>
      <c r="T258" s="45"/>
      <c r="U258" s="3"/>
      <c r="V258" s="6"/>
      <c r="W258" s="31"/>
      <c r="X258" s="32"/>
      <c r="Y258" s="3"/>
      <c r="Z258" s="4"/>
      <c r="AA258" s="64" t="s">
        <v>116</v>
      </c>
      <c r="AB258" s="68">
        <f ca="1">AB257-50</f>
        <v>-2.0260130065032484</v>
      </c>
      <c r="AC258" s="65" t="s">
        <v>117</v>
      </c>
      <c r="AD258" s="65"/>
      <c r="AE258" s="66"/>
      <c r="AF258" s="64" t="s">
        <v>116</v>
      </c>
      <c r="AG258" s="68">
        <f ca="1">AG257-50</f>
        <v>2.0260130065032484</v>
      </c>
      <c r="AH258" s="65" t="s">
        <v>117</v>
      </c>
      <c r="AI258" s="65"/>
      <c r="AJ258" s="65"/>
      <c r="AK258" s="3"/>
      <c r="AL258" s="6"/>
      <c r="AM258" s="6"/>
      <c r="AN258" s="6"/>
      <c r="AO258" s="3"/>
      <c r="AP258" s="6"/>
      <c r="AQ258" s="6"/>
      <c r="AR258" s="4"/>
      <c r="AS258" s="3"/>
      <c r="AT258" s="6"/>
      <c r="AU258" s="6"/>
      <c r="AV258" s="4"/>
      <c r="AW258" s="48"/>
      <c r="AX258" s="46"/>
      <c r="AY258" s="46"/>
      <c r="AZ258" s="54"/>
      <c r="BA258" s="53"/>
      <c r="BB258" s="46"/>
      <c r="BC258" s="46"/>
      <c r="BD258" s="56"/>
      <c r="BE258" s="3"/>
      <c r="BF258" s="6"/>
      <c r="BG258" s="6"/>
      <c r="BH258" s="6"/>
      <c r="BI258" s="3"/>
      <c r="BJ258" s="6"/>
      <c r="BK258" s="6"/>
      <c r="BL258" s="4"/>
      <c r="BM258" s="3"/>
      <c r="BN258" s="6"/>
      <c r="BO258" s="6"/>
      <c r="BP258" s="6"/>
      <c r="BQ258" s="3"/>
      <c r="BR258" s="6"/>
      <c r="BS258" s="6"/>
      <c r="BT258" s="4"/>
      <c r="BU258" s="3"/>
      <c r="BV258" s="6"/>
      <c r="BW258" s="6"/>
      <c r="BX258" s="6"/>
      <c r="BY258" s="74"/>
      <c r="BZ258" s="75"/>
      <c r="CA258" s="76"/>
    </row>
    <row r="260" spans="2:79" ht="15" customHeight="1" thickBot="1" x14ac:dyDescent="0.6"/>
    <row r="261" spans="2:79" ht="15" customHeight="1" thickBot="1" x14ac:dyDescent="0.6">
      <c r="F261" s="7" t="s">
        <v>39</v>
      </c>
      <c r="G261" s="8"/>
      <c r="H261" s="8"/>
      <c r="I261" s="8"/>
      <c r="J261" s="8"/>
      <c r="K261" s="8"/>
      <c r="L261" s="7" t="s">
        <v>48</v>
      </c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7" t="s">
        <v>36</v>
      </c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9"/>
    </row>
    <row r="262" spans="2:79" ht="15" customHeight="1" x14ac:dyDescent="0.55000000000000004">
      <c r="B262" s="18" t="s">
        <v>27</v>
      </c>
      <c r="C262" s="19"/>
      <c r="D262" s="20"/>
      <c r="F262" s="1" t="s">
        <v>31</v>
      </c>
      <c r="G262" s="2"/>
      <c r="H262" s="1" t="s">
        <v>32</v>
      </c>
      <c r="I262" s="5"/>
      <c r="J262" s="1" t="s">
        <v>38</v>
      </c>
      <c r="K262" s="2"/>
      <c r="L262" s="21" t="s">
        <v>33</v>
      </c>
      <c r="M262" s="22"/>
      <c r="N262" s="23" t="s">
        <v>34</v>
      </c>
      <c r="O262" s="24"/>
      <c r="P262" s="23" t="s">
        <v>84</v>
      </c>
      <c r="Q262" s="24"/>
      <c r="R262" s="24"/>
      <c r="S262" s="1" t="s">
        <v>47</v>
      </c>
      <c r="T262" s="2"/>
      <c r="U262" s="1" t="s">
        <v>35</v>
      </c>
      <c r="V262" s="5"/>
      <c r="W262" s="23" t="s">
        <v>58</v>
      </c>
      <c r="X262" s="24"/>
      <c r="Y262" s="1" t="s">
        <v>37</v>
      </c>
      <c r="Z262" s="5"/>
      <c r="AA262" s="5"/>
      <c r="AB262" s="5" t="s">
        <v>112</v>
      </c>
      <c r="AC262" s="5"/>
      <c r="AD262" s="5"/>
      <c r="AE262" s="5"/>
      <c r="AF262" s="5"/>
      <c r="AG262" s="5" t="s">
        <v>113</v>
      </c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2"/>
    </row>
    <row r="263" spans="2:79" ht="15" customHeight="1" thickBot="1" x14ac:dyDescent="0.6">
      <c r="B263" s="3">
        <v>26</v>
      </c>
      <c r="C263" s="6"/>
      <c r="D263" s="4"/>
      <c r="F263" s="10">
        <f ca="1">INDIRECT(ADDRESS($B263,1,1,1,$B$9))</f>
        <v>74</v>
      </c>
      <c r="G263" s="11" t="s">
        <v>23</v>
      </c>
      <c r="H263" s="10">
        <f ca="1">INDIRECT(ADDRESS($B263,2,1,1,$B$9))</f>
        <v>10</v>
      </c>
      <c r="I263" t="s">
        <v>24</v>
      </c>
      <c r="J263" s="10" t="str">
        <f ca="1">IF(INDIRECT(ADDRESS($B263,3,1,1,$B$9))="alternating", "先後交互制", "先後固定制")</f>
        <v>先後交互制</v>
      </c>
      <c r="K263" s="11"/>
      <c r="L263" s="33">
        <f ca="1">INDIRECT(ADDRESS($B263,4,1,1,$B$9))</f>
        <v>3</v>
      </c>
      <c r="M263" s="26" t="s">
        <v>28</v>
      </c>
      <c r="N263" s="33">
        <f ca="1">INDIRECT(ADDRESS($B263,5,1,1,$B$9))</f>
        <v>8</v>
      </c>
      <c r="O263" s="26" t="s">
        <v>28</v>
      </c>
      <c r="P263" s="33">
        <f ca="1">INDIRECT(ADDRESS($B263,6,1,1,$B$9))</f>
        <v>10</v>
      </c>
      <c r="Q263" s="26" t="s">
        <v>49</v>
      </c>
      <c r="R263" s="27"/>
      <c r="S263" s="34">
        <v>0</v>
      </c>
      <c r="T263" s="35" t="s">
        <v>28</v>
      </c>
      <c r="U263" s="10">
        <f ca="1">INDIRECT(ADDRESS($B263,7,1,1,$B$9))</f>
        <v>2</v>
      </c>
      <c r="V263" t="s">
        <v>29</v>
      </c>
      <c r="W263" s="33">
        <f ca="1">INDIRECT(ADDRESS($B263,8,1,1,$B$9))</f>
        <v>8</v>
      </c>
      <c r="X263" s="27" t="s">
        <v>29</v>
      </c>
      <c r="Y263" s="10">
        <f ca="1">INDIRECT(ADDRESS($B263,9,1,1,$B$9))</f>
        <v>2000</v>
      </c>
      <c r="Z263" t="s">
        <v>30</v>
      </c>
      <c r="AB263">
        <f ca="1">INDIRECT(ADDRESS($B263,10,1,1,$B$9))</f>
        <v>2</v>
      </c>
      <c r="AC263" t="s">
        <v>29</v>
      </c>
      <c r="AG263">
        <f ca="1">INDIRECT(ADDRESS($B263,11,1,1,$B$9))</f>
        <v>8</v>
      </c>
      <c r="AH263" t="s">
        <v>29</v>
      </c>
      <c r="CA263" s="11"/>
    </row>
    <row r="264" spans="2:79" ht="15" customHeight="1" thickBot="1" x14ac:dyDescent="0.6">
      <c r="F264" s="10"/>
      <c r="G264" s="11"/>
      <c r="H264" s="10"/>
      <c r="J264" s="41" t="str">
        <f ca="1">IF(J263="先後交互制","１局目は", "ずっと")</f>
        <v>１局目は</v>
      </c>
      <c r="K264" s="42"/>
      <c r="L264" s="28"/>
      <c r="M264" s="26"/>
      <c r="N264" s="25"/>
      <c r="O264" s="27"/>
      <c r="P264" s="36" t="s">
        <v>57</v>
      </c>
      <c r="Q264" s="38"/>
      <c r="R264" s="38"/>
      <c r="S264" s="41" t="s">
        <v>51</v>
      </c>
      <c r="T264" s="42"/>
      <c r="U264" s="10"/>
      <c r="W264" s="36" t="s">
        <v>54</v>
      </c>
      <c r="X264" s="27"/>
      <c r="Y264" s="10"/>
      <c r="AK264" s="1" t="s">
        <v>46</v>
      </c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1" t="s">
        <v>93</v>
      </c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2"/>
    </row>
    <row r="265" spans="2:79" ht="15" customHeight="1" thickBot="1" x14ac:dyDescent="0.6">
      <c r="F265" s="10"/>
      <c r="G265" s="11"/>
      <c r="J265" s="41" t="str">
        <f ca="1">IF(J263="先後交互制","Ａさんの先手番、", "")</f>
        <v>Ａさんの先手番、</v>
      </c>
      <c r="K265" s="42"/>
      <c r="L265" s="28"/>
      <c r="M265" s="26"/>
      <c r="N265" s="25"/>
      <c r="O265" s="27"/>
      <c r="P265" s="36" t="s">
        <v>53</v>
      </c>
      <c r="Q265" s="38"/>
      <c r="R265" s="38"/>
      <c r="S265" s="43" t="s">
        <v>52</v>
      </c>
      <c r="T265" s="42"/>
      <c r="U265" s="10"/>
      <c r="W265" s="37" t="s">
        <v>55</v>
      </c>
      <c r="X265" s="27"/>
      <c r="Y265" s="10"/>
      <c r="Z265" s="11"/>
      <c r="AA265" s="12" t="s">
        <v>40</v>
      </c>
      <c r="AB265" s="13"/>
      <c r="AC265" s="13"/>
      <c r="AD265" s="13"/>
      <c r="AE265" s="14"/>
      <c r="AF265" s="12" t="s">
        <v>41</v>
      </c>
      <c r="AG265" s="13"/>
      <c r="AH265" s="13"/>
      <c r="AI265" s="13"/>
      <c r="AJ265" s="13"/>
      <c r="AK265" s="10">
        <f ca="1">INDIRECT(ADDRESS($B263,14,1,1,$B$9))</f>
        <v>1360</v>
      </c>
      <c r="AL265" t="s">
        <v>30</v>
      </c>
      <c r="AO265" s="6" t="s">
        <v>42</v>
      </c>
      <c r="AP265" s="6"/>
      <c r="AQ265" s="6"/>
      <c r="AR265" s="6"/>
      <c r="AS265" s="6"/>
      <c r="AT265" s="6"/>
      <c r="AU265" s="6"/>
      <c r="AV265" s="6"/>
      <c r="AW265" s="49" t="s">
        <v>45</v>
      </c>
      <c r="AX265" s="47"/>
      <c r="AY265" s="47"/>
      <c r="AZ265" s="47"/>
      <c r="BA265" s="47"/>
      <c r="BB265" s="47"/>
      <c r="BC265" s="47"/>
      <c r="BD265" s="47"/>
      <c r="BE265" s="10">
        <f ca="1">INDIRECT(ADDRESS($B263,19,1,1,$B$9))</f>
        <v>640</v>
      </c>
      <c r="BF265" t="s">
        <v>30</v>
      </c>
      <c r="BI265" s="6" t="s">
        <v>42</v>
      </c>
      <c r="BQ265" t="s">
        <v>45</v>
      </c>
      <c r="BY265" s="77" t="s">
        <v>47</v>
      </c>
      <c r="BZ265" s="78"/>
      <c r="CA265" s="79"/>
    </row>
    <row r="266" spans="2:79" ht="15" customHeight="1" x14ac:dyDescent="0.55000000000000004">
      <c r="F266" s="10"/>
      <c r="G266" s="11"/>
      <c r="H266" s="10"/>
      <c r="J266" s="41" t="str">
        <f ca="1">IF(J263="先後交互制","Ｂさんの後手番。", "")</f>
        <v>Ｂさんの後手番。</v>
      </c>
      <c r="K266" s="42"/>
      <c r="L266" s="28"/>
      <c r="M266" s="26"/>
      <c r="N266" s="25"/>
      <c r="O266" s="27"/>
      <c r="P266" s="36" t="s">
        <v>50</v>
      </c>
      <c r="Q266" s="38"/>
      <c r="R266" s="38"/>
      <c r="S266" s="43"/>
      <c r="T266" s="42"/>
      <c r="U266" s="10"/>
      <c r="W266" s="37" t="s">
        <v>56</v>
      </c>
      <c r="X266" s="27"/>
      <c r="Y266" s="10"/>
      <c r="Z266" s="11"/>
      <c r="AA266" s="15"/>
      <c r="AB266" s="16">
        <f ca="1">INDIRECT(ADDRESS($B263,12,1,1,$B$9))</f>
        <v>954</v>
      </c>
      <c r="AC266" s="16" t="s">
        <v>30</v>
      </c>
      <c r="AD266" s="16"/>
      <c r="AE266" s="17"/>
      <c r="AF266" s="15"/>
      <c r="AG266" s="16">
        <f ca="1">INDIRECT(ADDRESS($B263,13,1,1,$B$9))</f>
        <v>1010</v>
      </c>
      <c r="AH266" s="16" t="s">
        <v>30</v>
      </c>
      <c r="AI266" s="16"/>
      <c r="AJ266" s="16"/>
      <c r="AK266" s="10">
        <f ca="1">AK265*100/$Y263</f>
        <v>68</v>
      </c>
      <c r="AL266" t="s">
        <v>101</v>
      </c>
      <c r="AO266" s="1" t="s">
        <v>43</v>
      </c>
      <c r="AP266" s="5"/>
      <c r="AQ266" s="5"/>
      <c r="AR266" s="2"/>
      <c r="AS266" s="1" t="s">
        <v>44</v>
      </c>
      <c r="AT266" s="5"/>
      <c r="AU266" s="5"/>
      <c r="AV266" s="2"/>
      <c r="AW266" s="51" t="s">
        <v>43</v>
      </c>
      <c r="AX266" s="51"/>
      <c r="AY266" s="51"/>
      <c r="AZ266" s="52"/>
      <c r="BA266" s="50" t="s">
        <v>44</v>
      </c>
      <c r="BB266" s="51"/>
      <c r="BC266" s="51"/>
      <c r="BD266" s="55"/>
      <c r="BE266" s="10">
        <f ca="1">BE265*100/$Y263</f>
        <v>32</v>
      </c>
      <c r="BF266" t="s">
        <v>101</v>
      </c>
      <c r="BI266" s="1" t="s">
        <v>43</v>
      </c>
      <c r="BJ266" s="5"/>
      <c r="BK266" s="5"/>
      <c r="BL266" s="2"/>
      <c r="BM266" s="5" t="s">
        <v>44</v>
      </c>
      <c r="BN266" s="5"/>
      <c r="BO266" s="5"/>
      <c r="BP266" s="5"/>
      <c r="BQ266" s="1" t="s">
        <v>43</v>
      </c>
      <c r="BR266" s="5"/>
      <c r="BS266" s="5"/>
      <c r="BT266" s="2"/>
      <c r="BU266" s="1" t="s">
        <v>44</v>
      </c>
      <c r="BV266" s="5"/>
      <c r="BW266" s="5"/>
      <c r="BX266" s="5"/>
      <c r="BY266" s="69">
        <f ca="1">INDIRECT(ADDRESS($B263,24,1,1,$B$9))</f>
        <v>36</v>
      </c>
      <c r="BZ266" s="70" t="s">
        <v>30</v>
      </c>
      <c r="CA266" s="71"/>
    </row>
    <row r="267" spans="2:79" ht="15" customHeight="1" x14ac:dyDescent="0.55000000000000004">
      <c r="F267" s="10"/>
      <c r="G267" s="11"/>
      <c r="H267" s="10"/>
      <c r="J267" s="41" t="str">
        <f ca="1">IF(J263="先後交互制","１局毎に先後入替", "先後入替無し")</f>
        <v>１局毎に先後入替</v>
      </c>
      <c r="K267" s="42"/>
      <c r="L267" s="28"/>
      <c r="M267" s="26"/>
      <c r="N267" s="25"/>
      <c r="O267" s="27"/>
      <c r="P267" s="37"/>
      <c r="Q267" s="38"/>
      <c r="R267" s="38"/>
      <c r="S267" s="43"/>
      <c r="T267" s="42"/>
      <c r="U267" s="10"/>
      <c r="W267" s="25"/>
      <c r="X267" s="27"/>
      <c r="Y267" s="10"/>
      <c r="Z267" s="11"/>
      <c r="AA267" s="59"/>
      <c r="AB267" s="67">
        <f ca="1">AB266*100/(Y263-BY266)</f>
        <v>48.574338085539715</v>
      </c>
      <c r="AC267" s="58" t="s">
        <v>24</v>
      </c>
      <c r="AD267" s="63"/>
      <c r="AE267" s="17"/>
      <c r="AF267" s="59"/>
      <c r="AG267" s="67">
        <f ca="1">AG266*100/(Y263-BY266)</f>
        <v>51.425661914460285</v>
      </c>
      <c r="AH267" s="58" t="s">
        <v>24</v>
      </c>
      <c r="AI267" s="16"/>
      <c r="AJ267" s="16"/>
      <c r="AK267" s="10"/>
      <c r="AO267" s="10">
        <f ca="1">INDIRECT(ADDRESS($B263,15,1,1,$B$9))</f>
        <v>670</v>
      </c>
      <c r="AP267" t="s">
        <v>30</v>
      </c>
      <c r="AR267" s="11"/>
      <c r="AS267" s="10">
        <f ca="1">INDIRECT(ADDRESS($B263,16,1,1,$B$9))</f>
        <v>690</v>
      </c>
      <c r="AT267" t="s">
        <v>30</v>
      </c>
      <c r="AV267" s="11"/>
      <c r="AW267" s="47">
        <f ca="1">INDIRECT(ADDRESS($B263,17,1,1,$B$9))</f>
        <v>0</v>
      </c>
      <c r="AX267" s="49" t="s">
        <v>30</v>
      </c>
      <c r="AY267" s="49"/>
      <c r="AZ267" s="60"/>
      <c r="BA267" s="61">
        <f ca="1">INDIRECT(ADDRESS($B263,18,1,1,$B$9))</f>
        <v>0</v>
      </c>
      <c r="BB267" s="49" t="s">
        <v>30</v>
      </c>
      <c r="BC267" s="49"/>
      <c r="BD267" s="62"/>
      <c r="BE267" s="10"/>
      <c r="BI267" s="10">
        <f ca="1">INDIRECT(ADDRESS($B263,20,1,1,$B$9))</f>
        <v>274</v>
      </c>
      <c r="BJ267" t="s">
        <v>30</v>
      </c>
      <c r="BL267" s="11"/>
      <c r="BM267" s="10">
        <f ca="1">INDIRECT(ADDRESS($B263,21,1,1,$B$9))</f>
        <v>313</v>
      </c>
      <c r="BN267" t="s">
        <v>30</v>
      </c>
      <c r="BQ267" s="10">
        <f ca="1">INDIRECT(ADDRESS($B263,22,1,1,$B$9))</f>
        <v>10</v>
      </c>
      <c r="BR267" t="s">
        <v>30</v>
      </c>
      <c r="BT267" s="11"/>
      <c r="BU267" s="10">
        <f ca="1">INDIRECT(ADDRESS($B263,23,1,1,$B$9))</f>
        <v>7</v>
      </c>
      <c r="BV267" t="s">
        <v>30</v>
      </c>
      <c r="BY267" s="72">
        <f ca="1">BY266*100/Y263</f>
        <v>1.8</v>
      </c>
      <c r="BZ267" s="73" t="s">
        <v>24</v>
      </c>
      <c r="CA267" s="71"/>
    </row>
    <row r="268" spans="2:79" ht="15" customHeight="1" thickBot="1" x14ac:dyDescent="0.6">
      <c r="F268" s="3"/>
      <c r="G268" s="4"/>
      <c r="H268" s="3"/>
      <c r="I268" s="6"/>
      <c r="J268" s="57"/>
      <c r="K268" s="45"/>
      <c r="L268" s="29"/>
      <c r="M268" s="30"/>
      <c r="N268" s="31"/>
      <c r="O268" s="32"/>
      <c r="P268" s="39"/>
      <c r="Q268" s="40"/>
      <c r="R268" s="40"/>
      <c r="S268" s="44"/>
      <c r="T268" s="45"/>
      <c r="U268" s="3"/>
      <c r="V268" s="6"/>
      <c r="W268" s="31"/>
      <c r="X268" s="32"/>
      <c r="Y268" s="3"/>
      <c r="Z268" s="4"/>
      <c r="AA268" s="64" t="s">
        <v>116</v>
      </c>
      <c r="AB268" s="68">
        <f ca="1">AB267-50</f>
        <v>-1.4256619144602851</v>
      </c>
      <c r="AC268" s="65" t="s">
        <v>117</v>
      </c>
      <c r="AD268" s="65"/>
      <c r="AE268" s="66"/>
      <c r="AF268" s="64" t="s">
        <v>116</v>
      </c>
      <c r="AG268" s="68">
        <f ca="1">AG267-50</f>
        <v>1.4256619144602851</v>
      </c>
      <c r="AH268" s="65" t="s">
        <v>117</v>
      </c>
      <c r="AI268" s="65"/>
      <c r="AJ268" s="65"/>
      <c r="AK268" s="3"/>
      <c r="AL268" s="6"/>
      <c r="AM268" s="6"/>
      <c r="AN268" s="6"/>
      <c r="AO268" s="3"/>
      <c r="AP268" s="6"/>
      <c r="AQ268" s="6"/>
      <c r="AR268" s="4"/>
      <c r="AS268" s="3"/>
      <c r="AT268" s="6"/>
      <c r="AU268" s="6"/>
      <c r="AV268" s="4"/>
      <c r="AW268" s="48"/>
      <c r="AX268" s="46"/>
      <c r="AY268" s="46"/>
      <c r="AZ268" s="54"/>
      <c r="BA268" s="53"/>
      <c r="BB268" s="46"/>
      <c r="BC268" s="46"/>
      <c r="BD268" s="56"/>
      <c r="BE268" s="3"/>
      <c r="BF268" s="6"/>
      <c r="BG268" s="6"/>
      <c r="BH268" s="6"/>
      <c r="BI268" s="3"/>
      <c r="BJ268" s="6"/>
      <c r="BK268" s="6"/>
      <c r="BL268" s="4"/>
      <c r="BM268" s="3"/>
      <c r="BN268" s="6"/>
      <c r="BO268" s="6"/>
      <c r="BP268" s="6"/>
      <c r="BQ268" s="3"/>
      <c r="BR268" s="6"/>
      <c r="BS268" s="6"/>
      <c r="BT268" s="4"/>
      <c r="BU268" s="3"/>
      <c r="BV268" s="6"/>
      <c r="BW268" s="6"/>
      <c r="BX268" s="6"/>
      <c r="BY268" s="74"/>
      <c r="BZ268" s="75"/>
      <c r="CA268" s="76"/>
    </row>
    <row r="270" spans="2:79" ht="15" customHeight="1" thickBot="1" x14ac:dyDescent="0.6"/>
    <row r="271" spans="2:79" ht="15" customHeight="1" thickBot="1" x14ac:dyDescent="0.6">
      <c r="F271" s="7" t="s">
        <v>39</v>
      </c>
      <c r="G271" s="8"/>
      <c r="H271" s="8"/>
      <c r="I271" s="8"/>
      <c r="J271" s="8"/>
      <c r="K271" s="8"/>
      <c r="L271" s="7" t="s">
        <v>48</v>
      </c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7" t="s">
        <v>36</v>
      </c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9"/>
    </row>
    <row r="272" spans="2:79" ht="15" customHeight="1" x14ac:dyDescent="0.55000000000000004">
      <c r="B272" s="18" t="s">
        <v>27</v>
      </c>
      <c r="C272" s="19"/>
      <c r="D272" s="20"/>
      <c r="F272" s="1" t="s">
        <v>31</v>
      </c>
      <c r="G272" s="2"/>
      <c r="H272" s="1" t="s">
        <v>32</v>
      </c>
      <c r="I272" s="5"/>
      <c r="J272" s="1" t="s">
        <v>38</v>
      </c>
      <c r="K272" s="2"/>
      <c r="L272" s="21" t="s">
        <v>33</v>
      </c>
      <c r="M272" s="22"/>
      <c r="N272" s="23" t="s">
        <v>34</v>
      </c>
      <c r="O272" s="24"/>
      <c r="P272" s="23" t="s">
        <v>84</v>
      </c>
      <c r="Q272" s="24"/>
      <c r="R272" s="24"/>
      <c r="S272" s="1" t="s">
        <v>47</v>
      </c>
      <c r="T272" s="2"/>
      <c r="U272" s="1" t="s">
        <v>35</v>
      </c>
      <c r="V272" s="5"/>
      <c r="W272" s="23" t="s">
        <v>58</v>
      </c>
      <c r="X272" s="24"/>
      <c r="Y272" s="1" t="s">
        <v>37</v>
      </c>
      <c r="Z272" s="5"/>
      <c r="AA272" s="5"/>
      <c r="AB272" s="5" t="s">
        <v>112</v>
      </c>
      <c r="AC272" s="5"/>
      <c r="AD272" s="5"/>
      <c r="AE272" s="5"/>
      <c r="AF272" s="5"/>
      <c r="AG272" s="5" t="s">
        <v>113</v>
      </c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2"/>
    </row>
    <row r="273" spans="2:79" ht="15" customHeight="1" thickBot="1" x14ac:dyDescent="0.6">
      <c r="B273" s="3">
        <v>27</v>
      </c>
      <c r="C273" s="6"/>
      <c r="D273" s="4"/>
      <c r="F273" s="10">
        <f ca="1">INDIRECT(ADDRESS($B273,1,1,1,$B$9))</f>
        <v>75</v>
      </c>
      <c r="G273" s="11" t="s">
        <v>23</v>
      </c>
      <c r="H273" s="10">
        <f ca="1">INDIRECT(ADDRESS($B273,2,1,1,$B$9))</f>
        <v>10</v>
      </c>
      <c r="I273" t="s">
        <v>24</v>
      </c>
      <c r="J273" s="10" t="str">
        <f ca="1">IF(INDIRECT(ADDRESS($B273,3,1,1,$B$9))="alternating", "先後交互制", "先後固定制")</f>
        <v>先後交互制</v>
      </c>
      <c r="K273" s="11"/>
      <c r="L273" s="33">
        <f ca="1">INDIRECT(ADDRESS($B273,4,1,1,$B$9))</f>
        <v>1</v>
      </c>
      <c r="M273" s="26" t="s">
        <v>28</v>
      </c>
      <c r="N273" s="33">
        <f ca="1">INDIRECT(ADDRESS($B273,5,1,1,$B$9))</f>
        <v>2</v>
      </c>
      <c r="O273" s="26" t="s">
        <v>28</v>
      </c>
      <c r="P273" s="33">
        <f ca="1">INDIRECT(ADDRESS($B273,6,1,1,$B$9))</f>
        <v>11</v>
      </c>
      <c r="Q273" s="26" t="s">
        <v>49</v>
      </c>
      <c r="R273" s="27"/>
      <c r="S273" s="34">
        <v>0</v>
      </c>
      <c r="T273" s="35" t="s">
        <v>28</v>
      </c>
      <c r="U273" s="10">
        <f ca="1">INDIRECT(ADDRESS($B273,7,1,1,$B$9))</f>
        <v>7</v>
      </c>
      <c r="V273" t="s">
        <v>29</v>
      </c>
      <c r="W273" s="33">
        <f ca="1">INDIRECT(ADDRESS($B273,8,1,1,$B$9))</f>
        <v>24</v>
      </c>
      <c r="X273" s="27" t="s">
        <v>29</v>
      </c>
      <c r="Y273" s="10">
        <f ca="1">INDIRECT(ADDRESS($B273,9,1,1,$B$9))</f>
        <v>2000</v>
      </c>
      <c r="Z273" t="s">
        <v>30</v>
      </c>
      <c r="AB273">
        <f ca="1">INDIRECT(ADDRESS($B273,10,1,1,$B$9))</f>
        <v>8</v>
      </c>
      <c r="AC273" t="s">
        <v>29</v>
      </c>
      <c r="AG273">
        <f ca="1">INDIRECT(ADDRESS($B273,11,1,1,$B$9))</f>
        <v>24</v>
      </c>
      <c r="AH273" t="s">
        <v>29</v>
      </c>
      <c r="CA273" s="11"/>
    </row>
    <row r="274" spans="2:79" ht="15" customHeight="1" thickBot="1" x14ac:dyDescent="0.6">
      <c r="F274" s="10"/>
      <c r="G274" s="11"/>
      <c r="H274" s="10"/>
      <c r="J274" s="41" t="str">
        <f ca="1">IF(J273="先後交互制","１局目は", "ずっと")</f>
        <v>１局目は</v>
      </c>
      <c r="K274" s="42"/>
      <c r="L274" s="28"/>
      <c r="M274" s="26"/>
      <c r="N274" s="25"/>
      <c r="O274" s="27"/>
      <c r="P274" s="36" t="s">
        <v>57</v>
      </c>
      <c r="Q274" s="38"/>
      <c r="R274" s="38"/>
      <c r="S274" s="41" t="s">
        <v>51</v>
      </c>
      <c r="T274" s="42"/>
      <c r="U274" s="10"/>
      <c r="W274" s="36" t="s">
        <v>54</v>
      </c>
      <c r="X274" s="27"/>
      <c r="Y274" s="10"/>
      <c r="AK274" s="1" t="s">
        <v>46</v>
      </c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1" t="s">
        <v>93</v>
      </c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2"/>
    </row>
    <row r="275" spans="2:79" ht="15" customHeight="1" thickBot="1" x14ac:dyDescent="0.6">
      <c r="F275" s="10"/>
      <c r="G275" s="11"/>
      <c r="J275" s="41" t="str">
        <f ca="1">IF(J273="先後交互制","Ａさんの先手番、", "")</f>
        <v>Ａさんの先手番、</v>
      </c>
      <c r="K275" s="42"/>
      <c r="L275" s="28"/>
      <c r="M275" s="26"/>
      <c r="N275" s="25"/>
      <c r="O275" s="27"/>
      <c r="P275" s="36" t="s">
        <v>53</v>
      </c>
      <c r="Q275" s="38"/>
      <c r="R275" s="38"/>
      <c r="S275" s="43" t="s">
        <v>52</v>
      </c>
      <c r="T275" s="42"/>
      <c r="U275" s="10"/>
      <c r="W275" s="37" t="s">
        <v>55</v>
      </c>
      <c r="X275" s="27"/>
      <c r="Y275" s="10"/>
      <c r="Z275" s="11"/>
      <c r="AA275" s="12" t="s">
        <v>40</v>
      </c>
      <c r="AB275" s="13"/>
      <c r="AC275" s="13"/>
      <c r="AD275" s="13"/>
      <c r="AE275" s="14"/>
      <c r="AF275" s="12" t="s">
        <v>41</v>
      </c>
      <c r="AG275" s="13"/>
      <c r="AH275" s="13"/>
      <c r="AI275" s="13"/>
      <c r="AJ275" s="13"/>
      <c r="AK275" s="10">
        <f ca="1">INDIRECT(ADDRESS($B273,14,1,1,$B$9))</f>
        <v>437</v>
      </c>
      <c r="AL275" t="s">
        <v>30</v>
      </c>
      <c r="AO275" s="6" t="s">
        <v>42</v>
      </c>
      <c r="AP275" s="6"/>
      <c r="AQ275" s="6"/>
      <c r="AR275" s="6"/>
      <c r="AS275" s="6"/>
      <c r="AT275" s="6"/>
      <c r="AU275" s="6"/>
      <c r="AV275" s="6"/>
      <c r="AW275" s="49" t="s">
        <v>45</v>
      </c>
      <c r="AX275" s="47"/>
      <c r="AY275" s="47"/>
      <c r="AZ275" s="47"/>
      <c r="BA275" s="47"/>
      <c r="BB275" s="47"/>
      <c r="BC275" s="47"/>
      <c r="BD275" s="47"/>
      <c r="BE275" s="10">
        <f ca="1">INDIRECT(ADDRESS($B273,19,1,1,$B$9))</f>
        <v>1563</v>
      </c>
      <c r="BF275" t="s">
        <v>30</v>
      </c>
      <c r="BI275" s="6" t="s">
        <v>42</v>
      </c>
      <c r="BQ275" t="s">
        <v>45</v>
      </c>
      <c r="BY275" s="77" t="s">
        <v>47</v>
      </c>
      <c r="BZ275" s="78"/>
      <c r="CA275" s="79"/>
    </row>
    <row r="276" spans="2:79" ht="15" customHeight="1" x14ac:dyDescent="0.55000000000000004">
      <c r="F276" s="10"/>
      <c r="G276" s="11"/>
      <c r="H276" s="10"/>
      <c r="J276" s="41" t="str">
        <f ca="1">IF(J273="先後交互制","Ｂさんの後手番。", "")</f>
        <v>Ｂさんの後手番。</v>
      </c>
      <c r="K276" s="42"/>
      <c r="L276" s="28"/>
      <c r="M276" s="26"/>
      <c r="N276" s="25"/>
      <c r="O276" s="27"/>
      <c r="P276" s="36" t="s">
        <v>50</v>
      </c>
      <c r="Q276" s="38"/>
      <c r="R276" s="38"/>
      <c r="S276" s="43"/>
      <c r="T276" s="42"/>
      <c r="U276" s="10"/>
      <c r="W276" s="37" t="s">
        <v>56</v>
      </c>
      <c r="X276" s="27"/>
      <c r="Y276" s="10"/>
      <c r="Z276" s="11"/>
      <c r="AA276" s="15"/>
      <c r="AB276" s="16">
        <f ca="1">INDIRECT(ADDRESS($B273,12,1,1,$B$9))</f>
        <v>1032</v>
      </c>
      <c r="AC276" s="16" t="s">
        <v>30</v>
      </c>
      <c r="AD276" s="16"/>
      <c r="AE276" s="17"/>
      <c r="AF276" s="15"/>
      <c r="AG276" s="16">
        <f ca="1">INDIRECT(ADDRESS($B273,13,1,1,$B$9))</f>
        <v>964</v>
      </c>
      <c r="AH276" s="16" t="s">
        <v>30</v>
      </c>
      <c r="AI276" s="16"/>
      <c r="AJ276" s="16"/>
      <c r="AK276" s="10">
        <f ca="1">AK275*100/$Y273</f>
        <v>21.85</v>
      </c>
      <c r="AL276" t="s">
        <v>101</v>
      </c>
      <c r="AO276" s="1" t="s">
        <v>43</v>
      </c>
      <c r="AP276" s="5"/>
      <c r="AQ276" s="5"/>
      <c r="AR276" s="2"/>
      <c r="AS276" s="1" t="s">
        <v>44</v>
      </c>
      <c r="AT276" s="5"/>
      <c r="AU276" s="5"/>
      <c r="AV276" s="2"/>
      <c r="AW276" s="51" t="s">
        <v>43</v>
      </c>
      <c r="AX276" s="51"/>
      <c r="AY276" s="51"/>
      <c r="AZ276" s="52"/>
      <c r="BA276" s="50" t="s">
        <v>44</v>
      </c>
      <c r="BB276" s="51"/>
      <c r="BC276" s="51"/>
      <c r="BD276" s="55"/>
      <c r="BE276" s="10">
        <f ca="1">BE275*100/$Y273</f>
        <v>78.150000000000006</v>
      </c>
      <c r="BF276" t="s">
        <v>101</v>
      </c>
      <c r="BI276" s="1" t="s">
        <v>43</v>
      </c>
      <c r="BJ276" s="5"/>
      <c r="BK276" s="5"/>
      <c r="BL276" s="2"/>
      <c r="BM276" s="5" t="s">
        <v>44</v>
      </c>
      <c r="BN276" s="5"/>
      <c r="BO276" s="5"/>
      <c r="BP276" s="5"/>
      <c r="BQ276" s="1" t="s">
        <v>43</v>
      </c>
      <c r="BR276" s="5"/>
      <c r="BS276" s="5"/>
      <c r="BT276" s="2"/>
      <c r="BU276" s="1" t="s">
        <v>44</v>
      </c>
      <c r="BV276" s="5"/>
      <c r="BW276" s="5"/>
      <c r="BX276" s="5"/>
      <c r="BY276" s="69">
        <f ca="1">INDIRECT(ADDRESS($B273,24,1,1,$B$9))</f>
        <v>4</v>
      </c>
      <c r="BZ276" s="70" t="s">
        <v>30</v>
      </c>
      <c r="CA276" s="71"/>
    </row>
    <row r="277" spans="2:79" ht="15" customHeight="1" x14ac:dyDescent="0.55000000000000004">
      <c r="F277" s="10"/>
      <c r="G277" s="11"/>
      <c r="H277" s="10"/>
      <c r="J277" s="41" t="str">
        <f ca="1">IF(J273="先後交互制","１局毎に先後入替", "先後入替無し")</f>
        <v>１局毎に先後入替</v>
      </c>
      <c r="K277" s="42"/>
      <c r="L277" s="28"/>
      <c r="M277" s="26"/>
      <c r="N277" s="25"/>
      <c r="O277" s="27"/>
      <c r="P277" s="37"/>
      <c r="Q277" s="38"/>
      <c r="R277" s="38"/>
      <c r="S277" s="43"/>
      <c r="T277" s="42"/>
      <c r="U277" s="10"/>
      <c r="W277" s="25"/>
      <c r="X277" s="27"/>
      <c r="Y277" s="10"/>
      <c r="Z277" s="11"/>
      <c r="AA277" s="59"/>
      <c r="AB277" s="67">
        <f ca="1">AB276*100/(Y273-BY276)</f>
        <v>51.703406813627254</v>
      </c>
      <c r="AC277" s="58" t="s">
        <v>24</v>
      </c>
      <c r="AD277" s="63"/>
      <c r="AE277" s="17"/>
      <c r="AF277" s="59"/>
      <c r="AG277" s="67">
        <f ca="1">AG276*100/(Y273-BY276)</f>
        <v>48.296593186372746</v>
      </c>
      <c r="AH277" s="58" t="s">
        <v>24</v>
      </c>
      <c r="AI277" s="16"/>
      <c r="AJ277" s="16"/>
      <c r="AK277" s="10"/>
      <c r="AO277" s="10">
        <f ca="1">INDIRECT(ADDRESS($B273,15,1,1,$B$9))</f>
        <v>218</v>
      </c>
      <c r="AP277" t="s">
        <v>30</v>
      </c>
      <c r="AR277" s="11"/>
      <c r="AS277" s="10">
        <f ca="1">INDIRECT(ADDRESS($B273,16,1,1,$B$9))</f>
        <v>219</v>
      </c>
      <c r="AT277" t="s">
        <v>30</v>
      </c>
      <c r="AV277" s="11"/>
      <c r="AW277" s="47">
        <f ca="1">INDIRECT(ADDRESS($B273,17,1,1,$B$9))</f>
        <v>0</v>
      </c>
      <c r="AX277" s="49" t="s">
        <v>30</v>
      </c>
      <c r="AY277" s="49"/>
      <c r="AZ277" s="60"/>
      <c r="BA277" s="61">
        <f ca="1">INDIRECT(ADDRESS($B273,18,1,1,$B$9))</f>
        <v>0</v>
      </c>
      <c r="BB277" s="49" t="s">
        <v>30</v>
      </c>
      <c r="BC277" s="49"/>
      <c r="BD277" s="62"/>
      <c r="BE277" s="10"/>
      <c r="BI277" s="10">
        <f ca="1">INDIRECT(ADDRESS($B273,20,1,1,$B$9))</f>
        <v>811</v>
      </c>
      <c r="BJ277" t="s">
        <v>30</v>
      </c>
      <c r="BL277" s="11"/>
      <c r="BM277" s="10">
        <f ca="1">INDIRECT(ADDRESS($B273,21,1,1,$B$9))</f>
        <v>745</v>
      </c>
      <c r="BN277" t="s">
        <v>30</v>
      </c>
      <c r="BQ277" s="10">
        <f ca="1">INDIRECT(ADDRESS($B273,22,1,1,$B$9))</f>
        <v>3</v>
      </c>
      <c r="BR277" t="s">
        <v>30</v>
      </c>
      <c r="BT277" s="11"/>
      <c r="BU277" s="10">
        <f ca="1">INDIRECT(ADDRESS($B273,23,1,1,$B$9))</f>
        <v>0</v>
      </c>
      <c r="BV277" t="s">
        <v>30</v>
      </c>
      <c r="BY277" s="72">
        <f ca="1">BY276*100/Y273</f>
        <v>0.2</v>
      </c>
      <c r="BZ277" s="73" t="s">
        <v>24</v>
      </c>
      <c r="CA277" s="71"/>
    </row>
    <row r="278" spans="2:79" ht="15" customHeight="1" thickBot="1" x14ac:dyDescent="0.6">
      <c r="F278" s="3"/>
      <c r="G278" s="4"/>
      <c r="H278" s="3"/>
      <c r="I278" s="6"/>
      <c r="J278" s="57"/>
      <c r="K278" s="45"/>
      <c r="L278" s="29"/>
      <c r="M278" s="30"/>
      <c r="N278" s="31"/>
      <c r="O278" s="32"/>
      <c r="P278" s="39"/>
      <c r="Q278" s="40"/>
      <c r="R278" s="40"/>
      <c r="S278" s="44"/>
      <c r="T278" s="45"/>
      <c r="U278" s="3"/>
      <c r="V278" s="6"/>
      <c r="W278" s="31"/>
      <c r="X278" s="32"/>
      <c r="Y278" s="3"/>
      <c r="Z278" s="4"/>
      <c r="AA278" s="64" t="s">
        <v>116</v>
      </c>
      <c r="AB278" s="68">
        <f ca="1">AB277-50</f>
        <v>1.7034068136272538</v>
      </c>
      <c r="AC278" s="65" t="s">
        <v>117</v>
      </c>
      <c r="AD278" s="65"/>
      <c r="AE278" s="66"/>
      <c r="AF278" s="64" t="s">
        <v>116</v>
      </c>
      <c r="AG278" s="68">
        <f ca="1">AG277-50</f>
        <v>-1.7034068136272538</v>
      </c>
      <c r="AH278" s="65" t="s">
        <v>117</v>
      </c>
      <c r="AI278" s="65"/>
      <c r="AJ278" s="65"/>
      <c r="AK278" s="3"/>
      <c r="AL278" s="6"/>
      <c r="AM278" s="6"/>
      <c r="AN278" s="6"/>
      <c r="AO278" s="3"/>
      <c r="AP278" s="6"/>
      <c r="AQ278" s="6"/>
      <c r="AR278" s="4"/>
      <c r="AS278" s="3"/>
      <c r="AT278" s="6"/>
      <c r="AU278" s="6"/>
      <c r="AV278" s="4"/>
      <c r="AW278" s="48"/>
      <c r="AX278" s="46"/>
      <c r="AY278" s="46"/>
      <c r="AZ278" s="54"/>
      <c r="BA278" s="53"/>
      <c r="BB278" s="46"/>
      <c r="BC278" s="46"/>
      <c r="BD278" s="56"/>
      <c r="BE278" s="3"/>
      <c r="BF278" s="6"/>
      <c r="BG278" s="6"/>
      <c r="BH278" s="6"/>
      <c r="BI278" s="3"/>
      <c r="BJ278" s="6"/>
      <c r="BK278" s="6"/>
      <c r="BL278" s="4"/>
      <c r="BM278" s="3"/>
      <c r="BN278" s="6"/>
      <c r="BO278" s="6"/>
      <c r="BP278" s="6"/>
      <c r="BQ278" s="3"/>
      <c r="BR278" s="6"/>
      <c r="BS278" s="6"/>
      <c r="BT278" s="4"/>
      <c r="BU278" s="3"/>
      <c r="BV278" s="6"/>
      <c r="BW278" s="6"/>
      <c r="BX278" s="6"/>
      <c r="BY278" s="74"/>
      <c r="BZ278" s="75"/>
      <c r="CA278" s="76"/>
    </row>
    <row r="280" spans="2:79" ht="15" customHeight="1" thickBot="1" x14ac:dyDescent="0.6"/>
    <row r="281" spans="2:79" ht="15" customHeight="1" thickBot="1" x14ac:dyDescent="0.6">
      <c r="F281" s="7" t="s">
        <v>39</v>
      </c>
      <c r="G281" s="8"/>
      <c r="H281" s="8"/>
      <c r="I281" s="8"/>
      <c r="J281" s="8"/>
      <c r="K281" s="8"/>
      <c r="L281" s="7" t="s">
        <v>48</v>
      </c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7" t="s">
        <v>36</v>
      </c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9"/>
    </row>
    <row r="282" spans="2:79" ht="15" customHeight="1" x14ac:dyDescent="0.55000000000000004">
      <c r="B282" s="18" t="s">
        <v>27</v>
      </c>
      <c r="C282" s="19"/>
      <c r="D282" s="20"/>
      <c r="F282" s="1" t="s">
        <v>31</v>
      </c>
      <c r="G282" s="2"/>
      <c r="H282" s="1" t="s">
        <v>32</v>
      </c>
      <c r="I282" s="5"/>
      <c r="J282" s="1" t="s">
        <v>38</v>
      </c>
      <c r="K282" s="2"/>
      <c r="L282" s="21" t="s">
        <v>33</v>
      </c>
      <c r="M282" s="22"/>
      <c r="N282" s="23" t="s">
        <v>34</v>
      </c>
      <c r="O282" s="24"/>
      <c r="P282" s="23" t="s">
        <v>84</v>
      </c>
      <c r="Q282" s="24"/>
      <c r="R282" s="24"/>
      <c r="S282" s="1" t="s">
        <v>47</v>
      </c>
      <c r="T282" s="2"/>
      <c r="U282" s="1" t="s">
        <v>35</v>
      </c>
      <c r="V282" s="5"/>
      <c r="W282" s="23" t="s">
        <v>58</v>
      </c>
      <c r="X282" s="24"/>
      <c r="Y282" s="1" t="s">
        <v>37</v>
      </c>
      <c r="Z282" s="5"/>
      <c r="AA282" s="5"/>
      <c r="AB282" s="5" t="s">
        <v>112</v>
      </c>
      <c r="AC282" s="5"/>
      <c r="AD282" s="5"/>
      <c r="AE282" s="5"/>
      <c r="AF282" s="5"/>
      <c r="AG282" s="5" t="s">
        <v>113</v>
      </c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2"/>
    </row>
    <row r="283" spans="2:79" ht="15" customHeight="1" thickBot="1" x14ac:dyDescent="0.6">
      <c r="B283" s="3">
        <v>28</v>
      </c>
      <c r="C283" s="6"/>
      <c r="D283" s="4"/>
      <c r="F283" s="10">
        <f ca="1">INDIRECT(ADDRESS($B283,1,1,1,$B$9))</f>
        <v>76</v>
      </c>
      <c r="G283" s="11" t="s">
        <v>23</v>
      </c>
      <c r="H283" s="10">
        <f ca="1">INDIRECT(ADDRESS($B283,2,1,1,$B$9))</f>
        <v>10</v>
      </c>
      <c r="I283" t="s">
        <v>24</v>
      </c>
      <c r="J283" s="10" t="str">
        <f ca="1">IF(INDIRECT(ADDRESS($B283,3,1,1,$B$9))="alternating", "先後交互制", "先後固定制")</f>
        <v>先後交互制</v>
      </c>
      <c r="K283" s="11"/>
      <c r="L283" s="33">
        <f ca="1">INDIRECT(ADDRESS($B283,4,1,1,$B$9))</f>
        <v>1</v>
      </c>
      <c r="M283" s="26" t="s">
        <v>28</v>
      </c>
      <c r="N283" s="33">
        <f ca="1">INDIRECT(ADDRESS($B283,5,1,1,$B$9))</f>
        <v>5</v>
      </c>
      <c r="O283" s="26" t="s">
        <v>28</v>
      </c>
      <c r="P283" s="33">
        <f ca="1">INDIRECT(ADDRESS($B283,6,1,1,$B$9))</f>
        <v>8</v>
      </c>
      <c r="Q283" s="26" t="s">
        <v>49</v>
      </c>
      <c r="R283" s="27"/>
      <c r="S283" s="34">
        <v>0</v>
      </c>
      <c r="T283" s="35" t="s">
        <v>28</v>
      </c>
      <c r="U283" s="10">
        <f ca="1">INDIRECT(ADDRESS($B283,7,1,1,$B$9))</f>
        <v>3</v>
      </c>
      <c r="V283" t="s">
        <v>29</v>
      </c>
      <c r="W283" s="33">
        <f ca="1">INDIRECT(ADDRESS($B283,8,1,1,$B$9))</f>
        <v>17</v>
      </c>
      <c r="X283" s="27" t="s">
        <v>29</v>
      </c>
      <c r="Y283" s="10">
        <f ca="1">INDIRECT(ADDRESS($B283,9,1,1,$B$9))</f>
        <v>2000</v>
      </c>
      <c r="Z283" t="s">
        <v>30</v>
      </c>
      <c r="AB283">
        <f ca="1">INDIRECT(ADDRESS($B283,10,1,1,$B$9))</f>
        <v>3</v>
      </c>
      <c r="AC283" t="s">
        <v>29</v>
      </c>
      <c r="AG283">
        <f ca="1">INDIRECT(ADDRESS($B283,11,1,1,$B$9))</f>
        <v>17</v>
      </c>
      <c r="AH283" t="s">
        <v>29</v>
      </c>
      <c r="CA283" s="11"/>
    </row>
    <row r="284" spans="2:79" ht="15" customHeight="1" thickBot="1" x14ac:dyDescent="0.6">
      <c r="F284" s="10"/>
      <c r="G284" s="11"/>
      <c r="H284" s="10"/>
      <c r="J284" s="41" t="str">
        <f ca="1">IF(J283="先後交互制","１局目は", "ずっと")</f>
        <v>１局目は</v>
      </c>
      <c r="K284" s="42"/>
      <c r="L284" s="28"/>
      <c r="M284" s="26"/>
      <c r="N284" s="25"/>
      <c r="O284" s="27"/>
      <c r="P284" s="36" t="s">
        <v>57</v>
      </c>
      <c r="Q284" s="38"/>
      <c r="R284" s="38"/>
      <c r="S284" s="41" t="s">
        <v>51</v>
      </c>
      <c r="T284" s="42"/>
      <c r="U284" s="10"/>
      <c r="W284" s="36" t="s">
        <v>54</v>
      </c>
      <c r="X284" s="27"/>
      <c r="Y284" s="10"/>
      <c r="AK284" s="1" t="s">
        <v>46</v>
      </c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1" t="s">
        <v>93</v>
      </c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2"/>
    </row>
    <row r="285" spans="2:79" ht="15" customHeight="1" thickBot="1" x14ac:dyDescent="0.6">
      <c r="F285" s="10"/>
      <c r="G285" s="11"/>
      <c r="J285" s="41" t="str">
        <f ca="1">IF(J283="先後交互制","Ａさんの先手番、", "")</f>
        <v>Ａさんの先手番、</v>
      </c>
      <c r="K285" s="42"/>
      <c r="L285" s="28"/>
      <c r="M285" s="26"/>
      <c r="N285" s="25"/>
      <c r="O285" s="27"/>
      <c r="P285" s="36" t="s">
        <v>53</v>
      </c>
      <c r="Q285" s="38"/>
      <c r="R285" s="38"/>
      <c r="S285" s="43" t="s">
        <v>52</v>
      </c>
      <c r="T285" s="42"/>
      <c r="U285" s="10"/>
      <c r="W285" s="37" t="s">
        <v>55</v>
      </c>
      <c r="X285" s="27"/>
      <c r="Y285" s="10"/>
      <c r="Z285" s="11"/>
      <c r="AA285" s="12" t="s">
        <v>40</v>
      </c>
      <c r="AB285" s="13"/>
      <c r="AC285" s="13"/>
      <c r="AD285" s="13"/>
      <c r="AE285" s="14"/>
      <c r="AF285" s="12" t="s">
        <v>41</v>
      </c>
      <c r="AG285" s="13"/>
      <c r="AH285" s="13"/>
      <c r="AI285" s="13"/>
      <c r="AJ285" s="13"/>
      <c r="AK285" s="10">
        <f ca="1">INDIRECT(ADDRESS($B283,14,1,1,$B$9))</f>
        <v>1065</v>
      </c>
      <c r="AL285" t="s">
        <v>30</v>
      </c>
      <c r="AO285" s="6" t="s">
        <v>42</v>
      </c>
      <c r="AP285" s="6"/>
      <c r="AQ285" s="6"/>
      <c r="AR285" s="6"/>
      <c r="AS285" s="6"/>
      <c r="AT285" s="6"/>
      <c r="AU285" s="6"/>
      <c r="AV285" s="6"/>
      <c r="AW285" s="49" t="s">
        <v>45</v>
      </c>
      <c r="AX285" s="47"/>
      <c r="AY285" s="47"/>
      <c r="AZ285" s="47"/>
      <c r="BA285" s="47"/>
      <c r="BB285" s="47"/>
      <c r="BC285" s="47"/>
      <c r="BD285" s="47"/>
      <c r="BE285" s="10">
        <f ca="1">INDIRECT(ADDRESS($B283,19,1,1,$B$9))</f>
        <v>935</v>
      </c>
      <c r="BF285" t="s">
        <v>30</v>
      </c>
      <c r="BI285" s="6" t="s">
        <v>42</v>
      </c>
      <c r="BQ285" t="s">
        <v>45</v>
      </c>
      <c r="BY285" s="77" t="s">
        <v>47</v>
      </c>
      <c r="BZ285" s="78"/>
      <c r="CA285" s="79"/>
    </row>
    <row r="286" spans="2:79" ht="15" customHeight="1" x14ac:dyDescent="0.55000000000000004">
      <c r="F286" s="10"/>
      <c r="G286" s="11"/>
      <c r="H286" s="10"/>
      <c r="J286" s="41" t="str">
        <f ca="1">IF(J283="先後交互制","Ｂさんの後手番。", "")</f>
        <v>Ｂさんの後手番。</v>
      </c>
      <c r="K286" s="42"/>
      <c r="L286" s="28"/>
      <c r="M286" s="26"/>
      <c r="N286" s="25"/>
      <c r="O286" s="27"/>
      <c r="P286" s="36" t="s">
        <v>50</v>
      </c>
      <c r="Q286" s="38"/>
      <c r="R286" s="38"/>
      <c r="S286" s="43"/>
      <c r="T286" s="42"/>
      <c r="U286" s="10"/>
      <c r="W286" s="37" t="s">
        <v>56</v>
      </c>
      <c r="X286" s="27"/>
      <c r="Y286" s="10"/>
      <c r="Z286" s="11"/>
      <c r="AA286" s="15"/>
      <c r="AB286" s="16">
        <f ca="1">INDIRECT(ADDRESS($B283,12,1,1,$B$9))</f>
        <v>1013</v>
      </c>
      <c r="AC286" s="16" t="s">
        <v>30</v>
      </c>
      <c r="AD286" s="16"/>
      <c r="AE286" s="17"/>
      <c r="AF286" s="15"/>
      <c r="AG286" s="16">
        <f ca="1">INDIRECT(ADDRESS($B283,13,1,1,$B$9))</f>
        <v>982</v>
      </c>
      <c r="AH286" s="16" t="s">
        <v>30</v>
      </c>
      <c r="AI286" s="16"/>
      <c r="AJ286" s="16"/>
      <c r="AK286" s="10">
        <f ca="1">AK285*100/$Y283</f>
        <v>53.25</v>
      </c>
      <c r="AL286" t="s">
        <v>101</v>
      </c>
      <c r="AO286" s="1" t="s">
        <v>43</v>
      </c>
      <c r="AP286" s="5"/>
      <c r="AQ286" s="5"/>
      <c r="AR286" s="2"/>
      <c r="AS286" s="1" t="s">
        <v>44</v>
      </c>
      <c r="AT286" s="5"/>
      <c r="AU286" s="5"/>
      <c r="AV286" s="2"/>
      <c r="AW286" s="51" t="s">
        <v>43</v>
      </c>
      <c r="AX286" s="51"/>
      <c r="AY286" s="51"/>
      <c r="AZ286" s="52"/>
      <c r="BA286" s="50" t="s">
        <v>44</v>
      </c>
      <c r="BB286" s="51"/>
      <c r="BC286" s="51"/>
      <c r="BD286" s="55"/>
      <c r="BE286" s="10">
        <f ca="1">BE285*100/$Y283</f>
        <v>46.75</v>
      </c>
      <c r="BF286" t="s">
        <v>101</v>
      </c>
      <c r="BI286" s="1" t="s">
        <v>43</v>
      </c>
      <c r="BJ286" s="5"/>
      <c r="BK286" s="5"/>
      <c r="BL286" s="2"/>
      <c r="BM286" s="5" t="s">
        <v>44</v>
      </c>
      <c r="BN286" s="5"/>
      <c r="BO286" s="5"/>
      <c r="BP286" s="5"/>
      <c r="BQ286" s="1" t="s">
        <v>43</v>
      </c>
      <c r="BR286" s="5"/>
      <c r="BS286" s="5"/>
      <c r="BT286" s="2"/>
      <c r="BU286" s="1" t="s">
        <v>44</v>
      </c>
      <c r="BV286" s="5"/>
      <c r="BW286" s="5"/>
      <c r="BX286" s="5"/>
      <c r="BY286" s="69">
        <f ca="1">INDIRECT(ADDRESS($B283,24,1,1,$B$9))</f>
        <v>5</v>
      </c>
      <c r="BZ286" s="70" t="s">
        <v>30</v>
      </c>
      <c r="CA286" s="71"/>
    </row>
    <row r="287" spans="2:79" ht="15" customHeight="1" x14ac:dyDescent="0.55000000000000004">
      <c r="F287" s="10"/>
      <c r="G287" s="11"/>
      <c r="H287" s="10"/>
      <c r="J287" s="41" t="str">
        <f ca="1">IF(J283="先後交互制","１局毎に先後入替", "先後入替無し")</f>
        <v>１局毎に先後入替</v>
      </c>
      <c r="K287" s="42"/>
      <c r="L287" s="28"/>
      <c r="M287" s="26"/>
      <c r="N287" s="25"/>
      <c r="O287" s="27"/>
      <c r="P287" s="37"/>
      <c r="Q287" s="38"/>
      <c r="R287" s="38"/>
      <c r="S287" s="43"/>
      <c r="T287" s="42"/>
      <c r="U287" s="10"/>
      <c r="W287" s="25"/>
      <c r="X287" s="27"/>
      <c r="Y287" s="10"/>
      <c r="Z287" s="11"/>
      <c r="AA287" s="59"/>
      <c r="AB287" s="67">
        <f ca="1">AB286*100/(Y283-BY286)</f>
        <v>50.776942355889723</v>
      </c>
      <c r="AC287" s="58" t="s">
        <v>24</v>
      </c>
      <c r="AD287" s="63"/>
      <c r="AE287" s="17"/>
      <c r="AF287" s="59"/>
      <c r="AG287" s="67">
        <f ca="1">AG286*100/(Y283-BY286)</f>
        <v>49.223057644110277</v>
      </c>
      <c r="AH287" s="58" t="s">
        <v>24</v>
      </c>
      <c r="AI287" s="16"/>
      <c r="AJ287" s="16"/>
      <c r="AK287" s="10"/>
      <c r="AO287" s="10">
        <f ca="1">INDIRECT(ADDRESS($B283,15,1,1,$B$9))</f>
        <v>566</v>
      </c>
      <c r="AP287" t="s">
        <v>30</v>
      </c>
      <c r="AR287" s="11"/>
      <c r="AS287" s="10">
        <f ca="1">INDIRECT(ADDRESS($B283,16,1,1,$B$9))</f>
        <v>499</v>
      </c>
      <c r="AT287" t="s">
        <v>30</v>
      </c>
      <c r="AV287" s="11"/>
      <c r="AW287" s="47">
        <f ca="1">INDIRECT(ADDRESS($B283,17,1,1,$B$9))</f>
        <v>0</v>
      </c>
      <c r="AX287" s="49" t="s">
        <v>30</v>
      </c>
      <c r="AY287" s="49"/>
      <c r="AZ287" s="60"/>
      <c r="BA287" s="61">
        <f ca="1">INDIRECT(ADDRESS($B283,18,1,1,$B$9))</f>
        <v>0</v>
      </c>
      <c r="BB287" s="49" t="s">
        <v>30</v>
      </c>
      <c r="BC287" s="49"/>
      <c r="BD287" s="62"/>
      <c r="BE287" s="10"/>
      <c r="BI287" s="10">
        <f ca="1">INDIRECT(ADDRESS($B283,20,1,1,$B$9))</f>
        <v>447</v>
      </c>
      <c r="BJ287" t="s">
        <v>30</v>
      </c>
      <c r="BL287" s="11"/>
      <c r="BM287" s="10">
        <f ca="1">INDIRECT(ADDRESS($B283,21,1,1,$B$9))</f>
        <v>481</v>
      </c>
      <c r="BN287" t="s">
        <v>30</v>
      </c>
      <c r="BQ287" s="10">
        <f ca="1">INDIRECT(ADDRESS($B283,22,1,1,$B$9))</f>
        <v>0</v>
      </c>
      <c r="BR287" t="s">
        <v>30</v>
      </c>
      <c r="BT287" s="11"/>
      <c r="BU287" s="10">
        <f ca="1">INDIRECT(ADDRESS($B283,23,1,1,$B$9))</f>
        <v>2</v>
      </c>
      <c r="BV287" t="s">
        <v>30</v>
      </c>
      <c r="BY287" s="72">
        <f ca="1">BY286*100/Y283</f>
        <v>0.25</v>
      </c>
      <c r="BZ287" s="73" t="s">
        <v>24</v>
      </c>
      <c r="CA287" s="71"/>
    </row>
    <row r="288" spans="2:79" ht="15" customHeight="1" thickBot="1" x14ac:dyDescent="0.6">
      <c r="F288" s="3"/>
      <c r="G288" s="4"/>
      <c r="H288" s="3"/>
      <c r="I288" s="6"/>
      <c r="J288" s="57"/>
      <c r="K288" s="45"/>
      <c r="L288" s="29"/>
      <c r="M288" s="30"/>
      <c r="N288" s="31"/>
      <c r="O288" s="32"/>
      <c r="P288" s="39"/>
      <c r="Q288" s="40"/>
      <c r="R288" s="40"/>
      <c r="S288" s="44"/>
      <c r="T288" s="45"/>
      <c r="U288" s="3"/>
      <c r="V288" s="6"/>
      <c r="W288" s="31"/>
      <c r="X288" s="32"/>
      <c r="Y288" s="3"/>
      <c r="Z288" s="4"/>
      <c r="AA288" s="64" t="s">
        <v>116</v>
      </c>
      <c r="AB288" s="68">
        <f ca="1">AB287-50</f>
        <v>0.77694235588972305</v>
      </c>
      <c r="AC288" s="65" t="s">
        <v>117</v>
      </c>
      <c r="AD288" s="65"/>
      <c r="AE288" s="66"/>
      <c r="AF288" s="64" t="s">
        <v>116</v>
      </c>
      <c r="AG288" s="68">
        <f ca="1">AG287-50</f>
        <v>-0.77694235588972305</v>
      </c>
      <c r="AH288" s="65" t="s">
        <v>117</v>
      </c>
      <c r="AI288" s="65"/>
      <c r="AJ288" s="65"/>
      <c r="AK288" s="3"/>
      <c r="AL288" s="6"/>
      <c r="AM288" s="6"/>
      <c r="AN288" s="6"/>
      <c r="AO288" s="3"/>
      <c r="AP288" s="6"/>
      <c r="AQ288" s="6"/>
      <c r="AR288" s="4"/>
      <c r="AS288" s="3"/>
      <c r="AT288" s="6"/>
      <c r="AU288" s="6"/>
      <c r="AV288" s="4"/>
      <c r="AW288" s="48"/>
      <c r="AX288" s="46"/>
      <c r="AY288" s="46"/>
      <c r="AZ288" s="54"/>
      <c r="BA288" s="53"/>
      <c r="BB288" s="46"/>
      <c r="BC288" s="46"/>
      <c r="BD288" s="56"/>
      <c r="BE288" s="3"/>
      <c r="BF288" s="6"/>
      <c r="BG288" s="6"/>
      <c r="BH288" s="6"/>
      <c r="BI288" s="3"/>
      <c r="BJ288" s="6"/>
      <c r="BK288" s="6"/>
      <c r="BL288" s="4"/>
      <c r="BM288" s="3"/>
      <c r="BN288" s="6"/>
      <c r="BO288" s="6"/>
      <c r="BP288" s="6"/>
      <c r="BQ288" s="3"/>
      <c r="BR288" s="6"/>
      <c r="BS288" s="6"/>
      <c r="BT288" s="4"/>
      <c r="BU288" s="3"/>
      <c r="BV288" s="6"/>
      <c r="BW288" s="6"/>
      <c r="BX288" s="6"/>
      <c r="BY288" s="74"/>
      <c r="BZ288" s="75"/>
      <c r="CA288" s="76"/>
    </row>
    <row r="290" spans="2:79" ht="15" customHeight="1" thickBot="1" x14ac:dyDescent="0.6"/>
    <row r="291" spans="2:79" ht="15" customHeight="1" thickBot="1" x14ac:dyDescent="0.6">
      <c r="F291" s="7" t="s">
        <v>39</v>
      </c>
      <c r="G291" s="8"/>
      <c r="H291" s="8"/>
      <c r="I291" s="8"/>
      <c r="J291" s="8"/>
      <c r="K291" s="8"/>
      <c r="L291" s="7" t="s">
        <v>48</v>
      </c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7" t="s">
        <v>36</v>
      </c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9"/>
    </row>
    <row r="292" spans="2:79" ht="15" customHeight="1" x14ac:dyDescent="0.55000000000000004">
      <c r="B292" s="18" t="s">
        <v>27</v>
      </c>
      <c r="C292" s="19"/>
      <c r="D292" s="20"/>
      <c r="F292" s="1" t="s">
        <v>31</v>
      </c>
      <c r="G292" s="2"/>
      <c r="H292" s="1" t="s">
        <v>32</v>
      </c>
      <c r="I292" s="5"/>
      <c r="J292" s="1" t="s">
        <v>38</v>
      </c>
      <c r="K292" s="2"/>
      <c r="L292" s="21" t="s">
        <v>33</v>
      </c>
      <c r="M292" s="22"/>
      <c r="N292" s="23" t="s">
        <v>34</v>
      </c>
      <c r="O292" s="24"/>
      <c r="P292" s="23" t="s">
        <v>84</v>
      </c>
      <c r="Q292" s="24"/>
      <c r="R292" s="24"/>
      <c r="S292" s="1" t="s">
        <v>47</v>
      </c>
      <c r="T292" s="2"/>
      <c r="U292" s="1" t="s">
        <v>35</v>
      </c>
      <c r="V292" s="5"/>
      <c r="W292" s="23" t="s">
        <v>58</v>
      </c>
      <c r="X292" s="24"/>
      <c r="Y292" s="1" t="s">
        <v>37</v>
      </c>
      <c r="Z292" s="5"/>
      <c r="AA292" s="5"/>
      <c r="AB292" s="5" t="s">
        <v>112</v>
      </c>
      <c r="AC292" s="5"/>
      <c r="AD292" s="5"/>
      <c r="AE292" s="5"/>
      <c r="AF292" s="5"/>
      <c r="AG292" s="5" t="s">
        <v>113</v>
      </c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2"/>
    </row>
    <row r="293" spans="2:79" ht="15" customHeight="1" thickBot="1" x14ac:dyDescent="0.6">
      <c r="B293" s="3">
        <v>29</v>
      </c>
      <c r="C293" s="6"/>
      <c r="D293" s="4"/>
      <c r="F293" s="10">
        <f ca="1">INDIRECT(ADDRESS($B293,1,1,1,$B$9))</f>
        <v>77</v>
      </c>
      <c r="G293" s="11" t="s">
        <v>23</v>
      </c>
      <c r="H293" s="10">
        <f ca="1">INDIRECT(ADDRESS($B293,2,1,1,$B$9))</f>
        <v>10</v>
      </c>
      <c r="I293" t="s">
        <v>24</v>
      </c>
      <c r="J293" s="10" t="str">
        <f ca="1">IF(INDIRECT(ADDRESS($B293,3,1,1,$B$9))="alternating", "先後交互制", "先後固定制")</f>
        <v>先後交互制</v>
      </c>
      <c r="K293" s="11"/>
      <c r="L293" s="33">
        <f ca="1">INDIRECT(ADDRESS($B293,4,1,1,$B$9))</f>
        <v>1</v>
      </c>
      <c r="M293" s="26" t="s">
        <v>28</v>
      </c>
      <c r="N293" s="33">
        <f ca="1">INDIRECT(ADDRESS($B293,5,1,1,$B$9))</f>
        <v>3</v>
      </c>
      <c r="O293" s="26" t="s">
        <v>28</v>
      </c>
      <c r="P293" s="33">
        <f ca="1">INDIRECT(ADDRESS($B293,6,1,1,$B$9))</f>
        <v>3</v>
      </c>
      <c r="Q293" s="26" t="s">
        <v>49</v>
      </c>
      <c r="R293" s="27"/>
      <c r="S293" s="34">
        <v>0</v>
      </c>
      <c r="T293" s="35" t="s">
        <v>28</v>
      </c>
      <c r="U293" s="10">
        <f ca="1">INDIRECT(ADDRESS($B293,7,1,1,$B$9))</f>
        <v>1</v>
      </c>
      <c r="V293" t="s">
        <v>29</v>
      </c>
      <c r="W293" s="33">
        <f ca="1">INDIRECT(ADDRESS($B293,8,1,1,$B$9))</f>
        <v>6</v>
      </c>
      <c r="X293" s="27" t="s">
        <v>29</v>
      </c>
      <c r="Y293" s="10">
        <f ca="1">INDIRECT(ADDRESS($B293,9,1,1,$B$9))</f>
        <v>2000</v>
      </c>
      <c r="Z293" t="s">
        <v>30</v>
      </c>
      <c r="AB293">
        <f ca="1">INDIRECT(ADDRESS($B293,10,1,1,$B$9))</f>
        <v>1</v>
      </c>
      <c r="AC293" t="s">
        <v>29</v>
      </c>
      <c r="AG293">
        <f ca="1">INDIRECT(ADDRESS($B293,11,1,1,$B$9))</f>
        <v>6</v>
      </c>
      <c r="AH293" t="s">
        <v>29</v>
      </c>
      <c r="CA293" s="11"/>
    </row>
    <row r="294" spans="2:79" ht="15" customHeight="1" thickBot="1" x14ac:dyDescent="0.6">
      <c r="F294" s="10"/>
      <c r="G294" s="11"/>
      <c r="H294" s="10"/>
      <c r="J294" s="41" t="str">
        <f ca="1">IF(J293="先後交互制","１局目は", "ずっと")</f>
        <v>１局目は</v>
      </c>
      <c r="K294" s="42"/>
      <c r="L294" s="28"/>
      <c r="M294" s="26"/>
      <c r="N294" s="25"/>
      <c r="O294" s="27"/>
      <c r="P294" s="36" t="s">
        <v>57</v>
      </c>
      <c r="Q294" s="38"/>
      <c r="R294" s="38"/>
      <c r="S294" s="41" t="s">
        <v>51</v>
      </c>
      <c r="T294" s="42"/>
      <c r="U294" s="10"/>
      <c r="W294" s="36" t="s">
        <v>54</v>
      </c>
      <c r="X294" s="27"/>
      <c r="Y294" s="10"/>
      <c r="AK294" s="1" t="s">
        <v>46</v>
      </c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1" t="s">
        <v>93</v>
      </c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2"/>
    </row>
    <row r="295" spans="2:79" ht="15" customHeight="1" thickBot="1" x14ac:dyDescent="0.6">
      <c r="F295" s="10"/>
      <c r="G295" s="11"/>
      <c r="J295" s="41" t="str">
        <f ca="1">IF(J293="先後交互制","Ａさんの先手番、", "")</f>
        <v>Ａさんの先手番、</v>
      </c>
      <c r="K295" s="42"/>
      <c r="L295" s="28"/>
      <c r="M295" s="26"/>
      <c r="N295" s="25"/>
      <c r="O295" s="27"/>
      <c r="P295" s="36" t="s">
        <v>53</v>
      </c>
      <c r="Q295" s="38"/>
      <c r="R295" s="38"/>
      <c r="S295" s="43" t="s">
        <v>52</v>
      </c>
      <c r="T295" s="42"/>
      <c r="U295" s="10"/>
      <c r="W295" s="37" t="s">
        <v>55</v>
      </c>
      <c r="X295" s="27"/>
      <c r="Y295" s="10"/>
      <c r="Z295" s="11"/>
      <c r="AA295" s="12" t="s">
        <v>40</v>
      </c>
      <c r="AB295" s="13"/>
      <c r="AC295" s="13"/>
      <c r="AD295" s="13"/>
      <c r="AE295" s="14"/>
      <c r="AF295" s="12" t="s">
        <v>41</v>
      </c>
      <c r="AG295" s="13"/>
      <c r="AH295" s="13"/>
      <c r="AI295" s="13"/>
      <c r="AJ295" s="13"/>
      <c r="AK295" s="10">
        <f ca="1">INDIRECT(ADDRESS($B293,14,1,1,$B$9))</f>
        <v>1444</v>
      </c>
      <c r="AL295" t="s">
        <v>30</v>
      </c>
      <c r="AO295" s="6" t="s">
        <v>42</v>
      </c>
      <c r="AP295" s="6"/>
      <c r="AQ295" s="6"/>
      <c r="AR295" s="6"/>
      <c r="AS295" s="6"/>
      <c r="AT295" s="6"/>
      <c r="AU295" s="6"/>
      <c r="AV295" s="6"/>
      <c r="AW295" s="49" t="s">
        <v>45</v>
      </c>
      <c r="AX295" s="47"/>
      <c r="AY295" s="47"/>
      <c r="AZ295" s="47"/>
      <c r="BA295" s="47"/>
      <c r="BB295" s="47"/>
      <c r="BC295" s="47"/>
      <c r="BD295" s="47"/>
      <c r="BE295" s="10">
        <f ca="1">INDIRECT(ADDRESS($B293,19,1,1,$B$9))</f>
        <v>556</v>
      </c>
      <c r="BF295" t="s">
        <v>30</v>
      </c>
      <c r="BI295" s="6" t="s">
        <v>42</v>
      </c>
      <c r="BQ295" t="s">
        <v>45</v>
      </c>
      <c r="BY295" s="77" t="s">
        <v>47</v>
      </c>
      <c r="BZ295" s="78"/>
      <c r="CA295" s="79"/>
    </row>
    <row r="296" spans="2:79" ht="15" customHeight="1" x14ac:dyDescent="0.55000000000000004">
      <c r="F296" s="10"/>
      <c r="G296" s="11"/>
      <c r="H296" s="10"/>
      <c r="J296" s="41" t="str">
        <f ca="1">IF(J293="先後交互制","Ｂさんの後手番。", "")</f>
        <v>Ｂさんの後手番。</v>
      </c>
      <c r="K296" s="42"/>
      <c r="L296" s="28"/>
      <c r="M296" s="26"/>
      <c r="N296" s="25"/>
      <c r="O296" s="27"/>
      <c r="P296" s="36" t="s">
        <v>50</v>
      </c>
      <c r="Q296" s="38"/>
      <c r="R296" s="38"/>
      <c r="S296" s="43"/>
      <c r="T296" s="42"/>
      <c r="U296" s="10"/>
      <c r="W296" s="37" t="s">
        <v>56</v>
      </c>
      <c r="X296" s="27"/>
      <c r="Y296" s="10"/>
      <c r="Z296" s="11"/>
      <c r="AA296" s="15"/>
      <c r="AB296" s="16">
        <f ca="1">INDIRECT(ADDRESS($B293,12,1,1,$B$9))</f>
        <v>1019</v>
      </c>
      <c r="AC296" s="16" t="s">
        <v>30</v>
      </c>
      <c r="AD296" s="16"/>
      <c r="AE296" s="17"/>
      <c r="AF296" s="15"/>
      <c r="AG296" s="16">
        <f ca="1">INDIRECT(ADDRESS($B293,13,1,1,$B$9))</f>
        <v>943</v>
      </c>
      <c r="AH296" s="16" t="s">
        <v>30</v>
      </c>
      <c r="AI296" s="16"/>
      <c r="AJ296" s="16"/>
      <c r="AK296" s="10">
        <f ca="1">AK295*100/$Y293</f>
        <v>72.2</v>
      </c>
      <c r="AL296" t="s">
        <v>101</v>
      </c>
      <c r="AO296" s="1" t="s">
        <v>43</v>
      </c>
      <c r="AP296" s="5"/>
      <c r="AQ296" s="5"/>
      <c r="AR296" s="2"/>
      <c r="AS296" s="1" t="s">
        <v>44</v>
      </c>
      <c r="AT296" s="5"/>
      <c r="AU296" s="5"/>
      <c r="AV296" s="2"/>
      <c r="AW296" s="51" t="s">
        <v>43</v>
      </c>
      <c r="AX296" s="51"/>
      <c r="AY296" s="51"/>
      <c r="AZ296" s="52"/>
      <c r="BA296" s="50" t="s">
        <v>44</v>
      </c>
      <c r="BB296" s="51"/>
      <c r="BC296" s="51"/>
      <c r="BD296" s="55"/>
      <c r="BE296" s="10">
        <f ca="1">BE295*100/$Y293</f>
        <v>27.8</v>
      </c>
      <c r="BF296" t="s">
        <v>101</v>
      </c>
      <c r="BI296" s="1" t="s">
        <v>43</v>
      </c>
      <c r="BJ296" s="5"/>
      <c r="BK296" s="5"/>
      <c r="BL296" s="2"/>
      <c r="BM296" s="5" t="s">
        <v>44</v>
      </c>
      <c r="BN296" s="5"/>
      <c r="BO296" s="5"/>
      <c r="BP296" s="5"/>
      <c r="BQ296" s="1" t="s">
        <v>43</v>
      </c>
      <c r="BR296" s="5"/>
      <c r="BS296" s="5"/>
      <c r="BT296" s="2"/>
      <c r="BU296" s="1" t="s">
        <v>44</v>
      </c>
      <c r="BV296" s="5"/>
      <c r="BW296" s="5"/>
      <c r="BX296" s="5"/>
      <c r="BY296" s="69">
        <f ca="1">INDIRECT(ADDRESS($B293,24,1,1,$B$9))</f>
        <v>38</v>
      </c>
      <c r="BZ296" s="70" t="s">
        <v>30</v>
      </c>
      <c r="CA296" s="71"/>
    </row>
    <row r="297" spans="2:79" ht="15" customHeight="1" x14ac:dyDescent="0.55000000000000004">
      <c r="F297" s="10"/>
      <c r="G297" s="11"/>
      <c r="H297" s="10"/>
      <c r="J297" s="41" t="str">
        <f ca="1">IF(J293="先後交互制","１局毎に先後入替", "先後入替無し")</f>
        <v>１局毎に先後入替</v>
      </c>
      <c r="K297" s="42"/>
      <c r="L297" s="28"/>
      <c r="M297" s="26"/>
      <c r="N297" s="25"/>
      <c r="O297" s="27"/>
      <c r="P297" s="37"/>
      <c r="Q297" s="38"/>
      <c r="R297" s="38"/>
      <c r="S297" s="43"/>
      <c r="T297" s="42"/>
      <c r="U297" s="10"/>
      <c r="W297" s="25"/>
      <c r="X297" s="27"/>
      <c r="Y297" s="10"/>
      <c r="Z297" s="11"/>
      <c r="AA297" s="59"/>
      <c r="AB297" s="67">
        <f ca="1">AB296*100/(Y293-BY296)</f>
        <v>51.93679918450561</v>
      </c>
      <c r="AC297" s="58" t="s">
        <v>24</v>
      </c>
      <c r="AD297" s="63"/>
      <c r="AE297" s="17"/>
      <c r="AF297" s="59"/>
      <c r="AG297" s="67">
        <f ca="1">AG296*100/(Y293-BY296)</f>
        <v>48.06320081549439</v>
      </c>
      <c r="AH297" s="58" t="s">
        <v>24</v>
      </c>
      <c r="AI297" s="16"/>
      <c r="AJ297" s="16"/>
      <c r="AK297" s="10"/>
      <c r="AO297" s="10">
        <f ca="1">INDIRECT(ADDRESS($B293,15,1,1,$B$9))</f>
        <v>741</v>
      </c>
      <c r="AP297" t="s">
        <v>30</v>
      </c>
      <c r="AR297" s="11"/>
      <c r="AS297" s="10">
        <f ca="1">INDIRECT(ADDRESS($B293,16,1,1,$B$9))</f>
        <v>703</v>
      </c>
      <c r="AT297" t="s">
        <v>30</v>
      </c>
      <c r="AV297" s="11"/>
      <c r="AW297" s="47">
        <f ca="1">INDIRECT(ADDRESS($B293,17,1,1,$B$9))</f>
        <v>0</v>
      </c>
      <c r="AX297" s="49" t="s">
        <v>30</v>
      </c>
      <c r="AY297" s="49"/>
      <c r="AZ297" s="60"/>
      <c r="BA297" s="61">
        <f ca="1">INDIRECT(ADDRESS($B293,18,1,1,$B$9))</f>
        <v>0</v>
      </c>
      <c r="BB297" s="49" t="s">
        <v>30</v>
      </c>
      <c r="BC297" s="49"/>
      <c r="BD297" s="62"/>
      <c r="BE297" s="10"/>
      <c r="BI297" s="10">
        <f ca="1">INDIRECT(ADDRESS($B293,20,1,1,$B$9))</f>
        <v>270</v>
      </c>
      <c r="BJ297" t="s">
        <v>30</v>
      </c>
      <c r="BL297" s="11"/>
      <c r="BM297" s="10">
        <f ca="1">INDIRECT(ADDRESS($B293,21,1,1,$B$9))</f>
        <v>234</v>
      </c>
      <c r="BN297" t="s">
        <v>30</v>
      </c>
      <c r="BQ297" s="10">
        <f ca="1">INDIRECT(ADDRESS($B293,22,1,1,$B$9))</f>
        <v>8</v>
      </c>
      <c r="BR297" t="s">
        <v>30</v>
      </c>
      <c r="BT297" s="11"/>
      <c r="BU297" s="10">
        <f ca="1">INDIRECT(ADDRESS($B293,23,1,1,$B$9))</f>
        <v>6</v>
      </c>
      <c r="BV297" t="s">
        <v>30</v>
      </c>
      <c r="BY297" s="72">
        <f ca="1">BY296*100/Y293</f>
        <v>1.9</v>
      </c>
      <c r="BZ297" s="73" t="s">
        <v>24</v>
      </c>
      <c r="CA297" s="71"/>
    </row>
    <row r="298" spans="2:79" ht="15" customHeight="1" thickBot="1" x14ac:dyDescent="0.6">
      <c r="F298" s="3"/>
      <c r="G298" s="4"/>
      <c r="H298" s="3"/>
      <c r="I298" s="6"/>
      <c r="J298" s="57"/>
      <c r="K298" s="45"/>
      <c r="L298" s="29"/>
      <c r="M298" s="30"/>
      <c r="N298" s="31"/>
      <c r="O298" s="32"/>
      <c r="P298" s="39"/>
      <c r="Q298" s="40"/>
      <c r="R298" s="40"/>
      <c r="S298" s="44"/>
      <c r="T298" s="45"/>
      <c r="U298" s="3"/>
      <c r="V298" s="6"/>
      <c r="W298" s="31"/>
      <c r="X298" s="32"/>
      <c r="Y298" s="3"/>
      <c r="Z298" s="4"/>
      <c r="AA298" s="64" t="s">
        <v>116</v>
      </c>
      <c r="AB298" s="68">
        <f ca="1">AB297-50</f>
        <v>1.9367991845056096</v>
      </c>
      <c r="AC298" s="65" t="s">
        <v>117</v>
      </c>
      <c r="AD298" s="65"/>
      <c r="AE298" s="66"/>
      <c r="AF298" s="64" t="s">
        <v>116</v>
      </c>
      <c r="AG298" s="68">
        <f ca="1">AG297-50</f>
        <v>-1.9367991845056096</v>
      </c>
      <c r="AH298" s="65" t="s">
        <v>117</v>
      </c>
      <c r="AI298" s="65"/>
      <c r="AJ298" s="65"/>
      <c r="AK298" s="3"/>
      <c r="AL298" s="6"/>
      <c r="AM298" s="6"/>
      <c r="AN298" s="6"/>
      <c r="AO298" s="3"/>
      <c r="AP298" s="6"/>
      <c r="AQ298" s="6"/>
      <c r="AR298" s="4"/>
      <c r="AS298" s="3"/>
      <c r="AT298" s="6"/>
      <c r="AU298" s="6"/>
      <c r="AV298" s="4"/>
      <c r="AW298" s="48"/>
      <c r="AX298" s="46"/>
      <c r="AY298" s="46"/>
      <c r="AZ298" s="54"/>
      <c r="BA298" s="53"/>
      <c r="BB298" s="46"/>
      <c r="BC298" s="46"/>
      <c r="BD298" s="56"/>
      <c r="BE298" s="3"/>
      <c r="BF298" s="6"/>
      <c r="BG298" s="6"/>
      <c r="BH298" s="6"/>
      <c r="BI298" s="3"/>
      <c r="BJ298" s="6"/>
      <c r="BK298" s="6"/>
      <c r="BL298" s="4"/>
      <c r="BM298" s="3"/>
      <c r="BN298" s="6"/>
      <c r="BO298" s="6"/>
      <c r="BP298" s="6"/>
      <c r="BQ298" s="3"/>
      <c r="BR298" s="6"/>
      <c r="BS298" s="6"/>
      <c r="BT298" s="4"/>
      <c r="BU298" s="3"/>
      <c r="BV298" s="6"/>
      <c r="BW298" s="6"/>
      <c r="BX298" s="6"/>
      <c r="BY298" s="74"/>
      <c r="BZ298" s="75"/>
      <c r="CA298" s="76"/>
    </row>
    <row r="300" spans="2:79" ht="15" customHeight="1" thickBot="1" x14ac:dyDescent="0.6"/>
    <row r="301" spans="2:79" ht="15" customHeight="1" thickBot="1" x14ac:dyDescent="0.6">
      <c r="F301" s="7" t="s">
        <v>39</v>
      </c>
      <c r="G301" s="8"/>
      <c r="H301" s="8"/>
      <c r="I301" s="8"/>
      <c r="J301" s="8"/>
      <c r="K301" s="8"/>
      <c r="L301" s="7" t="s">
        <v>48</v>
      </c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7" t="s">
        <v>36</v>
      </c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8"/>
      <c r="CA301" s="9"/>
    </row>
    <row r="302" spans="2:79" ht="15" customHeight="1" x14ac:dyDescent="0.55000000000000004">
      <c r="B302" s="18" t="s">
        <v>27</v>
      </c>
      <c r="C302" s="19"/>
      <c r="D302" s="20"/>
      <c r="F302" s="1" t="s">
        <v>31</v>
      </c>
      <c r="G302" s="2"/>
      <c r="H302" s="1" t="s">
        <v>32</v>
      </c>
      <c r="I302" s="5"/>
      <c r="J302" s="1" t="s">
        <v>38</v>
      </c>
      <c r="K302" s="2"/>
      <c r="L302" s="21" t="s">
        <v>33</v>
      </c>
      <c r="M302" s="22"/>
      <c r="N302" s="23" t="s">
        <v>34</v>
      </c>
      <c r="O302" s="24"/>
      <c r="P302" s="23" t="s">
        <v>84</v>
      </c>
      <c r="Q302" s="24"/>
      <c r="R302" s="24"/>
      <c r="S302" s="1" t="s">
        <v>47</v>
      </c>
      <c r="T302" s="2"/>
      <c r="U302" s="1" t="s">
        <v>35</v>
      </c>
      <c r="V302" s="5"/>
      <c r="W302" s="23" t="s">
        <v>58</v>
      </c>
      <c r="X302" s="24"/>
      <c r="Y302" s="1" t="s">
        <v>37</v>
      </c>
      <c r="Z302" s="5"/>
      <c r="AA302" s="5"/>
      <c r="AB302" s="5" t="s">
        <v>112</v>
      </c>
      <c r="AC302" s="5"/>
      <c r="AD302" s="5"/>
      <c r="AE302" s="5"/>
      <c r="AF302" s="5"/>
      <c r="AG302" s="5" t="s">
        <v>113</v>
      </c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2"/>
    </row>
    <row r="303" spans="2:79" ht="15" customHeight="1" thickBot="1" x14ac:dyDescent="0.6">
      <c r="B303" s="3">
        <v>30</v>
      </c>
      <c r="C303" s="6"/>
      <c r="D303" s="4"/>
      <c r="F303" s="10">
        <f ca="1">INDIRECT(ADDRESS($B303,1,1,1,$B$9))</f>
        <v>78</v>
      </c>
      <c r="G303" s="11" t="s">
        <v>23</v>
      </c>
      <c r="H303" s="10">
        <f ca="1">INDIRECT(ADDRESS($B303,2,1,1,$B$9))</f>
        <v>10</v>
      </c>
      <c r="I303" t="s">
        <v>24</v>
      </c>
      <c r="J303" s="10" t="str">
        <f ca="1">IF(INDIRECT(ADDRESS($B303,3,1,1,$B$9))="alternating", "先後交互制", "先後固定制")</f>
        <v>先後交互制</v>
      </c>
      <c r="K303" s="11"/>
      <c r="L303" s="33">
        <f ca="1">INDIRECT(ADDRESS($B303,4,1,1,$B$9))</f>
        <v>1</v>
      </c>
      <c r="M303" s="26" t="s">
        <v>28</v>
      </c>
      <c r="N303" s="33">
        <f ca="1">INDIRECT(ADDRESS($B303,5,1,1,$B$9))</f>
        <v>7</v>
      </c>
      <c r="O303" s="26" t="s">
        <v>28</v>
      </c>
      <c r="P303" s="33">
        <f ca="1">INDIRECT(ADDRESS($B303,6,1,1,$B$9))</f>
        <v>11</v>
      </c>
      <c r="Q303" s="26" t="s">
        <v>49</v>
      </c>
      <c r="R303" s="27"/>
      <c r="S303" s="34">
        <v>0</v>
      </c>
      <c r="T303" s="35" t="s">
        <v>28</v>
      </c>
      <c r="U303" s="10">
        <f ca="1">INDIRECT(ADDRESS($B303,7,1,1,$B$9))</f>
        <v>3</v>
      </c>
      <c r="V303" t="s">
        <v>29</v>
      </c>
      <c r="W303" s="33">
        <f ca="1">INDIRECT(ADDRESS($B303,8,1,1,$B$9))</f>
        <v>24</v>
      </c>
      <c r="X303" s="27" t="s">
        <v>29</v>
      </c>
      <c r="Y303" s="10">
        <f ca="1">INDIRECT(ADDRESS($B303,9,1,1,$B$9))</f>
        <v>2000</v>
      </c>
      <c r="Z303" t="s">
        <v>30</v>
      </c>
      <c r="AB303">
        <f ca="1">INDIRECT(ADDRESS($B303,10,1,1,$B$9))</f>
        <v>3</v>
      </c>
      <c r="AC303" t="s">
        <v>29</v>
      </c>
      <c r="AG303">
        <f ca="1">INDIRECT(ADDRESS($B303,11,1,1,$B$9))</f>
        <v>24</v>
      </c>
      <c r="AH303" t="s">
        <v>29</v>
      </c>
      <c r="CA303" s="11"/>
    </row>
    <row r="304" spans="2:79" ht="15" customHeight="1" thickBot="1" x14ac:dyDescent="0.6">
      <c r="F304" s="10"/>
      <c r="G304" s="11"/>
      <c r="H304" s="10"/>
      <c r="J304" s="41" t="str">
        <f ca="1">IF(J303="先後交互制","１局目は", "ずっと")</f>
        <v>１局目は</v>
      </c>
      <c r="K304" s="42"/>
      <c r="L304" s="28"/>
      <c r="M304" s="26"/>
      <c r="N304" s="25"/>
      <c r="O304" s="27"/>
      <c r="P304" s="36" t="s">
        <v>57</v>
      </c>
      <c r="Q304" s="38"/>
      <c r="R304" s="38"/>
      <c r="S304" s="41" t="s">
        <v>51</v>
      </c>
      <c r="T304" s="42"/>
      <c r="U304" s="10"/>
      <c r="W304" s="36" t="s">
        <v>54</v>
      </c>
      <c r="X304" s="27"/>
      <c r="Y304" s="10"/>
      <c r="AK304" s="1" t="s">
        <v>46</v>
      </c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1" t="s">
        <v>93</v>
      </c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2"/>
    </row>
    <row r="305" spans="2:79" ht="15" customHeight="1" thickBot="1" x14ac:dyDescent="0.6">
      <c r="F305" s="10"/>
      <c r="G305" s="11"/>
      <c r="J305" s="41" t="str">
        <f ca="1">IF(J303="先後交互制","Ａさんの先手番、", "")</f>
        <v>Ａさんの先手番、</v>
      </c>
      <c r="K305" s="42"/>
      <c r="L305" s="28"/>
      <c r="M305" s="26"/>
      <c r="N305" s="25"/>
      <c r="O305" s="27"/>
      <c r="P305" s="36" t="s">
        <v>53</v>
      </c>
      <c r="Q305" s="38"/>
      <c r="R305" s="38"/>
      <c r="S305" s="43" t="s">
        <v>52</v>
      </c>
      <c r="T305" s="42"/>
      <c r="U305" s="10"/>
      <c r="W305" s="37" t="s">
        <v>55</v>
      </c>
      <c r="X305" s="27"/>
      <c r="Y305" s="10"/>
      <c r="Z305" s="11"/>
      <c r="AA305" s="12" t="s">
        <v>40</v>
      </c>
      <c r="AB305" s="13"/>
      <c r="AC305" s="13"/>
      <c r="AD305" s="13"/>
      <c r="AE305" s="14"/>
      <c r="AF305" s="12" t="s">
        <v>41</v>
      </c>
      <c r="AG305" s="13"/>
      <c r="AH305" s="13"/>
      <c r="AI305" s="13"/>
      <c r="AJ305" s="13"/>
      <c r="AK305" s="10">
        <f ca="1">INDIRECT(ADDRESS($B303,14,1,1,$B$9))</f>
        <v>915</v>
      </c>
      <c r="AL305" t="s">
        <v>30</v>
      </c>
      <c r="AO305" s="6" t="s">
        <v>42</v>
      </c>
      <c r="AP305" s="6"/>
      <c r="AQ305" s="6"/>
      <c r="AR305" s="6"/>
      <c r="AS305" s="6"/>
      <c r="AT305" s="6"/>
      <c r="AU305" s="6"/>
      <c r="AV305" s="6"/>
      <c r="AW305" s="49" t="s">
        <v>45</v>
      </c>
      <c r="AX305" s="47"/>
      <c r="AY305" s="47"/>
      <c r="AZ305" s="47"/>
      <c r="BA305" s="47"/>
      <c r="BB305" s="47"/>
      <c r="BC305" s="47"/>
      <c r="BD305" s="47"/>
      <c r="BE305" s="10">
        <f ca="1">INDIRECT(ADDRESS($B303,19,1,1,$B$9))</f>
        <v>1085</v>
      </c>
      <c r="BF305" t="s">
        <v>30</v>
      </c>
      <c r="BI305" s="6" t="s">
        <v>42</v>
      </c>
      <c r="BQ305" t="s">
        <v>45</v>
      </c>
      <c r="BY305" s="77" t="s">
        <v>47</v>
      </c>
      <c r="BZ305" s="78"/>
      <c r="CA305" s="79"/>
    </row>
    <row r="306" spans="2:79" ht="15" customHeight="1" x14ac:dyDescent="0.55000000000000004">
      <c r="F306" s="10"/>
      <c r="G306" s="11"/>
      <c r="H306" s="10"/>
      <c r="J306" s="41" t="str">
        <f ca="1">IF(J303="先後交互制","Ｂさんの後手番。", "")</f>
        <v>Ｂさんの後手番。</v>
      </c>
      <c r="K306" s="42"/>
      <c r="L306" s="28"/>
      <c r="M306" s="26"/>
      <c r="N306" s="25"/>
      <c r="O306" s="27"/>
      <c r="P306" s="36" t="s">
        <v>50</v>
      </c>
      <c r="Q306" s="38"/>
      <c r="R306" s="38"/>
      <c r="S306" s="43"/>
      <c r="T306" s="42"/>
      <c r="U306" s="10"/>
      <c r="W306" s="37" t="s">
        <v>56</v>
      </c>
      <c r="X306" s="27"/>
      <c r="Y306" s="10"/>
      <c r="Z306" s="11"/>
      <c r="AA306" s="15"/>
      <c r="AB306" s="16">
        <f ca="1">INDIRECT(ADDRESS($B303,12,1,1,$B$9))</f>
        <v>1019</v>
      </c>
      <c r="AC306" s="16" t="s">
        <v>30</v>
      </c>
      <c r="AD306" s="16"/>
      <c r="AE306" s="17"/>
      <c r="AF306" s="15"/>
      <c r="AG306" s="16">
        <f ca="1">INDIRECT(ADDRESS($B303,13,1,1,$B$9))</f>
        <v>979</v>
      </c>
      <c r="AH306" s="16" t="s">
        <v>30</v>
      </c>
      <c r="AI306" s="16"/>
      <c r="AJ306" s="16"/>
      <c r="AK306" s="10">
        <f ca="1">AK305*100/$Y303</f>
        <v>45.75</v>
      </c>
      <c r="AL306" t="s">
        <v>101</v>
      </c>
      <c r="AO306" s="1" t="s">
        <v>43</v>
      </c>
      <c r="AP306" s="5"/>
      <c r="AQ306" s="5"/>
      <c r="AR306" s="2"/>
      <c r="AS306" s="1" t="s">
        <v>44</v>
      </c>
      <c r="AT306" s="5"/>
      <c r="AU306" s="5"/>
      <c r="AV306" s="2"/>
      <c r="AW306" s="51" t="s">
        <v>43</v>
      </c>
      <c r="AX306" s="51"/>
      <c r="AY306" s="51"/>
      <c r="AZ306" s="52"/>
      <c r="BA306" s="50" t="s">
        <v>44</v>
      </c>
      <c r="BB306" s="51"/>
      <c r="BC306" s="51"/>
      <c r="BD306" s="55"/>
      <c r="BE306" s="10">
        <f ca="1">BE305*100/$Y303</f>
        <v>54.25</v>
      </c>
      <c r="BF306" t="s">
        <v>101</v>
      </c>
      <c r="BI306" s="1" t="s">
        <v>43</v>
      </c>
      <c r="BJ306" s="5"/>
      <c r="BK306" s="5"/>
      <c r="BL306" s="2"/>
      <c r="BM306" s="5" t="s">
        <v>44</v>
      </c>
      <c r="BN306" s="5"/>
      <c r="BO306" s="5"/>
      <c r="BP306" s="5"/>
      <c r="BQ306" s="1" t="s">
        <v>43</v>
      </c>
      <c r="BR306" s="5"/>
      <c r="BS306" s="5"/>
      <c r="BT306" s="2"/>
      <c r="BU306" s="1" t="s">
        <v>44</v>
      </c>
      <c r="BV306" s="5"/>
      <c r="BW306" s="5"/>
      <c r="BX306" s="5"/>
      <c r="BY306" s="69">
        <f ca="1">INDIRECT(ADDRESS($B303,24,1,1,$B$9))</f>
        <v>2</v>
      </c>
      <c r="BZ306" s="70" t="s">
        <v>30</v>
      </c>
      <c r="CA306" s="71"/>
    </row>
    <row r="307" spans="2:79" ht="15" customHeight="1" x14ac:dyDescent="0.55000000000000004">
      <c r="F307" s="10"/>
      <c r="G307" s="11"/>
      <c r="H307" s="10"/>
      <c r="J307" s="41" t="str">
        <f ca="1">IF(J303="先後交互制","１局毎に先後入替", "先後入替無し")</f>
        <v>１局毎に先後入替</v>
      </c>
      <c r="K307" s="42"/>
      <c r="L307" s="28"/>
      <c r="M307" s="26"/>
      <c r="N307" s="25"/>
      <c r="O307" s="27"/>
      <c r="P307" s="37"/>
      <c r="Q307" s="38"/>
      <c r="R307" s="38"/>
      <c r="S307" s="43"/>
      <c r="T307" s="42"/>
      <c r="U307" s="10"/>
      <c r="W307" s="25"/>
      <c r="X307" s="27"/>
      <c r="Y307" s="10"/>
      <c r="Z307" s="11"/>
      <c r="AA307" s="59"/>
      <c r="AB307" s="67">
        <f ca="1">AB306*100/(Y303-BY306)</f>
        <v>51.001001001001001</v>
      </c>
      <c r="AC307" s="58" t="s">
        <v>24</v>
      </c>
      <c r="AD307" s="63"/>
      <c r="AE307" s="17"/>
      <c r="AF307" s="59"/>
      <c r="AG307" s="67">
        <f ca="1">AG306*100/(Y303-BY306)</f>
        <v>48.998998998998999</v>
      </c>
      <c r="AH307" s="58" t="s">
        <v>24</v>
      </c>
      <c r="AI307" s="16"/>
      <c r="AJ307" s="16"/>
      <c r="AK307" s="10"/>
      <c r="AO307" s="10">
        <f ca="1">INDIRECT(ADDRESS($B303,15,1,1,$B$9))</f>
        <v>464</v>
      </c>
      <c r="AP307" t="s">
        <v>30</v>
      </c>
      <c r="AR307" s="11"/>
      <c r="AS307" s="10">
        <f ca="1">INDIRECT(ADDRESS($B303,16,1,1,$B$9))</f>
        <v>451</v>
      </c>
      <c r="AT307" t="s">
        <v>30</v>
      </c>
      <c r="AV307" s="11"/>
      <c r="AW307" s="47">
        <f ca="1">INDIRECT(ADDRESS($B303,17,1,1,$B$9))</f>
        <v>0</v>
      </c>
      <c r="AX307" s="49" t="s">
        <v>30</v>
      </c>
      <c r="AY307" s="49"/>
      <c r="AZ307" s="60"/>
      <c r="BA307" s="61">
        <f ca="1">INDIRECT(ADDRESS($B303,18,1,1,$B$9))</f>
        <v>0</v>
      </c>
      <c r="BB307" s="49" t="s">
        <v>30</v>
      </c>
      <c r="BC307" s="49"/>
      <c r="BD307" s="62"/>
      <c r="BE307" s="10"/>
      <c r="BI307" s="10">
        <f ca="1">INDIRECT(ADDRESS($B303,20,1,1,$B$9))</f>
        <v>554</v>
      </c>
      <c r="BJ307" t="s">
        <v>30</v>
      </c>
      <c r="BL307" s="11"/>
      <c r="BM307" s="10">
        <f ca="1">INDIRECT(ADDRESS($B303,21,1,1,$B$9))</f>
        <v>528</v>
      </c>
      <c r="BN307" t="s">
        <v>30</v>
      </c>
      <c r="BQ307" s="10">
        <f ca="1">INDIRECT(ADDRESS($B303,22,1,1,$B$9))</f>
        <v>1</v>
      </c>
      <c r="BR307" t="s">
        <v>30</v>
      </c>
      <c r="BT307" s="11"/>
      <c r="BU307" s="10">
        <f ca="1">INDIRECT(ADDRESS($B303,23,1,1,$B$9))</f>
        <v>0</v>
      </c>
      <c r="BV307" t="s">
        <v>30</v>
      </c>
      <c r="BY307" s="72">
        <f ca="1">BY306*100/Y303</f>
        <v>0.1</v>
      </c>
      <c r="BZ307" s="73" t="s">
        <v>24</v>
      </c>
      <c r="CA307" s="71"/>
    </row>
    <row r="308" spans="2:79" ht="15" customHeight="1" thickBot="1" x14ac:dyDescent="0.6">
      <c r="F308" s="3"/>
      <c r="G308" s="4"/>
      <c r="H308" s="3"/>
      <c r="I308" s="6"/>
      <c r="J308" s="57"/>
      <c r="K308" s="45"/>
      <c r="L308" s="29"/>
      <c r="M308" s="30"/>
      <c r="N308" s="31"/>
      <c r="O308" s="32"/>
      <c r="P308" s="39"/>
      <c r="Q308" s="40"/>
      <c r="R308" s="40"/>
      <c r="S308" s="44"/>
      <c r="T308" s="45"/>
      <c r="U308" s="3"/>
      <c r="V308" s="6"/>
      <c r="W308" s="31"/>
      <c r="X308" s="32"/>
      <c r="Y308" s="3"/>
      <c r="Z308" s="4"/>
      <c r="AA308" s="64" t="s">
        <v>116</v>
      </c>
      <c r="AB308" s="68">
        <f ca="1">AB307-50</f>
        <v>1.0010010010010006</v>
      </c>
      <c r="AC308" s="65" t="s">
        <v>117</v>
      </c>
      <c r="AD308" s="65"/>
      <c r="AE308" s="66"/>
      <c r="AF308" s="64" t="s">
        <v>116</v>
      </c>
      <c r="AG308" s="68">
        <f ca="1">AG307-50</f>
        <v>-1.0010010010010006</v>
      </c>
      <c r="AH308" s="65" t="s">
        <v>117</v>
      </c>
      <c r="AI308" s="65"/>
      <c r="AJ308" s="65"/>
      <c r="AK308" s="3"/>
      <c r="AL308" s="6"/>
      <c r="AM308" s="6"/>
      <c r="AN308" s="6"/>
      <c r="AO308" s="3"/>
      <c r="AP308" s="6"/>
      <c r="AQ308" s="6"/>
      <c r="AR308" s="4"/>
      <c r="AS308" s="3"/>
      <c r="AT308" s="6"/>
      <c r="AU308" s="6"/>
      <c r="AV308" s="4"/>
      <c r="AW308" s="48"/>
      <c r="AX308" s="46"/>
      <c r="AY308" s="46"/>
      <c r="AZ308" s="54"/>
      <c r="BA308" s="53"/>
      <c r="BB308" s="46"/>
      <c r="BC308" s="46"/>
      <c r="BD308" s="56"/>
      <c r="BE308" s="3"/>
      <c r="BF308" s="6"/>
      <c r="BG308" s="6"/>
      <c r="BH308" s="6"/>
      <c r="BI308" s="3"/>
      <c r="BJ308" s="6"/>
      <c r="BK308" s="6"/>
      <c r="BL308" s="4"/>
      <c r="BM308" s="3"/>
      <c r="BN308" s="6"/>
      <c r="BO308" s="6"/>
      <c r="BP308" s="6"/>
      <c r="BQ308" s="3"/>
      <c r="BR308" s="6"/>
      <c r="BS308" s="6"/>
      <c r="BT308" s="4"/>
      <c r="BU308" s="3"/>
      <c r="BV308" s="6"/>
      <c r="BW308" s="6"/>
      <c r="BX308" s="6"/>
      <c r="BY308" s="74"/>
      <c r="BZ308" s="75"/>
      <c r="CA308" s="76"/>
    </row>
    <row r="310" spans="2:79" ht="15" customHeight="1" thickBot="1" x14ac:dyDescent="0.6"/>
    <row r="311" spans="2:79" ht="15" customHeight="1" thickBot="1" x14ac:dyDescent="0.6">
      <c r="F311" s="7" t="s">
        <v>39</v>
      </c>
      <c r="G311" s="8"/>
      <c r="H311" s="8"/>
      <c r="I311" s="8"/>
      <c r="J311" s="8"/>
      <c r="K311" s="8"/>
      <c r="L311" s="7" t="s">
        <v>48</v>
      </c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7" t="s">
        <v>36</v>
      </c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  <c r="CA311" s="9"/>
    </row>
    <row r="312" spans="2:79" ht="15" customHeight="1" x14ac:dyDescent="0.55000000000000004">
      <c r="B312" s="18" t="s">
        <v>27</v>
      </c>
      <c r="C312" s="19"/>
      <c r="D312" s="20"/>
      <c r="F312" s="1" t="s">
        <v>31</v>
      </c>
      <c r="G312" s="2"/>
      <c r="H312" s="1" t="s">
        <v>32</v>
      </c>
      <c r="I312" s="5"/>
      <c r="J312" s="1" t="s">
        <v>38</v>
      </c>
      <c r="K312" s="2"/>
      <c r="L312" s="21" t="s">
        <v>33</v>
      </c>
      <c r="M312" s="22"/>
      <c r="N312" s="23" t="s">
        <v>34</v>
      </c>
      <c r="O312" s="24"/>
      <c r="P312" s="23" t="s">
        <v>84</v>
      </c>
      <c r="Q312" s="24"/>
      <c r="R312" s="24"/>
      <c r="S312" s="1" t="s">
        <v>47</v>
      </c>
      <c r="T312" s="2"/>
      <c r="U312" s="1" t="s">
        <v>35</v>
      </c>
      <c r="V312" s="5"/>
      <c r="W312" s="23" t="s">
        <v>58</v>
      </c>
      <c r="X312" s="24"/>
      <c r="Y312" s="1" t="s">
        <v>37</v>
      </c>
      <c r="Z312" s="5"/>
      <c r="AA312" s="5"/>
      <c r="AB312" s="5" t="s">
        <v>112</v>
      </c>
      <c r="AC312" s="5"/>
      <c r="AD312" s="5"/>
      <c r="AE312" s="5"/>
      <c r="AF312" s="5"/>
      <c r="AG312" s="5" t="s">
        <v>113</v>
      </c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2"/>
    </row>
    <row r="313" spans="2:79" ht="15" customHeight="1" thickBot="1" x14ac:dyDescent="0.6">
      <c r="B313" s="3">
        <v>31</v>
      </c>
      <c r="C313" s="6"/>
      <c r="D313" s="4"/>
      <c r="F313" s="10">
        <f ca="1">INDIRECT(ADDRESS($B313,1,1,1,$B$9))</f>
        <v>79</v>
      </c>
      <c r="G313" s="11" t="s">
        <v>23</v>
      </c>
      <c r="H313" s="10">
        <f ca="1">INDIRECT(ADDRESS($B313,2,1,1,$B$9))</f>
        <v>10</v>
      </c>
      <c r="I313" t="s">
        <v>24</v>
      </c>
      <c r="J313" s="10" t="str">
        <f ca="1">IF(INDIRECT(ADDRESS($B313,3,1,1,$B$9))="alternating", "先後交互制", "先後固定制")</f>
        <v>先後交互制</v>
      </c>
      <c r="K313" s="11"/>
      <c r="L313" s="33">
        <f ca="1">INDIRECT(ADDRESS($B313,4,1,1,$B$9))</f>
        <v>1</v>
      </c>
      <c r="M313" s="26" t="s">
        <v>28</v>
      </c>
      <c r="N313" s="33">
        <f ca="1">INDIRECT(ADDRESS($B313,5,1,1,$B$9))</f>
        <v>5</v>
      </c>
      <c r="O313" s="26" t="s">
        <v>28</v>
      </c>
      <c r="P313" s="33">
        <f ca="1">INDIRECT(ADDRESS($B313,6,1,1,$B$9))</f>
        <v>8</v>
      </c>
      <c r="Q313" s="26" t="s">
        <v>49</v>
      </c>
      <c r="R313" s="27"/>
      <c r="S313" s="34">
        <v>0</v>
      </c>
      <c r="T313" s="35" t="s">
        <v>28</v>
      </c>
      <c r="U313" s="10">
        <f ca="1">INDIRECT(ADDRESS($B313,7,1,1,$B$9))</f>
        <v>3</v>
      </c>
      <c r="V313" t="s">
        <v>29</v>
      </c>
      <c r="W313" s="33">
        <f ca="1">INDIRECT(ADDRESS($B313,8,1,1,$B$9))</f>
        <v>17</v>
      </c>
      <c r="X313" s="27" t="s">
        <v>29</v>
      </c>
      <c r="Y313" s="10">
        <f ca="1">INDIRECT(ADDRESS($B313,9,1,1,$B$9))</f>
        <v>2000</v>
      </c>
      <c r="Z313" t="s">
        <v>30</v>
      </c>
      <c r="AB313">
        <f ca="1">INDIRECT(ADDRESS($B313,10,1,1,$B$9))</f>
        <v>3</v>
      </c>
      <c r="AC313" t="s">
        <v>29</v>
      </c>
      <c r="AG313">
        <f ca="1">INDIRECT(ADDRESS($B313,11,1,1,$B$9))</f>
        <v>17</v>
      </c>
      <c r="AH313" t="s">
        <v>29</v>
      </c>
      <c r="CA313" s="11"/>
    </row>
    <row r="314" spans="2:79" ht="15" customHeight="1" thickBot="1" x14ac:dyDescent="0.6">
      <c r="F314" s="10"/>
      <c r="G314" s="11"/>
      <c r="H314" s="10"/>
      <c r="J314" s="41" t="str">
        <f ca="1">IF(J313="先後交互制","１局目は", "ずっと")</f>
        <v>１局目は</v>
      </c>
      <c r="K314" s="42"/>
      <c r="L314" s="28"/>
      <c r="M314" s="26"/>
      <c r="N314" s="25"/>
      <c r="O314" s="27"/>
      <c r="P314" s="36" t="s">
        <v>57</v>
      </c>
      <c r="Q314" s="38"/>
      <c r="R314" s="38"/>
      <c r="S314" s="41" t="s">
        <v>51</v>
      </c>
      <c r="T314" s="42"/>
      <c r="U314" s="10"/>
      <c r="W314" s="36" t="s">
        <v>54</v>
      </c>
      <c r="X314" s="27"/>
      <c r="Y314" s="10"/>
      <c r="AK314" s="1" t="s">
        <v>46</v>
      </c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1" t="s">
        <v>93</v>
      </c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2"/>
    </row>
    <row r="315" spans="2:79" ht="15" customHeight="1" thickBot="1" x14ac:dyDescent="0.6">
      <c r="F315" s="10"/>
      <c r="G315" s="11"/>
      <c r="J315" s="41" t="str">
        <f ca="1">IF(J313="先後交互制","Ａさんの先手番、", "")</f>
        <v>Ａさんの先手番、</v>
      </c>
      <c r="K315" s="42"/>
      <c r="L315" s="28"/>
      <c r="M315" s="26"/>
      <c r="N315" s="25"/>
      <c r="O315" s="27"/>
      <c r="P315" s="36" t="s">
        <v>53</v>
      </c>
      <c r="Q315" s="38"/>
      <c r="R315" s="38"/>
      <c r="S315" s="43" t="s">
        <v>52</v>
      </c>
      <c r="T315" s="42"/>
      <c r="U315" s="10"/>
      <c r="W315" s="37" t="s">
        <v>55</v>
      </c>
      <c r="X315" s="27"/>
      <c r="Y315" s="10"/>
      <c r="Z315" s="11"/>
      <c r="AA315" s="12" t="s">
        <v>40</v>
      </c>
      <c r="AB315" s="13"/>
      <c r="AC315" s="13"/>
      <c r="AD315" s="13"/>
      <c r="AE315" s="14"/>
      <c r="AF315" s="12" t="s">
        <v>41</v>
      </c>
      <c r="AG315" s="13"/>
      <c r="AH315" s="13"/>
      <c r="AI315" s="13"/>
      <c r="AJ315" s="13"/>
      <c r="AK315" s="10">
        <f ca="1">INDIRECT(ADDRESS($B313,14,1,1,$B$9))</f>
        <v>1057</v>
      </c>
      <c r="AL315" t="s">
        <v>30</v>
      </c>
      <c r="AO315" s="6" t="s">
        <v>42</v>
      </c>
      <c r="AP315" s="6"/>
      <c r="AQ315" s="6"/>
      <c r="AR315" s="6"/>
      <c r="AS315" s="6"/>
      <c r="AT315" s="6"/>
      <c r="AU315" s="6"/>
      <c r="AV315" s="6"/>
      <c r="AW315" s="49" t="s">
        <v>45</v>
      </c>
      <c r="AX315" s="47"/>
      <c r="AY315" s="47"/>
      <c r="AZ315" s="47"/>
      <c r="BA315" s="47"/>
      <c r="BB315" s="47"/>
      <c r="BC315" s="47"/>
      <c r="BD315" s="47"/>
      <c r="BE315" s="10">
        <f ca="1">INDIRECT(ADDRESS($B313,19,1,1,$B$9))</f>
        <v>943</v>
      </c>
      <c r="BF315" t="s">
        <v>30</v>
      </c>
      <c r="BI315" s="6" t="s">
        <v>42</v>
      </c>
      <c r="BQ315" t="s">
        <v>45</v>
      </c>
      <c r="BY315" s="77" t="s">
        <v>47</v>
      </c>
      <c r="BZ315" s="78"/>
      <c r="CA315" s="79"/>
    </row>
    <row r="316" spans="2:79" ht="15" customHeight="1" x14ac:dyDescent="0.55000000000000004">
      <c r="F316" s="10"/>
      <c r="G316" s="11"/>
      <c r="H316" s="10"/>
      <c r="J316" s="41" t="str">
        <f ca="1">IF(J313="先後交互制","Ｂさんの後手番。", "")</f>
        <v>Ｂさんの後手番。</v>
      </c>
      <c r="K316" s="42"/>
      <c r="L316" s="28"/>
      <c r="M316" s="26"/>
      <c r="N316" s="25"/>
      <c r="O316" s="27"/>
      <c r="P316" s="36" t="s">
        <v>50</v>
      </c>
      <c r="Q316" s="38"/>
      <c r="R316" s="38"/>
      <c r="S316" s="43"/>
      <c r="T316" s="42"/>
      <c r="U316" s="10"/>
      <c r="W316" s="37" t="s">
        <v>56</v>
      </c>
      <c r="X316" s="27"/>
      <c r="Y316" s="10"/>
      <c r="Z316" s="11"/>
      <c r="AA316" s="15"/>
      <c r="AB316" s="16">
        <f ca="1">INDIRECT(ADDRESS($B313,12,1,1,$B$9))</f>
        <v>1024</v>
      </c>
      <c r="AC316" s="16" t="s">
        <v>30</v>
      </c>
      <c r="AD316" s="16"/>
      <c r="AE316" s="17"/>
      <c r="AF316" s="15"/>
      <c r="AG316" s="16">
        <f ca="1">INDIRECT(ADDRESS($B313,13,1,1,$B$9))</f>
        <v>968</v>
      </c>
      <c r="AH316" s="16" t="s">
        <v>30</v>
      </c>
      <c r="AI316" s="16"/>
      <c r="AJ316" s="16"/>
      <c r="AK316" s="10">
        <f ca="1">AK315*100/$Y313</f>
        <v>52.85</v>
      </c>
      <c r="AL316" t="s">
        <v>101</v>
      </c>
      <c r="AO316" s="1" t="s">
        <v>43</v>
      </c>
      <c r="AP316" s="5"/>
      <c r="AQ316" s="5"/>
      <c r="AR316" s="2"/>
      <c r="AS316" s="1" t="s">
        <v>44</v>
      </c>
      <c r="AT316" s="5"/>
      <c r="AU316" s="5"/>
      <c r="AV316" s="2"/>
      <c r="AW316" s="51" t="s">
        <v>43</v>
      </c>
      <c r="AX316" s="51"/>
      <c r="AY316" s="51"/>
      <c r="AZ316" s="52"/>
      <c r="BA316" s="50" t="s">
        <v>44</v>
      </c>
      <c r="BB316" s="51"/>
      <c r="BC316" s="51"/>
      <c r="BD316" s="55"/>
      <c r="BE316" s="10">
        <f ca="1">BE315*100/$Y313</f>
        <v>47.15</v>
      </c>
      <c r="BF316" t="s">
        <v>101</v>
      </c>
      <c r="BI316" s="1" t="s">
        <v>43</v>
      </c>
      <c r="BJ316" s="5"/>
      <c r="BK316" s="5"/>
      <c r="BL316" s="2"/>
      <c r="BM316" s="5" t="s">
        <v>44</v>
      </c>
      <c r="BN316" s="5"/>
      <c r="BO316" s="5"/>
      <c r="BP316" s="5"/>
      <c r="BQ316" s="1" t="s">
        <v>43</v>
      </c>
      <c r="BR316" s="5"/>
      <c r="BS316" s="5"/>
      <c r="BT316" s="2"/>
      <c r="BU316" s="1" t="s">
        <v>44</v>
      </c>
      <c r="BV316" s="5"/>
      <c r="BW316" s="5"/>
      <c r="BX316" s="5"/>
      <c r="BY316" s="69">
        <f ca="1">INDIRECT(ADDRESS($B313,24,1,1,$B$9))</f>
        <v>8</v>
      </c>
      <c r="BZ316" s="70" t="s">
        <v>30</v>
      </c>
      <c r="CA316" s="71"/>
    </row>
    <row r="317" spans="2:79" ht="15" customHeight="1" x14ac:dyDescent="0.55000000000000004">
      <c r="F317" s="10"/>
      <c r="G317" s="11"/>
      <c r="H317" s="10"/>
      <c r="J317" s="41" t="str">
        <f ca="1">IF(J313="先後交互制","１局毎に先後入替", "先後入替無し")</f>
        <v>１局毎に先後入替</v>
      </c>
      <c r="K317" s="42"/>
      <c r="L317" s="28"/>
      <c r="M317" s="26"/>
      <c r="N317" s="25"/>
      <c r="O317" s="27"/>
      <c r="P317" s="37"/>
      <c r="Q317" s="38"/>
      <c r="R317" s="38"/>
      <c r="S317" s="43"/>
      <c r="T317" s="42"/>
      <c r="U317" s="10"/>
      <c r="W317" s="25"/>
      <c r="X317" s="27"/>
      <c r="Y317" s="10"/>
      <c r="Z317" s="11"/>
      <c r="AA317" s="59"/>
      <c r="AB317" s="67">
        <f ca="1">AB316*100/(Y313-BY316)</f>
        <v>51.405622489959839</v>
      </c>
      <c r="AC317" s="58" t="s">
        <v>24</v>
      </c>
      <c r="AD317" s="63"/>
      <c r="AE317" s="17"/>
      <c r="AF317" s="59"/>
      <c r="AG317" s="67">
        <f ca="1">AG316*100/(Y313-BY316)</f>
        <v>48.594377510040161</v>
      </c>
      <c r="AH317" s="58" t="s">
        <v>24</v>
      </c>
      <c r="AI317" s="16"/>
      <c r="AJ317" s="16"/>
      <c r="AK317" s="10"/>
      <c r="AO317" s="10">
        <f ca="1">INDIRECT(ADDRESS($B313,15,1,1,$B$9))</f>
        <v>576</v>
      </c>
      <c r="AP317" t="s">
        <v>30</v>
      </c>
      <c r="AR317" s="11"/>
      <c r="AS317" s="10">
        <f ca="1">INDIRECT(ADDRESS($B313,16,1,1,$B$9))</f>
        <v>481</v>
      </c>
      <c r="AT317" t="s">
        <v>30</v>
      </c>
      <c r="AV317" s="11"/>
      <c r="AW317" s="47">
        <f ca="1">INDIRECT(ADDRESS($B313,17,1,1,$B$9))</f>
        <v>0</v>
      </c>
      <c r="AX317" s="49" t="s">
        <v>30</v>
      </c>
      <c r="AY317" s="49"/>
      <c r="AZ317" s="60"/>
      <c r="BA317" s="61">
        <f ca="1">INDIRECT(ADDRESS($B313,18,1,1,$B$9))</f>
        <v>0</v>
      </c>
      <c r="BB317" s="49" t="s">
        <v>30</v>
      </c>
      <c r="BC317" s="49"/>
      <c r="BD317" s="62"/>
      <c r="BE317" s="10"/>
      <c r="BI317" s="10">
        <f ca="1">INDIRECT(ADDRESS($B313,20,1,1,$B$9))</f>
        <v>447</v>
      </c>
      <c r="BJ317" t="s">
        <v>30</v>
      </c>
      <c r="BL317" s="11"/>
      <c r="BM317" s="10">
        <f ca="1">INDIRECT(ADDRESS($B313,21,1,1,$B$9))</f>
        <v>483</v>
      </c>
      <c r="BN317" t="s">
        <v>30</v>
      </c>
      <c r="BQ317" s="10">
        <f ca="1">INDIRECT(ADDRESS($B313,22,1,1,$B$9))</f>
        <v>1</v>
      </c>
      <c r="BR317" t="s">
        <v>30</v>
      </c>
      <c r="BT317" s="11"/>
      <c r="BU317" s="10">
        <f ca="1">INDIRECT(ADDRESS($B313,23,1,1,$B$9))</f>
        <v>4</v>
      </c>
      <c r="BV317" t="s">
        <v>30</v>
      </c>
      <c r="BY317" s="72">
        <f ca="1">BY316*100/Y313</f>
        <v>0.4</v>
      </c>
      <c r="BZ317" s="73" t="s">
        <v>24</v>
      </c>
      <c r="CA317" s="71"/>
    </row>
    <row r="318" spans="2:79" ht="15" customHeight="1" thickBot="1" x14ac:dyDescent="0.6">
      <c r="F318" s="3"/>
      <c r="G318" s="4"/>
      <c r="H318" s="3"/>
      <c r="I318" s="6"/>
      <c r="J318" s="57"/>
      <c r="K318" s="45"/>
      <c r="L318" s="29"/>
      <c r="M318" s="30"/>
      <c r="N318" s="31"/>
      <c r="O318" s="32"/>
      <c r="P318" s="39"/>
      <c r="Q318" s="40"/>
      <c r="R318" s="40"/>
      <c r="S318" s="44"/>
      <c r="T318" s="45"/>
      <c r="U318" s="3"/>
      <c r="V318" s="6"/>
      <c r="W318" s="31"/>
      <c r="X318" s="32"/>
      <c r="Y318" s="3"/>
      <c r="Z318" s="4"/>
      <c r="AA318" s="64" t="s">
        <v>116</v>
      </c>
      <c r="AB318" s="68">
        <f ca="1">AB317-50</f>
        <v>1.4056224899598391</v>
      </c>
      <c r="AC318" s="65" t="s">
        <v>117</v>
      </c>
      <c r="AD318" s="65"/>
      <c r="AE318" s="66"/>
      <c r="AF318" s="64" t="s">
        <v>116</v>
      </c>
      <c r="AG318" s="68">
        <f ca="1">AG317-50</f>
        <v>-1.4056224899598391</v>
      </c>
      <c r="AH318" s="65" t="s">
        <v>117</v>
      </c>
      <c r="AI318" s="65"/>
      <c r="AJ318" s="65"/>
      <c r="AK318" s="3"/>
      <c r="AL318" s="6"/>
      <c r="AM318" s="6"/>
      <c r="AN318" s="6"/>
      <c r="AO318" s="3"/>
      <c r="AP318" s="6"/>
      <c r="AQ318" s="6"/>
      <c r="AR318" s="4"/>
      <c r="AS318" s="3"/>
      <c r="AT318" s="6"/>
      <c r="AU318" s="6"/>
      <c r="AV318" s="4"/>
      <c r="AW318" s="48"/>
      <c r="AX318" s="46"/>
      <c r="AY318" s="46"/>
      <c r="AZ318" s="54"/>
      <c r="BA318" s="53"/>
      <c r="BB318" s="46"/>
      <c r="BC318" s="46"/>
      <c r="BD318" s="56"/>
      <c r="BE318" s="3"/>
      <c r="BF318" s="6"/>
      <c r="BG318" s="6"/>
      <c r="BH318" s="6"/>
      <c r="BI318" s="3"/>
      <c r="BJ318" s="6"/>
      <c r="BK318" s="6"/>
      <c r="BL318" s="4"/>
      <c r="BM318" s="3"/>
      <c r="BN318" s="6"/>
      <c r="BO318" s="6"/>
      <c r="BP318" s="6"/>
      <c r="BQ318" s="3"/>
      <c r="BR318" s="6"/>
      <c r="BS318" s="6"/>
      <c r="BT318" s="4"/>
      <c r="BU318" s="3"/>
      <c r="BV318" s="6"/>
      <c r="BW318" s="6"/>
      <c r="BX318" s="6"/>
      <c r="BY318" s="74"/>
      <c r="BZ318" s="75"/>
      <c r="CA318" s="76"/>
    </row>
    <row r="320" spans="2:79" ht="15" customHeight="1" thickBot="1" x14ac:dyDescent="0.6"/>
    <row r="321" spans="2:79" ht="15" customHeight="1" thickBot="1" x14ac:dyDescent="0.6">
      <c r="F321" s="7" t="s">
        <v>39</v>
      </c>
      <c r="G321" s="8"/>
      <c r="H321" s="8"/>
      <c r="I321" s="8"/>
      <c r="J321" s="8"/>
      <c r="K321" s="8"/>
      <c r="L321" s="7" t="s">
        <v>48</v>
      </c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7" t="s">
        <v>36</v>
      </c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8"/>
      <c r="CA321" s="9"/>
    </row>
    <row r="322" spans="2:79" ht="15" customHeight="1" x14ac:dyDescent="0.55000000000000004">
      <c r="B322" s="18" t="s">
        <v>27</v>
      </c>
      <c r="C322" s="19"/>
      <c r="D322" s="20"/>
      <c r="F322" s="1" t="s">
        <v>31</v>
      </c>
      <c r="G322" s="2"/>
      <c r="H322" s="1" t="s">
        <v>32</v>
      </c>
      <c r="I322" s="5"/>
      <c r="J322" s="1" t="s">
        <v>38</v>
      </c>
      <c r="K322" s="2"/>
      <c r="L322" s="21" t="s">
        <v>33</v>
      </c>
      <c r="M322" s="22"/>
      <c r="N322" s="23" t="s">
        <v>34</v>
      </c>
      <c r="O322" s="24"/>
      <c r="P322" s="23" t="s">
        <v>84</v>
      </c>
      <c r="Q322" s="24"/>
      <c r="R322" s="24"/>
      <c r="S322" s="1" t="s">
        <v>47</v>
      </c>
      <c r="T322" s="2"/>
      <c r="U322" s="1" t="s">
        <v>35</v>
      </c>
      <c r="V322" s="5"/>
      <c r="W322" s="23" t="s">
        <v>58</v>
      </c>
      <c r="X322" s="24"/>
      <c r="Y322" s="1" t="s">
        <v>37</v>
      </c>
      <c r="Z322" s="5"/>
      <c r="AA322" s="5"/>
      <c r="AB322" s="5" t="s">
        <v>112</v>
      </c>
      <c r="AC322" s="5"/>
      <c r="AD322" s="5"/>
      <c r="AE322" s="5"/>
      <c r="AF322" s="5"/>
      <c r="AG322" s="5" t="s">
        <v>113</v>
      </c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2"/>
    </row>
    <row r="323" spans="2:79" ht="15" customHeight="1" thickBot="1" x14ac:dyDescent="0.6">
      <c r="B323" s="3">
        <v>32</v>
      </c>
      <c r="C323" s="6"/>
      <c r="D323" s="4"/>
      <c r="F323" s="10">
        <f ca="1">INDIRECT(ADDRESS($B323,1,1,1,$B$9))</f>
        <v>80</v>
      </c>
      <c r="G323" s="11" t="s">
        <v>23</v>
      </c>
      <c r="H323" s="10">
        <f ca="1">INDIRECT(ADDRESS($B323,2,1,1,$B$9))</f>
        <v>10</v>
      </c>
      <c r="I323" t="s">
        <v>24</v>
      </c>
      <c r="J323" s="10" t="str">
        <f ca="1">IF(INDIRECT(ADDRESS($B323,3,1,1,$B$9))="alternating", "先後交互制", "先後固定制")</f>
        <v>先後交互制</v>
      </c>
      <c r="K323" s="11"/>
      <c r="L323" s="33">
        <f ca="1">INDIRECT(ADDRESS($B323,4,1,1,$B$9))</f>
        <v>1</v>
      </c>
      <c r="M323" s="26" t="s">
        <v>28</v>
      </c>
      <c r="N323" s="33">
        <f ca="1">INDIRECT(ADDRESS($B323,5,1,1,$B$9))</f>
        <v>4</v>
      </c>
      <c r="O323" s="26" t="s">
        <v>28</v>
      </c>
      <c r="P323" s="33">
        <f ca="1">INDIRECT(ADDRESS($B323,6,1,1,$B$9))</f>
        <v>16</v>
      </c>
      <c r="Q323" s="26" t="s">
        <v>49</v>
      </c>
      <c r="R323" s="27"/>
      <c r="S323" s="34">
        <v>0</v>
      </c>
      <c r="T323" s="35" t="s">
        <v>28</v>
      </c>
      <c r="U323" s="10">
        <f ca="1">INDIRECT(ADDRESS($B323,7,1,1,$B$9))</f>
        <v>7</v>
      </c>
      <c r="V323" t="s">
        <v>29</v>
      </c>
      <c r="W323" s="33">
        <f ca="1">INDIRECT(ADDRESS($B323,8,1,1,$B$9))</f>
        <v>35</v>
      </c>
      <c r="X323" s="27" t="s">
        <v>29</v>
      </c>
      <c r="Y323" s="10">
        <f ca="1">INDIRECT(ADDRESS($B323,9,1,1,$B$9))</f>
        <v>2000</v>
      </c>
      <c r="Z323" t="s">
        <v>30</v>
      </c>
      <c r="AB323">
        <f ca="1">INDIRECT(ADDRESS($B323,10,1,1,$B$9))</f>
        <v>7</v>
      </c>
      <c r="AC323" t="s">
        <v>29</v>
      </c>
      <c r="AG323">
        <f ca="1">INDIRECT(ADDRESS($B323,11,1,1,$B$9))</f>
        <v>35</v>
      </c>
      <c r="AH323" t="s">
        <v>29</v>
      </c>
      <c r="CA323" s="11"/>
    </row>
    <row r="324" spans="2:79" ht="15" customHeight="1" thickBot="1" x14ac:dyDescent="0.6">
      <c r="F324" s="10"/>
      <c r="G324" s="11"/>
      <c r="H324" s="10"/>
      <c r="J324" s="41" t="str">
        <f ca="1">IF(J323="先後交互制","１局目は", "ずっと")</f>
        <v>１局目は</v>
      </c>
      <c r="K324" s="42"/>
      <c r="L324" s="28"/>
      <c r="M324" s="26"/>
      <c r="N324" s="25"/>
      <c r="O324" s="27"/>
      <c r="P324" s="36" t="s">
        <v>57</v>
      </c>
      <c r="Q324" s="38"/>
      <c r="R324" s="38"/>
      <c r="S324" s="41" t="s">
        <v>51</v>
      </c>
      <c r="T324" s="42"/>
      <c r="U324" s="10"/>
      <c r="W324" s="36" t="s">
        <v>54</v>
      </c>
      <c r="X324" s="27"/>
      <c r="Y324" s="10"/>
      <c r="AK324" s="1" t="s">
        <v>46</v>
      </c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1" t="s">
        <v>93</v>
      </c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2"/>
    </row>
    <row r="325" spans="2:79" ht="15" customHeight="1" thickBot="1" x14ac:dyDescent="0.6">
      <c r="F325" s="10"/>
      <c r="G325" s="11"/>
      <c r="J325" s="41" t="str">
        <f ca="1">IF(J323="先後交互制","Ａさんの先手番、", "")</f>
        <v>Ａさんの先手番、</v>
      </c>
      <c r="K325" s="42"/>
      <c r="L325" s="28"/>
      <c r="M325" s="26"/>
      <c r="N325" s="25"/>
      <c r="O325" s="27"/>
      <c r="P325" s="36" t="s">
        <v>53</v>
      </c>
      <c r="Q325" s="38"/>
      <c r="R325" s="38"/>
      <c r="S325" s="43" t="s">
        <v>52</v>
      </c>
      <c r="T325" s="42"/>
      <c r="U325" s="10"/>
      <c r="W325" s="37" t="s">
        <v>55</v>
      </c>
      <c r="X325" s="27"/>
      <c r="Y325" s="10"/>
      <c r="Z325" s="11"/>
      <c r="AA325" s="12" t="s">
        <v>40</v>
      </c>
      <c r="AB325" s="13"/>
      <c r="AC325" s="13"/>
      <c r="AD325" s="13"/>
      <c r="AE325" s="14"/>
      <c r="AF325" s="12" t="s">
        <v>41</v>
      </c>
      <c r="AG325" s="13"/>
      <c r="AH325" s="13"/>
      <c r="AI325" s="13"/>
      <c r="AJ325" s="13"/>
      <c r="AK325" s="10">
        <f ca="1">INDIRECT(ADDRESS($B323,14,1,1,$B$9))</f>
        <v>340</v>
      </c>
      <c r="AL325" t="s">
        <v>30</v>
      </c>
      <c r="AO325" s="6" t="s">
        <v>42</v>
      </c>
      <c r="AP325" s="6"/>
      <c r="AQ325" s="6"/>
      <c r="AR325" s="6"/>
      <c r="AS325" s="6"/>
      <c r="AT325" s="6"/>
      <c r="AU325" s="6"/>
      <c r="AV325" s="6"/>
      <c r="AW325" s="49" t="s">
        <v>45</v>
      </c>
      <c r="AX325" s="47"/>
      <c r="AY325" s="47"/>
      <c r="AZ325" s="47"/>
      <c r="BA325" s="47"/>
      <c r="BB325" s="47"/>
      <c r="BC325" s="47"/>
      <c r="BD325" s="47"/>
      <c r="BE325" s="10">
        <f ca="1">INDIRECT(ADDRESS($B323,19,1,1,$B$9))</f>
        <v>1660</v>
      </c>
      <c r="BF325" t="s">
        <v>30</v>
      </c>
      <c r="BI325" s="6" t="s">
        <v>42</v>
      </c>
      <c r="BQ325" t="s">
        <v>45</v>
      </c>
      <c r="BY325" s="77" t="s">
        <v>47</v>
      </c>
      <c r="BZ325" s="78"/>
      <c r="CA325" s="79"/>
    </row>
    <row r="326" spans="2:79" ht="15" customHeight="1" x14ac:dyDescent="0.55000000000000004">
      <c r="F326" s="10"/>
      <c r="G326" s="11"/>
      <c r="H326" s="10"/>
      <c r="J326" s="41" t="str">
        <f ca="1">IF(J323="先後交互制","Ｂさんの後手番。", "")</f>
        <v>Ｂさんの後手番。</v>
      </c>
      <c r="K326" s="42"/>
      <c r="L326" s="28"/>
      <c r="M326" s="26"/>
      <c r="N326" s="25"/>
      <c r="O326" s="27"/>
      <c r="P326" s="36" t="s">
        <v>50</v>
      </c>
      <c r="Q326" s="38"/>
      <c r="R326" s="38"/>
      <c r="S326" s="43"/>
      <c r="T326" s="42"/>
      <c r="U326" s="10"/>
      <c r="W326" s="37" t="s">
        <v>56</v>
      </c>
      <c r="X326" s="27"/>
      <c r="Y326" s="10"/>
      <c r="Z326" s="11"/>
      <c r="AA326" s="15"/>
      <c r="AB326" s="16">
        <f ca="1">INDIRECT(ADDRESS($B323,12,1,1,$B$9))</f>
        <v>1018</v>
      </c>
      <c r="AC326" s="16" t="s">
        <v>30</v>
      </c>
      <c r="AD326" s="16"/>
      <c r="AE326" s="17"/>
      <c r="AF326" s="15"/>
      <c r="AG326" s="16">
        <f ca="1">INDIRECT(ADDRESS($B323,13,1,1,$B$9))</f>
        <v>982</v>
      </c>
      <c r="AH326" s="16" t="s">
        <v>30</v>
      </c>
      <c r="AI326" s="16"/>
      <c r="AJ326" s="16"/>
      <c r="AK326" s="10">
        <f ca="1">AK325*100/$Y323</f>
        <v>17</v>
      </c>
      <c r="AL326" t="s">
        <v>101</v>
      </c>
      <c r="AO326" s="1" t="s">
        <v>43</v>
      </c>
      <c r="AP326" s="5"/>
      <c r="AQ326" s="5"/>
      <c r="AR326" s="2"/>
      <c r="AS326" s="1" t="s">
        <v>44</v>
      </c>
      <c r="AT326" s="5"/>
      <c r="AU326" s="5"/>
      <c r="AV326" s="2"/>
      <c r="AW326" s="51" t="s">
        <v>43</v>
      </c>
      <c r="AX326" s="51"/>
      <c r="AY326" s="51"/>
      <c r="AZ326" s="52"/>
      <c r="BA326" s="50" t="s">
        <v>44</v>
      </c>
      <c r="BB326" s="51"/>
      <c r="BC326" s="51"/>
      <c r="BD326" s="55"/>
      <c r="BE326" s="10">
        <f ca="1">BE325*100/$Y323</f>
        <v>83</v>
      </c>
      <c r="BF326" t="s">
        <v>101</v>
      </c>
      <c r="BI326" s="1" t="s">
        <v>43</v>
      </c>
      <c r="BJ326" s="5"/>
      <c r="BK326" s="5"/>
      <c r="BL326" s="2"/>
      <c r="BM326" s="5" t="s">
        <v>44</v>
      </c>
      <c r="BN326" s="5"/>
      <c r="BO326" s="5"/>
      <c r="BP326" s="5"/>
      <c r="BQ326" s="1" t="s">
        <v>43</v>
      </c>
      <c r="BR326" s="5"/>
      <c r="BS326" s="5"/>
      <c r="BT326" s="2"/>
      <c r="BU326" s="1" t="s">
        <v>44</v>
      </c>
      <c r="BV326" s="5"/>
      <c r="BW326" s="5"/>
      <c r="BX326" s="5"/>
      <c r="BY326" s="69">
        <f ca="1">INDIRECT(ADDRESS($B323,24,1,1,$B$9))</f>
        <v>0</v>
      </c>
      <c r="BZ326" s="70" t="s">
        <v>30</v>
      </c>
      <c r="CA326" s="71"/>
    </row>
    <row r="327" spans="2:79" ht="15" customHeight="1" x14ac:dyDescent="0.55000000000000004">
      <c r="F327" s="10"/>
      <c r="G327" s="11"/>
      <c r="H327" s="10"/>
      <c r="J327" s="41" t="str">
        <f ca="1">IF(J323="先後交互制","１局毎に先後入替", "先後入替無し")</f>
        <v>１局毎に先後入替</v>
      </c>
      <c r="K327" s="42"/>
      <c r="L327" s="28"/>
      <c r="M327" s="26"/>
      <c r="N327" s="25"/>
      <c r="O327" s="27"/>
      <c r="P327" s="37"/>
      <c r="Q327" s="38"/>
      <c r="R327" s="38"/>
      <c r="S327" s="43"/>
      <c r="T327" s="42"/>
      <c r="U327" s="10"/>
      <c r="W327" s="25"/>
      <c r="X327" s="27"/>
      <c r="Y327" s="10"/>
      <c r="Z327" s="11"/>
      <c r="AA327" s="59"/>
      <c r="AB327" s="67">
        <f ca="1">AB326*100/(Y323-BY326)</f>
        <v>50.9</v>
      </c>
      <c r="AC327" s="58" t="s">
        <v>24</v>
      </c>
      <c r="AD327" s="63"/>
      <c r="AE327" s="17"/>
      <c r="AF327" s="59"/>
      <c r="AG327" s="67">
        <f ca="1">AG326*100/(Y323-BY326)</f>
        <v>49.1</v>
      </c>
      <c r="AH327" s="58" t="s">
        <v>24</v>
      </c>
      <c r="AI327" s="16"/>
      <c r="AJ327" s="16"/>
      <c r="AK327" s="10"/>
      <c r="AO327" s="10">
        <f ca="1">INDIRECT(ADDRESS($B323,15,1,1,$B$9))</f>
        <v>181</v>
      </c>
      <c r="AP327" t="s">
        <v>30</v>
      </c>
      <c r="AR327" s="11"/>
      <c r="AS327" s="10">
        <f ca="1">INDIRECT(ADDRESS($B323,16,1,1,$B$9))</f>
        <v>159</v>
      </c>
      <c r="AT327" t="s">
        <v>30</v>
      </c>
      <c r="AV327" s="11"/>
      <c r="AW327" s="47">
        <f ca="1">INDIRECT(ADDRESS($B323,17,1,1,$B$9))</f>
        <v>0</v>
      </c>
      <c r="AX327" s="49" t="s">
        <v>30</v>
      </c>
      <c r="AY327" s="49"/>
      <c r="AZ327" s="60"/>
      <c r="BA327" s="61">
        <f ca="1">INDIRECT(ADDRESS($B323,18,1,1,$B$9))</f>
        <v>0</v>
      </c>
      <c r="BB327" s="49" t="s">
        <v>30</v>
      </c>
      <c r="BC327" s="49"/>
      <c r="BD327" s="62"/>
      <c r="BE327" s="10"/>
      <c r="BI327" s="10">
        <f ca="1">INDIRECT(ADDRESS($B323,20,1,1,$B$9))</f>
        <v>837</v>
      </c>
      <c r="BJ327" t="s">
        <v>30</v>
      </c>
      <c r="BL327" s="11"/>
      <c r="BM327" s="10">
        <f ca="1">INDIRECT(ADDRESS($B323,21,1,1,$B$9))</f>
        <v>823</v>
      </c>
      <c r="BN327" t="s">
        <v>30</v>
      </c>
      <c r="BQ327" s="10">
        <f ca="1">INDIRECT(ADDRESS($B323,22,1,1,$B$9))</f>
        <v>0</v>
      </c>
      <c r="BR327" t="s">
        <v>30</v>
      </c>
      <c r="BT327" s="11"/>
      <c r="BU327" s="10">
        <f ca="1">INDIRECT(ADDRESS($B323,23,1,1,$B$9))</f>
        <v>0</v>
      </c>
      <c r="BV327" t="s">
        <v>30</v>
      </c>
      <c r="BY327" s="72">
        <f ca="1">BY326*100/Y323</f>
        <v>0</v>
      </c>
      <c r="BZ327" s="73" t="s">
        <v>24</v>
      </c>
      <c r="CA327" s="71"/>
    </row>
    <row r="328" spans="2:79" ht="15" customHeight="1" thickBot="1" x14ac:dyDescent="0.6">
      <c r="F328" s="3"/>
      <c r="G328" s="4"/>
      <c r="H328" s="3"/>
      <c r="I328" s="6"/>
      <c r="J328" s="57"/>
      <c r="K328" s="45"/>
      <c r="L328" s="29"/>
      <c r="M328" s="30"/>
      <c r="N328" s="31"/>
      <c r="O328" s="32"/>
      <c r="P328" s="39"/>
      <c r="Q328" s="40"/>
      <c r="R328" s="40"/>
      <c r="S328" s="44"/>
      <c r="T328" s="45"/>
      <c r="U328" s="3"/>
      <c r="V328" s="6"/>
      <c r="W328" s="31"/>
      <c r="X328" s="32"/>
      <c r="Y328" s="3"/>
      <c r="Z328" s="4"/>
      <c r="AA328" s="64" t="s">
        <v>116</v>
      </c>
      <c r="AB328" s="68">
        <f ca="1">AB327-50</f>
        <v>0.89999999999999858</v>
      </c>
      <c r="AC328" s="65" t="s">
        <v>117</v>
      </c>
      <c r="AD328" s="65"/>
      <c r="AE328" s="66"/>
      <c r="AF328" s="64" t="s">
        <v>116</v>
      </c>
      <c r="AG328" s="68">
        <f ca="1">AG327-50</f>
        <v>-0.89999999999999858</v>
      </c>
      <c r="AH328" s="65" t="s">
        <v>117</v>
      </c>
      <c r="AI328" s="65"/>
      <c r="AJ328" s="65"/>
      <c r="AK328" s="3"/>
      <c r="AL328" s="6"/>
      <c r="AM328" s="6"/>
      <c r="AN328" s="6"/>
      <c r="AO328" s="3"/>
      <c r="AP328" s="6"/>
      <c r="AQ328" s="6"/>
      <c r="AR328" s="4"/>
      <c r="AS328" s="3"/>
      <c r="AT328" s="6"/>
      <c r="AU328" s="6"/>
      <c r="AV328" s="4"/>
      <c r="AW328" s="48"/>
      <c r="AX328" s="46"/>
      <c r="AY328" s="46"/>
      <c r="AZ328" s="54"/>
      <c r="BA328" s="53"/>
      <c r="BB328" s="46"/>
      <c r="BC328" s="46"/>
      <c r="BD328" s="56"/>
      <c r="BE328" s="3"/>
      <c r="BF328" s="6"/>
      <c r="BG328" s="6"/>
      <c r="BH328" s="6"/>
      <c r="BI328" s="3"/>
      <c r="BJ328" s="6"/>
      <c r="BK328" s="6"/>
      <c r="BL328" s="4"/>
      <c r="BM328" s="3"/>
      <c r="BN328" s="6"/>
      <c r="BO328" s="6"/>
      <c r="BP328" s="6"/>
      <c r="BQ328" s="3"/>
      <c r="BR328" s="6"/>
      <c r="BS328" s="6"/>
      <c r="BT328" s="4"/>
      <c r="BU328" s="3"/>
      <c r="BV328" s="6"/>
      <c r="BW328" s="6"/>
      <c r="BX328" s="6"/>
      <c r="BY328" s="74"/>
      <c r="BZ328" s="75"/>
      <c r="CA328" s="76"/>
    </row>
    <row r="330" spans="2:79" ht="15" customHeight="1" thickBot="1" x14ac:dyDescent="0.6"/>
    <row r="331" spans="2:79" ht="15" customHeight="1" thickBot="1" x14ac:dyDescent="0.6">
      <c r="F331" s="7" t="s">
        <v>39</v>
      </c>
      <c r="G331" s="8"/>
      <c r="H331" s="8"/>
      <c r="I331" s="8"/>
      <c r="J331" s="8"/>
      <c r="K331" s="8"/>
      <c r="L331" s="7" t="s">
        <v>48</v>
      </c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7" t="s">
        <v>36</v>
      </c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  <c r="BU331" s="8"/>
      <c r="BV331" s="8"/>
      <c r="BW331" s="8"/>
      <c r="BX331" s="8"/>
      <c r="BY331" s="8"/>
      <c r="BZ331" s="8"/>
      <c r="CA331" s="9"/>
    </row>
    <row r="332" spans="2:79" ht="15" customHeight="1" x14ac:dyDescent="0.55000000000000004">
      <c r="B332" s="18" t="s">
        <v>27</v>
      </c>
      <c r="C332" s="19"/>
      <c r="D332" s="20"/>
      <c r="F332" s="1" t="s">
        <v>31</v>
      </c>
      <c r="G332" s="2"/>
      <c r="H332" s="1" t="s">
        <v>32</v>
      </c>
      <c r="I332" s="5"/>
      <c r="J332" s="1" t="s">
        <v>38</v>
      </c>
      <c r="K332" s="2"/>
      <c r="L332" s="21" t="s">
        <v>33</v>
      </c>
      <c r="M332" s="22"/>
      <c r="N332" s="23" t="s">
        <v>34</v>
      </c>
      <c r="O332" s="24"/>
      <c r="P332" s="23" t="s">
        <v>84</v>
      </c>
      <c r="Q332" s="24"/>
      <c r="R332" s="24"/>
      <c r="S332" s="1" t="s">
        <v>47</v>
      </c>
      <c r="T332" s="2"/>
      <c r="U332" s="1" t="s">
        <v>35</v>
      </c>
      <c r="V332" s="5"/>
      <c r="W332" s="23" t="s">
        <v>58</v>
      </c>
      <c r="X332" s="24"/>
      <c r="Y332" s="1" t="s">
        <v>37</v>
      </c>
      <c r="Z332" s="5"/>
      <c r="AA332" s="5"/>
      <c r="AB332" s="5" t="s">
        <v>112</v>
      </c>
      <c r="AC332" s="5"/>
      <c r="AD332" s="5"/>
      <c r="AE332" s="5"/>
      <c r="AF332" s="5"/>
      <c r="AG332" s="5" t="s">
        <v>113</v>
      </c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2"/>
    </row>
    <row r="333" spans="2:79" ht="15" customHeight="1" thickBot="1" x14ac:dyDescent="0.6">
      <c r="B333" s="3">
        <v>33</v>
      </c>
      <c r="C333" s="6"/>
      <c r="D333" s="4"/>
      <c r="F333" s="10">
        <f ca="1">INDIRECT(ADDRESS($B333,1,1,1,$B$9))</f>
        <v>81</v>
      </c>
      <c r="G333" s="11" t="s">
        <v>23</v>
      </c>
      <c r="H333" s="10">
        <f ca="1">INDIRECT(ADDRESS($B333,2,1,1,$B$9))</f>
        <v>10</v>
      </c>
      <c r="I333" t="s">
        <v>24</v>
      </c>
      <c r="J333" s="10" t="str">
        <f ca="1">IF(INDIRECT(ADDRESS($B333,3,1,1,$B$9))="alternating", "先後交互制", "先後固定制")</f>
        <v>先後交互制</v>
      </c>
      <c r="K333" s="11"/>
      <c r="L333" s="33">
        <f ca="1">INDIRECT(ADDRESS($B333,4,1,1,$B$9))</f>
        <v>1</v>
      </c>
      <c r="M333" s="26" t="s">
        <v>28</v>
      </c>
      <c r="N333" s="33">
        <f ca="1">INDIRECT(ADDRESS($B333,5,1,1,$B$9))</f>
        <v>7</v>
      </c>
      <c r="O333" s="26" t="s">
        <v>28</v>
      </c>
      <c r="P333" s="33">
        <f ca="1">INDIRECT(ADDRESS($B333,6,1,1,$B$9))</f>
        <v>15</v>
      </c>
      <c r="Q333" s="26" t="s">
        <v>49</v>
      </c>
      <c r="R333" s="27"/>
      <c r="S333" s="34">
        <v>0</v>
      </c>
      <c r="T333" s="35" t="s">
        <v>28</v>
      </c>
      <c r="U333" s="10">
        <f ca="1">INDIRECT(ADDRESS($B333,7,1,1,$B$9))</f>
        <v>3</v>
      </c>
      <c r="V333" t="s">
        <v>29</v>
      </c>
      <c r="W333" s="33">
        <f ca="1">INDIRECT(ADDRESS($B333,8,1,1,$B$9))</f>
        <v>33</v>
      </c>
      <c r="X333" s="27" t="s">
        <v>29</v>
      </c>
      <c r="Y333" s="10">
        <f ca="1">INDIRECT(ADDRESS($B333,9,1,1,$B$9))</f>
        <v>2000</v>
      </c>
      <c r="Z333" t="s">
        <v>30</v>
      </c>
      <c r="AB333">
        <f ca="1">INDIRECT(ADDRESS($B333,10,1,1,$B$9))</f>
        <v>3</v>
      </c>
      <c r="AC333" t="s">
        <v>29</v>
      </c>
      <c r="AG333">
        <f ca="1">INDIRECT(ADDRESS($B333,11,1,1,$B$9))</f>
        <v>33</v>
      </c>
      <c r="AH333" t="s">
        <v>29</v>
      </c>
      <c r="CA333" s="11"/>
    </row>
    <row r="334" spans="2:79" ht="15" customHeight="1" thickBot="1" x14ac:dyDescent="0.6">
      <c r="F334" s="10"/>
      <c r="G334" s="11"/>
      <c r="H334" s="10"/>
      <c r="J334" s="41" t="str">
        <f ca="1">IF(J333="先後交互制","１局目は", "ずっと")</f>
        <v>１局目は</v>
      </c>
      <c r="K334" s="42"/>
      <c r="L334" s="28"/>
      <c r="M334" s="26"/>
      <c r="N334" s="25"/>
      <c r="O334" s="27"/>
      <c r="P334" s="36" t="s">
        <v>57</v>
      </c>
      <c r="Q334" s="38"/>
      <c r="R334" s="38"/>
      <c r="S334" s="41" t="s">
        <v>51</v>
      </c>
      <c r="T334" s="42"/>
      <c r="U334" s="10"/>
      <c r="W334" s="36" t="s">
        <v>54</v>
      </c>
      <c r="X334" s="27"/>
      <c r="Y334" s="10"/>
      <c r="AK334" s="1" t="s">
        <v>46</v>
      </c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1" t="s">
        <v>93</v>
      </c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2"/>
    </row>
    <row r="335" spans="2:79" ht="15" customHeight="1" thickBot="1" x14ac:dyDescent="0.6">
      <c r="F335" s="10"/>
      <c r="G335" s="11"/>
      <c r="J335" s="41" t="str">
        <f ca="1">IF(J333="先後交互制","Ａさんの先手番、", "")</f>
        <v>Ａさんの先手番、</v>
      </c>
      <c r="K335" s="42"/>
      <c r="L335" s="28"/>
      <c r="M335" s="26"/>
      <c r="N335" s="25"/>
      <c r="O335" s="27"/>
      <c r="P335" s="36" t="s">
        <v>53</v>
      </c>
      <c r="Q335" s="38"/>
      <c r="R335" s="38"/>
      <c r="S335" s="43" t="s">
        <v>52</v>
      </c>
      <c r="T335" s="42"/>
      <c r="U335" s="10"/>
      <c r="W335" s="37" t="s">
        <v>55</v>
      </c>
      <c r="X335" s="27"/>
      <c r="Y335" s="10"/>
      <c r="Z335" s="11"/>
      <c r="AA335" s="12" t="s">
        <v>40</v>
      </c>
      <c r="AB335" s="13"/>
      <c r="AC335" s="13"/>
      <c r="AD335" s="13"/>
      <c r="AE335" s="14"/>
      <c r="AF335" s="12" t="s">
        <v>41</v>
      </c>
      <c r="AG335" s="13"/>
      <c r="AH335" s="13"/>
      <c r="AI335" s="13"/>
      <c r="AJ335" s="13"/>
      <c r="AK335" s="10">
        <f ca="1">INDIRECT(ADDRESS($B333,14,1,1,$B$9))</f>
        <v>674</v>
      </c>
      <c r="AL335" t="s">
        <v>30</v>
      </c>
      <c r="AO335" s="6" t="s">
        <v>42</v>
      </c>
      <c r="AP335" s="6"/>
      <c r="AQ335" s="6"/>
      <c r="AR335" s="6"/>
      <c r="AS335" s="6"/>
      <c r="AT335" s="6"/>
      <c r="AU335" s="6"/>
      <c r="AV335" s="6"/>
      <c r="AW335" s="49" t="s">
        <v>45</v>
      </c>
      <c r="AX335" s="47"/>
      <c r="AY335" s="47"/>
      <c r="AZ335" s="47"/>
      <c r="BA335" s="47"/>
      <c r="BB335" s="47"/>
      <c r="BC335" s="47"/>
      <c r="BD335" s="47"/>
      <c r="BE335" s="10">
        <f ca="1">INDIRECT(ADDRESS($B333,19,1,1,$B$9))</f>
        <v>1326</v>
      </c>
      <c r="BF335" t="s">
        <v>30</v>
      </c>
      <c r="BI335" s="6" t="s">
        <v>42</v>
      </c>
      <c r="BQ335" t="s">
        <v>45</v>
      </c>
      <c r="BY335" s="77" t="s">
        <v>47</v>
      </c>
      <c r="BZ335" s="78"/>
      <c r="CA335" s="79"/>
    </row>
    <row r="336" spans="2:79" ht="15" customHeight="1" x14ac:dyDescent="0.55000000000000004">
      <c r="F336" s="10"/>
      <c r="G336" s="11"/>
      <c r="H336" s="10"/>
      <c r="J336" s="41" t="str">
        <f ca="1">IF(J333="先後交互制","Ｂさんの後手番。", "")</f>
        <v>Ｂさんの後手番。</v>
      </c>
      <c r="K336" s="42"/>
      <c r="L336" s="28"/>
      <c r="M336" s="26"/>
      <c r="N336" s="25"/>
      <c r="O336" s="27"/>
      <c r="P336" s="36" t="s">
        <v>50</v>
      </c>
      <c r="Q336" s="38"/>
      <c r="R336" s="38"/>
      <c r="S336" s="43"/>
      <c r="T336" s="42"/>
      <c r="U336" s="10"/>
      <c r="W336" s="37" t="s">
        <v>56</v>
      </c>
      <c r="X336" s="27"/>
      <c r="Y336" s="10"/>
      <c r="Z336" s="11"/>
      <c r="AA336" s="15"/>
      <c r="AB336" s="16">
        <f ca="1">INDIRECT(ADDRESS($B333,12,1,1,$B$9))</f>
        <v>993</v>
      </c>
      <c r="AC336" s="16" t="s">
        <v>30</v>
      </c>
      <c r="AD336" s="16"/>
      <c r="AE336" s="17"/>
      <c r="AF336" s="15"/>
      <c r="AG336" s="16">
        <f ca="1">INDIRECT(ADDRESS($B333,13,1,1,$B$9))</f>
        <v>1006</v>
      </c>
      <c r="AH336" s="16" t="s">
        <v>30</v>
      </c>
      <c r="AI336" s="16"/>
      <c r="AJ336" s="16"/>
      <c r="AK336" s="10">
        <f ca="1">AK335*100/$Y333</f>
        <v>33.700000000000003</v>
      </c>
      <c r="AL336" t="s">
        <v>101</v>
      </c>
      <c r="AO336" s="1" t="s">
        <v>43</v>
      </c>
      <c r="AP336" s="5"/>
      <c r="AQ336" s="5"/>
      <c r="AR336" s="2"/>
      <c r="AS336" s="1" t="s">
        <v>44</v>
      </c>
      <c r="AT336" s="5"/>
      <c r="AU336" s="5"/>
      <c r="AV336" s="2"/>
      <c r="AW336" s="51" t="s">
        <v>43</v>
      </c>
      <c r="AX336" s="51"/>
      <c r="AY336" s="51"/>
      <c r="AZ336" s="52"/>
      <c r="BA336" s="50" t="s">
        <v>44</v>
      </c>
      <c r="BB336" s="51"/>
      <c r="BC336" s="51"/>
      <c r="BD336" s="55"/>
      <c r="BE336" s="10">
        <f ca="1">BE335*100/$Y333</f>
        <v>66.3</v>
      </c>
      <c r="BF336" t="s">
        <v>101</v>
      </c>
      <c r="BI336" s="1" t="s">
        <v>43</v>
      </c>
      <c r="BJ336" s="5"/>
      <c r="BK336" s="5"/>
      <c r="BL336" s="2"/>
      <c r="BM336" s="5" t="s">
        <v>44</v>
      </c>
      <c r="BN336" s="5"/>
      <c r="BO336" s="5"/>
      <c r="BP336" s="5"/>
      <c r="BQ336" s="1" t="s">
        <v>43</v>
      </c>
      <c r="BR336" s="5"/>
      <c r="BS336" s="5"/>
      <c r="BT336" s="2"/>
      <c r="BU336" s="1" t="s">
        <v>44</v>
      </c>
      <c r="BV336" s="5"/>
      <c r="BW336" s="5"/>
      <c r="BX336" s="5"/>
      <c r="BY336" s="69">
        <f ca="1">INDIRECT(ADDRESS($B333,24,1,1,$B$9))</f>
        <v>1</v>
      </c>
      <c r="BZ336" s="70" t="s">
        <v>30</v>
      </c>
      <c r="CA336" s="71"/>
    </row>
    <row r="337" spans="2:79" ht="15" customHeight="1" x14ac:dyDescent="0.55000000000000004">
      <c r="F337" s="10"/>
      <c r="G337" s="11"/>
      <c r="H337" s="10"/>
      <c r="J337" s="41" t="str">
        <f ca="1">IF(J333="先後交互制","１局毎に先後入替", "先後入替無し")</f>
        <v>１局毎に先後入替</v>
      </c>
      <c r="K337" s="42"/>
      <c r="L337" s="28"/>
      <c r="M337" s="26"/>
      <c r="N337" s="25"/>
      <c r="O337" s="27"/>
      <c r="P337" s="37"/>
      <c r="Q337" s="38"/>
      <c r="R337" s="38"/>
      <c r="S337" s="43"/>
      <c r="T337" s="42"/>
      <c r="U337" s="10"/>
      <c r="W337" s="25"/>
      <c r="X337" s="27"/>
      <c r="Y337" s="10"/>
      <c r="Z337" s="11"/>
      <c r="AA337" s="59"/>
      <c r="AB337" s="67">
        <f ca="1">AB336*100/(Y333-BY336)</f>
        <v>49.674837418709352</v>
      </c>
      <c r="AC337" s="58" t="s">
        <v>24</v>
      </c>
      <c r="AD337" s="63"/>
      <c r="AE337" s="17"/>
      <c r="AF337" s="59"/>
      <c r="AG337" s="67">
        <f ca="1">AG336*100/(Y333-BY336)</f>
        <v>50.325162581290648</v>
      </c>
      <c r="AH337" s="58" t="s">
        <v>24</v>
      </c>
      <c r="AI337" s="16"/>
      <c r="AJ337" s="16"/>
      <c r="AK337" s="10"/>
      <c r="AO337" s="10">
        <f ca="1">INDIRECT(ADDRESS($B333,15,1,1,$B$9))</f>
        <v>322</v>
      </c>
      <c r="AP337" t="s">
        <v>30</v>
      </c>
      <c r="AR337" s="11"/>
      <c r="AS337" s="10">
        <f ca="1">INDIRECT(ADDRESS($B333,16,1,1,$B$9))</f>
        <v>352</v>
      </c>
      <c r="AT337" t="s">
        <v>30</v>
      </c>
      <c r="AV337" s="11"/>
      <c r="AW337" s="47">
        <f ca="1">INDIRECT(ADDRESS($B333,17,1,1,$B$9))</f>
        <v>0</v>
      </c>
      <c r="AX337" s="49" t="s">
        <v>30</v>
      </c>
      <c r="AY337" s="49"/>
      <c r="AZ337" s="60"/>
      <c r="BA337" s="61">
        <f ca="1">INDIRECT(ADDRESS($B333,18,1,1,$B$9))</f>
        <v>0</v>
      </c>
      <c r="BB337" s="49" t="s">
        <v>30</v>
      </c>
      <c r="BC337" s="49"/>
      <c r="BD337" s="62"/>
      <c r="BE337" s="10"/>
      <c r="BI337" s="10">
        <f ca="1">INDIRECT(ADDRESS($B333,20,1,1,$B$9))</f>
        <v>669</v>
      </c>
      <c r="BJ337" t="s">
        <v>30</v>
      </c>
      <c r="BL337" s="11"/>
      <c r="BM337" s="10">
        <f ca="1">INDIRECT(ADDRESS($B333,21,1,1,$B$9))</f>
        <v>654</v>
      </c>
      <c r="BN337" t="s">
        <v>30</v>
      </c>
      <c r="BQ337" s="10">
        <f ca="1">INDIRECT(ADDRESS($B333,22,1,1,$B$9))</f>
        <v>2</v>
      </c>
      <c r="BR337" t="s">
        <v>30</v>
      </c>
      <c r="BT337" s="11"/>
      <c r="BU337" s="10">
        <f ca="1">INDIRECT(ADDRESS($B333,23,1,1,$B$9))</f>
        <v>0</v>
      </c>
      <c r="BV337" t="s">
        <v>30</v>
      </c>
      <c r="BY337" s="72">
        <f ca="1">BY336*100/Y333</f>
        <v>0.05</v>
      </c>
      <c r="BZ337" s="73" t="s">
        <v>24</v>
      </c>
      <c r="CA337" s="71"/>
    </row>
    <row r="338" spans="2:79" ht="15" customHeight="1" thickBot="1" x14ac:dyDescent="0.6">
      <c r="F338" s="3"/>
      <c r="G338" s="4"/>
      <c r="H338" s="3"/>
      <c r="I338" s="6"/>
      <c r="J338" s="57"/>
      <c r="K338" s="45"/>
      <c r="L338" s="29"/>
      <c r="M338" s="30"/>
      <c r="N338" s="31"/>
      <c r="O338" s="32"/>
      <c r="P338" s="39"/>
      <c r="Q338" s="40"/>
      <c r="R338" s="40"/>
      <c r="S338" s="44"/>
      <c r="T338" s="45"/>
      <c r="U338" s="3"/>
      <c r="V338" s="6"/>
      <c r="W338" s="31"/>
      <c r="X338" s="32"/>
      <c r="Y338" s="3"/>
      <c r="Z338" s="4"/>
      <c r="AA338" s="64" t="s">
        <v>116</v>
      </c>
      <c r="AB338" s="68">
        <f ca="1">AB337-50</f>
        <v>-0.32516258129064823</v>
      </c>
      <c r="AC338" s="65" t="s">
        <v>117</v>
      </c>
      <c r="AD338" s="65"/>
      <c r="AE338" s="66"/>
      <c r="AF338" s="64" t="s">
        <v>116</v>
      </c>
      <c r="AG338" s="68">
        <f ca="1">AG337-50</f>
        <v>0.32516258129064823</v>
      </c>
      <c r="AH338" s="65" t="s">
        <v>117</v>
      </c>
      <c r="AI338" s="65"/>
      <c r="AJ338" s="65"/>
      <c r="AK338" s="3"/>
      <c r="AL338" s="6"/>
      <c r="AM338" s="6"/>
      <c r="AN338" s="6"/>
      <c r="AO338" s="3"/>
      <c r="AP338" s="6"/>
      <c r="AQ338" s="6"/>
      <c r="AR338" s="4"/>
      <c r="AS338" s="3"/>
      <c r="AT338" s="6"/>
      <c r="AU338" s="6"/>
      <c r="AV338" s="4"/>
      <c r="AW338" s="48"/>
      <c r="AX338" s="46"/>
      <c r="AY338" s="46"/>
      <c r="AZ338" s="54"/>
      <c r="BA338" s="53"/>
      <c r="BB338" s="46"/>
      <c r="BC338" s="46"/>
      <c r="BD338" s="56"/>
      <c r="BE338" s="3"/>
      <c r="BF338" s="6"/>
      <c r="BG338" s="6"/>
      <c r="BH338" s="6"/>
      <c r="BI338" s="3"/>
      <c r="BJ338" s="6"/>
      <c r="BK338" s="6"/>
      <c r="BL338" s="4"/>
      <c r="BM338" s="3"/>
      <c r="BN338" s="6"/>
      <c r="BO338" s="6"/>
      <c r="BP338" s="6"/>
      <c r="BQ338" s="3"/>
      <c r="BR338" s="6"/>
      <c r="BS338" s="6"/>
      <c r="BT338" s="4"/>
      <c r="BU338" s="3"/>
      <c r="BV338" s="6"/>
      <c r="BW338" s="6"/>
      <c r="BX338" s="6"/>
      <c r="BY338" s="74"/>
      <c r="BZ338" s="75"/>
      <c r="CA338" s="76"/>
    </row>
    <row r="340" spans="2:79" ht="15" customHeight="1" thickBot="1" x14ac:dyDescent="0.6"/>
    <row r="341" spans="2:79" ht="15" customHeight="1" thickBot="1" x14ac:dyDescent="0.6">
      <c r="F341" s="7" t="s">
        <v>39</v>
      </c>
      <c r="G341" s="8"/>
      <c r="H341" s="8"/>
      <c r="I341" s="8"/>
      <c r="J341" s="8"/>
      <c r="K341" s="8"/>
      <c r="L341" s="7" t="s">
        <v>48</v>
      </c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7" t="s">
        <v>36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9"/>
    </row>
    <row r="342" spans="2:79" ht="15" customHeight="1" x14ac:dyDescent="0.55000000000000004">
      <c r="B342" s="18" t="s">
        <v>27</v>
      </c>
      <c r="C342" s="19"/>
      <c r="D342" s="20"/>
      <c r="F342" s="1" t="s">
        <v>31</v>
      </c>
      <c r="G342" s="2"/>
      <c r="H342" s="1" t="s">
        <v>32</v>
      </c>
      <c r="I342" s="5"/>
      <c r="J342" s="1" t="s">
        <v>38</v>
      </c>
      <c r="K342" s="2"/>
      <c r="L342" s="21" t="s">
        <v>33</v>
      </c>
      <c r="M342" s="22"/>
      <c r="N342" s="23" t="s">
        <v>34</v>
      </c>
      <c r="O342" s="24"/>
      <c r="P342" s="23" t="s">
        <v>84</v>
      </c>
      <c r="Q342" s="24"/>
      <c r="R342" s="24"/>
      <c r="S342" s="1" t="s">
        <v>47</v>
      </c>
      <c r="T342" s="2"/>
      <c r="U342" s="1" t="s">
        <v>35</v>
      </c>
      <c r="V342" s="5"/>
      <c r="W342" s="23" t="s">
        <v>58</v>
      </c>
      <c r="X342" s="24"/>
      <c r="Y342" s="1" t="s">
        <v>37</v>
      </c>
      <c r="Z342" s="5"/>
      <c r="AA342" s="5"/>
      <c r="AB342" s="5" t="s">
        <v>112</v>
      </c>
      <c r="AC342" s="5"/>
      <c r="AD342" s="5"/>
      <c r="AE342" s="5"/>
      <c r="AF342" s="5"/>
      <c r="AG342" s="5" t="s">
        <v>113</v>
      </c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2"/>
    </row>
    <row r="343" spans="2:79" ht="15" customHeight="1" thickBot="1" x14ac:dyDescent="0.6">
      <c r="B343" s="3">
        <v>34</v>
      </c>
      <c r="C343" s="6"/>
      <c r="D343" s="4"/>
      <c r="F343" s="10">
        <f ca="1">INDIRECT(ADDRESS($B343,1,1,1,$B$9))</f>
        <v>82</v>
      </c>
      <c r="G343" s="11" t="s">
        <v>23</v>
      </c>
      <c r="H343" s="10">
        <f ca="1">INDIRECT(ADDRESS($B343,2,1,1,$B$9))</f>
        <v>10</v>
      </c>
      <c r="I343" t="s">
        <v>24</v>
      </c>
      <c r="J343" s="10" t="str">
        <f ca="1">IF(INDIRECT(ADDRESS($B343,3,1,1,$B$9))="alternating", "先後交互制", "先後固定制")</f>
        <v>先後交互制</v>
      </c>
      <c r="K343" s="11"/>
      <c r="L343" s="33">
        <f ca="1">INDIRECT(ADDRESS($B343,4,1,1,$B$9))</f>
        <v>1</v>
      </c>
      <c r="M343" s="26" t="s">
        <v>28</v>
      </c>
      <c r="N343" s="33">
        <f ca="1">INDIRECT(ADDRESS($B343,5,1,1,$B$9))</f>
        <v>13</v>
      </c>
      <c r="O343" s="26" t="s">
        <v>28</v>
      </c>
      <c r="P343" s="33">
        <f ca="1">INDIRECT(ADDRESS($B343,6,1,1,$B$9))</f>
        <v>15</v>
      </c>
      <c r="Q343" s="26" t="s">
        <v>49</v>
      </c>
      <c r="R343" s="27"/>
      <c r="S343" s="34">
        <v>0</v>
      </c>
      <c r="T343" s="35" t="s">
        <v>28</v>
      </c>
      <c r="U343" s="10">
        <f ca="1">INDIRECT(ADDRESS($B343,7,1,1,$B$9))</f>
        <v>3</v>
      </c>
      <c r="V343" t="s">
        <v>29</v>
      </c>
      <c r="W343" s="33">
        <f ca="1">INDIRECT(ADDRESS($B343,8,1,1,$B$9))</f>
        <v>33</v>
      </c>
      <c r="X343" s="27" t="s">
        <v>29</v>
      </c>
      <c r="Y343" s="10">
        <f ca="1">INDIRECT(ADDRESS($B343,9,1,1,$B$9))</f>
        <v>2000</v>
      </c>
      <c r="Z343" t="s">
        <v>30</v>
      </c>
      <c r="AB343">
        <f ca="1">INDIRECT(ADDRESS($B343,10,1,1,$B$9))</f>
        <v>3</v>
      </c>
      <c r="AC343" t="s">
        <v>29</v>
      </c>
      <c r="AG343">
        <f ca="1">INDIRECT(ADDRESS($B343,11,1,1,$B$9))</f>
        <v>33</v>
      </c>
      <c r="AH343" t="s">
        <v>29</v>
      </c>
      <c r="CA343" s="11"/>
    </row>
    <row r="344" spans="2:79" ht="15" customHeight="1" thickBot="1" x14ac:dyDescent="0.6">
      <c r="F344" s="10"/>
      <c r="G344" s="11"/>
      <c r="H344" s="10"/>
      <c r="J344" s="41" t="str">
        <f ca="1">IF(J343="先後交互制","１局目は", "ずっと")</f>
        <v>１局目は</v>
      </c>
      <c r="K344" s="42"/>
      <c r="L344" s="28"/>
      <c r="M344" s="26"/>
      <c r="N344" s="25"/>
      <c r="O344" s="27"/>
      <c r="P344" s="36" t="s">
        <v>57</v>
      </c>
      <c r="Q344" s="38"/>
      <c r="R344" s="38"/>
      <c r="S344" s="41" t="s">
        <v>51</v>
      </c>
      <c r="T344" s="42"/>
      <c r="U344" s="10"/>
      <c r="W344" s="36" t="s">
        <v>54</v>
      </c>
      <c r="X344" s="27"/>
      <c r="Y344" s="10"/>
      <c r="AK344" s="1" t="s">
        <v>46</v>
      </c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1" t="s">
        <v>93</v>
      </c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2"/>
    </row>
    <row r="345" spans="2:79" ht="15" customHeight="1" thickBot="1" x14ac:dyDescent="0.6">
      <c r="F345" s="10"/>
      <c r="G345" s="11"/>
      <c r="J345" s="41" t="str">
        <f ca="1">IF(J343="先後交互制","Ａさんの先手番、", "")</f>
        <v>Ａさんの先手番、</v>
      </c>
      <c r="K345" s="42"/>
      <c r="L345" s="28"/>
      <c r="M345" s="26"/>
      <c r="N345" s="25"/>
      <c r="O345" s="27"/>
      <c r="P345" s="36" t="s">
        <v>53</v>
      </c>
      <c r="Q345" s="38"/>
      <c r="R345" s="38"/>
      <c r="S345" s="43" t="s">
        <v>52</v>
      </c>
      <c r="T345" s="42"/>
      <c r="U345" s="10"/>
      <c r="W345" s="37" t="s">
        <v>55</v>
      </c>
      <c r="X345" s="27"/>
      <c r="Y345" s="10"/>
      <c r="Z345" s="11"/>
      <c r="AA345" s="12" t="s">
        <v>40</v>
      </c>
      <c r="AB345" s="13"/>
      <c r="AC345" s="13"/>
      <c r="AD345" s="13"/>
      <c r="AE345" s="14"/>
      <c r="AF345" s="12" t="s">
        <v>41</v>
      </c>
      <c r="AG345" s="13"/>
      <c r="AH345" s="13"/>
      <c r="AI345" s="13"/>
      <c r="AJ345" s="13"/>
      <c r="AK345" s="10">
        <f ca="1">INDIRECT(ADDRESS($B343,14,1,1,$B$9))</f>
        <v>1130</v>
      </c>
      <c r="AL345" t="s">
        <v>30</v>
      </c>
      <c r="AO345" s="6" t="s">
        <v>42</v>
      </c>
      <c r="AP345" s="6"/>
      <c r="AQ345" s="6"/>
      <c r="AR345" s="6"/>
      <c r="AS345" s="6"/>
      <c r="AT345" s="6"/>
      <c r="AU345" s="6"/>
      <c r="AV345" s="6"/>
      <c r="AW345" s="49" t="s">
        <v>45</v>
      </c>
      <c r="AX345" s="47"/>
      <c r="AY345" s="47"/>
      <c r="AZ345" s="47"/>
      <c r="BA345" s="47"/>
      <c r="BB345" s="47"/>
      <c r="BC345" s="47"/>
      <c r="BD345" s="47"/>
      <c r="BE345" s="10">
        <f ca="1">INDIRECT(ADDRESS($B343,19,1,1,$B$9))</f>
        <v>870</v>
      </c>
      <c r="BF345" t="s">
        <v>30</v>
      </c>
      <c r="BI345" s="6" t="s">
        <v>42</v>
      </c>
      <c r="BQ345" t="s">
        <v>45</v>
      </c>
      <c r="BY345" s="77" t="s">
        <v>47</v>
      </c>
      <c r="BZ345" s="78"/>
      <c r="CA345" s="79"/>
    </row>
    <row r="346" spans="2:79" ht="15" customHeight="1" x14ac:dyDescent="0.55000000000000004">
      <c r="F346" s="10"/>
      <c r="G346" s="11"/>
      <c r="H346" s="10"/>
      <c r="J346" s="41" t="str">
        <f ca="1">IF(J343="先後交互制","Ｂさんの後手番。", "")</f>
        <v>Ｂさんの後手番。</v>
      </c>
      <c r="K346" s="42"/>
      <c r="L346" s="28"/>
      <c r="M346" s="26"/>
      <c r="N346" s="25"/>
      <c r="O346" s="27"/>
      <c r="P346" s="36" t="s">
        <v>50</v>
      </c>
      <c r="Q346" s="38"/>
      <c r="R346" s="38"/>
      <c r="S346" s="43"/>
      <c r="T346" s="42"/>
      <c r="U346" s="10"/>
      <c r="W346" s="37" t="s">
        <v>56</v>
      </c>
      <c r="X346" s="27"/>
      <c r="Y346" s="10"/>
      <c r="Z346" s="11"/>
      <c r="AA346" s="15"/>
      <c r="AB346" s="16">
        <f ca="1">INDIRECT(ADDRESS($B343,12,1,1,$B$9))</f>
        <v>1020</v>
      </c>
      <c r="AC346" s="16" t="s">
        <v>30</v>
      </c>
      <c r="AD346" s="16"/>
      <c r="AE346" s="17"/>
      <c r="AF346" s="15"/>
      <c r="AG346" s="16">
        <f ca="1">INDIRECT(ADDRESS($B343,13,1,1,$B$9))</f>
        <v>980</v>
      </c>
      <c r="AH346" s="16" t="s">
        <v>30</v>
      </c>
      <c r="AI346" s="16"/>
      <c r="AJ346" s="16"/>
      <c r="AK346" s="10">
        <f ca="1">AK345*100/$Y343</f>
        <v>56.5</v>
      </c>
      <c r="AL346" t="s">
        <v>101</v>
      </c>
      <c r="AO346" s="1" t="s">
        <v>43</v>
      </c>
      <c r="AP346" s="5"/>
      <c r="AQ346" s="5"/>
      <c r="AR346" s="2"/>
      <c r="AS346" s="1" t="s">
        <v>44</v>
      </c>
      <c r="AT346" s="5"/>
      <c r="AU346" s="5"/>
      <c r="AV346" s="2"/>
      <c r="AW346" s="51" t="s">
        <v>43</v>
      </c>
      <c r="AX346" s="51"/>
      <c r="AY346" s="51"/>
      <c r="AZ346" s="52"/>
      <c r="BA346" s="50" t="s">
        <v>44</v>
      </c>
      <c r="BB346" s="51"/>
      <c r="BC346" s="51"/>
      <c r="BD346" s="55"/>
      <c r="BE346" s="10">
        <f ca="1">BE345*100/$Y343</f>
        <v>43.5</v>
      </c>
      <c r="BF346" t="s">
        <v>101</v>
      </c>
      <c r="BI346" s="1" t="s">
        <v>43</v>
      </c>
      <c r="BJ346" s="5"/>
      <c r="BK346" s="5"/>
      <c r="BL346" s="2"/>
      <c r="BM346" s="5" t="s">
        <v>44</v>
      </c>
      <c r="BN346" s="5"/>
      <c r="BO346" s="5"/>
      <c r="BP346" s="5"/>
      <c r="BQ346" s="1" t="s">
        <v>43</v>
      </c>
      <c r="BR346" s="5"/>
      <c r="BS346" s="5"/>
      <c r="BT346" s="2"/>
      <c r="BU346" s="1" t="s">
        <v>44</v>
      </c>
      <c r="BV346" s="5"/>
      <c r="BW346" s="5"/>
      <c r="BX346" s="5"/>
      <c r="BY346" s="69">
        <f ca="1">INDIRECT(ADDRESS($B343,24,1,1,$B$9))</f>
        <v>0</v>
      </c>
      <c r="BZ346" s="70" t="s">
        <v>30</v>
      </c>
      <c r="CA346" s="71"/>
    </row>
    <row r="347" spans="2:79" ht="15" customHeight="1" x14ac:dyDescent="0.55000000000000004">
      <c r="F347" s="10"/>
      <c r="G347" s="11"/>
      <c r="H347" s="10"/>
      <c r="J347" s="41" t="str">
        <f ca="1">IF(J343="先後交互制","１局毎に先後入替", "先後入替無し")</f>
        <v>１局毎に先後入替</v>
      </c>
      <c r="K347" s="42"/>
      <c r="L347" s="28"/>
      <c r="M347" s="26"/>
      <c r="N347" s="25"/>
      <c r="O347" s="27"/>
      <c r="P347" s="37"/>
      <c r="Q347" s="38"/>
      <c r="R347" s="38"/>
      <c r="S347" s="43"/>
      <c r="T347" s="42"/>
      <c r="U347" s="10"/>
      <c r="W347" s="25"/>
      <c r="X347" s="27"/>
      <c r="Y347" s="10"/>
      <c r="Z347" s="11"/>
      <c r="AA347" s="59"/>
      <c r="AB347" s="67">
        <f ca="1">AB346*100/(Y343-BY346)</f>
        <v>51</v>
      </c>
      <c r="AC347" s="58" t="s">
        <v>24</v>
      </c>
      <c r="AD347" s="63"/>
      <c r="AE347" s="17"/>
      <c r="AF347" s="59"/>
      <c r="AG347" s="67">
        <f ca="1">AG346*100/(Y343-BY346)</f>
        <v>49</v>
      </c>
      <c r="AH347" s="58" t="s">
        <v>24</v>
      </c>
      <c r="AI347" s="16"/>
      <c r="AJ347" s="16"/>
      <c r="AK347" s="10"/>
      <c r="AO347" s="10">
        <f ca="1">INDIRECT(ADDRESS($B343,15,1,1,$B$9))</f>
        <v>602</v>
      </c>
      <c r="AP347" t="s">
        <v>30</v>
      </c>
      <c r="AR347" s="11"/>
      <c r="AS347" s="10">
        <f ca="1">INDIRECT(ADDRESS($B343,16,1,1,$B$9))</f>
        <v>528</v>
      </c>
      <c r="AT347" t="s">
        <v>30</v>
      </c>
      <c r="AV347" s="11"/>
      <c r="AW347" s="47">
        <f ca="1">INDIRECT(ADDRESS($B343,17,1,1,$B$9))</f>
        <v>0</v>
      </c>
      <c r="AX347" s="49" t="s">
        <v>30</v>
      </c>
      <c r="AY347" s="49"/>
      <c r="AZ347" s="60"/>
      <c r="BA347" s="61">
        <f ca="1">INDIRECT(ADDRESS($B343,18,1,1,$B$9))</f>
        <v>0</v>
      </c>
      <c r="BB347" s="49" t="s">
        <v>30</v>
      </c>
      <c r="BC347" s="49"/>
      <c r="BD347" s="62"/>
      <c r="BE347" s="10"/>
      <c r="BI347" s="10">
        <f ca="1">INDIRECT(ADDRESS($B343,20,1,1,$B$9))</f>
        <v>417</v>
      </c>
      <c r="BJ347" t="s">
        <v>30</v>
      </c>
      <c r="BL347" s="11"/>
      <c r="BM347" s="10">
        <f ca="1">INDIRECT(ADDRESS($B343,21,1,1,$B$9))</f>
        <v>452</v>
      </c>
      <c r="BN347" t="s">
        <v>30</v>
      </c>
      <c r="BQ347" s="10">
        <f ca="1">INDIRECT(ADDRESS($B343,22,1,1,$B$9))</f>
        <v>1</v>
      </c>
      <c r="BR347" t="s">
        <v>30</v>
      </c>
      <c r="BT347" s="11"/>
      <c r="BU347" s="10">
        <f ca="1">INDIRECT(ADDRESS($B343,23,1,1,$B$9))</f>
        <v>0</v>
      </c>
      <c r="BV347" t="s">
        <v>30</v>
      </c>
      <c r="BY347" s="72">
        <f ca="1">BY346*100/Y343</f>
        <v>0</v>
      </c>
      <c r="BZ347" s="73" t="s">
        <v>24</v>
      </c>
      <c r="CA347" s="71"/>
    </row>
    <row r="348" spans="2:79" ht="15" customHeight="1" thickBot="1" x14ac:dyDescent="0.6">
      <c r="F348" s="3"/>
      <c r="G348" s="4"/>
      <c r="H348" s="3"/>
      <c r="I348" s="6"/>
      <c r="J348" s="57"/>
      <c r="K348" s="45"/>
      <c r="L348" s="29"/>
      <c r="M348" s="30"/>
      <c r="N348" s="31"/>
      <c r="O348" s="32"/>
      <c r="P348" s="39"/>
      <c r="Q348" s="40"/>
      <c r="R348" s="40"/>
      <c r="S348" s="44"/>
      <c r="T348" s="45"/>
      <c r="U348" s="3"/>
      <c r="V348" s="6"/>
      <c r="W348" s="31"/>
      <c r="X348" s="32"/>
      <c r="Y348" s="3"/>
      <c r="Z348" s="4"/>
      <c r="AA348" s="64" t="s">
        <v>116</v>
      </c>
      <c r="AB348" s="68">
        <f ca="1">AB347-50</f>
        <v>1</v>
      </c>
      <c r="AC348" s="65" t="s">
        <v>117</v>
      </c>
      <c r="AD348" s="65"/>
      <c r="AE348" s="66"/>
      <c r="AF348" s="64" t="s">
        <v>116</v>
      </c>
      <c r="AG348" s="68">
        <f ca="1">AG347-50</f>
        <v>-1</v>
      </c>
      <c r="AH348" s="65" t="s">
        <v>117</v>
      </c>
      <c r="AI348" s="65"/>
      <c r="AJ348" s="65"/>
      <c r="AK348" s="3"/>
      <c r="AL348" s="6"/>
      <c r="AM348" s="6"/>
      <c r="AN348" s="6"/>
      <c r="AO348" s="3"/>
      <c r="AP348" s="6"/>
      <c r="AQ348" s="6"/>
      <c r="AR348" s="4"/>
      <c r="AS348" s="3"/>
      <c r="AT348" s="6"/>
      <c r="AU348" s="6"/>
      <c r="AV348" s="4"/>
      <c r="AW348" s="48"/>
      <c r="AX348" s="46"/>
      <c r="AY348" s="46"/>
      <c r="AZ348" s="54"/>
      <c r="BA348" s="53"/>
      <c r="BB348" s="46"/>
      <c r="BC348" s="46"/>
      <c r="BD348" s="56"/>
      <c r="BE348" s="3"/>
      <c r="BF348" s="6"/>
      <c r="BG348" s="6"/>
      <c r="BH348" s="6"/>
      <c r="BI348" s="3"/>
      <c r="BJ348" s="6"/>
      <c r="BK348" s="6"/>
      <c r="BL348" s="4"/>
      <c r="BM348" s="3"/>
      <c r="BN348" s="6"/>
      <c r="BO348" s="6"/>
      <c r="BP348" s="6"/>
      <c r="BQ348" s="3"/>
      <c r="BR348" s="6"/>
      <c r="BS348" s="6"/>
      <c r="BT348" s="4"/>
      <c r="BU348" s="3"/>
      <c r="BV348" s="6"/>
      <c r="BW348" s="6"/>
      <c r="BX348" s="6"/>
      <c r="BY348" s="74"/>
      <c r="BZ348" s="75"/>
      <c r="CA348" s="76"/>
    </row>
    <row r="350" spans="2:79" ht="15" customHeight="1" thickBot="1" x14ac:dyDescent="0.6"/>
    <row r="351" spans="2:79" ht="15" customHeight="1" thickBot="1" x14ac:dyDescent="0.6">
      <c r="F351" s="7" t="s">
        <v>39</v>
      </c>
      <c r="G351" s="8"/>
      <c r="H351" s="8"/>
      <c r="I351" s="8"/>
      <c r="J351" s="8"/>
      <c r="K351" s="8"/>
      <c r="L351" s="7" t="s">
        <v>48</v>
      </c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7" t="s">
        <v>36</v>
      </c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9"/>
    </row>
    <row r="352" spans="2:79" ht="15" customHeight="1" x14ac:dyDescent="0.55000000000000004">
      <c r="B352" s="18" t="s">
        <v>27</v>
      </c>
      <c r="C352" s="19"/>
      <c r="D352" s="20"/>
      <c r="F352" s="1" t="s">
        <v>31</v>
      </c>
      <c r="G352" s="2"/>
      <c r="H352" s="1" t="s">
        <v>32</v>
      </c>
      <c r="I352" s="5"/>
      <c r="J352" s="1" t="s">
        <v>38</v>
      </c>
      <c r="K352" s="2"/>
      <c r="L352" s="21" t="s">
        <v>33</v>
      </c>
      <c r="M352" s="22"/>
      <c r="N352" s="23" t="s">
        <v>34</v>
      </c>
      <c r="O352" s="24"/>
      <c r="P352" s="23" t="s">
        <v>84</v>
      </c>
      <c r="Q352" s="24"/>
      <c r="R352" s="24"/>
      <c r="S352" s="1" t="s">
        <v>47</v>
      </c>
      <c r="T352" s="2"/>
      <c r="U352" s="1" t="s">
        <v>35</v>
      </c>
      <c r="V352" s="5"/>
      <c r="W352" s="23" t="s">
        <v>58</v>
      </c>
      <c r="X352" s="24"/>
      <c r="Y352" s="1" t="s">
        <v>37</v>
      </c>
      <c r="Z352" s="5"/>
      <c r="AA352" s="5"/>
      <c r="AB352" s="5" t="s">
        <v>112</v>
      </c>
      <c r="AC352" s="5"/>
      <c r="AD352" s="5"/>
      <c r="AE352" s="5"/>
      <c r="AF352" s="5"/>
      <c r="AG352" s="5" t="s">
        <v>113</v>
      </c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2"/>
    </row>
    <row r="353" spans="2:79" ht="15" customHeight="1" thickBot="1" x14ac:dyDescent="0.6">
      <c r="B353" s="3">
        <v>35</v>
      </c>
      <c r="C353" s="6"/>
      <c r="D353" s="4"/>
      <c r="F353" s="10">
        <f ca="1">INDIRECT(ADDRESS($B353,1,1,1,$B$9))</f>
        <v>83</v>
      </c>
      <c r="G353" s="11" t="s">
        <v>23</v>
      </c>
      <c r="H353" s="10">
        <f ca="1">INDIRECT(ADDRESS($B353,2,1,1,$B$9))</f>
        <v>10</v>
      </c>
      <c r="I353" t="s">
        <v>24</v>
      </c>
      <c r="J353" s="10" t="str">
        <f ca="1">IF(INDIRECT(ADDRESS($B353,3,1,1,$B$9))="alternating", "先後交互制", "先後固定制")</f>
        <v>先後交互制</v>
      </c>
      <c r="K353" s="11"/>
      <c r="L353" s="33">
        <f ca="1">INDIRECT(ADDRESS($B353,4,1,1,$B$9))</f>
        <v>1</v>
      </c>
      <c r="M353" s="26" t="s">
        <v>28</v>
      </c>
      <c r="N353" s="33">
        <f ca="1">INDIRECT(ADDRESS($B353,5,1,1,$B$9))</f>
        <v>8</v>
      </c>
      <c r="O353" s="26" t="s">
        <v>28</v>
      </c>
      <c r="P353" s="33">
        <f ca="1">INDIRECT(ADDRESS($B353,6,1,1,$B$9))</f>
        <v>11</v>
      </c>
      <c r="Q353" s="26" t="s">
        <v>49</v>
      </c>
      <c r="R353" s="27"/>
      <c r="S353" s="34">
        <v>0</v>
      </c>
      <c r="T353" s="35" t="s">
        <v>28</v>
      </c>
      <c r="U353" s="10">
        <f ca="1">INDIRECT(ADDRESS($B353,7,1,1,$B$9))</f>
        <v>3</v>
      </c>
      <c r="V353" t="s">
        <v>29</v>
      </c>
      <c r="W353" s="33">
        <f ca="1">INDIRECT(ADDRESS($B353,8,1,1,$B$9))</f>
        <v>24</v>
      </c>
      <c r="X353" s="27" t="s">
        <v>29</v>
      </c>
      <c r="Y353" s="10">
        <f ca="1">INDIRECT(ADDRESS($B353,9,1,1,$B$9))</f>
        <v>2000</v>
      </c>
      <c r="Z353" t="s">
        <v>30</v>
      </c>
      <c r="AB353">
        <f ca="1">INDIRECT(ADDRESS($B353,10,1,1,$B$9))</f>
        <v>3</v>
      </c>
      <c r="AC353" t="s">
        <v>29</v>
      </c>
      <c r="AG353">
        <f ca="1">INDIRECT(ADDRESS($B353,11,1,1,$B$9))</f>
        <v>24</v>
      </c>
      <c r="AH353" t="s">
        <v>29</v>
      </c>
      <c r="CA353" s="11"/>
    </row>
    <row r="354" spans="2:79" ht="15" customHeight="1" thickBot="1" x14ac:dyDescent="0.6">
      <c r="F354" s="10"/>
      <c r="G354" s="11"/>
      <c r="H354" s="10"/>
      <c r="J354" s="41" t="str">
        <f ca="1">IF(J353="先後交互制","１局目は", "ずっと")</f>
        <v>１局目は</v>
      </c>
      <c r="K354" s="42"/>
      <c r="L354" s="28"/>
      <c r="M354" s="26"/>
      <c r="N354" s="25"/>
      <c r="O354" s="27"/>
      <c r="P354" s="36" t="s">
        <v>57</v>
      </c>
      <c r="Q354" s="38"/>
      <c r="R354" s="38"/>
      <c r="S354" s="41" t="s">
        <v>51</v>
      </c>
      <c r="T354" s="42"/>
      <c r="U354" s="10"/>
      <c r="W354" s="36" t="s">
        <v>54</v>
      </c>
      <c r="X354" s="27"/>
      <c r="Y354" s="10"/>
      <c r="AK354" s="1" t="s">
        <v>46</v>
      </c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1" t="s">
        <v>93</v>
      </c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2"/>
    </row>
    <row r="355" spans="2:79" ht="15" customHeight="1" thickBot="1" x14ac:dyDescent="0.6">
      <c r="F355" s="10"/>
      <c r="G355" s="11"/>
      <c r="J355" s="41" t="str">
        <f ca="1">IF(J353="先後交互制","Ａさんの先手番、", "")</f>
        <v>Ａさんの先手番、</v>
      </c>
      <c r="K355" s="42"/>
      <c r="L355" s="28"/>
      <c r="M355" s="26"/>
      <c r="N355" s="25"/>
      <c r="O355" s="27"/>
      <c r="P355" s="36" t="s">
        <v>53</v>
      </c>
      <c r="Q355" s="38"/>
      <c r="R355" s="38"/>
      <c r="S355" s="43" t="s">
        <v>52</v>
      </c>
      <c r="T355" s="42"/>
      <c r="U355" s="10"/>
      <c r="W355" s="37" t="s">
        <v>55</v>
      </c>
      <c r="X355" s="27"/>
      <c r="Y355" s="10"/>
      <c r="Z355" s="11"/>
      <c r="AA355" s="12" t="s">
        <v>40</v>
      </c>
      <c r="AB355" s="13"/>
      <c r="AC355" s="13"/>
      <c r="AD355" s="13"/>
      <c r="AE355" s="14"/>
      <c r="AF355" s="12" t="s">
        <v>41</v>
      </c>
      <c r="AG355" s="13"/>
      <c r="AH355" s="13"/>
      <c r="AI355" s="13"/>
      <c r="AJ355" s="13"/>
      <c r="AK355" s="10">
        <f ca="1">INDIRECT(ADDRESS($B353,14,1,1,$B$9))</f>
        <v>1001</v>
      </c>
      <c r="AL355" t="s">
        <v>30</v>
      </c>
      <c r="AO355" s="6" t="s">
        <v>42</v>
      </c>
      <c r="AP355" s="6"/>
      <c r="AQ355" s="6"/>
      <c r="AR355" s="6"/>
      <c r="AS355" s="6"/>
      <c r="AT355" s="6"/>
      <c r="AU355" s="6"/>
      <c r="AV355" s="6"/>
      <c r="AW355" s="49" t="s">
        <v>45</v>
      </c>
      <c r="AX355" s="47"/>
      <c r="AY355" s="47"/>
      <c r="AZ355" s="47"/>
      <c r="BA355" s="47"/>
      <c r="BB355" s="47"/>
      <c r="BC355" s="47"/>
      <c r="BD355" s="47"/>
      <c r="BE355" s="10">
        <f ca="1">INDIRECT(ADDRESS($B353,19,1,1,$B$9))</f>
        <v>999</v>
      </c>
      <c r="BF355" t="s">
        <v>30</v>
      </c>
      <c r="BI355" s="6" t="s">
        <v>42</v>
      </c>
      <c r="BQ355" t="s">
        <v>45</v>
      </c>
      <c r="BY355" s="77" t="s">
        <v>47</v>
      </c>
      <c r="BZ355" s="78"/>
      <c r="CA355" s="79"/>
    </row>
    <row r="356" spans="2:79" ht="15" customHeight="1" x14ac:dyDescent="0.55000000000000004">
      <c r="F356" s="10"/>
      <c r="G356" s="11"/>
      <c r="H356" s="10"/>
      <c r="J356" s="41" t="str">
        <f ca="1">IF(J353="先後交互制","Ｂさんの後手番。", "")</f>
        <v>Ｂさんの後手番。</v>
      </c>
      <c r="K356" s="42"/>
      <c r="L356" s="28"/>
      <c r="M356" s="26"/>
      <c r="N356" s="25"/>
      <c r="O356" s="27"/>
      <c r="P356" s="36" t="s">
        <v>50</v>
      </c>
      <c r="Q356" s="38"/>
      <c r="R356" s="38"/>
      <c r="S356" s="43"/>
      <c r="T356" s="42"/>
      <c r="U356" s="10"/>
      <c r="W356" s="37" t="s">
        <v>56</v>
      </c>
      <c r="X356" s="27"/>
      <c r="Y356" s="10"/>
      <c r="Z356" s="11"/>
      <c r="AA356" s="15"/>
      <c r="AB356" s="16">
        <f ca="1">INDIRECT(ADDRESS($B353,12,1,1,$B$9))</f>
        <v>980</v>
      </c>
      <c r="AC356" s="16" t="s">
        <v>30</v>
      </c>
      <c r="AD356" s="16"/>
      <c r="AE356" s="17"/>
      <c r="AF356" s="15"/>
      <c r="AG356" s="16">
        <f ca="1">INDIRECT(ADDRESS($B353,13,1,1,$B$9))</f>
        <v>1018</v>
      </c>
      <c r="AH356" s="16" t="s">
        <v>30</v>
      </c>
      <c r="AI356" s="16"/>
      <c r="AJ356" s="16"/>
      <c r="AK356" s="10">
        <f ca="1">AK355*100/$Y353</f>
        <v>50.05</v>
      </c>
      <c r="AL356" t="s">
        <v>101</v>
      </c>
      <c r="AO356" s="1" t="s">
        <v>43</v>
      </c>
      <c r="AP356" s="5"/>
      <c r="AQ356" s="5"/>
      <c r="AR356" s="2"/>
      <c r="AS356" s="1" t="s">
        <v>44</v>
      </c>
      <c r="AT356" s="5"/>
      <c r="AU356" s="5"/>
      <c r="AV356" s="2"/>
      <c r="AW356" s="51" t="s">
        <v>43</v>
      </c>
      <c r="AX356" s="51"/>
      <c r="AY356" s="51"/>
      <c r="AZ356" s="52"/>
      <c r="BA356" s="50" t="s">
        <v>44</v>
      </c>
      <c r="BB356" s="51"/>
      <c r="BC356" s="51"/>
      <c r="BD356" s="55"/>
      <c r="BE356" s="10">
        <f ca="1">BE355*100/$Y353</f>
        <v>49.95</v>
      </c>
      <c r="BF356" t="s">
        <v>101</v>
      </c>
      <c r="BI356" s="1" t="s">
        <v>43</v>
      </c>
      <c r="BJ356" s="5"/>
      <c r="BK356" s="5"/>
      <c r="BL356" s="2"/>
      <c r="BM356" s="5" t="s">
        <v>44</v>
      </c>
      <c r="BN356" s="5"/>
      <c r="BO356" s="5"/>
      <c r="BP356" s="5"/>
      <c r="BQ356" s="1" t="s">
        <v>43</v>
      </c>
      <c r="BR356" s="5"/>
      <c r="BS356" s="5"/>
      <c r="BT356" s="2"/>
      <c r="BU356" s="1" t="s">
        <v>44</v>
      </c>
      <c r="BV356" s="5"/>
      <c r="BW356" s="5"/>
      <c r="BX356" s="5"/>
      <c r="BY356" s="69">
        <f ca="1">INDIRECT(ADDRESS($B353,24,1,1,$B$9))</f>
        <v>2</v>
      </c>
      <c r="BZ356" s="70" t="s">
        <v>30</v>
      </c>
      <c r="CA356" s="71"/>
    </row>
    <row r="357" spans="2:79" ht="15" customHeight="1" x14ac:dyDescent="0.55000000000000004">
      <c r="F357" s="10"/>
      <c r="G357" s="11"/>
      <c r="H357" s="10"/>
      <c r="J357" s="41" t="str">
        <f ca="1">IF(J353="先後交互制","１局毎に先後入替", "先後入替無し")</f>
        <v>１局毎に先後入替</v>
      </c>
      <c r="K357" s="42"/>
      <c r="L357" s="28"/>
      <c r="M357" s="26"/>
      <c r="N357" s="25"/>
      <c r="O357" s="27"/>
      <c r="P357" s="37"/>
      <c r="Q357" s="38"/>
      <c r="R357" s="38"/>
      <c r="S357" s="43"/>
      <c r="T357" s="42"/>
      <c r="U357" s="10"/>
      <c r="W357" s="25"/>
      <c r="X357" s="27"/>
      <c r="Y357" s="10"/>
      <c r="Z357" s="11"/>
      <c r="AA357" s="59"/>
      <c r="AB357" s="67">
        <f ca="1">AB356*100/(Y353-BY356)</f>
        <v>49.049049049049046</v>
      </c>
      <c r="AC357" s="58" t="s">
        <v>24</v>
      </c>
      <c r="AD357" s="63"/>
      <c r="AE357" s="17"/>
      <c r="AF357" s="59"/>
      <c r="AG357" s="67">
        <f ca="1">AG356*100/(Y353-BY356)</f>
        <v>50.950950950950954</v>
      </c>
      <c r="AH357" s="58" t="s">
        <v>24</v>
      </c>
      <c r="AI357" s="16"/>
      <c r="AJ357" s="16"/>
      <c r="AK357" s="10"/>
      <c r="AO357" s="10">
        <f ca="1">INDIRECT(ADDRESS($B353,15,1,1,$B$9))</f>
        <v>500</v>
      </c>
      <c r="AP357" t="s">
        <v>30</v>
      </c>
      <c r="AR357" s="11"/>
      <c r="AS357" s="10">
        <f ca="1">INDIRECT(ADDRESS($B353,16,1,1,$B$9))</f>
        <v>501</v>
      </c>
      <c r="AT357" t="s">
        <v>30</v>
      </c>
      <c r="AV357" s="11"/>
      <c r="AW357" s="47">
        <f ca="1">INDIRECT(ADDRESS($B353,17,1,1,$B$9))</f>
        <v>0</v>
      </c>
      <c r="AX357" s="49" t="s">
        <v>30</v>
      </c>
      <c r="AY357" s="49"/>
      <c r="AZ357" s="60"/>
      <c r="BA357" s="61">
        <f ca="1">INDIRECT(ADDRESS($B353,18,1,1,$B$9))</f>
        <v>0</v>
      </c>
      <c r="BB357" s="49" t="s">
        <v>30</v>
      </c>
      <c r="BC357" s="49"/>
      <c r="BD357" s="62"/>
      <c r="BE357" s="10"/>
      <c r="BI357" s="10">
        <f ca="1">INDIRECT(ADDRESS($B353,20,1,1,$B$9))</f>
        <v>478</v>
      </c>
      <c r="BJ357" t="s">
        <v>30</v>
      </c>
      <c r="BL357" s="11"/>
      <c r="BM357" s="10">
        <f ca="1">INDIRECT(ADDRESS($B353,21,1,1,$B$9))</f>
        <v>515</v>
      </c>
      <c r="BN357" t="s">
        <v>30</v>
      </c>
      <c r="BQ357" s="10">
        <f ca="1">INDIRECT(ADDRESS($B353,22,1,1,$B$9))</f>
        <v>2</v>
      </c>
      <c r="BR357" t="s">
        <v>30</v>
      </c>
      <c r="BT357" s="11"/>
      <c r="BU357" s="10">
        <f ca="1">INDIRECT(ADDRESS($B353,23,1,1,$B$9))</f>
        <v>2</v>
      </c>
      <c r="BV357" t="s">
        <v>30</v>
      </c>
      <c r="BY357" s="72">
        <f ca="1">BY356*100/Y353</f>
        <v>0.1</v>
      </c>
      <c r="BZ357" s="73" t="s">
        <v>24</v>
      </c>
      <c r="CA357" s="71"/>
    </row>
    <row r="358" spans="2:79" ht="15" customHeight="1" thickBot="1" x14ac:dyDescent="0.6">
      <c r="F358" s="3"/>
      <c r="G358" s="4"/>
      <c r="H358" s="3"/>
      <c r="I358" s="6"/>
      <c r="J358" s="57"/>
      <c r="K358" s="45"/>
      <c r="L358" s="29"/>
      <c r="M358" s="30"/>
      <c r="N358" s="31"/>
      <c r="O358" s="32"/>
      <c r="P358" s="39"/>
      <c r="Q358" s="40"/>
      <c r="R358" s="40"/>
      <c r="S358" s="44"/>
      <c r="T358" s="45"/>
      <c r="U358" s="3"/>
      <c r="V358" s="6"/>
      <c r="W358" s="31"/>
      <c r="X358" s="32"/>
      <c r="Y358" s="3"/>
      <c r="Z358" s="4"/>
      <c r="AA358" s="64" t="s">
        <v>116</v>
      </c>
      <c r="AB358" s="68">
        <f ca="1">AB357-50</f>
        <v>-0.95095095095095417</v>
      </c>
      <c r="AC358" s="65" t="s">
        <v>117</v>
      </c>
      <c r="AD358" s="65"/>
      <c r="AE358" s="66"/>
      <c r="AF358" s="64" t="s">
        <v>116</v>
      </c>
      <c r="AG358" s="68">
        <f ca="1">AG357-50</f>
        <v>0.95095095095095417</v>
      </c>
      <c r="AH358" s="65" t="s">
        <v>117</v>
      </c>
      <c r="AI358" s="65"/>
      <c r="AJ358" s="65"/>
      <c r="AK358" s="3"/>
      <c r="AL358" s="6"/>
      <c r="AM358" s="6"/>
      <c r="AN358" s="6"/>
      <c r="AO358" s="3"/>
      <c r="AP358" s="6"/>
      <c r="AQ358" s="6"/>
      <c r="AR358" s="4"/>
      <c r="AS358" s="3"/>
      <c r="AT358" s="6"/>
      <c r="AU358" s="6"/>
      <c r="AV358" s="4"/>
      <c r="AW358" s="48"/>
      <c r="AX358" s="46"/>
      <c r="AY358" s="46"/>
      <c r="AZ358" s="54"/>
      <c r="BA358" s="53"/>
      <c r="BB358" s="46"/>
      <c r="BC358" s="46"/>
      <c r="BD358" s="56"/>
      <c r="BE358" s="3"/>
      <c r="BF358" s="6"/>
      <c r="BG358" s="6"/>
      <c r="BH358" s="6"/>
      <c r="BI358" s="3"/>
      <c r="BJ358" s="6"/>
      <c r="BK358" s="6"/>
      <c r="BL358" s="4"/>
      <c r="BM358" s="3"/>
      <c r="BN358" s="6"/>
      <c r="BO358" s="6"/>
      <c r="BP358" s="6"/>
      <c r="BQ358" s="3"/>
      <c r="BR358" s="6"/>
      <c r="BS358" s="6"/>
      <c r="BT358" s="4"/>
      <c r="BU358" s="3"/>
      <c r="BV358" s="6"/>
      <c r="BW358" s="6"/>
      <c r="BX358" s="6"/>
      <c r="BY358" s="74"/>
      <c r="BZ358" s="75"/>
      <c r="CA358" s="76"/>
    </row>
    <row r="360" spans="2:79" ht="15" customHeight="1" thickBot="1" x14ac:dyDescent="0.6"/>
    <row r="361" spans="2:79" ht="15" customHeight="1" thickBot="1" x14ac:dyDescent="0.6">
      <c r="F361" s="7" t="s">
        <v>39</v>
      </c>
      <c r="G361" s="8"/>
      <c r="H361" s="8"/>
      <c r="I361" s="8"/>
      <c r="J361" s="8"/>
      <c r="K361" s="8"/>
      <c r="L361" s="7" t="s">
        <v>48</v>
      </c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7" t="s">
        <v>36</v>
      </c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9"/>
    </row>
    <row r="362" spans="2:79" ht="15" customHeight="1" x14ac:dyDescent="0.55000000000000004">
      <c r="B362" s="18" t="s">
        <v>27</v>
      </c>
      <c r="C362" s="19"/>
      <c r="D362" s="20"/>
      <c r="F362" s="1" t="s">
        <v>31</v>
      </c>
      <c r="G362" s="2"/>
      <c r="H362" s="1" t="s">
        <v>32</v>
      </c>
      <c r="I362" s="5"/>
      <c r="J362" s="1" t="s">
        <v>38</v>
      </c>
      <c r="K362" s="2"/>
      <c r="L362" s="21" t="s">
        <v>33</v>
      </c>
      <c r="M362" s="22"/>
      <c r="N362" s="23" t="s">
        <v>34</v>
      </c>
      <c r="O362" s="24"/>
      <c r="P362" s="23" t="s">
        <v>84</v>
      </c>
      <c r="Q362" s="24"/>
      <c r="R362" s="24"/>
      <c r="S362" s="1" t="s">
        <v>47</v>
      </c>
      <c r="T362" s="2"/>
      <c r="U362" s="1" t="s">
        <v>35</v>
      </c>
      <c r="V362" s="5"/>
      <c r="W362" s="23" t="s">
        <v>58</v>
      </c>
      <c r="X362" s="24"/>
      <c r="Y362" s="1" t="s">
        <v>37</v>
      </c>
      <c r="Z362" s="5"/>
      <c r="AA362" s="5"/>
      <c r="AB362" s="5" t="s">
        <v>112</v>
      </c>
      <c r="AC362" s="5"/>
      <c r="AD362" s="5"/>
      <c r="AE362" s="5"/>
      <c r="AF362" s="5"/>
      <c r="AG362" s="5" t="s">
        <v>113</v>
      </c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2"/>
    </row>
    <row r="363" spans="2:79" ht="15" customHeight="1" thickBot="1" x14ac:dyDescent="0.6">
      <c r="B363" s="3">
        <v>36</v>
      </c>
      <c r="C363" s="6"/>
      <c r="D363" s="4"/>
      <c r="F363" s="10">
        <f ca="1">INDIRECT(ADDRESS($B363,1,1,1,$B$9))</f>
        <v>84</v>
      </c>
      <c r="G363" s="11" t="s">
        <v>23</v>
      </c>
      <c r="H363" s="10">
        <f ca="1">INDIRECT(ADDRESS($B363,2,1,1,$B$9))</f>
        <v>10</v>
      </c>
      <c r="I363" t="s">
        <v>24</v>
      </c>
      <c r="J363" s="10" t="str">
        <f ca="1">IF(INDIRECT(ADDRESS($B363,3,1,1,$B$9))="alternating", "先後交互制", "先後固定制")</f>
        <v>先後交互制</v>
      </c>
      <c r="K363" s="11"/>
      <c r="L363" s="33">
        <f ca="1">INDIRECT(ADDRESS($B363,4,1,1,$B$9))</f>
        <v>2</v>
      </c>
      <c r="M363" s="26" t="s">
        <v>28</v>
      </c>
      <c r="N363" s="33">
        <f ca="1">INDIRECT(ADDRESS($B363,5,1,1,$B$9))</f>
        <v>8</v>
      </c>
      <c r="O363" s="26" t="s">
        <v>28</v>
      </c>
      <c r="P363" s="33">
        <f ca="1">INDIRECT(ADDRESS($B363,6,1,1,$B$9))</f>
        <v>8</v>
      </c>
      <c r="Q363" s="26" t="s">
        <v>49</v>
      </c>
      <c r="R363" s="27"/>
      <c r="S363" s="34">
        <v>0</v>
      </c>
      <c r="T363" s="35" t="s">
        <v>28</v>
      </c>
      <c r="U363" s="10">
        <f ca="1">INDIRECT(ADDRESS($B363,7,1,1,$B$9))</f>
        <v>1</v>
      </c>
      <c r="V363" t="s">
        <v>29</v>
      </c>
      <c r="W363" s="33">
        <f ca="1">INDIRECT(ADDRESS($B363,8,1,1,$B$9))</f>
        <v>8</v>
      </c>
      <c r="X363" s="27" t="s">
        <v>29</v>
      </c>
      <c r="Y363" s="10">
        <f ca="1">INDIRECT(ADDRESS($B363,9,1,1,$B$9))</f>
        <v>2000</v>
      </c>
      <c r="Z363" t="s">
        <v>30</v>
      </c>
      <c r="AB363">
        <f ca="1">INDIRECT(ADDRESS($B363,10,1,1,$B$9))</f>
        <v>1</v>
      </c>
      <c r="AC363" t="s">
        <v>29</v>
      </c>
      <c r="AG363">
        <f ca="1">INDIRECT(ADDRESS($B363,11,1,1,$B$9))</f>
        <v>8</v>
      </c>
      <c r="AH363" t="s">
        <v>29</v>
      </c>
      <c r="CA363" s="11"/>
    </row>
    <row r="364" spans="2:79" ht="15" customHeight="1" thickBot="1" x14ac:dyDescent="0.6">
      <c r="F364" s="10"/>
      <c r="G364" s="11"/>
      <c r="H364" s="10"/>
      <c r="J364" s="41" t="str">
        <f ca="1">IF(J363="先後交互制","１局目は", "ずっと")</f>
        <v>１局目は</v>
      </c>
      <c r="K364" s="42"/>
      <c r="L364" s="28"/>
      <c r="M364" s="26"/>
      <c r="N364" s="25"/>
      <c r="O364" s="27"/>
      <c r="P364" s="36" t="s">
        <v>57</v>
      </c>
      <c r="Q364" s="38"/>
      <c r="R364" s="38"/>
      <c r="S364" s="41" t="s">
        <v>51</v>
      </c>
      <c r="T364" s="42"/>
      <c r="U364" s="10"/>
      <c r="W364" s="36" t="s">
        <v>54</v>
      </c>
      <c r="X364" s="27"/>
      <c r="Y364" s="10"/>
      <c r="AK364" s="1" t="s">
        <v>46</v>
      </c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1" t="s">
        <v>93</v>
      </c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2"/>
    </row>
    <row r="365" spans="2:79" ht="15" customHeight="1" thickBot="1" x14ac:dyDescent="0.6">
      <c r="F365" s="10"/>
      <c r="G365" s="11"/>
      <c r="J365" s="41" t="str">
        <f ca="1">IF(J363="先後交互制","Ａさんの先手番、", "")</f>
        <v>Ａさんの先手番、</v>
      </c>
      <c r="K365" s="42"/>
      <c r="L365" s="28"/>
      <c r="M365" s="26"/>
      <c r="N365" s="25"/>
      <c r="O365" s="27"/>
      <c r="P365" s="36" t="s">
        <v>53</v>
      </c>
      <c r="Q365" s="38"/>
      <c r="R365" s="38"/>
      <c r="S365" s="43" t="s">
        <v>52</v>
      </c>
      <c r="T365" s="42"/>
      <c r="U365" s="10"/>
      <c r="W365" s="37" t="s">
        <v>55</v>
      </c>
      <c r="X365" s="27"/>
      <c r="Y365" s="10"/>
      <c r="Z365" s="11"/>
      <c r="AA365" s="12" t="s">
        <v>40</v>
      </c>
      <c r="AB365" s="13"/>
      <c r="AC365" s="13"/>
      <c r="AD365" s="13"/>
      <c r="AE365" s="14"/>
      <c r="AF365" s="12" t="s">
        <v>41</v>
      </c>
      <c r="AG365" s="13"/>
      <c r="AH365" s="13"/>
      <c r="AI365" s="13"/>
      <c r="AJ365" s="13"/>
      <c r="AK365" s="10">
        <f ca="1">INDIRECT(ADDRESS($B363,14,1,1,$B$9))</f>
        <v>1307</v>
      </c>
      <c r="AL365" t="s">
        <v>30</v>
      </c>
      <c r="AO365" s="6" t="s">
        <v>42</v>
      </c>
      <c r="AP365" s="6"/>
      <c r="AQ365" s="6"/>
      <c r="AR365" s="6"/>
      <c r="AS365" s="6"/>
      <c r="AT365" s="6"/>
      <c r="AU365" s="6"/>
      <c r="AV365" s="6"/>
      <c r="AW365" s="49" t="s">
        <v>45</v>
      </c>
      <c r="AX365" s="47"/>
      <c r="AY365" s="47"/>
      <c r="AZ365" s="47"/>
      <c r="BA365" s="47"/>
      <c r="BB365" s="47"/>
      <c r="BC365" s="47"/>
      <c r="BD365" s="47"/>
      <c r="BE365" s="10">
        <f ca="1">INDIRECT(ADDRESS($B363,19,1,1,$B$9))</f>
        <v>693</v>
      </c>
      <c r="BF365" t="s">
        <v>30</v>
      </c>
      <c r="BI365" s="6" t="s">
        <v>42</v>
      </c>
      <c r="BQ365" t="s">
        <v>45</v>
      </c>
      <c r="BY365" s="77" t="s">
        <v>47</v>
      </c>
      <c r="BZ365" s="78"/>
      <c r="CA365" s="79"/>
    </row>
    <row r="366" spans="2:79" ht="15" customHeight="1" x14ac:dyDescent="0.55000000000000004">
      <c r="F366" s="10"/>
      <c r="G366" s="11"/>
      <c r="H366" s="10"/>
      <c r="J366" s="41" t="str">
        <f ca="1">IF(J363="先後交互制","Ｂさんの後手番。", "")</f>
        <v>Ｂさんの後手番。</v>
      </c>
      <c r="K366" s="42"/>
      <c r="L366" s="28"/>
      <c r="M366" s="26"/>
      <c r="N366" s="25"/>
      <c r="O366" s="27"/>
      <c r="P366" s="36" t="s">
        <v>50</v>
      </c>
      <c r="Q366" s="38"/>
      <c r="R366" s="38"/>
      <c r="S366" s="43"/>
      <c r="T366" s="42"/>
      <c r="U366" s="10"/>
      <c r="W366" s="37" t="s">
        <v>56</v>
      </c>
      <c r="X366" s="27"/>
      <c r="Y366" s="10"/>
      <c r="Z366" s="11"/>
      <c r="AA366" s="15"/>
      <c r="AB366" s="16">
        <f ca="1">INDIRECT(ADDRESS($B363,12,1,1,$B$9))</f>
        <v>1015</v>
      </c>
      <c r="AC366" s="16" t="s">
        <v>30</v>
      </c>
      <c r="AD366" s="16"/>
      <c r="AE366" s="17"/>
      <c r="AF366" s="15"/>
      <c r="AG366" s="16">
        <f ca="1">INDIRECT(ADDRESS($B363,13,1,1,$B$9))</f>
        <v>916</v>
      </c>
      <c r="AH366" s="16" t="s">
        <v>30</v>
      </c>
      <c r="AI366" s="16"/>
      <c r="AJ366" s="16"/>
      <c r="AK366" s="10">
        <f ca="1">AK365*100/$Y363</f>
        <v>65.349999999999994</v>
      </c>
      <c r="AL366" t="s">
        <v>101</v>
      </c>
      <c r="AO366" s="1" t="s">
        <v>43</v>
      </c>
      <c r="AP366" s="5"/>
      <c r="AQ366" s="5"/>
      <c r="AR366" s="2"/>
      <c r="AS366" s="1" t="s">
        <v>44</v>
      </c>
      <c r="AT366" s="5"/>
      <c r="AU366" s="5"/>
      <c r="AV366" s="2"/>
      <c r="AW366" s="51" t="s">
        <v>43</v>
      </c>
      <c r="AX366" s="51"/>
      <c r="AY366" s="51"/>
      <c r="AZ366" s="52"/>
      <c r="BA366" s="50" t="s">
        <v>44</v>
      </c>
      <c r="BB366" s="51"/>
      <c r="BC366" s="51"/>
      <c r="BD366" s="55"/>
      <c r="BE366" s="10">
        <f ca="1">BE365*100/$Y363</f>
        <v>34.65</v>
      </c>
      <c r="BF366" t="s">
        <v>101</v>
      </c>
      <c r="BI366" s="1" t="s">
        <v>43</v>
      </c>
      <c r="BJ366" s="5"/>
      <c r="BK366" s="5"/>
      <c r="BL366" s="2"/>
      <c r="BM366" s="5" t="s">
        <v>44</v>
      </c>
      <c r="BN366" s="5"/>
      <c r="BO366" s="5"/>
      <c r="BP366" s="5"/>
      <c r="BQ366" s="1" t="s">
        <v>43</v>
      </c>
      <c r="BR366" s="5"/>
      <c r="BS366" s="5"/>
      <c r="BT366" s="2"/>
      <c r="BU366" s="1" t="s">
        <v>44</v>
      </c>
      <c r="BV366" s="5"/>
      <c r="BW366" s="5"/>
      <c r="BX366" s="5"/>
      <c r="BY366" s="69">
        <f ca="1">INDIRECT(ADDRESS($B363,24,1,1,$B$9))</f>
        <v>69</v>
      </c>
      <c r="BZ366" s="70" t="s">
        <v>30</v>
      </c>
      <c r="CA366" s="71"/>
    </row>
    <row r="367" spans="2:79" ht="15" customHeight="1" x14ac:dyDescent="0.55000000000000004">
      <c r="F367" s="10"/>
      <c r="G367" s="11"/>
      <c r="H367" s="10"/>
      <c r="J367" s="41" t="str">
        <f ca="1">IF(J363="先後交互制","１局毎に先後入替", "先後入替無し")</f>
        <v>１局毎に先後入替</v>
      </c>
      <c r="K367" s="42"/>
      <c r="L367" s="28"/>
      <c r="M367" s="26"/>
      <c r="N367" s="25"/>
      <c r="O367" s="27"/>
      <c r="P367" s="37"/>
      <c r="Q367" s="38"/>
      <c r="R367" s="38"/>
      <c r="S367" s="43"/>
      <c r="T367" s="42"/>
      <c r="U367" s="10"/>
      <c r="W367" s="25"/>
      <c r="X367" s="27"/>
      <c r="Y367" s="10"/>
      <c r="Z367" s="11"/>
      <c r="AA367" s="59"/>
      <c r="AB367" s="67">
        <f ca="1">AB366*100/(Y363-BY366)</f>
        <v>52.563438632832728</v>
      </c>
      <c r="AC367" s="58" t="s">
        <v>24</v>
      </c>
      <c r="AD367" s="63"/>
      <c r="AE367" s="17"/>
      <c r="AF367" s="59"/>
      <c r="AG367" s="67">
        <f ca="1">AG366*100/(Y363-BY366)</f>
        <v>47.436561367167272</v>
      </c>
      <c r="AH367" s="58" t="s">
        <v>24</v>
      </c>
      <c r="AI367" s="16"/>
      <c r="AJ367" s="16"/>
      <c r="AK367" s="10"/>
      <c r="AO367" s="10">
        <f ca="1">INDIRECT(ADDRESS($B363,15,1,1,$B$9))</f>
        <v>694</v>
      </c>
      <c r="AP367" t="s">
        <v>30</v>
      </c>
      <c r="AR367" s="11"/>
      <c r="AS367" s="10">
        <f ca="1">INDIRECT(ADDRESS($B363,16,1,1,$B$9))</f>
        <v>613</v>
      </c>
      <c r="AT367" t="s">
        <v>30</v>
      </c>
      <c r="AV367" s="11"/>
      <c r="AW367" s="47">
        <f ca="1">INDIRECT(ADDRESS($B363,17,1,1,$B$9))</f>
        <v>0</v>
      </c>
      <c r="AX367" s="49" t="s">
        <v>30</v>
      </c>
      <c r="AY367" s="49"/>
      <c r="AZ367" s="60"/>
      <c r="BA367" s="61">
        <f ca="1">INDIRECT(ADDRESS($B363,18,1,1,$B$9))</f>
        <v>0</v>
      </c>
      <c r="BB367" s="49" t="s">
        <v>30</v>
      </c>
      <c r="BC367" s="49"/>
      <c r="BD367" s="62"/>
      <c r="BE367" s="10"/>
      <c r="BI367" s="10">
        <f ca="1">INDIRECT(ADDRESS($B363,20,1,1,$B$9))</f>
        <v>303</v>
      </c>
      <c r="BJ367" t="s">
        <v>30</v>
      </c>
      <c r="BL367" s="11"/>
      <c r="BM367" s="10">
        <f ca="1">INDIRECT(ADDRESS($B363,21,1,1,$B$9))</f>
        <v>294</v>
      </c>
      <c r="BN367" t="s">
        <v>30</v>
      </c>
      <c r="BQ367" s="10">
        <f ca="1">INDIRECT(ADDRESS($B363,22,1,1,$B$9))</f>
        <v>18</v>
      </c>
      <c r="BR367" t="s">
        <v>30</v>
      </c>
      <c r="BT367" s="11"/>
      <c r="BU367" s="10">
        <f ca="1">INDIRECT(ADDRESS($B363,23,1,1,$B$9))</f>
        <v>9</v>
      </c>
      <c r="BV367" t="s">
        <v>30</v>
      </c>
      <c r="BY367" s="72">
        <f ca="1">BY366*100/Y363</f>
        <v>3.45</v>
      </c>
      <c r="BZ367" s="73" t="s">
        <v>24</v>
      </c>
      <c r="CA367" s="71"/>
    </row>
    <row r="368" spans="2:79" ht="15" customHeight="1" thickBot="1" x14ac:dyDescent="0.6">
      <c r="F368" s="3"/>
      <c r="G368" s="4"/>
      <c r="H368" s="3"/>
      <c r="I368" s="6"/>
      <c r="J368" s="57"/>
      <c r="K368" s="45"/>
      <c r="L368" s="29"/>
      <c r="M368" s="30"/>
      <c r="N368" s="31"/>
      <c r="O368" s="32"/>
      <c r="P368" s="39"/>
      <c r="Q368" s="40"/>
      <c r="R368" s="40"/>
      <c r="S368" s="44"/>
      <c r="T368" s="45"/>
      <c r="U368" s="3"/>
      <c r="V368" s="6"/>
      <c r="W368" s="31"/>
      <c r="X368" s="32"/>
      <c r="Y368" s="3"/>
      <c r="Z368" s="4"/>
      <c r="AA368" s="64" t="s">
        <v>116</v>
      </c>
      <c r="AB368" s="68">
        <f ca="1">AB367-50</f>
        <v>2.5634386328327281</v>
      </c>
      <c r="AC368" s="65" t="s">
        <v>117</v>
      </c>
      <c r="AD368" s="65"/>
      <c r="AE368" s="66"/>
      <c r="AF368" s="64" t="s">
        <v>116</v>
      </c>
      <c r="AG368" s="68">
        <f ca="1">AG367-50</f>
        <v>-2.5634386328327281</v>
      </c>
      <c r="AH368" s="65" t="s">
        <v>117</v>
      </c>
      <c r="AI368" s="65"/>
      <c r="AJ368" s="65"/>
      <c r="AK368" s="3"/>
      <c r="AL368" s="6"/>
      <c r="AM368" s="6"/>
      <c r="AN368" s="6"/>
      <c r="AO368" s="3"/>
      <c r="AP368" s="6"/>
      <c r="AQ368" s="6"/>
      <c r="AR368" s="4"/>
      <c r="AS368" s="3"/>
      <c r="AT368" s="6"/>
      <c r="AU368" s="6"/>
      <c r="AV368" s="4"/>
      <c r="AW368" s="48"/>
      <c r="AX368" s="46"/>
      <c r="AY368" s="46"/>
      <c r="AZ368" s="54"/>
      <c r="BA368" s="53"/>
      <c r="BB368" s="46"/>
      <c r="BC368" s="46"/>
      <c r="BD368" s="56"/>
      <c r="BE368" s="3"/>
      <c r="BF368" s="6"/>
      <c r="BG368" s="6"/>
      <c r="BH368" s="6"/>
      <c r="BI368" s="3"/>
      <c r="BJ368" s="6"/>
      <c r="BK368" s="6"/>
      <c r="BL368" s="4"/>
      <c r="BM368" s="3"/>
      <c r="BN368" s="6"/>
      <c r="BO368" s="6"/>
      <c r="BP368" s="6"/>
      <c r="BQ368" s="3"/>
      <c r="BR368" s="6"/>
      <c r="BS368" s="6"/>
      <c r="BT368" s="4"/>
      <c r="BU368" s="3"/>
      <c r="BV368" s="6"/>
      <c r="BW368" s="6"/>
      <c r="BX368" s="6"/>
      <c r="BY368" s="74"/>
      <c r="BZ368" s="75"/>
      <c r="CA368" s="76"/>
    </row>
    <row r="370" spans="2:79" ht="15" customHeight="1" thickBot="1" x14ac:dyDescent="0.6"/>
    <row r="371" spans="2:79" ht="15" customHeight="1" thickBot="1" x14ac:dyDescent="0.6">
      <c r="F371" s="7" t="s">
        <v>39</v>
      </c>
      <c r="G371" s="8"/>
      <c r="H371" s="8"/>
      <c r="I371" s="8"/>
      <c r="J371" s="8"/>
      <c r="K371" s="8"/>
      <c r="L371" s="7" t="s">
        <v>48</v>
      </c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7" t="s">
        <v>36</v>
      </c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8"/>
      <c r="BV371" s="8"/>
      <c r="BW371" s="8"/>
      <c r="BX371" s="8"/>
      <c r="BY371" s="8"/>
      <c r="BZ371" s="8"/>
      <c r="CA371" s="9"/>
    </row>
    <row r="372" spans="2:79" ht="15" customHeight="1" x14ac:dyDescent="0.55000000000000004">
      <c r="B372" s="18" t="s">
        <v>27</v>
      </c>
      <c r="C372" s="19"/>
      <c r="D372" s="20"/>
      <c r="F372" s="1" t="s">
        <v>31</v>
      </c>
      <c r="G372" s="2"/>
      <c r="H372" s="1" t="s">
        <v>32</v>
      </c>
      <c r="I372" s="5"/>
      <c r="J372" s="1" t="s">
        <v>38</v>
      </c>
      <c r="K372" s="2"/>
      <c r="L372" s="21" t="s">
        <v>33</v>
      </c>
      <c r="M372" s="22"/>
      <c r="N372" s="23" t="s">
        <v>34</v>
      </c>
      <c r="O372" s="24"/>
      <c r="P372" s="23" t="s">
        <v>84</v>
      </c>
      <c r="Q372" s="24"/>
      <c r="R372" s="24"/>
      <c r="S372" s="1" t="s">
        <v>47</v>
      </c>
      <c r="T372" s="2"/>
      <c r="U372" s="1" t="s">
        <v>35</v>
      </c>
      <c r="V372" s="5"/>
      <c r="W372" s="23" t="s">
        <v>58</v>
      </c>
      <c r="X372" s="24"/>
      <c r="Y372" s="1" t="s">
        <v>37</v>
      </c>
      <c r="Z372" s="5"/>
      <c r="AA372" s="5"/>
      <c r="AB372" s="5" t="s">
        <v>112</v>
      </c>
      <c r="AC372" s="5"/>
      <c r="AD372" s="5"/>
      <c r="AE372" s="5"/>
      <c r="AF372" s="5"/>
      <c r="AG372" s="5" t="s">
        <v>113</v>
      </c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2"/>
    </row>
    <row r="373" spans="2:79" ht="15" customHeight="1" thickBot="1" x14ac:dyDescent="0.6">
      <c r="B373" s="3">
        <v>37</v>
      </c>
      <c r="C373" s="6"/>
      <c r="D373" s="4"/>
      <c r="F373" s="10">
        <f ca="1">INDIRECT(ADDRESS($B373,1,1,1,$B$9))</f>
        <v>85</v>
      </c>
      <c r="G373" s="11" t="s">
        <v>23</v>
      </c>
      <c r="H373" s="10">
        <f ca="1">INDIRECT(ADDRESS($B373,2,1,1,$B$9))</f>
        <v>10</v>
      </c>
      <c r="I373" t="s">
        <v>24</v>
      </c>
      <c r="J373" s="10" t="str">
        <f ca="1">IF(INDIRECT(ADDRESS($B373,3,1,1,$B$9))="alternating", "先後交互制", "先後固定制")</f>
        <v>先後交互制</v>
      </c>
      <c r="K373" s="11"/>
      <c r="L373" s="33">
        <f ca="1">INDIRECT(ADDRESS($B373,4,1,1,$B$9))</f>
        <v>2</v>
      </c>
      <c r="M373" s="26" t="s">
        <v>28</v>
      </c>
      <c r="N373" s="33">
        <f ca="1">INDIRECT(ADDRESS($B373,5,1,1,$B$9))</f>
        <v>9</v>
      </c>
      <c r="O373" s="26" t="s">
        <v>28</v>
      </c>
      <c r="P373" s="33">
        <f ca="1">INDIRECT(ADDRESS($B373,6,1,1,$B$9))</f>
        <v>9</v>
      </c>
      <c r="Q373" s="26" t="s">
        <v>49</v>
      </c>
      <c r="R373" s="27"/>
      <c r="S373" s="34">
        <v>0</v>
      </c>
      <c r="T373" s="35" t="s">
        <v>28</v>
      </c>
      <c r="U373" s="10">
        <f ca="1">INDIRECT(ADDRESS($B373,7,1,1,$B$9))</f>
        <v>1</v>
      </c>
      <c r="V373" t="s">
        <v>29</v>
      </c>
      <c r="W373" s="33">
        <f ca="1">INDIRECT(ADDRESS($B373,8,1,1,$B$9))</f>
        <v>10</v>
      </c>
      <c r="X373" s="27" t="s">
        <v>29</v>
      </c>
      <c r="Y373" s="10">
        <f ca="1">INDIRECT(ADDRESS($B373,9,1,1,$B$9))</f>
        <v>2000</v>
      </c>
      <c r="Z373" t="s">
        <v>30</v>
      </c>
      <c r="AB373">
        <f ca="1">INDIRECT(ADDRESS($B373,10,1,1,$B$9))</f>
        <v>1</v>
      </c>
      <c r="AC373" t="s">
        <v>29</v>
      </c>
      <c r="AG373">
        <f ca="1">INDIRECT(ADDRESS($B373,11,1,1,$B$9))</f>
        <v>10</v>
      </c>
      <c r="AH373" t="s">
        <v>29</v>
      </c>
      <c r="CA373" s="11"/>
    </row>
    <row r="374" spans="2:79" ht="15" customHeight="1" thickBot="1" x14ac:dyDescent="0.6">
      <c r="F374" s="10"/>
      <c r="G374" s="11"/>
      <c r="H374" s="10"/>
      <c r="J374" s="41" t="str">
        <f ca="1">IF(J373="先後交互制","１局目は", "ずっと")</f>
        <v>１局目は</v>
      </c>
      <c r="K374" s="42"/>
      <c r="L374" s="28"/>
      <c r="M374" s="26"/>
      <c r="N374" s="25"/>
      <c r="O374" s="27"/>
      <c r="P374" s="36" t="s">
        <v>57</v>
      </c>
      <c r="Q374" s="38"/>
      <c r="R374" s="38"/>
      <c r="S374" s="41" t="s">
        <v>51</v>
      </c>
      <c r="T374" s="42"/>
      <c r="U374" s="10"/>
      <c r="W374" s="36" t="s">
        <v>54</v>
      </c>
      <c r="X374" s="27"/>
      <c r="Y374" s="10"/>
      <c r="AK374" s="1" t="s">
        <v>46</v>
      </c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1" t="s">
        <v>93</v>
      </c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2"/>
    </row>
    <row r="375" spans="2:79" ht="15" customHeight="1" thickBot="1" x14ac:dyDescent="0.6">
      <c r="F375" s="10"/>
      <c r="G375" s="11"/>
      <c r="J375" s="41" t="str">
        <f ca="1">IF(J373="先後交互制","Ａさんの先手番、", "")</f>
        <v>Ａさんの先手番、</v>
      </c>
      <c r="K375" s="42"/>
      <c r="L375" s="28"/>
      <c r="M375" s="26"/>
      <c r="N375" s="25"/>
      <c r="O375" s="27"/>
      <c r="P375" s="36" t="s">
        <v>53</v>
      </c>
      <c r="Q375" s="38"/>
      <c r="R375" s="38"/>
      <c r="S375" s="43" t="s">
        <v>52</v>
      </c>
      <c r="T375" s="42"/>
      <c r="U375" s="10"/>
      <c r="W375" s="37" t="s">
        <v>55</v>
      </c>
      <c r="X375" s="27"/>
      <c r="Y375" s="10"/>
      <c r="Z375" s="11"/>
      <c r="AA375" s="12" t="s">
        <v>40</v>
      </c>
      <c r="AB375" s="13"/>
      <c r="AC375" s="13"/>
      <c r="AD375" s="13"/>
      <c r="AE375" s="14"/>
      <c r="AF375" s="12" t="s">
        <v>41</v>
      </c>
      <c r="AG375" s="13"/>
      <c r="AH375" s="13"/>
      <c r="AI375" s="13"/>
      <c r="AJ375" s="13"/>
      <c r="AK375" s="10">
        <f ca="1">INDIRECT(ADDRESS($B373,14,1,1,$B$9))</f>
        <v>1222</v>
      </c>
      <c r="AL375" t="s">
        <v>30</v>
      </c>
      <c r="AO375" s="6" t="s">
        <v>42</v>
      </c>
      <c r="AP375" s="6"/>
      <c r="AQ375" s="6"/>
      <c r="AR375" s="6"/>
      <c r="AS375" s="6"/>
      <c r="AT375" s="6"/>
      <c r="AU375" s="6"/>
      <c r="AV375" s="6"/>
      <c r="AW375" s="49" t="s">
        <v>45</v>
      </c>
      <c r="AX375" s="47"/>
      <c r="AY375" s="47"/>
      <c r="AZ375" s="47"/>
      <c r="BA375" s="47"/>
      <c r="BB375" s="47"/>
      <c r="BC375" s="47"/>
      <c r="BD375" s="47"/>
      <c r="BE375" s="10">
        <f ca="1">INDIRECT(ADDRESS($B373,19,1,1,$B$9))</f>
        <v>778</v>
      </c>
      <c r="BF375" t="s">
        <v>30</v>
      </c>
      <c r="BI375" s="6" t="s">
        <v>42</v>
      </c>
      <c r="BQ375" t="s">
        <v>45</v>
      </c>
      <c r="BY375" s="77" t="s">
        <v>47</v>
      </c>
      <c r="BZ375" s="78"/>
      <c r="CA375" s="79"/>
    </row>
    <row r="376" spans="2:79" ht="15" customHeight="1" x14ac:dyDescent="0.55000000000000004">
      <c r="F376" s="10"/>
      <c r="G376" s="11"/>
      <c r="H376" s="10"/>
      <c r="J376" s="41" t="str">
        <f ca="1">IF(J373="先後交互制","Ｂさんの後手番。", "")</f>
        <v>Ｂさんの後手番。</v>
      </c>
      <c r="K376" s="42"/>
      <c r="L376" s="28"/>
      <c r="M376" s="26"/>
      <c r="N376" s="25"/>
      <c r="O376" s="27"/>
      <c r="P376" s="36" t="s">
        <v>50</v>
      </c>
      <c r="Q376" s="38"/>
      <c r="R376" s="38"/>
      <c r="S376" s="43"/>
      <c r="T376" s="42"/>
      <c r="U376" s="10"/>
      <c r="W376" s="37" t="s">
        <v>56</v>
      </c>
      <c r="X376" s="27"/>
      <c r="Y376" s="10"/>
      <c r="Z376" s="11"/>
      <c r="AA376" s="15"/>
      <c r="AB376" s="16">
        <f ca="1">INDIRECT(ADDRESS($B373,12,1,1,$B$9))</f>
        <v>944</v>
      </c>
      <c r="AC376" s="16" t="s">
        <v>30</v>
      </c>
      <c r="AD376" s="16"/>
      <c r="AE376" s="17"/>
      <c r="AF376" s="15"/>
      <c r="AG376" s="16">
        <f ca="1">INDIRECT(ADDRESS($B373,13,1,1,$B$9))</f>
        <v>996</v>
      </c>
      <c r="AH376" s="16" t="s">
        <v>30</v>
      </c>
      <c r="AI376" s="16"/>
      <c r="AJ376" s="16"/>
      <c r="AK376" s="10">
        <f ca="1">AK375*100/$Y373</f>
        <v>61.1</v>
      </c>
      <c r="AL376" t="s">
        <v>101</v>
      </c>
      <c r="AO376" s="1" t="s">
        <v>43</v>
      </c>
      <c r="AP376" s="5"/>
      <c r="AQ376" s="5"/>
      <c r="AR376" s="2"/>
      <c r="AS376" s="1" t="s">
        <v>44</v>
      </c>
      <c r="AT376" s="5"/>
      <c r="AU376" s="5"/>
      <c r="AV376" s="2"/>
      <c r="AW376" s="51" t="s">
        <v>43</v>
      </c>
      <c r="AX376" s="51"/>
      <c r="AY376" s="51"/>
      <c r="AZ376" s="52"/>
      <c r="BA376" s="50" t="s">
        <v>44</v>
      </c>
      <c r="BB376" s="51"/>
      <c r="BC376" s="51"/>
      <c r="BD376" s="55"/>
      <c r="BE376" s="10">
        <f ca="1">BE375*100/$Y373</f>
        <v>38.9</v>
      </c>
      <c r="BF376" t="s">
        <v>101</v>
      </c>
      <c r="BI376" s="1" t="s">
        <v>43</v>
      </c>
      <c r="BJ376" s="5"/>
      <c r="BK376" s="5"/>
      <c r="BL376" s="2"/>
      <c r="BM376" s="5" t="s">
        <v>44</v>
      </c>
      <c r="BN376" s="5"/>
      <c r="BO376" s="5"/>
      <c r="BP376" s="5"/>
      <c r="BQ376" s="1" t="s">
        <v>43</v>
      </c>
      <c r="BR376" s="5"/>
      <c r="BS376" s="5"/>
      <c r="BT376" s="2"/>
      <c r="BU376" s="1" t="s">
        <v>44</v>
      </c>
      <c r="BV376" s="5"/>
      <c r="BW376" s="5"/>
      <c r="BX376" s="5"/>
      <c r="BY376" s="69">
        <f ca="1">INDIRECT(ADDRESS($B373,24,1,1,$B$9))</f>
        <v>60</v>
      </c>
      <c r="BZ376" s="70" t="s">
        <v>30</v>
      </c>
      <c r="CA376" s="71"/>
    </row>
    <row r="377" spans="2:79" ht="15" customHeight="1" x14ac:dyDescent="0.55000000000000004">
      <c r="F377" s="10"/>
      <c r="G377" s="11"/>
      <c r="H377" s="10"/>
      <c r="J377" s="41" t="str">
        <f ca="1">IF(J373="先後交互制","１局毎に先後入替", "先後入替無し")</f>
        <v>１局毎に先後入替</v>
      </c>
      <c r="K377" s="42"/>
      <c r="L377" s="28"/>
      <c r="M377" s="26"/>
      <c r="N377" s="25"/>
      <c r="O377" s="27"/>
      <c r="P377" s="37"/>
      <c r="Q377" s="38"/>
      <c r="R377" s="38"/>
      <c r="S377" s="43"/>
      <c r="T377" s="42"/>
      <c r="U377" s="10"/>
      <c r="W377" s="25"/>
      <c r="X377" s="27"/>
      <c r="Y377" s="10"/>
      <c r="Z377" s="11"/>
      <c r="AA377" s="59"/>
      <c r="AB377" s="67">
        <f ca="1">AB376*100/(Y373-BY376)</f>
        <v>48.659793814432987</v>
      </c>
      <c r="AC377" s="58" t="s">
        <v>24</v>
      </c>
      <c r="AD377" s="63"/>
      <c r="AE377" s="17"/>
      <c r="AF377" s="59"/>
      <c r="AG377" s="67">
        <f ca="1">AG376*100/(Y373-BY376)</f>
        <v>51.340206185567013</v>
      </c>
      <c r="AH377" s="58" t="s">
        <v>24</v>
      </c>
      <c r="AI377" s="16"/>
      <c r="AJ377" s="16"/>
      <c r="AK377" s="10"/>
      <c r="AO377" s="10">
        <f ca="1">INDIRECT(ADDRESS($B373,15,1,1,$B$9))</f>
        <v>588</v>
      </c>
      <c r="AP377" t="s">
        <v>30</v>
      </c>
      <c r="AR377" s="11"/>
      <c r="AS377" s="10">
        <f ca="1">INDIRECT(ADDRESS($B373,16,1,1,$B$9))</f>
        <v>634</v>
      </c>
      <c r="AT377" t="s">
        <v>30</v>
      </c>
      <c r="AV377" s="11"/>
      <c r="AW377" s="47">
        <f ca="1">INDIRECT(ADDRESS($B373,17,1,1,$B$9))</f>
        <v>0</v>
      </c>
      <c r="AX377" s="49" t="s">
        <v>30</v>
      </c>
      <c r="AY377" s="49"/>
      <c r="AZ377" s="60"/>
      <c r="BA377" s="61">
        <f ca="1">INDIRECT(ADDRESS($B373,18,1,1,$B$9))</f>
        <v>0</v>
      </c>
      <c r="BB377" s="49" t="s">
        <v>30</v>
      </c>
      <c r="BC377" s="49"/>
      <c r="BD377" s="62"/>
      <c r="BE377" s="10"/>
      <c r="BI377" s="10">
        <f ca="1">INDIRECT(ADDRESS($B373,20,1,1,$B$9))</f>
        <v>343</v>
      </c>
      <c r="BJ377" t="s">
        <v>30</v>
      </c>
      <c r="BL377" s="11"/>
      <c r="BM377" s="10">
        <f ca="1">INDIRECT(ADDRESS($B373,21,1,1,$B$9))</f>
        <v>338</v>
      </c>
      <c r="BN377" t="s">
        <v>30</v>
      </c>
      <c r="BQ377" s="10">
        <f ca="1">INDIRECT(ADDRESS($B373,22,1,1,$B$9))</f>
        <v>13</v>
      </c>
      <c r="BR377" t="s">
        <v>30</v>
      </c>
      <c r="BT377" s="11"/>
      <c r="BU377" s="10">
        <f ca="1">INDIRECT(ADDRESS($B373,23,1,1,$B$9))</f>
        <v>24</v>
      </c>
      <c r="BV377" t="s">
        <v>30</v>
      </c>
      <c r="BY377" s="72">
        <f ca="1">BY376*100/Y373</f>
        <v>3</v>
      </c>
      <c r="BZ377" s="73" t="s">
        <v>24</v>
      </c>
      <c r="CA377" s="71"/>
    </row>
    <row r="378" spans="2:79" ht="15" customHeight="1" thickBot="1" x14ac:dyDescent="0.6">
      <c r="F378" s="3"/>
      <c r="G378" s="4"/>
      <c r="H378" s="3"/>
      <c r="I378" s="6"/>
      <c r="J378" s="57"/>
      <c r="K378" s="45"/>
      <c r="L378" s="29"/>
      <c r="M378" s="30"/>
      <c r="N378" s="31"/>
      <c r="O378" s="32"/>
      <c r="P378" s="39"/>
      <c r="Q378" s="40"/>
      <c r="R378" s="40"/>
      <c r="S378" s="44"/>
      <c r="T378" s="45"/>
      <c r="U378" s="3"/>
      <c r="V378" s="6"/>
      <c r="W378" s="31"/>
      <c r="X378" s="32"/>
      <c r="Y378" s="3"/>
      <c r="Z378" s="4"/>
      <c r="AA378" s="64" t="s">
        <v>116</v>
      </c>
      <c r="AB378" s="68">
        <f ca="1">AB377-50</f>
        <v>-1.3402061855670127</v>
      </c>
      <c r="AC378" s="65" t="s">
        <v>117</v>
      </c>
      <c r="AD378" s="65"/>
      <c r="AE378" s="66"/>
      <c r="AF378" s="64" t="s">
        <v>116</v>
      </c>
      <c r="AG378" s="68">
        <f ca="1">AG377-50</f>
        <v>1.3402061855670127</v>
      </c>
      <c r="AH378" s="65" t="s">
        <v>117</v>
      </c>
      <c r="AI378" s="65"/>
      <c r="AJ378" s="65"/>
      <c r="AK378" s="3"/>
      <c r="AL378" s="6"/>
      <c r="AM378" s="6"/>
      <c r="AN378" s="6"/>
      <c r="AO378" s="3"/>
      <c r="AP378" s="6"/>
      <c r="AQ378" s="6"/>
      <c r="AR378" s="4"/>
      <c r="AS378" s="3"/>
      <c r="AT378" s="6"/>
      <c r="AU378" s="6"/>
      <c r="AV378" s="4"/>
      <c r="AW378" s="48"/>
      <c r="AX378" s="46"/>
      <c r="AY378" s="46"/>
      <c r="AZ378" s="54"/>
      <c r="BA378" s="53"/>
      <c r="BB378" s="46"/>
      <c r="BC378" s="46"/>
      <c r="BD378" s="56"/>
      <c r="BE378" s="3"/>
      <c r="BF378" s="6"/>
      <c r="BG378" s="6"/>
      <c r="BH378" s="6"/>
      <c r="BI378" s="3"/>
      <c r="BJ378" s="6"/>
      <c r="BK378" s="6"/>
      <c r="BL378" s="4"/>
      <c r="BM378" s="3"/>
      <c r="BN378" s="6"/>
      <c r="BO378" s="6"/>
      <c r="BP378" s="6"/>
      <c r="BQ378" s="3"/>
      <c r="BR378" s="6"/>
      <c r="BS378" s="6"/>
      <c r="BT378" s="4"/>
      <c r="BU378" s="3"/>
      <c r="BV378" s="6"/>
      <c r="BW378" s="6"/>
      <c r="BX378" s="6"/>
      <c r="BY378" s="74"/>
      <c r="BZ378" s="75"/>
      <c r="CA378" s="76"/>
    </row>
    <row r="380" spans="2:79" ht="15" customHeight="1" thickBot="1" x14ac:dyDescent="0.6"/>
    <row r="381" spans="2:79" ht="15" customHeight="1" thickBot="1" x14ac:dyDescent="0.6">
      <c r="F381" s="7" t="s">
        <v>39</v>
      </c>
      <c r="G381" s="8"/>
      <c r="H381" s="8"/>
      <c r="I381" s="8"/>
      <c r="J381" s="8"/>
      <c r="K381" s="8"/>
      <c r="L381" s="7" t="s">
        <v>48</v>
      </c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7" t="s">
        <v>36</v>
      </c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U381" s="8"/>
      <c r="BV381" s="8"/>
      <c r="BW381" s="8"/>
      <c r="BX381" s="8"/>
      <c r="BY381" s="8"/>
      <c r="BZ381" s="8"/>
      <c r="CA381" s="9"/>
    </row>
    <row r="382" spans="2:79" ht="15" customHeight="1" x14ac:dyDescent="0.55000000000000004">
      <c r="B382" s="18" t="s">
        <v>27</v>
      </c>
      <c r="C382" s="19"/>
      <c r="D382" s="20"/>
      <c r="F382" s="1" t="s">
        <v>31</v>
      </c>
      <c r="G382" s="2"/>
      <c r="H382" s="1" t="s">
        <v>32</v>
      </c>
      <c r="I382" s="5"/>
      <c r="J382" s="1" t="s">
        <v>38</v>
      </c>
      <c r="K382" s="2"/>
      <c r="L382" s="21" t="s">
        <v>33</v>
      </c>
      <c r="M382" s="22"/>
      <c r="N382" s="23" t="s">
        <v>34</v>
      </c>
      <c r="O382" s="24"/>
      <c r="P382" s="23" t="s">
        <v>84</v>
      </c>
      <c r="Q382" s="24"/>
      <c r="R382" s="24"/>
      <c r="S382" s="1" t="s">
        <v>47</v>
      </c>
      <c r="T382" s="2"/>
      <c r="U382" s="1" t="s">
        <v>35</v>
      </c>
      <c r="V382" s="5"/>
      <c r="W382" s="23" t="s">
        <v>58</v>
      </c>
      <c r="X382" s="24"/>
      <c r="Y382" s="1" t="s">
        <v>37</v>
      </c>
      <c r="Z382" s="5"/>
      <c r="AA382" s="5"/>
      <c r="AB382" s="5" t="s">
        <v>112</v>
      </c>
      <c r="AC382" s="5"/>
      <c r="AD382" s="5"/>
      <c r="AE382" s="5"/>
      <c r="AF382" s="5"/>
      <c r="AG382" s="5" t="s">
        <v>113</v>
      </c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2"/>
    </row>
    <row r="383" spans="2:79" ht="15" customHeight="1" thickBot="1" x14ac:dyDescent="0.6">
      <c r="B383" s="3">
        <v>38</v>
      </c>
      <c r="C383" s="6"/>
      <c r="D383" s="4"/>
      <c r="F383" s="10">
        <f ca="1">INDIRECT(ADDRESS($B383,1,1,1,$B$9))</f>
        <v>86</v>
      </c>
      <c r="G383" s="11" t="s">
        <v>23</v>
      </c>
      <c r="H383" s="10">
        <f ca="1">INDIRECT(ADDRESS($B383,2,1,1,$B$9))</f>
        <v>10</v>
      </c>
      <c r="I383" t="s">
        <v>24</v>
      </c>
      <c r="J383" s="10" t="str">
        <f ca="1">IF(INDIRECT(ADDRESS($B383,3,1,1,$B$9))="alternating", "先後交互制", "先後固定制")</f>
        <v>先後交互制</v>
      </c>
      <c r="K383" s="11"/>
      <c r="L383" s="33">
        <f ca="1">INDIRECT(ADDRESS($B383,4,1,1,$B$9))</f>
        <v>2</v>
      </c>
      <c r="M383" s="26" t="s">
        <v>28</v>
      </c>
      <c r="N383" s="33">
        <f ca="1">INDIRECT(ADDRESS($B383,5,1,1,$B$9))</f>
        <v>12</v>
      </c>
      <c r="O383" s="26" t="s">
        <v>28</v>
      </c>
      <c r="P383" s="33">
        <f ca="1">INDIRECT(ADDRESS($B383,6,1,1,$B$9))</f>
        <v>12</v>
      </c>
      <c r="Q383" s="26" t="s">
        <v>49</v>
      </c>
      <c r="R383" s="27"/>
      <c r="S383" s="34">
        <v>0</v>
      </c>
      <c r="T383" s="35" t="s">
        <v>28</v>
      </c>
      <c r="U383" s="10">
        <f ca="1">INDIRECT(ADDRESS($B383,7,1,1,$B$9))</f>
        <v>1</v>
      </c>
      <c r="V383" t="s">
        <v>29</v>
      </c>
      <c r="W383" s="33">
        <f ca="1">INDIRECT(ADDRESS($B383,8,1,1,$B$9))</f>
        <v>13</v>
      </c>
      <c r="X383" s="27" t="s">
        <v>29</v>
      </c>
      <c r="Y383" s="10">
        <f ca="1">INDIRECT(ADDRESS($B383,9,1,1,$B$9))</f>
        <v>2000</v>
      </c>
      <c r="Z383" t="s">
        <v>30</v>
      </c>
      <c r="AB383">
        <f ca="1">INDIRECT(ADDRESS($B383,10,1,1,$B$9))</f>
        <v>1</v>
      </c>
      <c r="AC383" t="s">
        <v>29</v>
      </c>
      <c r="AG383">
        <f ca="1">INDIRECT(ADDRESS($B383,11,1,1,$B$9))</f>
        <v>13</v>
      </c>
      <c r="AH383" t="s">
        <v>29</v>
      </c>
      <c r="CA383" s="11"/>
    </row>
    <row r="384" spans="2:79" ht="15" customHeight="1" thickBot="1" x14ac:dyDescent="0.6">
      <c r="F384" s="10"/>
      <c r="G384" s="11"/>
      <c r="H384" s="10"/>
      <c r="J384" s="41" t="str">
        <f ca="1">IF(J383="先後交互制","１局目は", "ずっと")</f>
        <v>１局目は</v>
      </c>
      <c r="K384" s="42"/>
      <c r="L384" s="28"/>
      <c r="M384" s="26"/>
      <c r="N384" s="25"/>
      <c r="O384" s="27"/>
      <c r="P384" s="36" t="s">
        <v>57</v>
      </c>
      <c r="Q384" s="38"/>
      <c r="R384" s="38"/>
      <c r="S384" s="41" t="s">
        <v>51</v>
      </c>
      <c r="T384" s="42"/>
      <c r="U384" s="10"/>
      <c r="W384" s="36" t="s">
        <v>54</v>
      </c>
      <c r="X384" s="27"/>
      <c r="Y384" s="10"/>
      <c r="AK384" s="1" t="s">
        <v>46</v>
      </c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1" t="s">
        <v>93</v>
      </c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2"/>
    </row>
    <row r="385" spans="2:79" ht="15" customHeight="1" thickBot="1" x14ac:dyDescent="0.6">
      <c r="F385" s="10"/>
      <c r="G385" s="11"/>
      <c r="J385" s="41" t="str">
        <f ca="1">IF(J383="先後交互制","Ａさんの先手番、", "")</f>
        <v>Ａさんの先手番、</v>
      </c>
      <c r="K385" s="42"/>
      <c r="L385" s="28"/>
      <c r="M385" s="26"/>
      <c r="N385" s="25"/>
      <c r="O385" s="27"/>
      <c r="P385" s="36" t="s">
        <v>53</v>
      </c>
      <c r="Q385" s="38"/>
      <c r="R385" s="38"/>
      <c r="S385" s="43" t="s">
        <v>52</v>
      </c>
      <c r="T385" s="42"/>
      <c r="U385" s="10"/>
      <c r="W385" s="37" t="s">
        <v>55</v>
      </c>
      <c r="X385" s="27"/>
      <c r="Y385" s="10"/>
      <c r="Z385" s="11"/>
      <c r="AA385" s="12" t="s">
        <v>40</v>
      </c>
      <c r="AB385" s="13"/>
      <c r="AC385" s="13"/>
      <c r="AD385" s="13"/>
      <c r="AE385" s="14"/>
      <c r="AF385" s="12" t="s">
        <v>41</v>
      </c>
      <c r="AG385" s="13"/>
      <c r="AH385" s="13"/>
      <c r="AI385" s="13"/>
      <c r="AJ385" s="13"/>
      <c r="AK385" s="10">
        <f ca="1">INDIRECT(ADDRESS($B383,14,1,1,$B$9))</f>
        <v>1188</v>
      </c>
      <c r="AL385" t="s">
        <v>30</v>
      </c>
      <c r="AO385" s="6" t="s">
        <v>42</v>
      </c>
      <c r="AP385" s="6"/>
      <c r="AQ385" s="6"/>
      <c r="AR385" s="6"/>
      <c r="AS385" s="6"/>
      <c r="AT385" s="6"/>
      <c r="AU385" s="6"/>
      <c r="AV385" s="6"/>
      <c r="AW385" s="49" t="s">
        <v>45</v>
      </c>
      <c r="AX385" s="47"/>
      <c r="AY385" s="47"/>
      <c r="AZ385" s="47"/>
      <c r="BA385" s="47"/>
      <c r="BB385" s="47"/>
      <c r="BC385" s="47"/>
      <c r="BD385" s="47"/>
      <c r="BE385" s="10">
        <f ca="1">INDIRECT(ADDRESS($B383,19,1,1,$B$9))</f>
        <v>812</v>
      </c>
      <c r="BF385" t="s">
        <v>30</v>
      </c>
      <c r="BI385" s="6" t="s">
        <v>42</v>
      </c>
      <c r="BQ385" t="s">
        <v>45</v>
      </c>
      <c r="BY385" s="77" t="s">
        <v>47</v>
      </c>
      <c r="BZ385" s="78"/>
      <c r="CA385" s="79"/>
    </row>
    <row r="386" spans="2:79" ht="15" customHeight="1" x14ac:dyDescent="0.55000000000000004">
      <c r="F386" s="10"/>
      <c r="G386" s="11"/>
      <c r="H386" s="10"/>
      <c r="J386" s="41" t="str">
        <f ca="1">IF(J383="先後交互制","Ｂさんの後手番。", "")</f>
        <v>Ｂさんの後手番。</v>
      </c>
      <c r="K386" s="42"/>
      <c r="L386" s="28"/>
      <c r="M386" s="26"/>
      <c r="N386" s="25"/>
      <c r="O386" s="27"/>
      <c r="P386" s="36" t="s">
        <v>50</v>
      </c>
      <c r="Q386" s="38"/>
      <c r="R386" s="38"/>
      <c r="S386" s="43"/>
      <c r="T386" s="42"/>
      <c r="U386" s="10"/>
      <c r="W386" s="37" t="s">
        <v>56</v>
      </c>
      <c r="X386" s="27"/>
      <c r="Y386" s="10"/>
      <c r="Z386" s="11"/>
      <c r="AA386" s="15"/>
      <c r="AB386" s="16">
        <f ca="1">INDIRECT(ADDRESS($B383,12,1,1,$B$9))</f>
        <v>1030</v>
      </c>
      <c r="AC386" s="16" t="s">
        <v>30</v>
      </c>
      <c r="AD386" s="16"/>
      <c r="AE386" s="17"/>
      <c r="AF386" s="15"/>
      <c r="AG386" s="16">
        <f ca="1">INDIRECT(ADDRESS($B383,13,1,1,$B$9))</f>
        <v>956</v>
      </c>
      <c r="AH386" s="16" t="s">
        <v>30</v>
      </c>
      <c r="AI386" s="16"/>
      <c r="AJ386" s="16"/>
      <c r="AK386" s="10">
        <f ca="1">AK385*100/$Y383</f>
        <v>59.4</v>
      </c>
      <c r="AL386" t="s">
        <v>101</v>
      </c>
      <c r="AO386" s="1" t="s">
        <v>43</v>
      </c>
      <c r="AP386" s="5"/>
      <c r="AQ386" s="5"/>
      <c r="AR386" s="2"/>
      <c r="AS386" s="1" t="s">
        <v>44</v>
      </c>
      <c r="AT386" s="5"/>
      <c r="AU386" s="5"/>
      <c r="AV386" s="2"/>
      <c r="AW386" s="51" t="s">
        <v>43</v>
      </c>
      <c r="AX386" s="51"/>
      <c r="AY386" s="51"/>
      <c r="AZ386" s="52"/>
      <c r="BA386" s="50" t="s">
        <v>44</v>
      </c>
      <c r="BB386" s="51"/>
      <c r="BC386" s="51"/>
      <c r="BD386" s="55"/>
      <c r="BE386" s="10">
        <f ca="1">BE385*100/$Y383</f>
        <v>40.6</v>
      </c>
      <c r="BF386" t="s">
        <v>101</v>
      </c>
      <c r="BI386" s="1" t="s">
        <v>43</v>
      </c>
      <c r="BJ386" s="5"/>
      <c r="BK386" s="5"/>
      <c r="BL386" s="2"/>
      <c r="BM386" s="5" t="s">
        <v>44</v>
      </c>
      <c r="BN386" s="5"/>
      <c r="BO386" s="5"/>
      <c r="BP386" s="5"/>
      <c r="BQ386" s="1" t="s">
        <v>43</v>
      </c>
      <c r="BR386" s="5"/>
      <c r="BS386" s="5"/>
      <c r="BT386" s="2"/>
      <c r="BU386" s="1" t="s">
        <v>44</v>
      </c>
      <c r="BV386" s="5"/>
      <c r="BW386" s="5"/>
      <c r="BX386" s="5"/>
      <c r="BY386" s="69">
        <f ca="1">INDIRECT(ADDRESS($B383,24,1,1,$B$9))</f>
        <v>14</v>
      </c>
      <c r="BZ386" s="70" t="s">
        <v>30</v>
      </c>
      <c r="CA386" s="71"/>
    </row>
    <row r="387" spans="2:79" ht="15" customHeight="1" x14ac:dyDescent="0.55000000000000004">
      <c r="F387" s="10"/>
      <c r="G387" s="11"/>
      <c r="H387" s="10"/>
      <c r="J387" s="41" t="str">
        <f ca="1">IF(J383="先後交互制","１局毎に先後入替", "先後入替無し")</f>
        <v>１局毎に先後入替</v>
      </c>
      <c r="K387" s="42"/>
      <c r="L387" s="28"/>
      <c r="M387" s="26"/>
      <c r="N387" s="25"/>
      <c r="O387" s="27"/>
      <c r="P387" s="37"/>
      <c r="Q387" s="38"/>
      <c r="R387" s="38"/>
      <c r="S387" s="43"/>
      <c r="T387" s="42"/>
      <c r="U387" s="10"/>
      <c r="W387" s="25"/>
      <c r="X387" s="27"/>
      <c r="Y387" s="10"/>
      <c r="Z387" s="11"/>
      <c r="AA387" s="59"/>
      <c r="AB387" s="67">
        <f ca="1">AB386*100/(Y383-BY386)</f>
        <v>51.863041289023165</v>
      </c>
      <c r="AC387" s="58" t="s">
        <v>24</v>
      </c>
      <c r="AD387" s="63"/>
      <c r="AE387" s="17"/>
      <c r="AF387" s="59"/>
      <c r="AG387" s="67">
        <f ca="1">AG386*100/(Y383-BY386)</f>
        <v>48.136958710976835</v>
      </c>
      <c r="AH387" s="58" t="s">
        <v>24</v>
      </c>
      <c r="AI387" s="16"/>
      <c r="AJ387" s="16"/>
      <c r="AK387" s="10"/>
      <c r="AO387" s="10">
        <f ca="1">INDIRECT(ADDRESS($B383,15,1,1,$B$9))</f>
        <v>579</v>
      </c>
      <c r="AP387" t="s">
        <v>30</v>
      </c>
      <c r="AR387" s="11"/>
      <c r="AS387" s="10">
        <f ca="1">INDIRECT(ADDRESS($B383,16,1,1,$B$9))</f>
        <v>609</v>
      </c>
      <c r="AT387" t="s">
        <v>30</v>
      </c>
      <c r="AV387" s="11"/>
      <c r="AW387" s="47">
        <f ca="1">INDIRECT(ADDRESS($B383,17,1,1,$B$9))</f>
        <v>0</v>
      </c>
      <c r="AX387" s="49" t="s">
        <v>30</v>
      </c>
      <c r="AY387" s="49"/>
      <c r="AZ387" s="60"/>
      <c r="BA387" s="61">
        <f ca="1">INDIRECT(ADDRESS($B383,18,1,1,$B$9))</f>
        <v>0</v>
      </c>
      <c r="BB387" s="49" t="s">
        <v>30</v>
      </c>
      <c r="BC387" s="49"/>
      <c r="BD387" s="62"/>
      <c r="BE387" s="10"/>
      <c r="BI387" s="10">
        <f ca="1">INDIRECT(ADDRESS($B383,20,1,1,$B$9))</f>
        <v>442</v>
      </c>
      <c r="BJ387" t="s">
        <v>30</v>
      </c>
      <c r="BL387" s="11"/>
      <c r="BM387" s="10">
        <f ca="1">INDIRECT(ADDRESS($B383,21,1,1,$B$9))</f>
        <v>340</v>
      </c>
      <c r="BN387" t="s">
        <v>30</v>
      </c>
      <c r="BQ387" s="10">
        <f ca="1">INDIRECT(ADDRESS($B383,22,1,1,$B$9))</f>
        <v>9</v>
      </c>
      <c r="BR387" t="s">
        <v>30</v>
      </c>
      <c r="BT387" s="11"/>
      <c r="BU387" s="10">
        <f ca="1">INDIRECT(ADDRESS($B383,23,1,1,$B$9))</f>
        <v>7</v>
      </c>
      <c r="BV387" t="s">
        <v>30</v>
      </c>
      <c r="BY387" s="72">
        <f ca="1">BY386*100/Y383</f>
        <v>0.7</v>
      </c>
      <c r="BZ387" s="73" t="s">
        <v>24</v>
      </c>
      <c r="CA387" s="71"/>
    </row>
    <row r="388" spans="2:79" ht="15" customHeight="1" thickBot="1" x14ac:dyDescent="0.6">
      <c r="F388" s="3"/>
      <c r="G388" s="4"/>
      <c r="H388" s="3"/>
      <c r="I388" s="6"/>
      <c r="J388" s="57"/>
      <c r="K388" s="45"/>
      <c r="L388" s="29"/>
      <c r="M388" s="30"/>
      <c r="N388" s="31"/>
      <c r="O388" s="32"/>
      <c r="P388" s="39"/>
      <c r="Q388" s="40"/>
      <c r="R388" s="40"/>
      <c r="S388" s="44"/>
      <c r="T388" s="45"/>
      <c r="U388" s="3"/>
      <c r="V388" s="6"/>
      <c r="W388" s="31"/>
      <c r="X388" s="32"/>
      <c r="Y388" s="3"/>
      <c r="Z388" s="4"/>
      <c r="AA388" s="64" t="s">
        <v>116</v>
      </c>
      <c r="AB388" s="68">
        <f ca="1">AB387-50</f>
        <v>1.8630412890231653</v>
      </c>
      <c r="AC388" s="65" t="s">
        <v>117</v>
      </c>
      <c r="AD388" s="65"/>
      <c r="AE388" s="66"/>
      <c r="AF388" s="64" t="s">
        <v>116</v>
      </c>
      <c r="AG388" s="68">
        <f ca="1">AG387-50</f>
        <v>-1.8630412890231653</v>
      </c>
      <c r="AH388" s="65" t="s">
        <v>117</v>
      </c>
      <c r="AI388" s="65"/>
      <c r="AJ388" s="65"/>
      <c r="AK388" s="3"/>
      <c r="AL388" s="6"/>
      <c r="AM388" s="6"/>
      <c r="AN388" s="6"/>
      <c r="AO388" s="3"/>
      <c r="AP388" s="6"/>
      <c r="AQ388" s="6"/>
      <c r="AR388" s="4"/>
      <c r="AS388" s="3"/>
      <c r="AT388" s="6"/>
      <c r="AU388" s="6"/>
      <c r="AV388" s="4"/>
      <c r="AW388" s="48"/>
      <c r="AX388" s="46"/>
      <c r="AY388" s="46"/>
      <c r="AZ388" s="54"/>
      <c r="BA388" s="53"/>
      <c r="BB388" s="46"/>
      <c r="BC388" s="46"/>
      <c r="BD388" s="56"/>
      <c r="BE388" s="3"/>
      <c r="BF388" s="6"/>
      <c r="BG388" s="6"/>
      <c r="BH388" s="6"/>
      <c r="BI388" s="3"/>
      <c r="BJ388" s="6"/>
      <c r="BK388" s="6"/>
      <c r="BL388" s="4"/>
      <c r="BM388" s="3"/>
      <c r="BN388" s="6"/>
      <c r="BO388" s="6"/>
      <c r="BP388" s="6"/>
      <c r="BQ388" s="3"/>
      <c r="BR388" s="6"/>
      <c r="BS388" s="6"/>
      <c r="BT388" s="4"/>
      <c r="BU388" s="3"/>
      <c r="BV388" s="6"/>
      <c r="BW388" s="6"/>
      <c r="BX388" s="6"/>
      <c r="BY388" s="74"/>
      <c r="BZ388" s="75"/>
      <c r="CA388" s="76"/>
    </row>
    <row r="390" spans="2:79" ht="15" customHeight="1" thickBot="1" x14ac:dyDescent="0.6"/>
    <row r="391" spans="2:79" ht="15" customHeight="1" thickBot="1" x14ac:dyDescent="0.6">
      <c r="F391" s="7" t="s">
        <v>39</v>
      </c>
      <c r="G391" s="8"/>
      <c r="H391" s="8"/>
      <c r="I391" s="8"/>
      <c r="J391" s="8"/>
      <c r="K391" s="8"/>
      <c r="L391" s="7" t="s">
        <v>48</v>
      </c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7" t="s">
        <v>36</v>
      </c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U391" s="8"/>
      <c r="BV391" s="8"/>
      <c r="BW391" s="8"/>
      <c r="BX391" s="8"/>
      <c r="BY391" s="8"/>
      <c r="BZ391" s="8"/>
      <c r="CA391" s="9"/>
    </row>
    <row r="392" spans="2:79" ht="15" customHeight="1" x14ac:dyDescent="0.55000000000000004">
      <c r="B392" s="18" t="s">
        <v>27</v>
      </c>
      <c r="C392" s="19"/>
      <c r="D392" s="20"/>
      <c r="F392" s="1" t="s">
        <v>31</v>
      </c>
      <c r="G392" s="2"/>
      <c r="H392" s="1" t="s">
        <v>32</v>
      </c>
      <c r="I392" s="5"/>
      <c r="J392" s="1" t="s">
        <v>38</v>
      </c>
      <c r="K392" s="2"/>
      <c r="L392" s="21" t="s">
        <v>33</v>
      </c>
      <c r="M392" s="22"/>
      <c r="N392" s="23" t="s">
        <v>34</v>
      </c>
      <c r="O392" s="24"/>
      <c r="P392" s="23" t="s">
        <v>84</v>
      </c>
      <c r="Q392" s="24"/>
      <c r="R392" s="24"/>
      <c r="S392" s="1" t="s">
        <v>47</v>
      </c>
      <c r="T392" s="2"/>
      <c r="U392" s="1" t="s">
        <v>35</v>
      </c>
      <c r="V392" s="5"/>
      <c r="W392" s="23" t="s">
        <v>58</v>
      </c>
      <c r="X392" s="24"/>
      <c r="Y392" s="1" t="s">
        <v>37</v>
      </c>
      <c r="Z392" s="5"/>
      <c r="AA392" s="5"/>
      <c r="AB392" s="5" t="s">
        <v>112</v>
      </c>
      <c r="AC392" s="5"/>
      <c r="AD392" s="5"/>
      <c r="AE392" s="5"/>
      <c r="AF392" s="5"/>
      <c r="AG392" s="5" t="s">
        <v>113</v>
      </c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2"/>
    </row>
    <row r="393" spans="2:79" ht="15" customHeight="1" thickBot="1" x14ac:dyDescent="0.6">
      <c r="B393" s="3">
        <v>39</v>
      </c>
      <c r="C393" s="6"/>
      <c r="D393" s="4"/>
      <c r="F393" s="10">
        <f ca="1">INDIRECT(ADDRESS($B393,1,1,1,$B$9))</f>
        <v>87</v>
      </c>
      <c r="G393" s="11" t="s">
        <v>23</v>
      </c>
      <c r="H393" s="10">
        <f ca="1">INDIRECT(ADDRESS($B393,2,1,1,$B$9))</f>
        <v>10</v>
      </c>
      <c r="I393" t="s">
        <v>24</v>
      </c>
      <c r="J393" s="10" t="str">
        <f ca="1">IF(INDIRECT(ADDRESS($B393,3,1,1,$B$9))="alternating", "先後交互制", "先後固定制")</f>
        <v>先後交互制</v>
      </c>
      <c r="K393" s="11"/>
      <c r="L393" s="33">
        <f ca="1">INDIRECT(ADDRESS($B393,4,1,1,$B$9))</f>
        <v>1</v>
      </c>
      <c r="M393" s="26" t="s">
        <v>28</v>
      </c>
      <c r="N393" s="33">
        <f ca="1">INDIRECT(ADDRESS($B393,5,1,1,$B$9))</f>
        <v>14</v>
      </c>
      <c r="O393" s="26" t="s">
        <v>28</v>
      </c>
      <c r="P393" s="33">
        <f ca="1">INDIRECT(ADDRESS($B393,6,1,1,$B$9))</f>
        <v>17</v>
      </c>
      <c r="Q393" s="26" t="s">
        <v>49</v>
      </c>
      <c r="R393" s="27"/>
      <c r="S393" s="34">
        <v>0</v>
      </c>
      <c r="T393" s="35" t="s">
        <v>28</v>
      </c>
      <c r="U393" s="10">
        <f ca="1">INDIRECT(ADDRESS($B393,7,1,1,$B$9))</f>
        <v>3</v>
      </c>
      <c r="V393" t="s">
        <v>29</v>
      </c>
      <c r="W393" s="33">
        <f ca="1">INDIRECT(ADDRESS($B393,8,1,1,$B$9))</f>
        <v>37</v>
      </c>
      <c r="X393" s="27" t="s">
        <v>29</v>
      </c>
      <c r="Y393" s="10">
        <f ca="1">INDIRECT(ADDRESS($B393,9,1,1,$B$9))</f>
        <v>2000</v>
      </c>
      <c r="Z393" t="s">
        <v>30</v>
      </c>
      <c r="AB393">
        <f ca="1">INDIRECT(ADDRESS($B393,10,1,1,$B$9))</f>
        <v>3</v>
      </c>
      <c r="AC393" t="s">
        <v>29</v>
      </c>
      <c r="AG393">
        <f ca="1">INDIRECT(ADDRESS($B393,11,1,1,$B$9))</f>
        <v>37</v>
      </c>
      <c r="AH393" t="s">
        <v>29</v>
      </c>
      <c r="CA393" s="11"/>
    </row>
    <row r="394" spans="2:79" ht="15" customHeight="1" thickBot="1" x14ac:dyDescent="0.6">
      <c r="F394" s="10"/>
      <c r="G394" s="11"/>
      <c r="H394" s="10"/>
      <c r="J394" s="41" t="str">
        <f ca="1">IF(J393="先後交互制","１局目は", "ずっと")</f>
        <v>１局目は</v>
      </c>
      <c r="K394" s="42"/>
      <c r="L394" s="28"/>
      <c r="M394" s="26"/>
      <c r="N394" s="25"/>
      <c r="O394" s="27"/>
      <c r="P394" s="36" t="s">
        <v>57</v>
      </c>
      <c r="Q394" s="38"/>
      <c r="R394" s="38"/>
      <c r="S394" s="41" t="s">
        <v>51</v>
      </c>
      <c r="T394" s="42"/>
      <c r="U394" s="10"/>
      <c r="W394" s="36" t="s">
        <v>54</v>
      </c>
      <c r="X394" s="27"/>
      <c r="Y394" s="10"/>
      <c r="AK394" s="1" t="s">
        <v>46</v>
      </c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1" t="s">
        <v>93</v>
      </c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2"/>
    </row>
    <row r="395" spans="2:79" ht="15" customHeight="1" thickBot="1" x14ac:dyDescent="0.6">
      <c r="F395" s="10"/>
      <c r="G395" s="11"/>
      <c r="J395" s="41" t="str">
        <f ca="1">IF(J393="先後交互制","Ａさんの先手番、", "")</f>
        <v>Ａさんの先手番、</v>
      </c>
      <c r="K395" s="42"/>
      <c r="L395" s="28"/>
      <c r="M395" s="26"/>
      <c r="N395" s="25"/>
      <c r="O395" s="27"/>
      <c r="P395" s="36" t="s">
        <v>53</v>
      </c>
      <c r="Q395" s="38"/>
      <c r="R395" s="38"/>
      <c r="S395" s="43" t="s">
        <v>52</v>
      </c>
      <c r="T395" s="42"/>
      <c r="U395" s="10"/>
      <c r="W395" s="37" t="s">
        <v>55</v>
      </c>
      <c r="X395" s="27"/>
      <c r="Y395" s="10"/>
      <c r="Z395" s="11"/>
      <c r="AA395" s="12" t="s">
        <v>40</v>
      </c>
      <c r="AB395" s="13"/>
      <c r="AC395" s="13"/>
      <c r="AD395" s="13"/>
      <c r="AE395" s="14"/>
      <c r="AF395" s="12" t="s">
        <v>41</v>
      </c>
      <c r="AG395" s="13"/>
      <c r="AH395" s="13"/>
      <c r="AI395" s="13"/>
      <c r="AJ395" s="13"/>
      <c r="AK395" s="10">
        <f ca="1">INDIRECT(ADDRESS($B393,14,1,1,$B$9))</f>
        <v>867</v>
      </c>
      <c r="AL395" t="s">
        <v>30</v>
      </c>
      <c r="AO395" s="6" t="s">
        <v>42</v>
      </c>
      <c r="AP395" s="6"/>
      <c r="AQ395" s="6"/>
      <c r="AR395" s="6"/>
      <c r="AS395" s="6"/>
      <c r="AT395" s="6"/>
      <c r="AU395" s="6"/>
      <c r="AV395" s="6"/>
      <c r="AW395" s="49" t="s">
        <v>45</v>
      </c>
      <c r="AX395" s="47"/>
      <c r="AY395" s="47"/>
      <c r="AZ395" s="47"/>
      <c r="BA395" s="47"/>
      <c r="BB395" s="47"/>
      <c r="BC395" s="47"/>
      <c r="BD395" s="47"/>
      <c r="BE395" s="10">
        <f ca="1">INDIRECT(ADDRESS($B393,19,1,1,$B$9))</f>
        <v>1133</v>
      </c>
      <c r="BF395" t="s">
        <v>30</v>
      </c>
      <c r="BI395" s="6" t="s">
        <v>42</v>
      </c>
      <c r="BQ395" t="s">
        <v>45</v>
      </c>
      <c r="BY395" s="77" t="s">
        <v>47</v>
      </c>
      <c r="BZ395" s="78"/>
      <c r="CA395" s="79"/>
    </row>
    <row r="396" spans="2:79" ht="15" customHeight="1" x14ac:dyDescent="0.55000000000000004">
      <c r="F396" s="10"/>
      <c r="G396" s="11"/>
      <c r="H396" s="10"/>
      <c r="J396" s="41" t="str">
        <f ca="1">IF(J393="先後交互制","Ｂさんの後手番。", "")</f>
        <v>Ｂさんの後手番。</v>
      </c>
      <c r="K396" s="42"/>
      <c r="L396" s="28"/>
      <c r="M396" s="26"/>
      <c r="N396" s="25"/>
      <c r="O396" s="27"/>
      <c r="P396" s="36" t="s">
        <v>50</v>
      </c>
      <c r="Q396" s="38"/>
      <c r="R396" s="38"/>
      <c r="S396" s="43"/>
      <c r="T396" s="42"/>
      <c r="U396" s="10"/>
      <c r="W396" s="37" t="s">
        <v>56</v>
      </c>
      <c r="X396" s="27"/>
      <c r="Y396" s="10"/>
      <c r="Z396" s="11"/>
      <c r="AA396" s="15"/>
      <c r="AB396" s="16">
        <f ca="1">INDIRECT(ADDRESS($B393,12,1,1,$B$9))</f>
        <v>1044</v>
      </c>
      <c r="AC396" s="16" t="s">
        <v>30</v>
      </c>
      <c r="AD396" s="16"/>
      <c r="AE396" s="17"/>
      <c r="AF396" s="15"/>
      <c r="AG396" s="16">
        <f ca="1">INDIRECT(ADDRESS($B393,13,1,1,$B$9))</f>
        <v>955</v>
      </c>
      <c r="AH396" s="16" t="s">
        <v>30</v>
      </c>
      <c r="AI396" s="16"/>
      <c r="AJ396" s="16"/>
      <c r="AK396" s="10">
        <f ca="1">AK395*100/$Y393</f>
        <v>43.35</v>
      </c>
      <c r="AL396" t="s">
        <v>101</v>
      </c>
      <c r="AO396" s="1" t="s">
        <v>43</v>
      </c>
      <c r="AP396" s="5"/>
      <c r="AQ396" s="5"/>
      <c r="AR396" s="2"/>
      <c r="AS396" s="1" t="s">
        <v>44</v>
      </c>
      <c r="AT396" s="5"/>
      <c r="AU396" s="5"/>
      <c r="AV396" s="2"/>
      <c r="AW396" s="51" t="s">
        <v>43</v>
      </c>
      <c r="AX396" s="51"/>
      <c r="AY396" s="51"/>
      <c r="AZ396" s="52"/>
      <c r="BA396" s="50" t="s">
        <v>44</v>
      </c>
      <c r="BB396" s="51"/>
      <c r="BC396" s="51"/>
      <c r="BD396" s="55"/>
      <c r="BE396" s="10">
        <f ca="1">BE395*100/$Y393</f>
        <v>56.65</v>
      </c>
      <c r="BF396" t="s">
        <v>101</v>
      </c>
      <c r="BI396" s="1" t="s">
        <v>43</v>
      </c>
      <c r="BJ396" s="5"/>
      <c r="BK396" s="5"/>
      <c r="BL396" s="2"/>
      <c r="BM396" s="5" t="s">
        <v>44</v>
      </c>
      <c r="BN396" s="5"/>
      <c r="BO396" s="5"/>
      <c r="BP396" s="5"/>
      <c r="BQ396" s="1" t="s">
        <v>43</v>
      </c>
      <c r="BR396" s="5"/>
      <c r="BS396" s="5"/>
      <c r="BT396" s="2"/>
      <c r="BU396" s="1" t="s">
        <v>44</v>
      </c>
      <c r="BV396" s="5"/>
      <c r="BW396" s="5"/>
      <c r="BX396" s="5"/>
      <c r="BY396" s="69">
        <f ca="1">INDIRECT(ADDRESS($B393,24,1,1,$B$9))</f>
        <v>1</v>
      </c>
      <c r="BZ396" s="70" t="s">
        <v>30</v>
      </c>
      <c r="CA396" s="71"/>
    </row>
    <row r="397" spans="2:79" ht="15" customHeight="1" x14ac:dyDescent="0.55000000000000004">
      <c r="F397" s="10"/>
      <c r="G397" s="11"/>
      <c r="H397" s="10"/>
      <c r="J397" s="41" t="str">
        <f ca="1">IF(J393="先後交互制","１局毎に先後入替", "先後入替無し")</f>
        <v>１局毎に先後入替</v>
      </c>
      <c r="K397" s="42"/>
      <c r="L397" s="28"/>
      <c r="M397" s="26"/>
      <c r="N397" s="25"/>
      <c r="O397" s="27"/>
      <c r="P397" s="37"/>
      <c r="Q397" s="38"/>
      <c r="R397" s="38"/>
      <c r="S397" s="43"/>
      <c r="T397" s="42"/>
      <c r="U397" s="10"/>
      <c r="W397" s="25"/>
      <c r="X397" s="27"/>
      <c r="Y397" s="10"/>
      <c r="Z397" s="11"/>
      <c r="AA397" s="59"/>
      <c r="AB397" s="67">
        <f ca="1">AB396*100/(Y393-BY396)</f>
        <v>52.226113056528263</v>
      </c>
      <c r="AC397" s="58" t="s">
        <v>24</v>
      </c>
      <c r="AD397" s="63"/>
      <c r="AE397" s="17"/>
      <c r="AF397" s="59"/>
      <c r="AG397" s="67">
        <f ca="1">AG396*100/(Y393-BY396)</f>
        <v>47.773886943471737</v>
      </c>
      <c r="AH397" s="58" t="s">
        <v>24</v>
      </c>
      <c r="AI397" s="16"/>
      <c r="AJ397" s="16"/>
      <c r="AK397" s="10"/>
      <c r="AO397" s="10">
        <f ca="1">INDIRECT(ADDRESS($B393,15,1,1,$B$9))</f>
        <v>473</v>
      </c>
      <c r="AP397" t="s">
        <v>30</v>
      </c>
      <c r="AR397" s="11"/>
      <c r="AS397" s="10">
        <f ca="1">INDIRECT(ADDRESS($B393,16,1,1,$B$9))</f>
        <v>394</v>
      </c>
      <c r="AT397" t="s">
        <v>30</v>
      </c>
      <c r="AV397" s="11"/>
      <c r="AW397" s="47">
        <f ca="1">INDIRECT(ADDRESS($B393,17,1,1,$B$9))</f>
        <v>0</v>
      </c>
      <c r="AX397" s="49" t="s">
        <v>30</v>
      </c>
      <c r="AY397" s="49"/>
      <c r="AZ397" s="60"/>
      <c r="BA397" s="61">
        <f ca="1">INDIRECT(ADDRESS($B393,18,1,1,$B$9))</f>
        <v>0</v>
      </c>
      <c r="BB397" s="49" t="s">
        <v>30</v>
      </c>
      <c r="BC397" s="49"/>
      <c r="BD397" s="62"/>
      <c r="BE397" s="10"/>
      <c r="BI397" s="10">
        <f ca="1">INDIRECT(ADDRESS($B393,20,1,1,$B$9))</f>
        <v>569</v>
      </c>
      <c r="BJ397" t="s">
        <v>30</v>
      </c>
      <c r="BL397" s="11"/>
      <c r="BM397" s="10">
        <f ca="1">INDIRECT(ADDRESS($B393,21,1,1,$B$9))</f>
        <v>560</v>
      </c>
      <c r="BN397" t="s">
        <v>30</v>
      </c>
      <c r="BQ397" s="10">
        <f ca="1">INDIRECT(ADDRESS($B393,22,1,1,$B$9))</f>
        <v>2</v>
      </c>
      <c r="BR397" t="s">
        <v>30</v>
      </c>
      <c r="BT397" s="11"/>
      <c r="BU397" s="10">
        <f ca="1">INDIRECT(ADDRESS($B393,23,1,1,$B$9))</f>
        <v>1</v>
      </c>
      <c r="BV397" t="s">
        <v>30</v>
      </c>
      <c r="BY397" s="72">
        <f ca="1">BY396*100/Y393</f>
        <v>0.05</v>
      </c>
      <c r="BZ397" s="73" t="s">
        <v>24</v>
      </c>
      <c r="CA397" s="71"/>
    </row>
    <row r="398" spans="2:79" ht="15" customHeight="1" thickBot="1" x14ac:dyDescent="0.6">
      <c r="F398" s="3"/>
      <c r="G398" s="4"/>
      <c r="H398" s="3"/>
      <c r="I398" s="6"/>
      <c r="J398" s="57"/>
      <c r="K398" s="45"/>
      <c r="L398" s="29"/>
      <c r="M398" s="30"/>
      <c r="N398" s="31"/>
      <c r="O398" s="32"/>
      <c r="P398" s="39"/>
      <c r="Q398" s="40"/>
      <c r="R398" s="40"/>
      <c r="S398" s="44"/>
      <c r="T398" s="45"/>
      <c r="U398" s="3"/>
      <c r="V398" s="6"/>
      <c r="W398" s="31"/>
      <c r="X398" s="32"/>
      <c r="Y398" s="3"/>
      <c r="Z398" s="4"/>
      <c r="AA398" s="64" t="s">
        <v>116</v>
      </c>
      <c r="AB398" s="68">
        <f ca="1">AB397-50</f>
        <v>2.2261130565282627</v>
      </c>
      <c r="AC398" s="65" t="s">
        <v>117</v>
      </c>
      <c r="AD398" s="65"/>
      <c r="AE398" s="66"/>
      <c r="AF398" s="64" t="s">
        <v>116</v>
      </c>
      <c r="AG398" s="68">
        <f ca="1">AG397-50</f>
        <v>-2.2261130565282627</v>
      </c>
      <c r="AH398" s="65" t="s">
        <v>117</v>
      </c>
      <c r="AI398" s="65"/>
      <c r="AJ398" s="65"/>
      <c r="AK398" s="3"/>
      <c r="AL398" s="6"/>
      <c r="AM398" s="6"/>
      <c r="AN398" s="6"/>
      <c r="AO398" s="3"/>
      <c r="AP398" s="6"/>
      <c r="AQ398" s="6"/>
      <c r="AR398" s="4"/>
      <c r="AS398" s="3"/>
      <c r="AT398" s="6"/>
      <c r="AU398" s="6"/>
      <c r="AV398" s="4"/>
      <c r="AW398" s="48"/>
      <c r="AX398" s="46"/>
      <c r="AY398" s="46"/>
      <c r="AZ398" s="54"/>
      <c r="BA398" s="53"/>
      <c r="BB398" s="46"/>
      <c r="BC398" s="46"/>
      <c r="BD398" s="56"/>
      <c r="BE398" s="3"/>
      <c r="BF398" s="6"/>
      <c r="BG398" s="6"/>
      <c r="BH398" s="6"/>
      <c r="BI398" s="3"/>
      <c r="BJ398" s="6"/>
      <c r="BK398" s="6"/>
      <c r="BL398" s="4"/>
      <c r="BM398" s="3"/>
      <c r="BN398" s="6"/>
      <c r="BO398" s="6"/>
      <c r="BP398" s="6"/>
      <c r="BQ398" s="3"/>
      <c r="BR398" s="6"/>
      <c r="BS398" s="6"/>
      <c r="BT398" s="4"/>
      <c r="BU398" s="3"/>
      <c r="BV398" s="6"/>
      <c r="BW398" s="6"/>
      <c r="BX398" s="6"/>
      <c r="BY398" s="74"/>
      <c r="BZ398" s="75"/>
      <c r="CA398" s="76"/>
    </row>
    <row r="400" spans="2:79" ht="15" customHeight="1" thickBot="1" x14ac:dyDescent="0.6"/>
    <row r="401" spans="2:79" ht="15" customHeight="1" thickBot="1" x14ac:dyDescent="0.6">
      <c r="F401" s="7" t="s">
        <v>39</v>
      </c>
      <c r="G401" s="8"/>
      <c r="H401" s="8"/>
      <c r="I401" s="8"/>
      <c r="J401" s="8"/>
      <c r="K401" s="8"/>
      <c r="L401" s="7" t="s">
        <v>48</v>
      </c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7" t="s">
        <v>36</v>
      </c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  <c r="BT401" s="8"/>
      <c r="BU401" s="8"/>
      <c r="BV401" s="8"/>
      <c r="BW401" s="8"/>
      <c r="BX401" s="8"/>
      <c r="BY401" s="8"/>
      <c r="BZ401" s="8"/>
      <c r="CA401" s="9"/>
    </row>
    <row r="402" spans="2:79" ht="15" customHeight="1" x14ac:dyDescent="0.55000000000000004">
      <c r="B402" s="18" t="s">
        <v>27</v>
      </c>
      <c r="C402" s="19"/>
      <c r="D402" s="20"/>
      <c r="F402" s="1" t="s">
        <v>31</v>
      </c>
      <c r="G402" s="2"/>
      <c r="H402" s="1" t="s">
        <v>32</v>
      </c>
      <c r="I402" s="5"/>
      <c r="J402" s="1" t="s">
        <v>38</v>
      </c>
      <c r="K402" s="2"/>
      <c r="L402" s="21" t="s">
        <v>33</v>
      </c>
      <c r="M402" s="22"/>
      <c r="N402" s="23" t="s">
        <v>34</v>
      </c>
      <c r="O402" s="24"/>
      <c r="P402" s="23" t="s">
        <v>84</v>
      </c>
      <c r="Q402" s="24"/>
      <c r="R402" s="24"/>
      <c r="S402" s="1" t="s">
        <v>47</v>
      </c>
      <c r="T402" s="2"/>
      <c r="U402" s="1" t="s">
        <v>35</v>
      </c>
      <c r="V402" s="5"/>
      <c r="W402" s="23" t="s">
        <v>58</v>
      </c>
      <c r="X402" s="24"/>
      <c r="Y402" s="1" t="s">
        <v>37</v>
      </c>
      <c r="Z402" s="5"/>
      <c r="AA402" s="5"/>
      <c r="AB402" s="5" t="s">
        <v>112</v>
      </c>
      <c r="AC402" s="5"/>
      <c r="AD402" s="5"/>
      <c r="AE402" s="5"/>
      <c r="AF402" s="5"/>
      <c r="AG402" s="5" t="s">
        <v>113</v>
      </c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2"/>
    </row>
    <row r="403" spans="2:79" ht="15" customHeight="1" thickBot="1" x14ac:dyDescent="0.6">
      <c r="B403" s="3">
        <v>40</v>
      </c>
      <c r="C403" s="6"/>
      <c r="D403" s="4"/>
      <c r="F403" s="10">
        <f ca="1">INDIRECT(ADDRESS($B403,1,1,1,$B$9))</f>
        <v>88</v>
      </c>
      <c r="G403" s="11" t="s">
        <v>23</v>
      </c>
      <c r="H403" s="10">
        <f ca="1">INDIRECT(ADDRESS($B403,2,1,1,$B$9))</f>
        <v>10</v>
      </c>
      <c r="I403" t="s">
        <v>24</v>
      </c>
      <c r="J403" s="10" t="str">
        <f ca="1">IF(INDIRECT(ADDRESS($B403,3,1,1,$B$9))="alternating", "先後交互制", "先後固定制")</f>
        <v>先後交互制</v>
      </c>
      <c r="K403" s="11"/>
      <c r="L403" s="33">
        <f ca="1">INDIRECT(ADDRESS($B403,4,1,1,$B$9))</f>
        <v>1</v>
      </c>
      <c r="M403" s="26" t="s">
        <v>28</v>
      </c>
      <c r="N403" s="33">
        <f ca="1">INDIRECT(ADDRESS($B403,5,1,1,$B$9))</f>
        <v>10</v>
      </c>
      <c r="O403" s="26" t="s">
        <v>28</v>
      </c>
      <c r="P403" s="33">
        <f ca="1">INDIRECT(ADDRESS($B403,6,1,1,$B$9))</f>
        <v>12</v>
      </c>
      <c r="Q403" s="26" t="s">
        <v>49</v>
      </c>
      <c r="R403" s="27"/>
      <c r="S403" s="34">
        <v>0</v>
      </c>
      <c r="T403" s="35" t="s">
        <v>28</v>
      </c>
      <c r="U403" s="10">
        <f ca="1">INDIRECT(ADDRESS($B403,7,1,1,$B$9))</f>
        <v>3</v>
      </c>
      <c r="V403" t="s">
        <v>29</v>
      </c>
      <c r="W403" s="33">
        <f ca="1">INDIRECT(ADDRESS($B403,8,1,1,$B$9))</f>
        <v>26</v>
      </c>
      <c r="X403" s="27" t="s">
        <v>29</v>
      </c>
      <c r="Y403" s="10">
        <f ca="1">INDIRECT(ADDRESS($B403,9,1,1,$B$9))</f>
        <v>2000</v>
      </c>
      <c r="Z403" t="s">
        <v>30</v>
      </c>
      <c r="AB403">
        <f ca="1">INDIRECT(ADDRESS($B403,10,1,1,$B$9))</f>
        <v>3</v>
      </c>
      <c r="AC403" t="s">
        <v>29</v>
      </c>
      <c r="AG403">
        <f ca="1">INDIRECT(ADDRESS($B403,11,1,1,$B$9))</f>
        <v>26</v>
      </c>
      <c r="AH403" t="s">
        <v>29</v>
      </c>
      <c r="CA403" s="11"/>
    </row>
    <row r="404" spans="2:79" ht="15" customHeight="1" thickBot="1" x14ac:dyDescent="0.6">
      <c r="F404" s="10"/>
      <c r="G404" s="11"/>
      <c r="H404" s="10"/>
      <c r="J404" s="41" t="str">
        <f ca="1">IF(J403="先後交互制","１局目は", "ずっと")</f>
        <v>１局目は</v>
      </c>
      <c r="K404" s="42"/>
      <c r="L404" s="28"/>
      <c r="M404" s="26"/>
      <c r="N404" s="25"/>
      <c r="O404" s="27"/>
      <c r="P404" s="36" t="s">
        <v>57</v>
      </c>
      <c r="Q404" s="38"/>
      <c r="R404" s="38"/>
      <c r="S404" s="41" t="s">
        <v>51</v>
      </c>
      <c r="T404" s="42"/>
      <c r="U404" s="10"/>
      <c r="W404" s="36" t="s">
        <v>54</v>
      </c>
      <c r="X404" s="27"/>
      <c r="Y404" s="10"/>
      <c r="AK404" s="1" t="s">
        <v>46</v>
      </c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1" t="s">
        <v>93</v>
      </c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2"/>
    </row>
    <row r="405" spans="2:79" ht="15" customHeight="1" thickBot="1" x14ac:dyDescent="0.6">
      <c r="F405" s="10"/>
      <c r="G405" s="11"/>
      <c r="J405" s="41" t="str">
        <f ca="1">IF(J403="先後交互制","Ａさんの先手番、", "")</f>
        <v>Ａさんの先手番、</v>
      </c>
      <c r="K405" s="42"/>
      <c r="L405" s="28"/>
      <c r="M405" s="26"/>
      <c r="N405" s="25"/>
      <c r="O405" s="27"/>
      <c r="P405" s="36" t="s">
        <v>53</v>
      </c>
      <c r="Q405" s="38"/>
      <c r="R405" s="38"/>
      <c r="S405" s="43" t="s">
        <v>52</v>
      </c>
      <c r="T405" s="42"/>
      <c r="U405" s="10"/>
      <c r="W405" s="37" t="s">
        <v>55</v>
      </c>
      <c r="X405" s="27"/>
      <c r="Y405" s="10"/>
      <c r="Z405" s="11"/>
      <c r="AA405" s="12" t="s">
        <v>40</v>
      </c>
      <c r="AB405" s="13"/>
      <c r="AC405" s="13"/>
      <c r="AD405" s="13"/>
      <c r="AE405" s="14"/>
      <c r="AF405" s="12" t="s">
        <v>41</v>
      </c>
      <c r="AG405" s="13"/>
      <c r="AH405" s="13"/>
      <c r="AI405" s="13"/>
      <c r="AJ405" s="13"/>
      <c r="AK405" s="10">
        <f ca="1">INDIRECT(ADDRESS($B403,14,1,1,$B$9))</f>
        <v>926</v>
      </c>
      <c r="AL405" t="s">
        <v>30</v>
      </c>
      <c r="AO405" s="6" t="s">
        <v>42</v>
      </c>
      <c r="AP405" s="6"/>
      <c r="AQ405" s="6"/>
      <c r="AR405" s="6"/>
      <c r="AS405" s="6"/>
      <c r="AT405" s="6"/>
      <c r="AU405" s="6"/>
      <c r="AV405" s="6"/>
      <c r="AW405" s="49" t="s">
        <v>45</v>
      </c>
      <c r="AX405" s="47"/>
      <c r="AY405" s="47"/>
      <c r="AZ405" s="47"/>
      <c r="BA405" s="47"/>
      <c r="BB405" s="47"/>
      <c r="BC405" s="47"/>
      <c r="BD405" s="47"/>
      <c r="BE405" s="10">
        <f ca="1">INDIRECT(ADDRESS($B403,19,1,1,$B$9))</f>
        <v>1074</v>
      </c>
      <c r="BF405" t="s">
        <v>30</v>
      </c>
      <c r="BI405" s="6" t="s">
        <v>42</v>
      </c>
      <c r="BQ405" t="s">
        <v>45</v>
      </c>
      <c r="BY405" s="77" t="s">
        <v>47</v>
      </c>
      <c r="BZ405" s="78"/>
      <c r="CA405" s="79"/>
    </row>
    <row r="406" spans="2:79" ht="15" customHeight="1" x14ac:dyDescent="0.55000000000000004">
      <c r="F406" s="10"/>
      <c r="G406" s="11"/>
      <c r="H406" s="10"/>
      <c r="J406" s="41" t="str">
        <f ca="1">IF(J403="先後交互制","Ｂさんの後手番。", "")</f>
        <v>Ｂさんの後手番。</v>
      </c>
      <c r="K406" s="42"/>
      <c r="L406" s="28"/>
      <c r="M406" s="26"/>
      <c r="N406" s="25"/>
      <c r="O406" s="27"/>
      <c r="P406" s="36" t="s">
        <v>50</v>
      </c>
      <c r="Q406" s="38"/>
      <c r="R406" s="38"/>
      <c r="S406" s="43"/>
      <c r="T406" s="42"/>
      <c r="U406" s="10"/>
      <c r="W406" s="37" t="s">
        <v>56</v>
      </c>
      <c r="X406" s="27"/>
      <c r="Y406" s="10"/>
      <c r="Z406" s="11"/>
      <c r="AA406" s="15"/>
      <c r="AB406" s="16">
        <f ca="1">INDIRECT(ADDRESS($B403,12,1,1,$B$9))</f>
        <v>1004</v>
      </c>
      <c r="AC406" s="16" t="s">
        <v>30</v>
      </c>
      <c r="AD406" s="16"/>
      <c r="AE406" s="17"/>
      <c r="AF406" s="15"/>
      <c r="AG406" s="16">
        <f ca="1">INDIRECT(ADDRESS($B403,13,1,1,$B$9))</f>
        <v>985</v>
      </c>
      <c r="AH406" s="16" t="s">
        <v>30</v>
      </c>
      <c r="AI406" s="16"/>
      <c r="AJ406" s="16"/>
      <c r="AK406" s="10">
        <f ca="1">AK405*100/$Y403</f>
        <v>46.3</v>
      </c>
      <c r="AL406" t="s">
        <v>101</v>
      </c>
      <c r="AO406" s="1" t="s">
        <v>43</v>
      </c>
      <c r="AP406" s="5"/>
      <c r="AQ406" s="5"/>
      <c r="AR406" s="2"/>
      <c r="AS406" s="1" t="s">
        <v>44</v>
      </c>
      <c r="AT406" s="5"/>
      <c r="AU406" s="5"/>
      <c r="AV406" s="2"/>
      <c r="AW406" s="51" t="s">
        <v>43</v>
      </c>
      <c r="AX406" s="51"/>
      <c r="AY406" s="51"/>
      <c r="AZ406" s="52"/>
      <c r="BA406" s="50" t="s">
        <v>44</v>
      </c>
      <c r="BB406" s="51"/>
      <c r="BC406" s="51"/>
      <c r="BD406" s="55"/>
      <c r="BE406" s="10">
        <f ca="1">BE405*100/$Y403</f>
        <v>53.7</v>
      </c>
      <c r="BF406" t="s">
        <v>101</v>
      </c>
      <c r="BI406" s="1" t="s">
        <v>43</v>
      </c>
      <c r="BJ406" s="5"/>
      <c r="BK406" s="5"/>
      <c r="BL406" s="2"/>
      <c r="BM406" s="5" t="s">
        <v>44</v>
      </c>
      <c r="BN406" s="5"/>
      <c r="BO406" s="5"/>
      <c r="BP406" s="5"/>
      <c r="BQ406" s="1" t="s">
        <v>43</v>
      </c>
      <c r="BR406" s="5"/>
      <c r="BS406" s="5"/>
      <c r="BT406" s="2"/>
      <c r="BU406" s="1" t="s">
        <v>44</v>
      </c>
      <c r="BV406" s="5"/>
      <c r="BW406" s="5"/>
      <c r="BX406" s="5"/>
      <c r="BY406" s="69">
        <f ca="1">INDIRECT(ADDRESS($B403,24,1,1,$B$9))</f>
        <v>11</v>
      </c>
      <c r="BZ406" s="70" t="s">
        <v>30</v>
      </c>
      <c r="CA406" s="71"/>
    </row>
    <row r="407" spans="2:79" ht="15" customHeight="1" x14ac:dyDescent="0.55000000000000004">
      <c r="F407" s="10"/>
      <c r="G407" s="11"/>
      <c r="H407" s="10"/>
      <c r="J407" s="41" t="str">
        <f ca="1">IF(J403="先後交互制","１局毎に先後入替", "先後入替無し")</f>
        <v>１局毎に先後入替</v>
      </c>
      <c r="K407" s="42"/>
      <c r="L407" s="28"/>
      <c r="M407" s="26"/>
      <c r="N407" s="25"/>
      <c r="O407" s="27"/>
      <c r="P407" s="37"/>
      <c r="Q407" s="38"/>
      <c r="R407" s="38"/>
      <c r="S407" s="43"/>
      <c r="T407" s="42"/>
      <c r="U407" s="10"/>
      <c r="W407" s="25"/>
      <c r="X407" s="27"/>
      <c r="Y407" s="10"/>
      <c r="Z407" s="11"/>
      <c r="AA407" s="59"/>
      <c r="AB407" s="67">
        <f ca="1">AB406*100/(Y403-BY406)</f>
        <v>50.477626948215182</v>
      </c>
      <c r="AC407" s="58" t="s">
        <v>24</v>
      </c>
      <c r="AD407" s="63"/>
      <c r="AE407" s="17"/>
      <c r="AF407" s="59"/>
      <c r="AG407" s="67">
        <f ca="1">AG406*100/(Y403-BY406)</f>
        <v>49.522373051784818</v>
      </c>
      <c r="AH407" s="58" t="s">
        <v>24</v>
      </c>
      <c r="AI407" s="16"/>
      <c r="AJ407" s="16"/>
      <c r="AK407" s="10"/>
      <c r="AO407" s="10">
        <f ca="1">INDIRECT(ADDRESS($B403,15,1,1,$B$9))</f>
        <v>462</v>
      </c>
      <c r="AP407" t="s">
        <v>30</v>
      </c>
      <c r="AR407" s="11"/>
      <c r="AS407" s="10">
        <f ca="1">INDIRECT(ADDRESS($B403,16,1,1,$B$9))</f>
        <v>464</v>
      </c>
      <c r="AT407" t="s">
        <v>30</v>
      </c>
      <c r="AV407" s="11"/>
      <c r="AW407" s="47">
        <f ca="1">INDIRECT(ADDRESS($B403,17,1,1,$B$9))</f>
        <v>0</v>
      </c>
      <c r="AX407" s="49" t="s">
        <v>30</v>
      </c>
      <c r="AY407" s="49"/>
      <c r="AZ407" s="60"/>
      <c r="BA407" s="61">
        <f ca="1">INDIRECT(ADDRESS($B403,18,1,1,$B$9))</f>
        <v>0</v>
      </c>
      <c r="BB407" s="49" t="s">
        <v>30</v>
      </c>
      <c r="BC407" s="49"/>
      <c r="BD407" s="62"/>
      <c r="BE407" s="10"/>
      <c r="BI407" s="10">
        <f ca="1">INDIRECT(ADDRESS($B403,20,1,1,$B$9))</f>
        <v>537</v>
      </c>
      <c r="BJ407" t="s">
        <v>30</v>
      </c>
      <c r="BL407" s="11"/>
      <c r="BM407" s="10">
        <f ca="1">INDIRECT(ADDRESS($B403,21,1,1,$B$9))</f>
        <v>513</v>
      </c>
      <c r="BN407" t="s">
        <v>30</v>
      </c>
      <c r="BQ407" s="10">
        <f ca="1">INDIRECT(ADDRESS($B403,22,1,1,$B$9))</f>
        <v>5</v>
      </c>
      <c r="BR407" t="s">
        <v>30</v>
      </c>
      <c r="BT407" s="11"/>
      <c r="BU407" s="10">
        <f ca="1">INDIRECT(ADDRESS($B403,23,1,1,$B$9))</f>
        <v>8</v>
      </c>
      <c r="BV407" t="s">
        <v>30</v>
      </c>
      <c r="BY407" s="72">
        <f ca="1">BY406*100/Y403</f>
        <v>0.55000000000000004</v>
      </c>
      <c r="BZ407" s="73" t="s">
        <v>24</v>
      </c>
      <c r="CA407" s="71"/>
    </row>
    <row r="408" spans="2:79" ht="15" customHeight="1" thickBot="1" x14ac:dyDescent="0.6">
      <c r="F408" s="3"/>
      <c r="G408" s="4"/>
      <c r="H408" s="3"/>
      <c r="I408" s="6"/>
      <c r="J408" s="57"/>
      <c r="K408" s="45"/>
      <c r="L408" s="29"/>
      <c r="M408" s="30"/>
      <c r="N408" s="31"/>
      <c r="O408" s="32"/>
      <c r="P408" s="39"/>
      <c r="Q408" s="40"/>
      <c r="R408" s="40"/>
      <c r="S408" s="44"/>
      <c r="T408" s="45"/>
      <c r="U408" s="3"/>
      <c r="V408" s="6"/>
      <c r="W408" s="31"/>
      <c r="X408" s="32"/>
      <c r="Y408" s="3"/>
      <c r="Z408" s="4"/>
      <c r="AA408" s="64" t="s">
        <v>116</v>
      </c>
      <c r="AB408" s="68">
        <f ca="1">AB407-50</f>
        <v>0.47762694821518181</v>
      </c>
      <c r="AC408" s="65" t="s">
        <v>117</v>
      </c>
      <c r="AD408" s="65"/>
      <c r="AE408" s="66"/>
      <c r="AF408" s="64" t="s">
        <v>116</v>
      </c>
      <c r="AG408" s="68">
        <f ca="1">AG407-50</f>
        <v>-0.47762694821518181</v>
      </c>
      <c r="AH408" s="65" t="s">
        <v>117</v>
      </c>
      <c r="AI408" s="65"/>
      <c r="AJ408" s="65"/>
      <c r="AK408" s="3"/>
      <c r="AL408" s="6"/>
      <c r="AM408" s="6"/>
      <c r="AN408" s="6"/>
      <c r="AO408" s="3"/>
      <c r="AP408" s="6"/>
      <c r="AQ408" s="6"/>
      <c r="AR408" s="4"/>
      <c r="AS408" s="3"/>
      <c r="AT408" s="6"/>
      <c r="AU408" s="6"/>
      <c r="AV408" s="4"/>
      <c r="AW408" s="48"/>
      <c r="AX408" s="46"/>
      <c r="AY408" s="46"/>
      <c r="AZ408" s="54"/>
      <c r="BA408" s="53"/>
      <c r="BB408" s="46"/>
      <c r="BC408" s="46"/>
      <c r="BD408" s="56"/>
      <c r="BE408" s="3"/>
      <c r="BF408" s="6"/>
      <c r="BG408" s="6"/>
      <c r="BH408" s="6"/>
      <c r="BI408" s="3"/>
      <c r="BJ408" s="6"/>
      <c r="BK408" s="6"/>
      <c r="BL408" s="4"/>
      <c r="BM408" s="3"/>
      <c r="BN408" s="6"/>
      <c r="BO408" s="6"/>
      <c r="BP408" s="6"/>
      <c r="BQ408" s="3"/>
      <c r="BR408" s="6"/>
      <c r="BS408" s="6"/>
      <c r="BT408" s="4"/>
      <c r="BU408" s="3"/>
      <c r="BV408" s="6"/>
      <c r="BW408" s="6"/>
      <c r="BX408" s="6"/>
      <c r="BY408" s="74"/>
      <c r="BZ408" s="75"/>
      <c r="CA408" s="76"/>
    </row>
    <row r="410" spans="2:79" ht="15" customHeight="1" thickBot="1" x14ac:dyDescent="0.6"/>
    <row r="411" spans="2:79" ht="15" customHeight="1" thickBot="1" x14ac:dyDescent="0.6">
      <c r="F411" s="7" t="s">
        <v>39</v>
      </c>
      <c r="G411" s="8"/>
      <c r="H411" s="8"/>
      <c r="I411" s="8"/>
      <c r="J411" s="8"/>
      <c r="K411" s="8"/>
      <c r="L411" s="7" t="s">
        <v>48</v>
      </c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7" t="s">
        <v>36</v>
      </c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  <c r="BU411" s="8"/>
      <c r="BV411" s="8"/>
      <c r="BW411" s="8"/>
      <c r="BX411" s="8"/>
      <c r="BY411" s="8"/>
      <c r="BZ411" s="8"/>
      <c r="CA411" s="9"/>
    </row>
    <row r="412" spans="2:79" ht="15" customHeight="1" x14ac:dyDescent="0.55000000000000004">
      <c r="B412" s="18" t="s">
        <v>27</v>
      </c>
      <c r="C412" s="19"/>
      <c r="D412" s="20"/>
      <c r="F412" s="1" t="s">
        <v>31</v>
      </c>
      <c r="G412" s="2"/>
      <c r="H412" s="1" t="s">
        <v>32</v>
      </c>
      <c r="I412" s="5"/>
      <c r="J412" s="1" t="s">
        <v>38</v>
      </c>
      <c r="K412" s="2"/>
      <c r="L412" s="21" t="s">
        <v>33</v>
      </c>
      <c r="M412" s="22"/>
      <c r="N412" s="23" t="s">
        <v>34</v>
      </c>
      <c r="O412" s="24"/>
      <c r="P412" s="23" t="s">
        <v>84</v>
      </c>
      <c r="Q412" s="24"/>
      <c r="R412" s="24"/>
      <c r="S412" s="1" t="s">
        <v>47</v>
      </c>
      <c r="T412" s="2"/>
      <c r="U412" s="1" t="s">
        <v>35</v>
      </c>
      <c r="V412" s="5"/>
      <c r="W412" s="23" t="s">
        <v>58</v>
      </c>
      <c r="X412" s="24"/>
      <c r="Y412" s="1" t="s">
        <v>37</v>
      </c>
      <c r="Z412" s="5"/>
      <c r="AA412" s="5"/>
      <c r="AB412" s="5" t="s">
        <v>112</v>
      </c>
      <c r="AC412" s="5"/>
      <c r="AD412" s="5"/>
      <c r="AE412" s="5"/>
      <c r="AF412" s="5"/>
      <c r="AG412" s="5" t="s">
        <v>113</v>
      </c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2"/>
    </row>
    <row r="413" spans="2:79" ht="15" customHeight="1" thickBot="1" x14ac:dyDescent="0.6">
      <c r="B413" s="3">
        <v>41</v>
      </c>
      <c r="C413" s="6"/>
      <c r="D413" s="4"/>
      <c r="F413" s="10">
        <f ca="1">INDIRECT(ADDRESS($B413,1,1,1,$B$9))</f>
        <v>89</v>
      </c>
      <c r="G413" s="11" t="s">
        <v>23</v>
      </c>
      <c r="H413" s="10">
        <f ca="1">INDIRECT(ADDRESS($B413,2,1,1,$B$9))</f>
        <v>10</v>
      </c>
      <c r="I413" t="s">
        <v>24</v>
      </c>
      <c r="J413" s="10" t="str">
        <f ca="1">IF(INDIRECT(ADDRESS($B413,3,1,1,$B$9))="alternating", "先後交互制", "先後固定制")</f>
        <v>先後交互制</v>
      </c>
      <c r="K413" s="11"/>
      <c r="L413" s="33">
        <f ca="1">INDIRECT(ADDRESS($B413,4,1,1,$B$9))</f>
        <v>1</v>
      </c>
      <c r="M413" s="26" t="s">
        <v>28</v>
      </c>
      <c r="N413" s="33">
        <f ca="1">INDIRECT(ADDRESS($B413,5,1,1,$B$9))</f>
        <v>11</v>
      </c>
      <c r="O413" s="26" t="s">
        <v>28</v>
      </c>
      <c r="P413" s="33">
        <f ca="1">INDIRECT(ADDRESS($B413,6,1,1,$B$9))</f>
        <v>12</v>
      </c>
      <c r="Q413" s="26" t="s">
        <v>49</v>
      </c>
      <c r="R413" s="27"/>
      <c r="S413" s="34">
        <v>0</v>
      </c>
      <c r="T413" s="35" t="s">
        <v>28</v>
      </c>
      <c r="U413" s="10">
        <f ca="1">INDIRECT(ADDRESS($B413,7,1,1,$B$9))</f>
        <v>2</v>
      </c>
      <c r="V413" t="s">
        <v>29</v>
      </c>
      <c r="W413" s="33">
        <f ca="1">INDIRECT(ADDRESS($B413,8,1,1,$B$9))</f>
        <v>26</v>
      </c>
      <c r="X413" s="27" t="s">
        <v>29</v>
      </c>
      <c r="Y413" s="10">
        <f ca="1">INDIRECT(ADDRESS($B413,9,1,1,$B$9))</f>
        <v>2000</v>
      </c>
      <c r="Z413" t="s">
        <v>30</v>
      </c>
      <c r="AB413">
        <f ca="1">INDIRECT(ADDRESS($B413,10,1,1,$B$9))</f>
        <v>2</v>
      </c>
      <c r="AC413" t="s">
        <v>29</v>
      </c>
      <c r="AG413">
        <f ca="1">INDIRECT(ADDRESS($B413,11,1,1,$B$9))</f>
        <v>26</v>
      </c>
      <c r="AH413" t="s">
        <v>29</v>
      </c>
      <c r="CA413" s="11"/>
    </row>
    <row r="414" spans="2:79" ht="15" customHeight="1" thickBot="1" x14ac:dyDescent="0.6">
      <c r="F414" s="10"/>
      <c r="G414" s="11"/>
      <c r="H414" s="10"/>
      <c r="J414" s="41" t="str">
        <f ca="1">IF(J413="先後交互制","１局目は", "ずっと")</f>
        <v>１局目は</v>
      </c>
      <c r="K414" s="42"/>
      <c r="L414" s="28"/>
      <c r="M414" s="26"/>
      <c r="N414" s="25"/>
      <c r="O414" s="27"/>
      <c r="P414" s="36" t="s">
        <v>57</v>
      </c>
      <c r="Q414" s="38"/>
      <c r="R414" s="38"/>
      <c r="S414" s="41" t="s">
        <v>51</v>
      </c>
      <c r="T414" s="42"/>
      <c r="U414" s="10"/>
      <c r="W414" s="36" t="s">
        <v>54</v>
      </c>
      <c r="X414" s="27"/>
      <c r="Y414" s="10"/>
      <c r="AK414" s="1" t="s">
        <v>46</v>
      </c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1" t="s">
        <v>93</v>
      </c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2"/>
    </row>
    <row r="415" spans="2:79" ht="15" customHeight="1" thickBot="1" x14ac:dyDescent="0.6">
      <c r="F415" s="10"/>
      <c r="G415" s="11"/>
      <c r="J415" s="41" t="str">
        <f ca="1">IF(J413="先後交互制","Ａさんの先手番、", "")</f>
        <v>Ａさんの先手番、</v>
      </c>
      <c r="K415" s="42"/>
      <c r="L415" s="28"/>
      <c r="M415" s="26"/>
      <c r="N415" s="25"/>
      <c r="O415" s="27"/>
      <c r="P415" s="36" t="s">
        <v>53</v>
      </c>
      <c r="Q415" s="38"/>
      <c r="R415" s="38"/>
      <c r="S415" s="43" t="s">
        <v>52</v>
      </c>
      <c r="T415" s="42"/>
      <c r="U415" s="10"/>
      <c r="W415" s="37" t="s">
        <v>55</v>
      </c>
      <c r="X415" s="27"/>
      <c r="Y415" s="10"/>
      <c r="Z415" s="11"/>
      <c r="AA415" s="12" t="s">
        <v>40</v>
      </c>
      <c r="AB415" s="13"/>
      <c r="AC415" s="13"/>
      <c r="AD415" s="13"/>
      <c r="AE415" s="14"/>
      <c r="AF415" s="12" t="s">
        <v>41</v>
      </c>
      <c r="AG415" s="13"/>
      <c r="AH415" s="13"/>
      <c r="AI415" s="13"/>
      <c r="AJ415" s="13"/>
      <c r="AK415" s="10">
        <f ca="1">INDIRECT(ADDRESS($B413,14,1,1,$B$9))</f>
        <v>1005</v>
      </c>
      <c r="AL415" t="s">
        <v>30</v>
      </c>
      <c r="AO415" s="6" t="s">
        <v>42</v>
      </c>
      <c r="AP415" s="6"/>
      <c r="AQ415" s="6"/>
      <c r="AR415" s="6"/>
      <c r="AS415" s="6"/>
      <c r="AT415" s="6"/>
      <c r="AU415" s="6"/>
      <c r="AV415" s="6"/>
      <c r="AW415" s="49" t="s">
        <v>45</v>
      </c>
      <c r="AX415" s="47"/>
      <c r="AY415" s="47"/>
      <c r="AZ415" s="47"/>
      <c r="BA415" s="47"/>
      <c r="BB415" s="47"/>
      <c r="BC415" s="47"/>
      <c r="BD415" s="47"/>
      <c r="BE415" s="10">
        <f ca="1">INDIRECT(ADDRESS($B413,19,1,1,$B$9))</f>
        <v>995</v>
      </c>
      <c r="BF415" t="s">
        <v>30</v>
      </c>
      <c r="BI415" s="6" t="s">
        <v>42</v>
      </c>
      <c r="BQ415" t="s">
        <v>45</v>
      </c>
      <c r="BY415" s="77" t="s">
        <v>47</v>
      </c>
      <c r="BZ415" s="78"/>
      <c r="CA415" s="79"/>
    </row>
    <row r="416" spans="2:79" ht="15" customHeight="1" x14ac:dyDescent="0.55000000000000004">
      <c r="F416" s="10"/>
      <c r="G416" s="11"/>
      <c r="H416" s="10"/>
      <c r="J416" s="41" t="str">
        <f ca="1">IF(J413="先後交互制","Ｂさんの後手番。", "")</f>
        <v>Ｂさんの後手番。</v>
      </c>
      <c r="K416" s="42"/>
      <c r="L416" s="28"/>
      <c r="M416" s="26"/>
      <c r="N416" s="25"/>
      <c r="O416" s="27"/>
      <c r="P416" s="36" t="s">
        <v>50</v>
      </c>
      <c r="Q416" s="38"/>
      <c r="R416" s="38"/>
      <c r="S416" s="43"/>
      <c r="T416" s="42"/>
      <c r="U416" s="10"/>
      <c r="W416" s="37" t="s">
        <v>56</v>
      </c>
      <c r="X416" s="27"/>
      <c r="Y416" s="10"/>
      <c r="Z416" s="11"/>
      <c r="AA416" s="15"/>
      <c r="AB416" s="16">
        <f ca="1">INDIRECT(ADDRESS($B413,12,1,1,$B$9))</f>
        <v>958</v>
      </c>
      <c r="AC416" s="16" t="s">
        <v>30</v>
      </c>
      <c r="AD416" s="16"/>
      <c r="AE416" s="17"/>
      <c r="AF416" s="15"/>
      <c r="AG416" s="16">
        <f ca="1">INDIRECT(ADDRESS($B413,13,1,1,$B$9))</f>
        <v>1034</v>
      </c>
      <c r="AH416" s="16" t="s">
        <v>30</v>
      </c>
      <c r="AI416" s="16"/>
      <c r="AJ416" s="16"/>
      <c r="AK416" s="10">
        <f ca="1">AK415*100/$Y413</f>
        <v>50.25</v>
      </c>
      <c r="AL416" t="s">
        <v>101</v>
      </c>
      <c r="AO416" s="1" t="s">
        <v>43</v>
      </c>
      <c r="AP416" s="5"/>
      <c r="AQ416" s="5"/>
      <c r="AR416" s="2"/>
      <c r="AS416" s="1" t="s">
        <v>44</v>
      </c>
      <c r="AT416" s="5"/>
      <c r="AU416" s="5"/>
      <c r="AV416" s="2"/>
      <c r="AW416" s="51" t="s">
        <v>43</v>
      </c>
      <c r="AX416" s="51"/>
      <c r="AY416" s="51"/>
      <c r="AZ416" s="52"/>
      <c r="BA416" s="50" t="s">
        <v>44</v>
      </c>
      <c r="BB416" s="51"/>
      <c r="BC416" s="51"/>
      <c r="BD416" s="55"/>
      <c r="BE416" s="10">
        <f ca="1">BE415*100/$Y413</f>
        <v>49.75</v>
      </c>
      <c r="BF416" t="s">
        <v>101</v>
      </c>
      <c r="BI416" s="1" t="s">
        <v>43</v>
      </c>
      <c r="BJ416" s="5"/>
      <c r="BK416" s="5"/>
      <c r="BL416" s="2"/>
      <c r="BM416" s="5" t="s">
        <v>44</v>
      </c>
      <c r="BN416" s="5"/>
      <c r="BO416" s="5"/>
      <c r="BP416" s="5"/>
      <c r="BQ416" s="1" t="s">
        <v>43</v>
      </c>
      <c r="BR416" s="5"/>
      <c r="BS416" s="5"/>
      <c r="BT416" s="2"/>
      <c r="BU416" s="1" t="s">
        <v>44</v>
      </c>
      <c r="BV416" s="5"/>
      <c r="BW416" s="5"/>
      <c r="BX416" s="5"/>
      <c r="BY416" s="69">
        <f ca="1">INDIRECT(ADDRESS($B413,24,1,1,$B$9))</f>
        <v>8</v>
      </c>
      <c r="BZ416" s="70" t="s">
        <v>30</v>
      </c>
      <c r="CA416" s="71"/>
    </row>
    <row r="417" spans="2:79" ht="15" customHeight="1" x14ac:dyDescent="0.55000000000000004">
      <c r="F417" s="10"/>
      <c r="G417" s="11"/>
      <c r="H417" s="10"/>
      <c r="J417" s="41" t="str">
        <f ca="1">IF(J413="先後交互制","１局毎に先後入替", "先後入替無し")</f>
        <v>１局毎に先後入替</v>
      </c>
      <c r="K417" s="42"/>
      <c r="L417" s="28"/>
      <c r="M417" s="26"/>
      <c r="N417" s="25"/>
      <c r="O417" s="27"/>
      <c r="P417" s="37"/>
      <c r="Q417" s="38"/>
      <c r="R417" s="38"/>
      <c r="S417" s="43"/>
      <c r="T417" s="42"/>
      <c r="U417" s="10"/>
      <c r="W417" s="25"/>
      <c r="X417" s="27"/>
      <c r="Y417" s="10"/>
      <c r="Z417" s="11"/>
      <c r="AA417" s="59"/>
      <c r="AB417" s="67">
        <f ca="1">AB416*100/(Y413-BY416)</f>
        <v>48.092369477911646</v>
      </c>
      <c r="AC417" s="58" t="s">
        <v>24</v>
      </c>
      <c r="AD417" s="63"/>
      <c r="AE417" s="17"/>
      <c r="AF417" s="59"/>
      <c r="AG417" s="67">
        <f ca="1">AG416*100/(Y413-BY416)</f>
        <v>51.907630522088354</v>
      </c>
      <c r="AH417" s="58" t="s">
        <v>24</v>
      </c>
      <c r="AI417" s="16"/>
      <c r="AJ417" s="16"/>
      <c r="AK417" s="10"/>
      <c r="AO417" s="10">
        <f ca="1">INDIRECT(ADDRESS($B413,15,1,1,$B$9))</f>
        <v>471</v>
      </c>
      <c r="AP417" t="s">
        <v>30</v>
      </c>
      <c r="AR417" s="11"/>
      <c r="AS417" s="10">
        <f ca="1">INDIRECT(ADDRESS($B413,16,1,1,$B$9))</f>
        <v>534</v>
      </c>
      <c r="AT417" t="s">
        <v>30</v>
      </c>
      <c r="AV417" s="11"/>
      <c r="AW417" s="47">
        <f ca="1">INDIRECT(ADDRESS($B413,17,1,1,$B$9))</f>
        <v>0</v>
      </c>
      <c r="AX417" s="49" t="s">
        <v>30</v>
      </c>
      <c r="AY417" s="49"/>
      <c r="AZ417" s="60"/>
      <c r="BA417" s="61">
        <f ca="1">INDIRECT(ADDRESS($B413,18,1,1,$B$9))</f>
        <v>0</v>
      </c>
      <c r="BB417" s="49" t="s">
        <v>30</v>
      </c>
      <c r="BC417" s="49"/>
      <c r="BD417" s="62"/>
      <c r="BE417" s="10"/>
      <c r="BI417" s="10">
        <f ca="1">INDIRECT(ADDRESS($B413,20,1,1,$B$9))</f>
        <v>478</v>
      </c>
      <c r="BJ417" t="s">
        <v>30</v>
      </c>
      <c r="BL417" s="11"/>
      <c r="BM417" s="10">
        <f ca="1">INDIRECT(ADDRESS($B413,21,1,1,$B$9))</f>
        <v>492</v>
      </c>
      <c r="BN417" t="s">
        <v>30</v>
      </c>
      <c r="BQ417" s="10">
        <f ca="1">INDIRECT(ADDRESS($B413,22,1,1,$B$9))</f>
        <v>9</v>
      </c>
      <c r="BR417" t="s">
        <v>30</v>
      </c>
      <c r="BT417" s="11"/>
      <c r="BU417" s="10">
        <f ca="1">INDIRECT(ADDRESS($B413,23,1,1,$B$9))</f>
        <v>8</v>
      </c>
      <c r="BV417" t="s">
        <v>30</v>
      </c>
      <c r="BY417" s="72">
        <f ca="1">BY416*100/Y413</f>
        <v>0.4</v>
      </c>
      <c r="BZ417" s="73" t="s">
        <v>24</v>
      </c>
      <c r="CA417" s="71"/>
    </row>
    <row r="418" spans="2:79" ht="15" customHeight="1" thickBot="1" x14ac:dyDescent="0.6">
      <c r="F418" s="3"/>
      <c r="G418" s="4"/>
      <c r="H418" s="3"/>
      <c r="I418" s="6"/>
      <c r="J418" s="57"/>
      <c r="K418" s="45"/>
      <c r="L418" s="29"/>
      <c r="M418" s="30"/>
      <c r="N418" s="31"/>
      <c r="O418" s="32"/>
      <c r="P418" s="39"/>
      <c r="Q418" s="40"/>
      <c r="R418" s="40"/>
      <c r="S418" s="44"/>
      <c r="T418" s="45"/>
      <c r="U418" s="3"/>
      <c r="V418" s="6"/>
      <c r="W418" s="31"/>
      <c r="X418" s="32"/>
      <c r="Y418" s="3"/>
      <c r="Z418" s="4"/>
      <c r="AA418" s="64" t="s">
        <v>116</v>
      </c>
      <c r="AB418" s="68">
        <f ca="1">AB417-50</f>
        <v>-1.907630522088354</v>
      </c>
      <c r="AC418" s="65" t="s">
        <v>117</v>
      </c>
      <c r="AD418" s="65"/>
      <c r="AE418" s="66"/>
      <c r="AF418" s="64" t="s">
        <v>116</v>
      </c>
      <c r="AG418" s="68">
        <f ca="1">AG417-50</f>
        <v>1.907630522088354</v>
      </c>
      <c r="AH418" s="65" t="s">
        <v>117</v>
      </c>
      <c r="AI418" s="65"/>
      <c r="AJ418" s="65"/>
      <c r="AK418" s="3"/>
      <c r="AL418" s="6"/>
      <c r="AM418" s="6"/>
      <c r="AN418" s="6"/>
      <c r="AO418" s="3"/>
      <c r="AP418" s="6"/>
      <c r="AQ418" s="6"/>
      <c r="AR418" s="4"/>
      <c r="AS418" s="3"/>
      <c r="AT418" s="6"/>
      <c r="AU418" s="6"/>
      <c r="AV418" s="4"/>
      <c r="AW418" s="48"/>
      <c r="AX418" s="46"/>
      <c r="AY418" s="46"/>
      <c r="AZ418" s="54"/>
      <c r="BA418" s="53"/>
      <c r="BB418" s="46"/>
      <c r="BC418" s="46"/>
      <c r="BD418" s="56"/>
      <c r="BE418" s="3"/>
      <c r="BF418" s="6"/>
      <c r="BG418" s="6"/>
      <c r="BH418" s="6"/>
      <c r="BI418" s="3"/>
      <c r="BJ418" s="6"/>
      <c r="BK418" s="6"/>
      <c r="BL418" s="4"/>
      <c r="BM418" s="3"/>
      <c r="BN418" s="6"/>
      <c r="BO418" s="6"/>
      <c r="BP418" s="6"/>
      <c r="BQ418" s="3"/>
      <c r="BR418" s="6"/>
      <c r="BS418" s="6"/>
      <c r="BT418" s="4"/>
      <c r="BU418" s="3"/>
      <c r="BV418" s="6"/>
      <c r="BW418" s="6"/>
      <c r="BX418" s="6"/>
      <c r="BY418" s="74"/>
      <c r="BZ418" s="75"/>
      <c r="CA418" s="76"/>
    </row>
    <row r="420" spans="2:79" ht="15" customHeight="1" thickBot="1" x14ac:dyDescent="0.6"/>
    <row r="421" spans="2:79" ht="15" customHeight="1" thickBot="1" x14ac:dyDescent="0.6">
      <c r="F421" s="7" t="s">
        <v>39</v>
      </c>
      <c r="G421" s="8"/>
      <c r="H421" s="8"/>
      <c r="I421" s="8"/>
      <c r="J421" s="8"/>
      <c r="K421" s="8"/>
      <c r="L421" s="7" t="s">
        <v>48</v>
      </c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7" t="s">
        <v>36</v>
      </c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8"/>
      <c r="BV421" s="8"/>
      <c r="BW421" s="8"/>
      <c r="BX421" s="8"/>
      <c r="BY421" s="8"/>
      <c r="BZ421" s="8"/>
      <c r="CA421" s="9"/>
    </row>
    <row r="422" spans="2:79" ht="15" customHeight="1" x14ac:dyDescent="0.55000000000000004">
      <c r="B422" s="18" t="s">
        <v>27</v>
      </c>
      <c r="C422" s="19"/>
      <c r="D422" s="20"/>
      <c r="F422" s="1" t="s">
        <v>31</v>
      </c>
      <c r="G422" s="2"/>
      <c r="H422" s="1" t="s">
        <v>32</v>
      </c>
      <c r="I422" s="5"/>
      <c r="J422" s="1" t="s">
        <v>38</v>
      </c>
      <c r="K422" s="2"/>
      <c r="L422" s="21" t="s">
        <v>33</v>
      </c>
      <c r="M422" s="22"/>
      <c r="N422" s="23" t="s">
        <v>34</v>
      </c>
      <c r="O422" s="24"/>
      <c r="P422" s="23" t="s">
        <v>84</v>
      </c>
      <c r="Q422" s="24"/>
      <c r="R422" s="24"/>
      <c r="S422" s="1" t="s">
        <v>47</v>
      </c>
      <c r="T422" s="2"/>
      <c r="U422" s="1" t="s">
        <v>35</v>
      </c>
      <c r="V422" s="5"/>
      <c r="W422" s="23" t="s">
        <v>58</v>
      </c>
      <c r="X422" s="24"/>
      <c r="Y422" s="1" t="s">
        <v>37</v>
      </c>
      <c r="Z422" s="5"/>
      <c r="AA422" s="5"/>
      <c r="AB422" s="5" t="s">
        <v>112</v>
      </c>
      <c r="AC422" s="5"/>
      <c r="AD422" s="5"/>
      <c r="AE422" s="5"/>
      <c r="AF422" s="5"/>
      <c r="AG422" s="5" t="s">
        <v>113</v>
      </c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2"/>
    </row>
    <row r="423" spans="2:79" ht="15" customHeight="1" thickBot="1" x14ac:dyDescent="0.6">
      <c r="B423" s="3">
        <v>42</v>
      </c>
      <c r="C423" s="6"/>
      <c r="D423" s="4"/>
      <c r="F423" s="10">
        <f ca="1">INDIRECT(ADDRESS($B423,1,1,1,$B$9))</f>
        <v>90</v>
      </c>
      <c r="G423" s="11" t="s">
        <v>23</v>
      </c>
      <c r="H423" s="10">
        <f ca="1">INDIRECT(ADDRESS($B423,2,1,1,$B$9))</f>
        <v>10</v>
      </c>
      <c r="I423" t="s">
        <v>24</v>
      </c>
      <c r="J423" s="10" t="str">
        <f ca="1">IF(INDIRECT(ADDRESS($B423,3,1,1,$B$9))="alternating", "先後交互制", "先後固定制")</f>
        <v>先後交互制</v>
      </c>
      <c r="K423" s="11"/>
      <c r="L423" s="33">
        <f ca="1">INDIRECT(ADDRESS($B423,4,1,1,$B$9))</f>
        <v>1</v>
      </c>
      <c r="M423" s="26" t="s">
        <v>28</v>
      </c>
      <c r="N423" s="33">
        <f ca="1">INDIRECT(ADDRESS($B423,5,1,1,$B$9))</f>
        <v>12</v>
      </c>
      <c r="O423" s="26" t="s">
        <v>28</v>
      </c>
      <c r="P423" s="33">
        <f ca="1">INDIRECT(ADDRESS($B423,6,1,1,$B$9))</f>
        <v>15</v>
      </c>
      <c r="Q423" s="26" t="s">
        <v>49</v>
      </c>
      <c r="R423" s="27"/>
      <c r="S423" s="34">
        <v>0</v>
      </c>
      <c r="T423" s="35" t="s">
        <v>28</v>
      </c>
      <c r="U423" s="10">
        <f ca="1">INDIRECT(ADDRESS($B423,7,1,1,$B$9))</f>
        <v>3</v>
      </c>
      <c r="V423" t="s">
        <v>29</v>
      </c>
      <c r="W423" s="33">
        <f ca="1">INDIRECT(ADDRESS($B423,8,1,1,$B$9))</f>
        <v>33</v>
      </c>
      <c r="X423" s="27" t="s">
        <v>29</v>
      </c>
      <c r="Y423" s="10">
        <f ca="1">INDIRECT(ADDRESS($B423,9,1,1,$B$9))</f>
        <v>2000</v>
      </c>
      <c r="Z423" t="s">
        <v>30</v>
      </c>
      <c r="AB423">
        <f ca="1">INDIRECT(ADDRESS($B423,10,1,1,$B$9))</f>
        <v>3</v>
      </c>
      <c r="AC423" t="s">
        <v>29</v>
      </c>
      <c r="AG423">
        <f ca="1">INDIRECT(ADDRESS($B423,11,1,1,$B$9))</f>
        <v>33</v>
      </c>
      <c r="AH423" t="s">
        <v>29</v>
      </c>
      <c r="CA423" s="11"/>
    </row>
    <row r="424" spans="2:79" ht="15" customHeight="1" thickBot="1" x14ac:dyDescent="0.6">
      <c r="F424" s="10"/>
      <c r="G424" s="11"/>
      <c r="H424" s="10"/>
      <c r="J424" s="41" t="str">
        <f ca="1">IF(J423="先後交互制","１局目は", "ずっと")</f>
        <v>１局目は</v>
      </c>
      <c r="K424" s="42"/>
      <c r="L424" s="28"/>
      <c r="M424" s="26"/>
      <c r="N424" s="25"/>
      <c r="O424" s="27"/>
      <c r="P424" s="36" t="s">
        <v>57</v>
      </c>
      <c r="Q424" s="38"/>
      <c r="R424" s="38"/>
      <c r="S424" s="41" t="s">
        <v>51</v>
      </c>
      <c r="T424" s="42"/>
      <c r="U424" s="10"/>
      <c r="W424" s="36" t="s">
        <v>54</v>
      </c>
      <c r="X424" s="27"/>
      <c r="Y424" s="10"/>
      <c r="AK424" s="1" t="s">
        <v>46</v>
      </c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1" t="s">
        <v>93</v>
      </c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2"/>
    </row>
    <row r="425" spans="2:79" ht="15" customHeight="1" thickBot="1" x14ac:dyDescent="0.6">
      <c r="F425" s="10"/>
      <c r="G425" s="11"/>
      <c r="J425" s="41" t="str">
        <f ca="1">IF(J423="先後交互制","Ａさんの先手番、", "")</f>
        <v>Ａさんの先手番、</v>
      </c>
      <c r="K425" s="42"/>
      <c r="L425" s="28"/>
      <c r="M425" s="26"/>
      <c r="N425" s="25"/>
      <c r="O425" s="27"/>
      <c r="P425" s="36" t="s">
        <v>53</v>
      </c>
      <c r="Q425" s="38"/>
      <c r="R425" s="38"/>
      <c r="S425" s="43" t="s">
        <v>52</v>
      </c>
      <c r="T425" s="42"/>
      <c r="U425" s="10"/>
      <c r="W425" s="37" t="s">
        <v>55</v>
      </c>
      <c r="X425" s="27"/>
      <c r="Y425" s="10"/>
      <c r="Z425" s="11"/>
      <c r="AA425" s="12" t="s">
        <v>40</v>
      </c>
      <c r="AB425" s="13"/>
      <c r="AC425" s="13"/>
      <c r="AD425" s="13"/>
      <c r="AE425" s="14"/>
      <c r="AF425" s="12" t="s">
        <v>41</v>
      </c>
      <c r="AG425" s="13"/>
      <c r="AH425" s="13"/>
      <c r="AI425" s="13"/>
      <c r="AJ425" s="13"/>
      <c r="AK425" s="10">
        <f ca="1">INDIRECT(ADDRESS($B423,14,1,1,$B$9))</f>
        <v>784</v>
      </c>
      <c r="AL425" t="s">
        <v>30</v>
      </c>
      <c r="AO425" s="6" t="s">
        <v>42</v>
      </c>
      <c r="AP425" s="6"/>
      <c r="AQ425" s="6"/>
      <c r="AR425" s="6"/>
      <c r="AS425" s="6"/>
      <c r="AT425" s="6"/>
      <c r="AU425" s="6"/>
      <c r="AV425" s="6"/>
      <c r="AW425" s="49" t="s">
        <v>45</v>
      </c>
      <c r="AX425" s="47"/>
      <c r="AY425" s="47"/>
      <c r="AZ425" s="47"/>
      <c r="BA425" s="47"/>
      <c r="BB425" s="47"/>
      <c r="BC425" s="47"/>
      <c r="BD425" s="47"/>
      <c r="BE425" s="10">
        <f ca="1">INDIRECT(ADDRESS($B423,19,1,1,$B$9))</f>
        <v>1216</v>
      </c>
      <c r="BF425" t="s">
        <v>30</v>
      </c>
      <c r="BI425" s="6" t="s">
        <v>42</v>
      </c>
      <c r="BQ425" t="s">
        <v>45</v>
      </c>
      <c r="BY425" s="77" t="s">
        <v>47</v>
      </c>
      <c r="BZ425" s="78"/>
      <c r="CA425" s="79"/>
    </row>
    <row r="426" spans="2:79" ht="15" customHeight="1" x14ac:dyDescent="0.55000000000000004">
      <c r="F426" s="10"/>
      <c r="G426" s="11"/>
      <c r="H426" s="10"/>
      <c r="J426" s="41" t="str">
        <f ca="1">IF(J423="先後交互制","Ｂさんの後手番。", "")</f>
        <v>Ｂさんの後手番。</v>
      </c>
      <c r="K426" s="42"/>
      <c r="L426" s="28"/>
      <c r="M426" s="26"/>
      <c r="N426" s="25"/>
      <c r="O426" s="27"/>
      <c r="P426" s="36" t="s">
        <v>50</v>
      </c>
      <c r="Q426" s="38"/>
      <c r="R426" s="38"/>
      <c r="S426" s="43"/>
      <c r="T426" s="42"/>
      <c r="U426" s="10"/>
      <c r="W426" s="37" t="s">
        <v>56</v>
      </c>
      <c r="X426" s="27"/>
      <c r="Y426" s="10"/>
      <c r="Z426" s="11"/>
      <c r="AA426" s="15"/>
      <c r="AB426" s="16">
        <f ca="1">INDIRECT(ADDRESS($B423,12,1,1,$B$9))</f>
        <v>994</v>
      </c>
      <c r="AC426" s="16" t="s">
        <v>30</v>
      </c>
      <c r="AD426" s="16"/>
      <c r="AE426" s="17"/>
      <c r="AF426" s="15"/>
      <c r="AG426" s="16">
        <f ca="1">INDIRECT(ADDRESS($B423,13,1,1,$B$9))</f>
        <v>999</v>
      </c>
      <c r="AH426" s="16" t="s">
        <v>30</v>
      </c>
      <c r="AI426" s="16"/>
      <c r="AJ426" s="16"/>
      <c r="AK426" s="10">
        <f ca="1">AK425*100/$Y423</f>
        <v>39.200000000000003</v>
      </c>
      <c r="AL426" t="s">
        <v>101</v>
      </c>
      <c r="AO426" s="1" t="s">
        <v>43</v>
      </c>
      <c r="AP426" s="5"/>
      <c r="AQ426" s="5"/>
      <c r="AR426" s="2"/>
      <c r="AS426" s="1" t="s">
        <v>44</v>
      </c>
      <c r="AT426" s="5"/>
      <c r="AU426" s="5"/>
      <c r="AV426" s="2"/>
      <c r="AW426" s="51" t="s">
        <v>43</v>
      </c>
      <c r="AX426" s="51"/>
      <c r="AY426" s="51"/>
      <c r="AZ426" s="52"/>
      <c r="BA426" s="50" t="s">
        <v>44</v>
      </c>
      <c r="BB426" s="51"/>
      <c r="BC426" s="51"/>
      <c r="BD426" s="55"/>
      <c r="BE426" s="10">
        <f ca="1">BE425*100/$Y423</f>
        <v>60.8</v>
      </c>
      <c r="BF426" t="s">
        <v>101</v>
      </c>
      <c r="BI426" s="1" t="s">
        <v>43</v>
      </c>
      <c r="BJ426" s="5"/>
      <c r="BK426" s="5"/>
      <c r="BL426" s="2"/>
      <c r="BM426" s="5" t="s">
        <v>44</v>
      </c>
      <c r="BN426" s="5"/>
      <c r="BO426" s="5"/>
      <c r="BP426" s="5"/>
      <c r="BQ426" s="1" t="s">
        <v>43</v>
      </c>
      <c r="BR426" s="5"/>
      <c r="BS426" s="5"/>
      <c r="BT426" s="2"/>
      <c r="BU426" s="1" t="s">
        <v>44</v>
      </c>
      <c r="BV426" s="5"/>
      <c r="BW426" s="5"/>
      <c r="BX426" s="5"/>
      <c r="BY426" s="69">
        <f ca="1">INDIRECT(ADDRESS($B423,24,1,1,$B$9))</f>
        <v>7</v>
      </c>
      <c r="BZ426" s="70" t="s">
        <v>30</v>
      </c>
      <c r="CA426" s="71"/>
    </row>
    <row r="427" spans="2:79" ht="15" customHeight="1" x14ac:dyDescent="0.55000000000000004">
      <c r="F427" s="10"/>
      <c r="G427" s="11"/>
      <c r="H427" s="10"/>
      <c r="J427" s="41" t="str">
        <f ca="1">IF(J423="先後交互制","１局毎に先後入替", "先後入替無し")</f>
        <v>１局毎に先後入替</v>
      </c>
      <c r="K427" s="42"/>
      <c r="L427" s="28"/>
      <c r="M427" s="26"/>
      <c r="N427" s="25"/>
      <c r="O427" s="27"/>
      <c r="P427" s="37"/>
      <c r="Q427" s="38"/>
      <c r="R427" s="38"/>
      <c r="S427" s="43"/>
      <c r="T427" s="42"/>
      <c r="U427" s="10"/>
      <c r="W427" s="25"/>
      <c r="X427" s="27"/>
      <c r="Y427" s="10"/>
      <c r="Z427" s="11"/>
      <c r="AA427" s="59"/>
      <c r="AB427" s="67">
        <f ca="1">AB426*100/(Y423-BY426)</f>
        <v>49.874560963371799</v>
      </c>
      <c r="AC427" s="58" t="s">
        <v>24</v>
      </c>
      <c r="AD427" s="63"/>
      <c r="AE427" s="17"/>
      <c r="AF427" s="59"/>
      <c r="AG427" s="67">
        <f ca="1">AG426*100/(Y423-BY426)</f>
        <v>50.125439036628201</v>
      </c>
      <c r="AH427" s="58" t="s">
        <v>24</v>
      </c>
      <c r="AI427" s="16"/>
      <c r="AJ427" s="16"/>
      <c r="AK427" s="10"/>
      <c r="AO427" s="10">
        <f ca="1">INDIRECT(ADDRESS($B423,15,1,1,$B$9))</f>
        <v>405</v>
      </c>
      <c r="AP427" t="s">
        <v>30</v>
      </c>
      <c r="AR427" s="11"/>
      <c r="AS427" s="10">
        <f ca="1">INDIRECT(ADDRESS($B423,16,1,1,$B$9))</f>
        <v>379</v>
      </c>
      <c r="AT427" t="s">
        <v>30</v>
      </c>
      <c r="AV427" s="11"/>
      <c r="AW427" s="47">
        <f ca="1">INDIRECT(ADDRESS($B423,17,1,1,$B$9))</f>
        <v>0</v>
      </c>
      <c r="AX427" s="49" t="s">
        <v>30</v>
      </c>
      <c r="AY427" s="49"/>
      <c r="AZ427" s="60"/>
      <c r="BA427" s="61">
        <f ca="1">INDIRECT(ADDRESS($B423,18,1,1,$B$9))</f>
        <v>0</v>
      </c>
      <c r="BB427" s="49" t="s">
        <v>30</v>
      </c>
      <c r="BC427" s="49"/>
      <c r="BD427" s="62"/>
      <c r="BE427" s="10"/>
      <c r="BI427" s="10">
        <f ca="1">INDIRECT(ADDRESS($B423,20,1,1,$B$9))</f>
        <v>585</v>
      </c>
      <c r="BJ427" t="s">
        <v>30</v>
      </c>
      <c r="BL427" s="11"/>
      <c r="BM427" s="10">
        <f ca="1">INDIRECT(ADDRESS($B423,21,1,1,$B$9))</f>
        <v>614</v>
      </c>
      <c r="BN427" t="s">
        <v>30</v>
      </c>
      <c r="BQ427" s="10">
        <f ca="1">INDIRECT(ADDRESS($B423,22,1,1,$B$9))</f>
        <v>4</v>
      </c>
      <c r="BR427" t="s">
        <v>30</v>
      </c>
      <c r="BT427" s="11"/>
      <c r="BU427" s="10">
        <f ca="1">INDIRECT(ADDRESS($B423,23,1,1,$B$9))</f>
        <v>6</v>
      </c>
      <c r="BV427" t="s">
        <v>30</v>
      </c>
      <c r="BY427" s="72">
        <f ca="1">BY426*100/Y423</f>
        <v>0.35</v>
      </c>
      <c r="BZ427" s="73" t="s">
        <v>24</v>
      </c>
      <c r="CA427" s="71"/>
    </row>
    <row r="428" spans="2:79" ht="15" customHeight="1" thickBot="1" x14ac:dyDescent="0.6">
      <c r="F428" s="3"/>
      <c r="G428" s="4"/>
      <c r="H428" s="3"/>
      <c r="I428" s="6"/>
      <c r="J428" s="57"/>
      <c r="K428" s="45"/>
      <c r="L428" s="29"/>
      <c r="M428" s="30"/>
      <c r="N428" s="31"/>
      <c r="O428" s="32"/>
      <c r="P428" s="39"/>
      <c r="Q428" s="40"/>
      <c r="R428" s="40"/>
      <c r="S428" s="44"/>
      <c r="T428" s="45"/>
      <c r="U428" s="3"/>
      <c r="V428" s="6"/>
      <c r="W428" s="31"/>
      <c r="X428" s="32"/>
      <c r="Y428" s="3"/>
      <c r="Z428" s="4"/>
      <c r="AA428" s="64" t="s">
        <v>116</v>
      </c>
      <c r="AB428" s="68">
        <f ca="1">AB427-50</f>
        <v>-0.12543903662820099</v>
      </c>
      <c r="AC428" s="65" t="s">
        <v>117</v>
      </c>
      <c r="AD428" s="65"/>
      <c r="AE428" s="66"/>
      <c r="AF428" s="64" t="s">
        <v>116</v>
      </c>
      <c r="AG428" s="68">
        <f ca="1">AG427-50</f>
        <v>0.12543903662820099</v>
      </c>
      <c r="AH428" s="65" t="s">
        <v>117</v>
      </c>
      <c r="AI428" s="65"/>
      <c r="AJ428" s="65"/>
      <c r="AK428" s="3"/>
      <c r="AL428" s="6"/>
      <c r="AM428" s="6"/>
      <c r="AN428" s="6"/>
      <c r="AO428" s="3"/>
      <c r="AP428" s="6"/>
      <c r="AQ428" s="6"/>
      <c r="AR428" s="4"/>
      <c r="AS428" s="3"/>
      <c r="AT428" s="6"/>
      <c r="AU428" s="6"/>
      <c r="AV428" s="4"/>
      <c r="AW428" s="48"/>
      <c r="AX428" s="46"/>
      <c r="AY428" s="46"/>
      <c r="AZ428" s="54"/>
      <c r="BA428" s="53"/>
      <c r="BB428" s="46"/>
      <c r="BC428" s="46"/>
      <c r="BD428" s="56"/>
      <c r="BE428" s="3"/>
      <c r="BF428" s="6"/>
      <c r="BG428" s="6"/>
      <c r="BH428" s="6"/>
      <c r="BI428" s="3"/>
      <c r="BJ428" s="6"/>
      <c r="BK428" s="6"/>
      <c r="BL428" s="4"/>
      <c r="BM428" s="3"/>
      <c r="BN428" s="6"/>
      <c r="BO428" s="6"/>
      <c r="BP428" s="6"/>
      <c r="BQ428" s="3"/>
      <c r="BR428" s="6"/>
      <c r="BS428" s="6"/>
      <c r="BT428" s="4"/>
      <c r="BU428" s="3"/>
      <c r="BV428" s="6"/>
      <c r="BW428" s="6"/>
      <c r="BX428" s="6"/>
      <c r="BY428" s="74"/>
      <c r="BZ428" s="75"/>
      <c r="CA428" s="76"/>
    </row>
    <row r="430" spans="2:79" ht="15" customHeight="1" thickBot="1" x14ac:dyDescent="0.6"/>
    <row r="431" spans="2:79" ht="15" customHeight="1" thickBot="1" x14ac:dyDescent="0.6">
      <c r="F431" s="7" t="s">
        <v>39</v>
      </c>
      <c r="G431" s="8"/>
      <c r="H431" s="8"/>
      <c r="I431" s="8"/>
      <c r="J431" s="8"/>
      <c r="K431" s="8"/>
      <c r="L431" s="7" t="s">
        <v>48</v>
      </c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7" t="s">
        <v>36</v>
      </c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  <c r="BU431" s="8"/>
      <c r="BV431" s="8"/>
      <c r="BW431" s="8"/>
      <c r="BX431" s="8"/>
      <c r="BY431" s="8"/>
      <c r="BZ431" s="8"/>
      <c r="CA431" s="9"/>
    </row>
    <row r="432" spans="2:79" ht="15" customHeight="1" x14ac:dyDescent="0.55000000000000004">
      <c r="B432" s="18" t="s">
        <v>27</v>
      </c>
      <c r="C432" s="19"/>
      <c r="D432" s="20"/>
      <c r="F432" s="1" t="s">
        <v>31</v>
      </c>
      <c r="G432" s="2"/>
      <c r="H432" s="1" t="s">
        <v>32</v>
      </c>
      <c r="I432" s="5"/>
      <c r="J432" s="1" t="s">
        <v>38</v>
      </c>
      <c r="K432" s="2"/>
      <c r="L432" s="21" t="s">
        <v>33</v>
      </c>
      <c r="M432" s="22"/>
      <c r="N432" s="23" t="s">
        <v>34</v>
      </c>
      <c r="O432" s="24"/>
      <c r="P432" s="23" t="s">
        <v>84</v>
      </c>
      <c r="Q432" s="24"/>
      <c r="R432" s="24"/>
      <c r="S432" s="1" t="s">
        <v>47</v>
      </c>
      <c r="T432" s="2"/>
      <c r="U432" s="1" t="s">
        <v>35</v>
      </c>
      <c r="V432" s="5"/>
      <c r="W432" s="23" t="s">
        <v>58</v>
      </c>
      <c r="X432" s="24"/>
      <c r="Y432" s="1" t="s">
        <v>37</v>
      </c>
      <c r="Z432" s="5"/>
      <c r="AA432" s="5"/>
      <c r="AB432" s="5" t="s">
        <v>112</v>
      </c>
      <c r="AC432" s="5"/>
      <c r="AD432" s="5"/>
      <c r="AE432" s="5"/>
      <c r="AF432" s="5"/>
      <c r="AG432" s="5" t="s">
        <v>113</v>
      </c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2"/>
    </row>
    <row r="433" spans="2:79" ht="15" customHeight="1" thickBot="1" x14ac:dyDescent="0.6">
      <c r="B433" s="3">
        <v>43</v>
      </c>
      <c r="C433" s="6"/>
      <c r="D433" s="4"/>
      <c r="F433" s="10">
        <f ca="1">INDIRECT(ADDRESS($B433,1,1,1,$B$9))</f>
        <v>91</v>
      </c>
      <c r="G433" s="11" t="s">
        <v>23</v>
      </c>
      <c r="H433" s="10">
        <f ca="1">INDIRECT(ADDRESS($B433,2,1,1,$B$9))</f>
        <v>10</v>
      </c>
      <c r="I433" t="s">
        <v>24</v>
      </c>
      <c r="J433" s="10" t="str">
        <f ca="1">IF(INDIRECT(ADDRESS($B433,3,1,1,$B$9))="alternating", "先後交互制", "先後固定制")</f>
        <v>先後交互制</v>
      </c>
      <c r="K433" s="11"/>
      <c r="L433" s="33">
        <f ca="1">INDIRECT(ADDRESS($B433,4,1,1,$B$9))</f>
        <v>1</v>
      </c>
      <c r="M433" s="26" t="s">
        <v>28</v>
      </c>
      <c r="N433" s="33">
        <f ca="1">INDIRECT(ADDRESS($B433,5,1,1,$B$9))</f>
        <v>10</v>
      </c>
      <c r="O433" s="26" t="s">
        <v>28</v>
      </c>
      <c r="P433" s="33">
        <f ca="1">INDIRECT(ADDRESS($B433,6,1,1,$B$9))</f>
        <v>13</v>
      </c>
      <c r="Q433" s="26" t="s">
        <v>49</v>
      </c>
      <c r="R433" s="27"/>
      <c r="S433" s="34">
        <v>0</v>
      </c>
      <c r="T433" s="35" t="s">
        <v>28</v>
      </c>
      <c r="U433" s="10">
        <f ca="1">INDIRECT(ADDRESS($B433,7,1,1,$B$9))</f>
        <v>3</v>
      </c>
      <c r="V433" t="s">
        <v>29</v>
      </c>
      <c r="W433" s="33">
        <f ca="1">INDIRECT(ADDRESS($B433,8,1,1,$B$9))</f>
        <v>28</v>
      </c>
      <c r="X433" s="27" t="s">
        <v>29</v>
      </c>
      <c r="Y433" s="10">
        <f ca="1">INDIRECT(ADDRESS($B433,9,1,1,$B$9))</f>
        <v>2000</v>
      </c>
      <c r="Z433" t="s">
        <v>30</v>
      </c>
      <c r="AB433">
        <f ca="1">INDIRECT(ADDRESS($B433,10,1,1,$B$9))</f>
        <v>3</v>
      </c>
      <c r="AC433" t="s">
        <v>29</v>
      </c>
      <c r="AG433">
        <f ca="1">INDIRECT(ADDRESS($B433,11,1,1,$B$9))</f>
        <v>28</v>
      </c>
      <c r="AH433" t="s">
        <v>29</v>
      </c>
      <c r="CA433" s="11"/>
    </row>
    <row r="434" spans="2:79" ht="15" customHeight="1" thickBot="1" x14ac:dyDescent="0.6">
      <c r="F434" s="10"/>
      <c r="G434" s="11"/>
      <c r="H434" s="10"/>
      <c r="J434" s="41" t="str">
        <f ca="1">IF(J433="先後交互制","１局目は", "ずっと")</f>
        <v>１局目は</v>
      </c>
      <c r="K434" s="42"/>
      <c r="L434" s="28"/>
      <c r="M434" s="26"/>
      <c r="N434" s="25"/>
      <c r="O434" s="27"/>
      <c r="P434" s="36" t="s">
        <v>57</v>
      </c>
      <c r="Q434" s="38"/>
      <c r="R434" s="38"/>
      <c r="S434" s="41" t="s">
        <v>51</v>
      </c>
      <c r="T434" s="42"/>
      <c r="U434" s="10"/>
      <c r="W434" s="36" t="s">
        <v>54</v>
      </c>
      <c r="X434" s="27"/>
      <c r="Y434" s="10"/>
      <c r="AK434" s="1" t="s">
        <v>46</v>
      </c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1" t="s">
        <v>93</v>
      </c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2"/>
    </row>
    <row r="435" spans="2:79" ht="15" customHeight="1" thickBot="1" x14ac:dyDescent="0.6">
      <c r="F435" s="10"/>
      <c r="G435" s="11"/>
      <c r="J435" s="41" t="str">
        <f ca="1">IF(J433="先後交互制","Ａさんの先手番、", "")</f>
        <v>Ａさんの先手番、</v>
      </c>
      <c r="K435" s="42"/>
      <c r="L435" s="28"/>
      <c r="M435" s="26"/>
      <c r="N435" s="25"/>
      <c r="O435" s="27"/>
      <c r="P435" s="36" t="s">
        <v>53</v>
      </c>
      <c r="Q435" s="38"/>
      <c r="R435" s="38"/>
      <c r="S435" s="43" t="s">
        <v>52</v>
      </c>
      <c r="T435" s="42"/>
      <c r="U435" s="10"/>
      <c r="W435" s="37" t="s">
        <v>55</v>
      </c>
      <c r="X435" s="27"/>
      <c r="Y435" s="10"/>
      <c r="Z435" s="11"/>
      <c r="AA435" s="12" t="s">
        <v>40</v>
      </c>
      <c r="AB435" s="13"/>
      <c r="AC435" s="13"/>
      <c r="AD435" s="13"/>
      <c r="AE435" s="14"/>
      <c r="AF435" s="12" t="s">
        <v>41</v>
      </c>
      <c r="AG435" s="13"/>
      <c r="AH435" s="13"/>
      <c r="AI435" s="13"/>
      <c r="AJ435" s="13"/>
      <c r="AK435" s="10">
        <f ca="1">INDIRECT(ADDRESS($B433,14,1,1,$B$9))</f>
        <v>773</v>
      </c>
      <c r="AL435" t="s">
        <v>30</v>
      </c>
      <c r="AO435" s="6" t="s">
        <v>42</v>
      </c>
      <c r="AP435" s="6"/>
      <c r="AQ435" s="6"/>
      <c r="AR435" s="6"/>
      <c r="AS435" s="6"/>
      <c r="AT435" s="6"/>
      <c r="AU435" s="6"/>
      <c r="AV435" s="6"/>
      <c r="AW435" s="49" t="s">
        <v>45</v>
      </c>
      <c r="AX435" s="47"/>
      <c r="AY435" s="47"/>
      <c r="AZ435" s="47"/>
      <c r="BA435" s="47"/>
      <c r="BB435" s="47"/>
      <c r="BC435" s="47"/>
      <c r="BD435" s="47"/>
      <c r="BE435" s="10">
        <f ca="1">INDIRECT(ADDRESS($B433,19,1,1,$B$9))</f>
        <v>1227</v>
      </c>
      <c r="BF435" t="s">
        <v>30</v>
      </c>
      <c r="BI435" s="6" t="s">
        <v>42</v>
      </c>
      <c r="BQ435" t="s">
        <v>45</v>
      </c>
      <c r="BY435" s="77" t="s">
        <v>47</v>
      </c>
      <c r="BZ435" s="78"/>
      <c r="CA435" s="79"/>
    </row>
    <row r="436" spans="2:79" ht="15" customHeight="1" x14ac:dyDescent="0.55000000000000004">
      <c r="F436" s="10"/>
      <c r="G436" s="11"/>
      <c r="H436" s="10"/>
      <c r="J436" s="41" t="str">
        <f ca="1">IF(J433="先後交互制","Ｂさんの後手番。", "")</f>
        <v>Ｂさんの後手番。</v>
      </c>
      <c r="K436" s="42"/>
      <c r="L436" s="28"/>
      <c r="M436" s="26"/>
      <c r="N436" s="25"/>
      <c r="O436" s="27"/>
      <c r="P436" s="36" t="s">
        <v>50</v>
      </c>
      <c r="Q436" s="38"/>
      <c r="R436" s="38"/>
      <c r="S436" s="43"/>
      <c r="T436" s="42"/>
      <c r="U436" s="10"/>
      <c r="W436" s="37" t="s">
        <v>56</v>
      </c>
      <c r="X436" s="27"/>
      <c r="Y436" s="10"/>
      <c r="Z436" s="11"/>
      <c r="AA436" s="15"/>
      <c r="AB436" s="16">
        <f ca="1">INDIRECT(ADDRESS($B433,12,1,1,$B$9))</f>
        <v>1029</v>
      </c>
      <c r="AC436" s="16" t="s">
        <v>30</v>
      </c>
      <c r="AD436" s="16"/>
      <c r="AE436" s="17"/>
      <c r="AF436" s="15"/>
      <c r="AG436" s="16">
        <f ca="1">INDIRECT(ADDRESS($B433,13,1,1,$B$9))</f>
        <v>961</v>
      </c>
      <c r="AH436" s="16" t="s">
        <v>30</v>
      </c>
      <c r="AI436" s="16"/>
      <c r="AJ436" s="16"/>
      <c r="AK436" s="10">
        <f ca="1">AK435*100/$Y433</f>
        <v>38.65</v>
      </c>
      <c r="AL436" t="s">
        <v>101</v>
      </c>
      <c r="AO436" s="1" t="s">
        <v>43</v>
      </c>
      <c r="AP436" s="5"/>
      <c r="AQ436" s="5"/>
      <c r="AR436" s="2"/>
      <c r="AS436" s="1" t="s">
        <v>44</v>
      </c>
      <c r="AT436" s="5"/>
      <c r="AU436" s="5"/>
      <c r="AV436" s="2"/>
      <c r="AW436" s="51" t="s">
        <v>43</v>
      </c>
      <c r="AX436" s="51"/>
      <c r="AY436" s="51"/>
      <c r="AZ436" s="52"/>
      <c r="BA436" s="50" t="s">
        <v>44</v>
      </c>
      <c r="BB436" s="51"/>
      <c r="BC436" s="51"/>
      <c r="BD436" s="55"/>
      <c r="BE436" s="10">
        <f ca="1">BE435*100/$Y433</f>
        <v>61.35</v>
      </c>
      <c r="BF436" t="s">
        <v>101</v>
      </c>
      <c r="BI436" s="1" t="s">
        <v>43</v>
      </c>
      <c r="BJ436" s="5"/>
      <c r="BK436" s="5"/>
      <c r="BL436" s="2"/>
      <c r="BM436" s="5" t="s">
        <v>44</v>
      </c>
      <c r="BN436" s="5"/>
      <c r="BO436" s="5"/>
      <c r="BP436" s="5"/>
      <c r="BQ436" s="1" t="s">
        <v>43</v>
      </c>
      <c r="BR436" s="5"/>
      <c r="BS436" s="5"/>
      <c r="BT436" s="2"/>
      <c r="BU436" s="1" t="s">
        <v>44</v>
      </c>
      <c r="BV436" s="5"/>
      <c r="BW436" s="5"/>
      <c r="BX436" s="5"/>
      <c r="BY436" s="69">
        <f ca="1">INDIRECT(ADDRESS($B433,24,1,1,$B$9))</f>
        <v>10</v>
      </c>
      <c r="BZ436" s="70" t="s">
        <v>30</v>
      </c>
      <c r="CA436" s="71"/>
    </row>
    <row r="437" spans="2:79" ht="15" customHeight="1" x14ac:dyDescent="0.55000000000000004">
      <c r="F437" s="10"/>
      <c r="G437" s="11"/>
      <c r="H437" s="10"/>
      <c r="J437" s="41" t="str">
        <f ca="1">IF(J433="先後交互制","１局毎に先後入替", "先後入替無し")</f>
        <v>１局毎に先後入替</v>
      </c>
      <c r="K437" s="42"/>
      <c r="L437" s="28"/>
      <c r="M437" s="26"/>
      <c r="N437" s="25"/>
      <c r="O437" s="27"/>
      <c r="P437" s="37"/>
      <c r="Q437" s="38"/>
      <c r="R437" s="38"/>
      <c r="S437" s="43"/>
      <c r="T437" s="42"/>
      <c r="U437" s="10"/>
      <c r="W437" s="25"/>
      <c r="X437" s="27"/>
      <c r="Y437" s="10"/>
      <c r="Z437" s="11"/>
      <c r="AA437" s="59"/>
      <c r="AB437" s="67">
        <f ca="1">AB436*100/(Y433-BY436)</f>
        <v>51.708542713567837</v>
      </c>
      <c r="AC437" s="58" t="s">
        <v>24</v>
      </c>
      <c r="AD437" s="63"/>
      <c r="AE437" s="17"/>
      <c r="AF437" s="59"/>
      <c r="AG437" s="67">
        <f ca="1">AG436*100/(Y433-BY436)</f>
        <v>48.291457286432163</v>
      </c>
      <c r="AH437" s="58" t="s">
        <v>24</v>
      </c>
      <c r="AI437" s="16"/>
      <c r="AJ437" s="16"/>
      <c r="AK437" s="10"/>
      <c r="AO437" s="10">
        <f ca="1">INDIRECT(ADDRESS($B433,15,1,1,$B$9))</f>
        <v>424</v>
      </c>
      <c r="AP437" t="s">
        <v>30</v>
      </c>
      <c r="AR437" s="11"/>
      <c r="AS437" s="10">
        <f ca="1">INDIRECT(ADDRESS($B433,16,1,1,$B$9))</f>
        <v>349</v>
      </c>
      <c r="AT437" t="s">
        <v>30</v>
      </c>
      <c r="AV437" s="11"/>
      <c r="AW437" s="47">
        <f ca="1">INDIRECT(ADDRESS($B433,17,1,1,$B$9))</f>
        <v>0</v>
      </c>
      <c r="AX437" s="49" t="s">
        <v>30</v>
      </c>
      <c r="AY437" s="49"/>
      <c r="AZ437" s="60"/>
      <c r="BA437" s="61">
        <f ca="1">INDIRECT(ADDRESS($B433,18,1,1,$B$9))</f>
        <v>0</v>
      </c>
      <c r="BB437" s="49" t="s">
        <v>30</v>
      </c>
      <c r="BC437" s="49"/>
      <c r="BD437" s="62"/>
      <c r="BE437" s="10"/>
      <c r="BI437" s="10">
        <f ca="1">INDIRECT(ADDRESS($B433,20,1,1,$B$9))</f>
        <v>591</v>
      </c>
      <c r="BJ437" t="s">
        <v>30</v>
      </c>
      <c r="BL437" s="11"/>
      <c r="BM437" s="10">
        <f ca="1">INDIRECT(ADDRESS($B433,21,1,1,$B$9))</f>
        <v>602</v>
      </c>
      <c r="BN437" t="s">
        <v>30</v>
      </c>
      <c r="BQ437" s="10">
        <f ca="1">INDIRECT(ADDRESS($B433,22,1,1,$B$9))</f>
        <v>14</v>
      </c>
      <c r="BR437" t="s">
        <v>30</v>
      </c>
      <c r="BT437" s="11"/>
      <c r="BU437" s="10">
        <f ca="1">INDIRECT(ADDRESS($B433,23,1,1,$B$9))</f>
        <v>10</v>
      </c>
      <c r="BV437" t="s">
        <v>30</v>
      </c>
      <c r="BY437" s="72">
        <f ca="1">BY436*100/Y433</f>
        <v>0.5</v>
      </c>
      <c r="BZ437" s="73" t="s">
        <v>24</v>
      </c>
      <c r="CA437" s="71"/>
    </row>
    <row r="438" spans="2:79" ht="15" customHeight="1" thickBot="1" x14ac:dyDescent="0.6">
      <c r="F438" s="3"/>
      <c r="G438" s="4"/>
      <c r="H438" s="3"/>
      <c r="I438" s="6"/>
      <c r="J438" s="57"/>
      <c r="K438" s="45"/>
      <c r="L438" s="29"/>
      <c r="M438" s="30"/>
      <c r="N438" s="31"/>
      <c r="O438" s="32"/>
      <c r="P438" s="39"/>
      <c r="Q438" s="40"/>
      <c r="R438" s="40"/>
      <c r="S438" s="44"/>
      <c r="T438" s="45"/>
      <c r="U438" s="3"/>
      <c r="V438" s="6"/>
      <c r="W438" s="31"/>
      <c r="X438" s="32"/>
      <c r="Y438" s="3"/>
      <c r="Z438" s="4"/>
      <c r="AA438" s="64" t="s">
        <v>116</v>
      </c>
      <c r="AB438" s="68">
        <f ca="1">AB437-50</f>
        <v>1.7085427135678373</v>
      </c>
      <c r="AC438" s="65" t="s">
        <v>117</v>
      </c>
      <c r="AD438" s="65"/>
      <c r="AE438" s="66"/>
      <c r="AF438" s="64" t="s">
        <v>116</v>
      </c>
      <c r="AG438" s="68">
        <f ca="1">AG437-50</f>
        <v>-1.7085427135678373</v>
      </c>
      <c r="AH438" s="65" t="s">
        <v>117</v>
      </c>
      <c r="AI438" s="65"/>
      <c r="AJ438" s="65"/>
      <c r="AK438" s="3"/>
      <c r="AL438" s="6"/>
      <c r="AM438" s="6"/>
      <c r="AN438" s="6"/>
      <c r="AO438" s="3"/>
      <c r="AP438" s="6"/>
      <c r="AQ438" s="6"/>
      <c r="AR438" s="4"/>
      <c r="AS438" s="3"/>
      <c r="AT438" s="6"/>
      <c r="AU438" s="6"/>
      <c r="AV438" s="4"/>
      <c r="AW438" s="48"/>
      <c r="AX438" s="46"/>
      <c r="AY438" s="46"/>
      <c r="AZ438" s="54"/>
      <c r="BA438" s="53"/>
      <c r="BB438" s="46"/>
      <c r="BC438" s="46"/>
      <c r="BD438" s="56"/>
      <c r="BE438" s="3"/>
      <c r="BF438" s="6"/>
      <c r="BG438" s="6"/>
      <c r="BH438" s="6"/>
      <c r="BI438" s="3"/>
      <c r="BJ438" s="6"/>
      <c r="BK438" s="6"/>
      <c r="BL438" s="4"/>
      <c r="BM438" s="3"/>
      <c r="BN438" s="6"/>
      <c r="BO438" s="6"/>
      <c r="BP438" s="6"/>
      <c r="BQ438" s="3"/>
      <c r="BR438" s="6"/>
      <c r="BS438" s="6"/>
      <c r="BT438" s="4"/>
      <c r="BU438" s="3"/>
      <c r="BV438" s="6"/>
      <c r="BW438" s="6"/>
      <c r="BX438" s="6"/>
      <c r="BY438" s="74"/>
      <c r="BZ438" s="75"/>
      <c r="CA438" s="76"/>
    </row>
    <row r="440" spans="2:79" ht="15" customHeight="1" thickBot="1" x14ac:dyDescent="0.6"/>
    <row r="441" spans="2:79" ht="15" customHeight="1" thickBot="1" x14ac:dyDescent="0.6">
      <c r="F441" s="7" t="s">
        <v>39</v>
      </c>
      <c r="G441" s="8"/>
      <c r="H441" s="8"/>
      <c r="I441" s="8"/>
      <c r="J441" s="8"/>
      <c r="K441" s="8"/>
      <c r="L441" s="7" t="s">
        <v>48</v>
      </c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7" t="s">
        <v>36</v>
      </c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  <c r="BT441" s="8"/>
      <c r="BU441" s="8"/>
      <c r="BV441" s="8"/>
      <c r="BW441" s="8"/>
      <c r="BX441" s="8"/>
      <c r="BY441" s="8"/>
      <c r="BZ441" s="8"/>
      <c r="CA441" s="9"/>
    </row>
    <row r="442" spans="2:79" ht="15" customHeight="1" x14ac:dyDescent="0.55000000000000004">
      <c r="B442" s="18" t="s">
        <v>27</v>
      </c>
      <c r="C442" s="19"/>
      <c r="D442" s="20"/>
      <c r="F442" s="1" t="s">
        <v>31</v>
      </c>
      <c r="G442" s="2"/>
      <c r="H442" s="1" t="s">
        <v>32</v>
      </c>
      <c r="I442" s="5"/>
      <c r="J442" s="1" t="s">
        <v>38</v>
      </c>
      <c r="K442" s="2"/>
      <c r="L442" s="21" t="s">
        <v>33</v>
      </c>
      <c r="M442" s="22"/>
      <c r="N442" s="23" t="s">
        <v>34</v>
      </c>
      <c r="O442" s="24"/>
      <c r="P442" s="23" t="s">
        <v>84</v>
      </c>
      <c r="Q442" s="24"/>
      <c r="R442" s="24"/>
      <c r="S442" s="1" t="s">
        <v>47</v>
      </c>
      <c r="T442" s="2"/>
      <c r="U442" s="1" t="s">
        <v>35</v>
      </c>
      <c r="V442" s="5"/>
      <c r="W442" s="23" t="s">
        <v>58</v>
      </c>
      <c r="X442" s="24"/>
      <c r="Y442" s="1" t="s">
        <v>37</v>
      </c>
      <c r="Z442" s="5"/>
      <c r="AA442" s="5"/>
      <c r="AB442" s="5" t="s">
        <v>112</v>
      </c>
      <c r="AC442" s="5"/>
      <c r="AD442" s="5"/>
      <c r="AE442" s="5"/>
      <c r="AF442" s="5"/>
      <c r="AG442" s="5" t="s">
        <v>113</v>
      </c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2"/>
    </row>
    <row r="443" spans="2:79" ht="15" customHeight="1" thickBot="1" x14ac:dyDescent="0.6">
      <c r="B443" s="3">
        <v>44</v>
      </c>
      <c r="C443" s="6"/>
      <c r="D443" s="4"/>
      <c r="F443" s="10">
        <f ca="1">INDIRECT(ADDRESS($B443,1,1,1,$B$9))</f>
        <v>92</v>
      </c>
      <c r="G443" s="11" t="s">
        <v>23</v>
      </c>
      <c r="H443" s="10">
        <f ca="1">INDIRECT(ADDRESS($B443,2,1,1,$B$9))</f>
        <v>10</v>
      </c>
      <c r="I443" t="s">
        <v>24</v>
      </c>
      <c r="J443" s="10" t="str">
        <f ca="1">IF(INDIRECT(ADDRESS($B443,3,1,1,$B$9))="alternating", "先後交互制", "先後固定制")</f>
        <v>先後交互制</v>
      </c>
      <c r="K443" s="11"/>
      <c r="L443" s="33">
        <f ca="1">INDIRECT(ADDRESS($B443,4,1,1,$B$9))</f>
        <v>1</v>
      </c>
      <c r="M443" s="26" t="s">
        <v>28</v>
      </c>
      <c r="N443" s="33">
        <f ca="1">INDIRECT(ADDRESS($B443,5,1,1,$B$9))</f>
        <v>12</v>
      </c>
      <c r="O443" s="26" t="s">
        <v>28</v>
      </c>
      <c r="P443" s="33">
        <f ca="1">INDIRECT(ADDRESS($B443,6,1,1,$B$9))</f>
        <v>16</v>
      </c>
      <c r="Q443" s="26" t="s">
        <v>49</v>
      </c>
      <c r="R443" s="27"/>
      <c r="S443" s="34">
        <v>0</v>
      </c>
      <c r="T443" s="35" t="s">
        <v>28</v>
      </c>
      <c r="U443" s="10">
        <f ca="1">INDIRECT(ADDRESS($B443,7,1,1,$B$9))</f>
        <v>3</v>
      </c>
      <c r="V443" t="s">
        <v>29</v>
      </c>
      <c r="W443" s="33">
        <f ca="1">INDIRECT(ADDRESS($B443,8,1,1,$B$9))</f>
        <v>35</v>
      </c>
      <c r="X443" s="27" t="s">
        <v>29</v>
      </c>
      <c r="Y443" s="10">
        <f ca="1">INDIRECT(ADDRESS($B443,9,1,1,$B$9))</f>
        <v>2000</v>
      </c>
      <c r="Z443" t="s">
        <v>30</v>
      </c>
      <c r="AB443">
        <f ca="1">INDIRECT(ADDRESS($B443,10,1,1,$B$9))</f>
        <v>3</v>
      </c>
      <c r="AC443" t="s">
        <v>29</v>
      </c>
      <c r="AG443">
        <f ca="1">INDIRECT(ADDRESS($B443,11,1,1,$B$9))</f>
        <v>35</v>
      </c>
      <c r="AH443" t="s">
        <v>29</v>
      </c>
      <c r="CA443" s="11"/>
    </row>
    <row r="444" spans="2:79" ht="15" customHeight="1" thickBot="1" x14ac:dyDescent="0.6">
      <c r="F444" s="10"/>
      <c r="G444" s="11"/>
      <c r="H444" s="10"/>
      <c r="J444" s="41" t="str">
        <f ca="1">IF(J443="先後交互制","１局目は", "ずっと")</f>
        <v>１局目は</v>
      </c>
      <c r="K444" s="42"/>
      <c r="L444" s="28"/>
      <c r="M444" s="26"/>
      <c r="N444" s="25"/>
      <c r="O444" s="27"/>
      <c r="P444" s="36" t="s">
        <v>57</v>
      </c>
      <c r="Q444" s="38"/>
      <c r="R444" s="38"/>
      <c r="S444" s="41" t="s">
        <v>51</v>
      </c>
      <c r="T444" s="42"/>
      <c r="U444" s="10"/>
      <c r="W444" s="36" t="s">
        <v>54</v>
      </c>
      <c r="X444" s="27"/>
      <c r="Y444" s="10"/>
      <c r="AK444" s="1" t="s">
        <v>46</v>
      </c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1" t="s">
        <v>93</v>
      </c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2"/>
    </row>
    <row r="445" spans="2:79" ht="15" customHeight="1" thickBot="1" x14ac:dyDescent="0.6">
      <c r="F445" s="10"/>
      <c r="G445" s="11"/>
      <c r="J445" s="41" t="str">
        <f ca="1">IF(J443="先後交互制","Ａさんの先手番、", "")</f>
        <v>Ａさんの先手番、</v>
      </c>
      <c r="K445" s="42"/>
      <c r="L445" s="28"/>
      <c r="M445" s="26"/>
      <c r="N445" s="25"/>
      <c r="O445" s="27"/>
      <c r="P445" s="36" t="s">
        <v>53</v>
      </c>
      <c r="Q445" s="38"/>
      <c r="R445" s="38"/>
      <c r="S445" s="43" t="s">
        <v>52</v>
      </c>
      <c r="T445" s="42"/>
      <c r="U445" s="10"/>
      <c r="W445" s="37" t="s">
        <v>55</v>
      </c>
      <c r="X445" s="27"/>
      <c r="Y445" s="10"/>
      <c r="Z445" s="11"/>
      <c r="AA445" s="12" t="s">
        <v>40</v>
      </c>
      <c r="AB445" s="13"/>
      <c r="AC445" s="13"/>
      <c r="AD445" s="13"/>
      <c r="AE445" s="14"/>
      <c r="AF445" s="12" t="s">
        <v>41</v>
      </c>
      <c r="AG445" s="13"/>
      <c r="AH445" s="13"/>
      <c r="AI445" s="13"/>
      <c r="AJ445" s="13"/>
      <c r="AK445" s="10">
        <f ca="1">INDIRECT(ADDRESS($B443,14,1,1,$B$9))</f>
        <v>640</v>
      </c>
      <c r="AL445" t="s">
        <v>30</v>
      </c>
      <c r="AO445" s="6" t="s">
        <v>42</v>
      </c>
      <c r="AP445" s="6"/>
      <c r="AQ445" s="6"/>
      <c r="AR445" s="6"/>
      <c r="AS445" s="6"/>
      <c r="AT445" s="6"/>
      <c r="AU445" s="6"/>
      <c r="AV445" s="6"/>
      <c r="AW445" s="49" t="s">
        <v>45</v>
      </c>
      <c r="AX445" s="47"/>
      <c r="AY445" s="47"/>
      <c r="AZ445" s="47"/>
      <c r="BA445" s="47"/>
      <c r="BB445" s="47"/>
      <c r="BC445" s="47"/>
      <c r="BD445" s="47"/>
      <c r="BE445" s="10">
        <f ca="1">INDIRECT(ADDRESS($B443,19,1,1,$B$9))</f>
        <v>1360</v>
      </c>
      <c r="BF445" t="s">
        <v>30</v>
      </c>
      <c r="BI445" s="6" t="s">
        <v>42</v>
      </c>
      <c r="BQ445" t="s">
        <v>45</v>
      </c>
      <c r="BY445" s="77" t="s">
        <v>47</v>
      </c>
      <c r="BZ445" s="78"/>
      <c r="CA445" s="79"/>
    </row>
    <row r="446" spans="2:79" ht="15" customHeight="1" x14ac:dyDescent="0.55000000000000004">
      <c r="F446" s="10"/>
      <c r="G446" s="11"/>
      <c r="H446" s="10"/>
      <c r="J446" s="41" t="str">
        <f ca="1">IF(J443="先後交互制","Ｂさんの後手番。", "")</f>
        <v>Ｂさんの後手番。</v>
      </c>
      <c r="K446" s="42"/>
      <c r="L446" s="28"/>
      <c r="M446" s="26"/>
      <c r="N446" s="25"/>
      <c r="O446" s="27"/>
      <c r="P446" s="36" t="s">
        <v>50</v>
      </c>
      <c r="Q446" s="38"/>
      <c r="R446" s="38"/>
      <c r="S446" s="43"/>
      <c r="T446" s="42"/>
      <c r="U446" s="10"/>
      <c r="W446" s="37" t="s">
        <v>56</v>
      </c>
      <c r="X446" s="27"/>
      <c r="Y446" s="10"/>
      <c r="Z446" s="11"/>
      <c r="AA446" s="15"/>
      <c r="AB446" s="16">
        <f ca="1">INDIRECT(ADDRESS($B443,12,1,1,$B$9))</f>
        <v>1010</v>
      </c>
      <c r="AC446" s="16" t="s">
        <v>30</v>
      </c>
      <c r="AD446" s="16"/>
      <c r="AE446" s="17"/>
      <c r="AF446" s="15"/>
      <c r="AG446" s="16">
        <f ca="1">INDIRECT(ADDRESS($B443,13,1,1,$B$9))</f>
        <v>976</v>
      </c>
      <c r="AH446" s="16" t="s">
        <v>30</v>
      </c>
      <c r="AI446" s="16"/>
      <c r="AJ446" s="16"/>
      <c r="AK446" s="10">
        <f ca="1">AK445*100/$Y443</f>
        <v>32</v>
      </c>
      <c r="AL446" t="s">
        <v>101</v>
      </c>
      <c r="AO446" s="1" t="s">
        <v>43</v>
      </c>
      <c r="AP446" s="5"/>
      <c r="AQ446" s="5"/>
      <c r="AR446" s="2"/>
      <c r="AS446" s="1" t="s">
        <v>44</v>
      </c>
      <c r="AT446" s="5"/>
      <c r="AU446" s="5"/>
      <c r="AV446" s="2"/>
      <c r="AW446" s="51" t="s">
        <v>43</v>
      </c>
      <c r="AX446" s="51"/>
      <c r="AY446" s="51"/>
      <c r="AZ446" s="52"/>
      <c r="BA446" s="50" t="s">
        <v>44</v>
      </c>
      <c r="BB446" s="51"/>
      <c r="BC446" s="51"/>
      <c r="BD446" s="55"/>
      <c r="BE446" s="10">
        <f ca="1">BE445*100/$Y443</f>
        <v>68</v>
      </c>
      <c r="BF446" t="s">
        <v>101</v>
      </c>
      <c r="BI446" s="1" t="s">
        <v>43</v>
      </c>
      <c r="BJ446" s="5"/>
      <c r="BK446" s="5"/>
      <c r="BL446" s="2"/>
      <c r="BM446" s="5" t="s">
        <v>44</v>
      </c>
      <c r="BN446" s="5"/>
      <c r="BO446" s="5"/>
      <c r="BP446" s="5"/>
      <c r="BQ446" s="1" t="s">
        <v>43</v>
      </c>
      <c r="BR446" s="5"/>
      <c r="BS446" s="5"/>
      <c r="BT446" s="2"/>
      <c r="BU446" s="1" t="s">
        <v>44</v>
      </c>
      <c r="BV446" s="5"/>
      <c r="BW446" s="5"/>
      <c r="BX446" s="5"/>
      <c r="BY446" s="69">
        <f ca="1">INDIRECT(ADDRESS($B443,24,1,1,$B$9))</f>
        <v>14</v>
      </c>
      <c r="BZ446" s="70" t="s">
        <v>30</v>
      </c>
      <c r="CA446" s="71"/>
    </row>
    <row r="447" spans="2:79" ht="15" customHeight="1" x14ac:dyDescent="0.55000000000000004">
      <c r="F447" s="10"/>
      <c r="G447" s="11"/>
      <c r="H447" s="10"/>
      <c r="J447" s="41" t="str">
        <f ca="1">IF(J443="先後交互制","１局毎に先後入替", "先後入替無し")</f>
        <v>１局毎に先後入替</v>
      </c>
      <c r="K447" s="42"/>
      <c r="L447" s="28"/>
      <c r="M447" s="26"/>
      <c r="N447" s="25"/>
      <c r="O447" s="27"/>
      <c r="P447" s="37"/>
      <c r="Q447" s="38"/>
      <c r="R447" s="38"/>
      <c r="S447" s="43"/>
      <c r="T447" s="42"/>
      <c r="U447" s="10"/>
      <c r="W447" s="25"/>
      <c r="X447" s="27"/>
      <c r="Y447" s="10"/>
      <c r="Z447" s="11"/>
      <c r="AA447" s="59"/>
      <c r="AB447" s="67">
        <f ca="1">AB446*100/(Y443-BY446)</f>
        <v>50.85599194360524</v>
      </c>
      <c r="AC447" s="58" t="s">
        <v>24</v>
      </c>
      <c r="AD447" s="63"/>
      <c r="AE447" s="17"/>
      <c r="AF447" s="59"/>
      <c r="AG447" s="67">
        <f ca="1">AG446*100/(Y443-BY446)</f>
        <v>49.14400805639476</v>
      </c>
      <c r="AH447" s="58" t="s">
        <v>24</v>
      </c>
      <c r="AI447" s="16"/>
      <c r="AJ447" s="16"/>
      <c r="AK447" s="10"/>
      <c r="AO447" s="10">
        <f ca="1">INDIRECT(ADDRESS($B443,15,1,1,$B$9))</f>
        <v>355</v>
      </c>
      <c r="AP447" t="s">
        <v>30</v>
      </c>
      <c r="AR447" s="11"/>
      <c r="AS447" s="10">
        <f ca="1">INDIRECT(ADDRESS($B443,16,1,1,$B$9))</f>
        <v>285</v>
      </c>
      <c r="AT447" t="s">
        <v>30</v>
      </c>
      <c r="AV447" s="11"/>
      <c r="AW447" s="47">
        <f ca="1">INDIRECT(ADDRESS($B443,17,1,1,$B$9))</f>
        <v>0</v>
      </c>
      <c r="AX447" s="49" t="s">
        <v>30</v>
      </c>
      <c r="AY447" s="49"/>
      <c r="AZ447" s="60"/>
      <c r="BA447" s="61">
        <f ca="1">INDIRECT(ADDRESS($B443,18,1,1,$B$9))</f>
        <v>0</v>
      </c>
      <c r="BB447" s="49" t="s">
        <v>30</v>
      </c>
      <c r="BC447" s="49"/>
      <c r="BD447" s="62"/>
      <c r="BE447" s="10"/>
      <c r="BI447" s="10">
        <f ca="1">INDIRECT(ADDRESS($B443,20,1,1,$B$9))</f>
        <v>642</v>
      </c>
      <c r="BJ447" t="s">
        <v>30</v>
      </c>
      <c r="BL447" s="11"/>
      <c r="BM447" s="10">
        <f ca="1">INDIRECT(ADDRESS($B443,21,1,1,$B$9))</f>
        <v>683</v>
      </c>
      <c r="BN447" t="s">
        <v>30</v>
      </c>
      <c r="BQ447" s="10">
        <f ca="1">INDIRECT(ADDRESS($B443,22,1,1,$B$9))</f>
        <v>13</v>
      </c>
      <c r="BR447" t="s">
        <v>30</v>
      </c>
      <c r="BT447" s="11"/>
      <c r="BU447" s="10">
        <f ca="1">INDIRECT(ADDRESS($B443,23,1,1,$B$9))</f>
        <v>8</v>
      </c>
      <c r="BV447" t="s">
        <v>30</v>
      </c>
      <c r="BY447" s="72">
        <f ca="1">BY446*100/Y443</f>
        <v>0.7</v>
      </c>
      <c r="BZ447" s="73" t="s">
        <v>24</v>
      </c>
      <c r="CA447" s="71"/>
    </row>
    <row r="448" spans="2:79" ht="15" customHeight="1" thickBot="1" x14ac:dyDescent="0.6">
      <c r="F448" s="3"/>
      <c r="G448" s="4"/>
      <c r="H448" s="3"/>
      <c r="I448" s="6"/>
      <c r="J448" s="57"/>
      <c r="K448" s="45"/>
      <c r="L448" s="29"/>
      <c r="M448" s="30"/>
      <c r="N448" s="31"/>
      <c r="O448" s="32"/>
      <c r="P448" s="39"/>
      <c r="Q448" s="40"/>
      <c r="R448" s="40"/>
      <c r="S448" s="44"/>
      <c r="T448" s="45"/>
      <c r="U448" s="3"/>
      <c r="V448" s="6"/>
      <c r="W448" s="31"/>
      <c r="X448" s="32"/>
      <c r="Y448" s="3"/>
      <c r="Z448" s="4"/>
      <c r="AA448" s="64" t="s">
        <v>116</v>
      </c>
      <c r="AB448" s="68">
        <f ca="1">AB447-50</f>
        <v>0.85599194360523967</v>
      </c>
      <c r="AC448" s="65" t="s">
        <v>117</v>
      </c>
      <c r="AD448" s="65"/>
      <c r="AE448" s="66"/>
      <c r="AF448" s="64" t="s">
        <v>116</v>
      </c>
      <c r="AG448" s="68">
        <f ca="1">AG447-50</f>
        <v>-0.85599194360523967</v>
      </c>
      <c r="AH448" s="65" t="s">
        <v>117</v>
      </c>
      <c r="AI448" s="65"/>
      <c r="AJ448" s="65"/>
      <c r="AK448" s="3"/>
      <c r="AL448" s="6"/>
      <c r="AM448" s="6"/>
      <c r="AN448" s="6"/>
      <c r="AO448" s="3"/>
      <c r="AP448" s="6"/>
      <c r="AQ448" s="6"/>
      <c r="AR448" s="4"/>
      <c r="AS448" s="3"/>
      <c r="AT448" s="6"/>
      <c r="AU448" s="6"/>
      <c r="AV448" s="4"/>
      <c r="AW448" s="48"/>
      <c r="AX448" s="46"/>
      <c r="AY448" s="46"/>
      <c r="AZ448" s="54"/>
      <c r="BA448" s="53"/>
      <c r="BB448" s="46"/>
      <c r="BC448" s="46"/>
      <c r="BD448" s="56"/>
      <c r="BE448" s="3"/>
      <c r="BF448" s="6"/>
      <c r="BG448" s="6"/>
      <c r="BH448" s="6"/>
      <c r="BI448" s="3"/>
      <c r="BJ448" s="6"/>
      <c r="BK448" s="6"/>
      <c r="BL448" s="4"/>
      <c r="BM448" s="3"/>
      <c r="BN448" s="6"/>
      <c r="BO448" s="6"/>
      <c r="BP448" s="6"/>
      <c r="BQ448" s="3"/>
      <c r="BR448" s="6"/>
      <c r="BS448" s="6"/>
      <c r="BT448" s="4"/>
      <c r="BU448" s="3"/>
      <c r="BV448" s="6"/>
      <c r="BW448" s="6"/>
      <c r="BX448" s="6"/>
      <c r="BY448" s="74"/>
      <c r="BZ448" s="75"/>
      <c r="CA448" s="76"/>
    </row>
    <row r="450" spans="2:79" ht="15" customHeight="1" thickBot="1" x14ac:dyDescent="0.6"/>
    <row r="451" spans="2:79" ht="15" customHeight="1" thickBot="1" x14ac:dyDescent="0.6">
      <c r="F451" s="7" t="s">
        <v>39</v>
      </c>
      <c r="G451" s="8"/>
      <c r="H451" s="8"/>
      <c r="I451" s="8"/>
      <c r="J451" s="8"/>
      <c r="K451" s="8"/>
      <c r="L451" s="7" t="s">
        <v>48</v>
      </c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7" t="s">
        <v>36</v>
      </c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  <c r="BT451" s="8"/>
      <c r="BU451" s="8"/>
      <c r="BV451" s="8"/>
      <c r="BW451" s="8"/>
      <c r="BX451" s="8"/>
      <c r="BY451" s="8"/>
      <c r="BZ451" s="8"/>
      <c r="CA451" s="9"/>
    </row>
    <row r="452" spans="2:79" ht="15" customHeight="1" x14ac:dyDescent="0.55000000000000004">
      <c r="B452" s="18" t="s">
        <v>27</v>
      </c>
      <c r="C452" s="19"/>
      <c r="D452" s="20"/>
      <c r="F452" s="1" t="s">
        <v>31</v>
      </c>
      <c r="G452" s="2"/>
      <c r="H452" s="1" t="s">
        <v>32</v>
      </c>
      <c r="I452" s="5"/>
      <c r="J452" s="1" t="s">
        <v>38</v>
      </c>
      <c r="K452" s="2"/>
      <c r="L452" s="21" t="s">
        <v>33</v>
      </c>
      <c r="M452" s="22"/>
      <c r="N452" s="23" t="s">
        <v>34</v>
      </c>
      <c r="O452" s="24"/>
      <c r="P452" s="23" t="s">
        <v>84</v>
      </c>
      <c r="Q452" s="24"/>
      <c r="R452" s="24"/>
      <c r="S452" s="1" t="s">
        <v>47</v>
      </c>
      <c r="T452" s="2"/>
      <c r="U452" s="1" t="s">
        <v>35</v>
      </c>
      <c r="V452" s="5"/>
      <c r="W452" s="23" t="s">
        <v>58</v>
      </c>
      <c r="X452" s="24"/>
      <c r="Y452" s="1" t="s">
        <v>37</v>
      </c>
      <c r="Z452" s="5"/>
      <c r="AA452" s="5"/>
      <c r="AB452" s="5" t="s">
        <v>112</v>
      </c>
      <c r="AC452" s="5"/>
      <c r="AD452" s="5"/>
      <c r="AE452" s="5"/>
      <c r="AF452" s="5"/>
      <c r="AG452" s="5" t="s">
        <v>113</v>
      </c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2"/>
    </row>
    <row r="453" spans="2:79" ht="15" customHeight="1" thickBot="1" x14ac:dyDescent="0.6">
      <c r="B453" s="3">
        <v>45</v>
      </c>
      <c r="C453" s="6"/>
      <c r="D453" s="4"/>
      <c r="F453" s="10">
        <f ca="1">INDIRECT(ADDRESS($B453,1,1,1,$B$9))</f>
        <v>93</v>
      </c>
      <c r="G453" s="11" t="s">
        <v>23</v>
      </c>
      <c r="H453" s="10">
        <f ca="1">INDIRECT(ADDRESS($B453,2,1,1,$B$9))</f>
        <v>10</v>
      </c>
      <c r="I453" t="s">
        <v>24</v>
      </c>
      <c r="J453" s="10" t="str">
        <f ca="1">IF(INDIRECT(ADDRESS($B453,3,1,1,$B$9))="alternating", "先後交互制", "先後固定制")</f>
        <v>先後交互制</v>
      </c>
      <c r="K453" s="11"/>
      <c r="L453" s="33">
        <f ca="1">INDIRECT(ADDRESS($B453,4,1,1,$B$9))</f>
        <v>1</v>
      </c>
      <c r="M453" s="26" t="s">
        <v>28</v>
      </c>
      <c r="N453" s="33">
        <f ca="1">INDIRECT(ADDRESS($B453,5,1,1,$B$9))</f>
        <v>10</v>
      </c>
      <c r="O453" s="26" t="s">
        <v>28</v>
      </c>
      <c r="P453" s="33">
        <f ca="1">INDIRECT(ADDRESS($B453,6,1,1,$B$9))</f>
        <v>11</v>
      </c>
      <c r="Q453" s="26" t="s">
        <v>49</v>
      </c>
      <c r="R453" s="27"/>
      <c r="S453" s="34">
        <v>0</v>
      </c>
      <c r="T453" s="35" t="s">
        <v>28</v>
      </c>
      <c r="U453" s="10">
        <f ca="1">INDIRECT(ADDRESS($B453,7,1,1,$B$9))</f>
        <v>2</v>
      </c>
      <c r="V453" t="s">
        <v>29</v>
      </c>
      <c r="W453" s="33">
        <f ca="1">INDIRECT(ADDRESS($B453,8,1,1,$B$9))</f>
        <v>24</v>
      </c>
      <c r="X453" s="27" t="s">
        <v>29</v>
      </c>
      <c r="Y453" s="10">
        <f ca="1">INDIRECT(ADDRESS($B453,9,1,1,$B$9))</f>
        <v>2000</v>
      </c>
      <c r="Z453" t="s">
        <v>30</v>
      </c>
      <c r="AB453">
        <f ca="1">INDIRECT(ADDRESS($B453,10,1,1,$B$9))</f>
        <v>2</v>
      </c>
      <c r="AC453" t="s">
        <v>29</v>
      </c>
      <c r="AG453">
        <f ca="1">INDIRECT(ADDRESS($B453,11,1,1,$B$9))</f>
        <v>24</v>
      </c>
      <c r="AH453" t="s">
        <v>29</v>
      </c>
      <c r="CA453" s="11"/>
    </row>
    <row r="454" spans="2:79" ht="15" customHeight="1" thickBot="1" x14ac:dyDescent="0.6">
      <c r="F454" s="10"/>
      <c r="G454" s="11"/>
      <c r="H454" s="10"/>
      <c r="J454" s="41" t="str">
        <f ca="1">IF(J453="先後交互制","１局目は", "ずっと")</f>
        <v>１局目は</v>
      </c>
      <c r="K454" s="42"/>
      <c r="L454" s="28"/>
      <c r="M454" s="26"/>
      <c r="N454" s="25"/>
      <c r="O454" s="27"/>
      <c r="P454" s="36" t="s">
        <v>57</v>
      </c>
      <c r="Q454" s="38"/>
      <c r="R454" s="38"/>
      <c r="S454" s="41" t="s">
        <v>51</v>
      </c>
      <c r="T454" s="42"/>
      <c r="U454" s="10"/>
      <c r="W454" s="36" t="s">
        <v>54</v>
      </c>
      <c r="X454" s="27"/>
      <c r="Y454" s="10"/>
      <c r="AK454" s="1" t="s">
        <v>46</v>
      </c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1" t="s">
        <v>93</v>
      </c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2"/>
    </row>
    <row r="455" spans="2:79" ht="15" customHeight="1" thickBot="1" x14ac:dyDescent="0.6">
      <c r="F455" s="10"/>
      <c r="G455" s="11"/>
      <c r="J455" s="41" t="str">
        <f ca="1">IF(J453="先後交互制","Ａさんの先手番、", "")</f>
        <v>Ａさんの先手番、</v>
      </c>
      <c r="K455" s="42"/>
      <c r="L455" s="28"/>
      <c r="M455" s="26"/>
      <c r="N455" s="25"/>
      <c r="O455" s="27"/>
      <c r="P455" s="36" t="s">
        <v>53</v>
      </c>
      <c r="Q455" s="38"/>
      <c r="R455" s="38"/>
      <c r="S455" s="43" t="s">
        <v>52</v>
      </c>
      <c r="T455" s="42"/>
      <c r="U455" s="10"/>
      <c r="W455" s="37" t="s">
        <v>55</v>
      </c>
      <c r="X455" s="27"/>
      <c r="Y455" s="10"/>
      <c r="Z455" s="11"/>
      <c r="AA455" s="12" t="s">
        <v>40</v>
      </c>
      <c r="AB455" s="13"/>
      <c r="AC455" s="13"/>
      <c r="AD455" s="13"/>
      <c r="AE455" s="14"/>
      <c r="AF455" s="12" t="s">
        <v>41</v>
      </c>
      <c r="AG455" s="13"/>
      <c r="AH455" s="13"/>
      <c r="AI455" s="13"/>
      <c r="AJ455" s="13"/>
      <c r="AK455" s="10">
        <f ca="1">INDIRECT(ADDRESS($B453,14,1,1,$B$9))</f>
        <v>755</v>
      </c>
      <c r="AL455" t="s">
        <v>30</v>
      </c>
      <c r="AO455" s="6" t="s">
        <v>42</v>
      </c>
      <c r="AP455" s="6"/>
      <c r="AQ455" s="6"/>
      <c r="AR455" s="6"/>
      <c r="AS455" s="6"/>
      <c r="AT455" s="6"/>
      <c r="AU455" s="6"/>
      <c r="AV455" s="6"/>
      <c r="AW455" s="49" t="s">
        <v>45</v>
      </c>
      <c r="AX455" s="47"/>
      <c r="AY455" s="47"/>
      <c r="AZ455" s="47"/>
      <c r="BA455" s="47"/>
      <c r="BB455" s="47"/>
      <c r="BC455" s="47"/>
      <c r="BD455" s="47"/>
      <c r="BE455" s="10">
        <f ca="1">INDIRECT(ADDRESS($B453,19,1,1,$B$9))</f>
        <v>1245</v>
      </c>
      <c r="BF455" t="s">
        <v>30</v>
      </c>
      <c r="BI455" s="6" t="s">
        <v>42</v>
      </c>
      <c r="BQ455" t="s">
        <v>45</v>
      </c>
      <c r="BY455" s="77" t="s">
        <v>47</v>
      </c>
      <c r="BZ455" s="78"/>
      <c r="CA455" s="79"/>
    </row>
    <row r="456" spans="2:79" ht="15" customHeight="1" x14ac:dyDescent="0.55000000000000004">
      <c r="F456" s="10"/>
      <c r="G456" s="11"/>
      <c r="H456" s="10"/>
      <c r="J456" s="41" t="str">
        <f ca="1">IF(J453="先後交互制","Ｂさんの後手番。", "")</f>
        <v>Ｂさんの後手番。</v>
      </c>
      <c r="K456" s="42"/>
      <c r="L456" s="28"/>
      <c r="M456" s="26"/>
      <c r="N456" s="25"/>
      <c r="O456" s="27"/>
      <c r="P456" s="36" t="s">
        <v>50</v>
      </c>
      <c r="Q456" s="38"/>
      <c r="R456" s="38"/>
      <c r="S456" s="43"/>
      <c r="T456" s="42"/>
      <c r="U456" s="10"/>
      <c r="W456" s="37" t="s">
        <v>56</v>
      </c>
      <c r="X456" s="27"/>
      <c r="Y456" s="10"/>
      <c r="Z456" s="11"/>
      <c r="AA456" s="15"/>
      <c r="AB456" s="16">
        <f ca="1">INDIRECT(ADDRESS($B453,12,1,1,$B$9))</f>
        <v>1025</v>
      </c>
      <c r="AC456" s="16" t="s">
        <v>30</v>
      </c>
      <c r="AD456" s="16"/>
      <c r="AE456" s="17"/>
      <c r="AF456" s="15"/>
      <c r="AG456" s="16">
        <f ca="1">INDIRECT(ADDRESS($B453,13,1,1,$B$9))</f>
        <v>952</v>
      </c>
      <c r="AH456" s="16" t="s">
        <v>30</v>
      </c>
      <c r="AI456" s="16"/>
      <c r="AJ456" s="16"/>
      <c r="AK456" s="10">
        <f ca="1">AK455*100/$Y453</f>
        <v>37.75</v>
      </c>
      <c r="AL456" t="s">
        <v>101</v>
      </c>
      <c r="AO456" s="1" t="s">
        <v>43</v>
      </c>
      <c r="AP456" s="5"/>
      <c r="AQ456" s="5"/>
      <c r="AR456" s="2"/>
      <c r="AS456" s="1" t="s">
        <v>44</v>
      </c>
      <c r="AT456" s="5"/>
      <c r="AU456" s="5"/>
      <c r="AV456" s="2"/>
      <c r="AW456" s="51" t="s">
        <v>43</v>
      </c>
      <c r="AX456" s="51"/>
      <c r="AY456" s="51"/>
      <c r="AZ456" s="52"/>
      <c r="BA456" s="50" t="s">
        <v>44</v>
      </c>
      <c r="BB456" s="51"/>
      <c r="BC456" s="51"/>
      <c r="BD456" s="55"/>
      <c r="BE456" s="10">
        <f ca="1">BE455*100/$Y453</f>
        <v>62.25</v>
      </c>
      <c r="BF456" t="s">
        <v>101</v>
      </c>
      <c r="BI456" s="1" t="s">
        <v>43</v>
      </c>
      <c r="BJ456" s="5"/>
      <c r="BK456" s="5"/>
      <c r="BL456" s="2"/>
      <c r="BM456" s="5" t="s">
        <v>44</v>
      </c>
      <c r="BN456" s="5"/>
      <c r="BO456" s="5"/>
      <c r="BP456" s="5"/>
      <c r="BQ456" s="1" t="s">
        <v>43</v>
      </c>
      <c r="BR456" s="5"/>
      <c r="BS456" s="5"/>
      <c r="BT456" s="2"/>
      <c r="BU456" s="1" t="s">
        <v>44</v>
      </c>
      <c r="BV456" s="5"/>
      <c r="BW456" s="5"/>
      <c r="BX456" s="5"/>
      <c r="BY456" s="69">
        <f ca="1">INDIRECT(ADDRESS($B453,24,1,1,$B$9))</f>
        <v>23</v>
      </c>
      <c r="BZ456" s="70" t="s">
        <v>30</v>
      </c>
      <c r="CA456" s="71"/>
    </row>
    <row r="457" spans="2:79" ht="15" customHeight="1" x14ac:dyDescent="0.55000000000000004">
      <c r="F457" s="10"/>
      <c r="G457" s="11"/>
      <c r="H457" s="10"/>
      <c r="J457" s="41" t="str">
        <f ca="1">IF(J453="先後交互制","１局毎に先後入替", "先後入替無し")</f>
        <v>１局毎に先後入替</v>
      </c>
      <c r="K457" s="42"/>
      <c r="L457" s="28"/>
      <c r="M457" s="26"/>
      <c r="N457" s="25"/>
      <c r="O457" s="27"/>
      <c r="P457" s="37"/>
      <c r="Q457" s="38"/>
      <c r="R457" s="38"/>
      <c r="S457" s="43"/>
      <c r="T457" s="42"/>
      <c r="U457" s="10"/>
      <c r="W457" s="25"/>
      <c r="X457" s="27"/>
      <c r="Y457" s="10"/>
      <c r="Z457" s="11"/>
      <c r="AA457" s="59"/>
      <c r="AB457" s="67">
        <f ca="1">AB456*100/(Y453-BY456)</f>
        <v>51.846231664137584</v>
      </c>
      <c r="AC457" s="58" t="s">
        <v>24</v>
      </c>
      <c r="AD457" s="63"/>
      <c r="AE457" s="17"/>
      <c r="AF457" s="59"/>
      <c r="AG457" s="67">
        <f ca="1">AG456*100/(Y453-BY456)</f>
        <v>48.153768335862416</v>
      </c>
      <c r="AH457" s="58" t="s">
        <v>24</v>
      </c>
      <c r="AI457" s="16"/>
      <c r="AJ457" s="16"/>
      <c r="AK457" s="10"/>
      <c r="AO457" s="10">
        <f ca="1">INDIRECT(ADDRESS($B453,15,1,1,$B$9))</f>
        <v>386</v>
      </c>
      <c r="AP457" t="s">
        <v>30</v>
      </c>
      <c r="AR457" s="11"/>
      <c r="AS457" s="10">
        <f ca="1">INDIRECT(ADDRESS($B453,16,1,1,$B$9))</f>
        <v>369</v>
      </c>
      <c r="AT457" t="s">
        <v>30</v>
      </c>
      <c r="AV457" s="11"/>
      <c r="AW457" s="47">
        <f ca="1">INDIRECT(ADDRESS($B453,17,1,1,$B$9))</f>
        <v>0</v>
      </c>
      <c r="AX457" s="49" t="s">
        <v>30</v>
      </c>
      <c r="AY457" s="49"/>
      <c r="AZ457" s="60"/>
      <c r="BA457" s="61">
        <f ca="1">INDIRECT(ADDRESS($B453,18,1,1,$B$9))</f>
        <v>0</v>
      </c>
      <c r="BB457" s="49" t="s">
        <v>30</v>
      </c>
      <c r="BC457" s="49"/>
      <c r="BD457" s="62"/>
      <c r="BE457" s="10"/>
      <c r="BI457" s="10">
        <f ca="1">INDIRECT(ADDRESS($B453,20,1,1,$B$9))</f>
        <v>630</v>
      </c>
      <c r="BJ457" t="s">
        <v>30</v>
      </c>
      <c r="BL457" s="11"/>
      <c r="BM457" s="10">
        <f ca="1">INDIRECT(ADDRESS($B453,21,1,1,$B$9))</f>
        <v>566</v>
      </c>
      <c r="BN457" t="s">
        <v>30</v>
      </c>
      <c r="BQ457" s="10">
        <f ca="1">INDIRECT(ADDRESS($B453,22,1,1,$B$9))</f>
        <v>9</v>
      </c>
      <c r="BR457" t="s">
        <v>30</v>
      </c>
      <c r="BT457" s="11"/>
      <c r="BU457" s="10">
        <f ca="1">INDIRECT(ADDRESS($B453,23,1,1,$B$9))</f>
        <v>17</v>
      </c>
      <c r="BV457" t="s">
        <v>30</v>
      </c>
      <c r="BY457" s="72">
        <f ca="1">BY456*100/Y453</f>
        <v>1.1499999999999999</v>
      </c>
      <c r="BZ457" s="73" t="s">
        <v>24</v>
      </c>
      <c r="CA457" s="71"/>
    </row>
    <row r="458" spans="2:79" ht="15" customHeight="1" thickBot="1" x14ac:dyDescent="0.6">
      <c r="F458" s="3"/>
      <c r="G458" s="4"/>
      <c r="H458" s="3"/>
      <c r="I458" s="6"/>
      <c r="J458" s="57"/>
      <c r="K458" s="45"/>
      <c r="L458" s="29"/>
      <c r="M458" s="30"/>
      <c r="N458" s="31"/>
      <c r="O458" s="32"/>
      <c r="P458" s="39"/>
      <c r="Q458" s="40"/>
      <c r="R458" s="40"/>
      <c r="S458" s="44"/>
      <c r="T458" s="45"/>
      <c r="U458" s="3"/>
      <c r="V458" s="6"/>
      <c r="W458" s="31"/>
      <c r="X458" s="32"/>
      <c r="Y458" s="3"/>
      <c r="Z458" s="4"/>
      <c r="AA458" s="64" t="s">
        <v>116</v>
      </c>
      <c r="AB458" s="68">
        <f ca="1">AB457-50</f>
        <v>1.8462316641375836</v>
      </c>
      <c r="AC458" s="65" t="s">
        <v>117</v>
      </c>
      <c r="AD458" s="65"/>
      <c r="AE458" s="66"/>
      <c r="AF458" s="64" t="s">
        <v>116</v>
      </c>
      <c r="AG458" s="68">
        <f ca="1">AG457-50</f>
        <v>-1.8462316641375836</v>
      </c>
      <c r="AH458" s="65" t="s">
        <v>117</v>
      </c>
      <c r="AI458" s="65"/>
      <c r="AJ458" s="65"/>
      <c r="AK458" s="3"/>
      <c r="AL458" s="6"/>
      <c r="AM458" s="6"/>
      <c r="AN458" s="6"/>
      <c r="AO458" s="3"/>
      <c r="AP458" s="6"/>
      <c r="AQ458" s="6"/>
      <c r="AR458" s="4"/>
      <c r="AS458" s="3"/>
      <c r="AT458" s="6"/>
      <c r="AU458" s="6"/>
      <c r="AV458" s="4"/>
      <c r="AW458" s="48"/>
      <c r="AX458" s="46"/>
      <c r="AY458" s="46"/>
      <c r="AZ458" s="54"/>
      <c r="BA458" s="53"/>
      <c r="BB458" s="46"/>
      <c r="BC458" s="46"/>
      <c r="BD458" s="56"/>
      <c r="BE458" s="3"/>
      <c r="BF458" s="6"/>
      <c r="BG458" s="6"/>
      <c r="BH458" s="6"/>
      <c r="BI458" s="3"/>
      <c r="BJ458" s="6"/>
      <c r="BK458" s="6"/>
      <c r="BL458" s="4"/>
      <c r="BM458" s="3"/>
      <c r="BN458" s="6"/>
      <c r="BO458" s="6"/>
      <c r="BP458" s="6"/>
      <c r="BQ458" s="3"/>
      <c r="BR458" s="6"/>
      <c r="BS458" s="6"/>
      <c r="BT458" s="4"/>
      <c r="BU458" s="3"/>
      <c r="BV458" s="6"/>
      <c r="BW458" s="6"/>
      <c r="BX458" s="6"/>
      <c r="BY458" s="74"/>
      <c r="BZ458" s="75"/>
      <c r="CA458" s="76"/>
    </row>
    <row r="460" spans="2:79" ht="15" customHeight="1" thickBot="1" x14ac:dyDescent="0.6"/>
    <row r="461" spans="2:79" ht="15" customHeight="1" thickBot="1" x14ac:dyDescent="0.6">
      <c r="F461" s="7" t="s">
        <v>39</v>
      </c>
      <c r="G461" s="8"/>
      <c r="H461" s="8"/>
      <c r="I461" s="8"/>
      <c r="J461" s="8"/>
      <c r="K461" s="8"/>
      <c r="L461" s="7" t="s">
        <v>48</v>
      </c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7" t="s">
        <v>36</v>
      </c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  <c r="BS461" s="8"/>
      <c r="BT461" s="8"/>
      <c r="BU461" s="8"/>
      <c r="BV461" s="8"/>
      <c r="BW461" s="8"/>
      <c r="BX461" s="8"/>
      <c r="BY461" s="8"/>
      <c r="BZ461" s="8"/>
      <c r="CA461" s="9"/>
    </row>
    <row r="462" spans="2:79" ht="15" customHeight="1" x14ac:dyDescent="0.55000000000000004">
      <c r="B462" s="18" t="s">
        <v>27</v>
      </c>
      <c r="C462" s="19"/>
      <c r="D462" s="20"/>
      <c r="F462" s="1" t="s">
        <v>31</v>
      </c>
      <c r="G462" s="2"/>
      <c r="H462" s="1" t="s">
        <v>32</v>
      </c>
      <c r="I462" s="5"/>
      <c r="J462" s="1" t="s">
        <v>38</v>
      </c>
      <c r="K462" s="2"/>
      <c r="L462" s="21" t="s">
        <v>33</v>
      </c>
      <c r="M462" s="22"/>
      <c r="N462" s="23" t="s">
        <v>34</v>
      </c>
      <c r="O462" s="24"/>
      <c r="P462" s="23" t="s">
        <v>84</v>
      </c>
      <c r="Q462" s="24"/>
      <c r="R462" s="24"/>
      <c r="S462" s="1" t="s">
        <v>47</v>
      </c>
      <c r="T462" s="2"/>
      <c r="U462" s="1" t="s">
        <v>35</v>
      </c>
      <c r="V462" s="5"/>
      <c r="W462" s="23" t="s">
        <v>58</v>
      </c>
      <c r="X462" s="24"/>
      <c r="Y462" s="1" t="s">
        <v>37</v>
      </c>
      <c r="Z462" s="5"/>
      <c r="AA462" s="5"/>
      <c r="AB462" s="5" t="s">
        <v>112</v>
      </c>
      <c r="AC462" s="5"/>
      <c r="AD462" s="5"/>
      <c r="AE462" s="5"/>
      <c r="AF462" s="5"/>
      <c r="AG462" s="5" t="s">
        <v>113</v>
      </c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2"/>
    </row>
    <row r="463" spans="2:79" ht="15" customHeight="1" thickBot="1" x14ac:dyDescent="0.6">
      <c r="B463" s="3">
        <v>46</v>
      </c>
      <c r="C463" s="6"/>
      <c r="D463" s="4"/>
      <c r="F463" s="10">
        <f ca="1">INDIRECT(ADDRESS($B463,1,1,1,$B$9))</f>
        <v>94</v>
      </c>
      <c r="G463" s="11" t="s">
        <v>23</v>
      </c>
      <c r="H463" s="10">
        <f ca="1">INDIRECT(ADDRESS($B463,2,1,1,$B$9))</f>
        <v>10</v>
      </c>
      <c r="I463" t="s">
        <v>24</v>
      </c>
      <c r="J463" s="10" t="str">
        <f ca="1">IF(INDIRECT(ADDRESS($B463,3,1,1,$B$9))="alternating", "先後交互制", "先後固定制")</f>
        <v>先後交互制</v>
      </c>
      <c r="K463" s="11"/>
      <c r="L463" s="33">
        <f ca="1">INDIRECT(ADDRESS($B463,4,1,1,$B$9))</f>
        <v>1</v>
      </c>
      <c r="M463" s="26" t="s">
        <v>28</v>
      </c>
      <c r="N463" s="33">
        <f ca="1">INDIRECT(ADDRESS($B463,5,1,1,$B$9))</f>
        <v>13</v>
      </c>
      <c r="O463" s="26" t="s">
        <v>28</v>
      </c>
      <c r="P463" s="33">
        <f ca="1">INDIRECT(ADDRESS($B463,6,1,1,$B$9))</f>
        <v>13</v>
      </c>
      <c r="Q463" s="26" t="s">
        <v>49</v>
      </c>
      <c r="R463" s="27"/>
      <c r="S463" s="34">
        <v>0</v>
      </c>
      <c r="T463" s="35" t="s">
        <v>28</v>
      </c>
      <c r="U463" s="10">
        <f ca="1">INDIRECT(ADDRESS($B463,7,1,1,$B$9))</f>
        <v>1</v>
      </c>
      <c r="V463" t="s">
        <v>29</v>
      </c>
      <c r="W463" s="33">
        <f ca="1">INDIRECT(ADDRESS($B463,8,1,1,$B$9))</f>
        <v>28</v>
      </c>
      <c r="X463" s="27" t="s">
        <v>29</v>
      </c>
      <c r="Y463" s="10">
        <f ca="1">INDIRECT(ADDRESS($B463,9,1,1,$B$9))</f>
        <v>2000</v>
      </c>
      <c r="Z463" t="s">
        <v>30</v>
      </c>
      <c r="AB463">
        <f ca="1">INDIRECT(ADDRESS($B463,10,1,1,$B$9))</f>
        <v>1</v>
      </c>
      <c r="AC463" t="s">
        <v>29</v>
      </c>
      <c r="AG463">
        <f ca="1">INDIRECT(ADDRESS($B463,11,1,1,$B$9))</f>
        <v>28</v>
      </c>
      <c r="AH463" t="s">
        <v>29</v>
      </c>
      <c r="CA463" s="11"/>
    </row>
    <row r="464" spans="2:79" ht="15" customHeight="1" thickBot="1" x14ac:dyDescent="0.6">
      <c r="F464" s="10"/>
      <c r="G464" s="11"/>
      <c r="H464" s="10"/>
      <c r="J464" s="41" t="str">
        <f ca="1">IF(J463="先後交互制","１局目は", "ずっと")</f>
        <v>１局目は</v>
      </c>
      <c r="K464" s="42"/>
      <c r="L464" s="28"/>
      <c r="M464" s="26"/>
      <c r="N464" s="25"/>
      <c r="O464" s="27"/>
      <c r="P464" s="36" t="s">
        <v>57</v>
      </c>
      <c r="Q464" s="38"/>
      <c r="R464" s="38"/>
      <c r="S464" s="41" t="s">
        <v>51</v>
      </c>
      <c r="T464" s="42"/>
      <c r="U464" s="10"/>
      <c r="W464" s="36" t="s">
        <v>54</v>
      </c>
      <c r="X464" s="27"/>
      <c r="Y464" s="10"/>
      <c r="AK464" s="1" t="s">
        <v>46</v>
      </c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1" t="s">
        <v>93</v>
      </c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2"/>
    </row>
    <row r="465" spans="2:79" ht="15" customHeight="1" thickBot="1" x14ac:dyDescent="0.6">
      <c r="F465" s="10"/>
      <c r="G465" s="11"/>
      <c r="J465" s="41" t="str">
        <f ca="1">IF(J463="先後交互制","Ａさんの先手番、", "")</f>
        <v>Ａさんの先手番、</v>
      </c>
      <c r="K465" s="42"/>
      <c r="L465" s="28"/>
      <c r="M465" s="26"/>
      <c r="N465" s="25"/>
      <c r="O465" s="27"/>
      <c r="P465" s="36" t="s">
        <v>53</v>
      </c>
      <c r="Q465" s="38"/>
      <c r="R465" s="38"/>
      <c r="S465" s="43" t="s">
        <v>52</v>
      </c>
      <c r="T465" s="42"/>
      <c r="U465" s="10"/>
      <c r="W465" s="37" t="s">
        <v>55</v>
      </c>
      <c r="X465" s="27"/>
      <c r="Y465" s="10"/>
      <c r="Z465" s="11"/>
      <c r="AA465" s="12" t="s">
        <v>40</v>
      </c>
      <c r="AB465" s="13"/>
      <c r="AC465" s="13"/>
      <c r="AD465" s="13"/>
      <c r="AE465" s="14"/>
      <c r="AF465" s="12" t="s">
        <v>41</v>
      </c>
      <c r="AG465" s="13"/>
      <c r="AH465" s="13"/>
      <c r="AI465" s="13"/>
      <c r="AJ465" s="13"/>
      <c r="AK465" s="10">
        <f ca="1">INDIRECT(ADDRESS($B463,14,1,1,$B$9))</f>
        <v>712</v>
      </c>
      <c r="AL465" t="s">
        <v>30</v>
      </c>
      <c r="AO465" s="6" t="s">
        <v>42</v>
      </c>
      <c r="AP465" s="6"/>
      <c r="AQ465" s="6"/>
      <c r="AR465" s="6"/>
      <c r="AS465" s="6"/>
      <c r="AT465" s="6"/>
      <c r="AU465" s="6"/>
      <c r="AV465" s="6"/>
      <c r="AW465" s="49" t="s">
        <v>45</v>
      </c>
      <c r="AX465" s="47"/>
      <c r="AY465" s="47"/>
      <c r="AZ465" s="47"/>
      <c r="BA465" s="47"/>
      <c r="BB465" s="47"/>
      <c r="BC465" s="47"/>
      <c r="BD465" s="47"/>
      <c r="BE465" s="10">
        <f ca="1">INDIRECT(ADDRESS($B463,19,1,1,$B$9))</f>
        <v>1288</v>
      </c>
      <c r="BF465" t="s">
        <v>30</v>
      </c>
      <c r="BI465" s="6" t="s">
        <v>42</v>
      </c>
      <c r="BQ465" t="s">
        <v>45</v>
      </c>
      <c r="BY465" s="77" t="s">
        <v>47</v>
      </c>
      <c r="BZ465" s="78"/>
      <c r="CA465" s="79"/>
    </row>
    <row r="466" spans="2:79" ht="15" customHeight="1" x14ac:dyDescent="0.55000000000000004">
      <c r="F466" s="10"/>
      <c r="G466" s="11"/>
      <c r="H466" s="10"/>
      <c r="J466" s="41" t="str">
        <f ca="1">IF(J463="先後交互制","Ｂさんの後手番。", "")</f>
        <v>Ｂさんの後手番。</v>
      </c>
      <c r="K466" s="42"/>
      <c r="L466" s="28"/>
      <c r="M466" s="26"/>
      <c r="N466" s="25"/>
      <c r="O466" s="27"/>
      <c r="P466" s="36" t="s">
        <v>50</v>
      </c>
      <c r="Q466" s="38"/>
      <c r="R466" s="38"/>
      <c r="S466" s="43"/>
      <c r="T466" s="42"/>
      <c r="U466" s="10"/>
      <c r="W466" s="37" t="s">
        <v>56</v>
      </c>
      <c r="X466" s="27"/>
      <c r="Y466" s="10"/>
      <c r="Z466" s="11"/>
      <c r="AA466" s="15"/>
      <c r="AB466" s="16">
        <f ca="1">INDIRECT(ADDRESS($B463,12,1,1,$B$9))</f>
        <v>973</v>
      </c>
      <c r="AC466" s="16" t="s">
        <v>30</v>
      </c>
      <c r="AD466" s="16"/>
      <c r="AE466" s="17"/>
      <c r="AF466" s="15"/>
      <c r="AG466" s="16">
        <f ca="1">INDIRECT(ADDRESS($B463,13,1,1,$B$9))</f>
        <v>991</v>
      </c>
      <c r="AH466" s="16" t="s">
        <v>30</v>
      </c>
      <c r="AI466" s="16"/>
      <c r="AJ466" s="16"/>
      <c r="AK466" s="10">
        <f ca="1">AK465*100/$Y463</f>
        <v>35.6</v>
      </c>
      <c r="AL466" t="s">
        <v>101</v>
      </c>
      <c r="AO466" s="1" t="s">
        <v>43</v>
      </c>
      <c r="AP466" s="5"/>
      <c r="AQ466" s="5"/>
      <c r="AR466" s="2"/>
      <c r="AS466" s="1" t="s">
        <v>44</v>
      </c>
      <c r="AT466" s="5"/>
      <c r="AU466" s="5"/>
      <c r="AV466" s="2"/>
      <c r="AW466" s="51" t="s">
        <v>43</v>
      </c>
      <c r="AX466" s="51"/>
      <c r="AY466" s="51"/>
      <c r="AZ466" s="52"/>
      <c r="BA466" s="50" t="s">
        <v>44</v>
      </c>
      <c r="BB466" s="51"/>
      <c r="BC466" s="51"/>
      <c r="BD466" s="55"/>
      <c r="BE466" s="10">
        <f ca="1">BE465*100/$Y463</f>
        <v>64.400000000000006</v>
      </c>
      <c r="BF466" t="s">
        <v>101</v>
      </c>
      <c r="BI466" s="1" t="s">
        <v>43</v>
      </c>
      <c r="BJ466" s="5"/>
      <c r="BK466" s="5"/>
      <c r="BL466" s="2"/>
      <c r="BM466" s="5" t="s">
        <v>44</v>
      </c>
      <c r="BN466" s="5"/>
      <c r="BO466" s="5"/>
      <c r="BP466" s="5"/>
      <c r="BQ466" s="1" t="s">
        <v>43</v>
      </c>
      <c r="BR466" s="5"/>
      <c r="BS466" s="5"/>
      <c r="BT466" s="2"/>
      <c r="BU466" s="1" t="s">
        <v>44</v>
      </c>
      <c r="BV466" s="5"/>
      <c r="BW466" s="5"/>
      <c r="BX466" s="5"/>
      <c r="BY466" s="69">
        <f ca="1">INDIRECT(ADDRESS($B463,24,1,1,$B$9))</f>
        <v>36</v>
      </c>
      <c r="BZ466" s="70" t="s">
        <v>30</v>
      </c>
      <c r="CA466" s="71"/>
    </row>
    <row r="467" spans="2:79" ht="15" customHeight="1" x14ac:dyDescent="0.55000000000000004">
      <c r="F467" s="10"/>
      <c r="G467" s="11"/>
      <c r="H467" s="10"/>
      <c r="J467" s="41" t="str">
        <f ca="1">IF(J463="先後交互制","１局毎に先後入替", "先後入替無し")</f>
        <v>１局毎に先後入替</v>
      </c>
      <c r="K467" s="42"/>
      <c r="L467" s="28"/>
      <c r="M467" s="26"/>
      <c r="N467" s="25"/>
      <c r="O467" s="27"/>
      <c r="P467" s="37"/>
      <c r="Q467" s="38"/>
      <c r="R467" s="38"/>
      <c r="S467" s="43"/>
      <c r="T467" s="42"/>
      <c r="U467" s="10"/>
      <c r="W467" s="25"/>
      <c r="X467" s="27"/>
      <c r="Y467" s="10"/>
      <c r="Z467" s="11"/>
      <c r="AA467" s="59"/>
      <c r="AB467" s="67">
        <f ca="1">AB466*100/(Y463-BY466)</f>
        <v>49.54175152749491</v>
      </c>
      <c r="AC467" s="58" t="s">
        <v>24</v>
      </c>
      <c r="AD467" s="63"/>
      <c r="AE467" s="17"/>
      <c r="AF467" s="59"/>
      <c r="AG467" s="67">
        <f ca="1">AG466*100/(Y463-BY466)</f>
        <v>50.45824847250509</v>
      </c>
      <c r="AH467" s="58" t="s">
        <v>24</v>
      </c>
      <c r="AI467" s="16"/>
      <c r="AJ467" s="16"/>
      <c r="AK467" s="10"/>
      <c r="AO467" s="10">
        <f ca="1">INDIRECT(ADDRESS($B463,15,1,1,$B$9))</f>
        <v>330</v>
      </c>
      <c r="AP467" t="s">
        <v>30</v>
      </c>
      <c r="AR467" s="11"/>
      <c r="AS467" s="10">
        <f ca="1">INDIRECT(ADDRESS($B463,16,1,1,$B$9))</f>
        <v>382</v>
      </c>
      <c r="AT467" t="s">
        <v>30</v>
      </c>
      <c r="AV467" s="11"/>
      <c r="AW467" s="47">
        <f ca="1">INDIRECT(ADDRESS($B463,17,1,1,$B$9))</f>
        <v>0</v>
      </c>
      <c r="AX467" s="49" t="s">
        <v>30</v>
      </c>
      <c r="AY467" s="49"/>
      <c r="AZ467" s="60"/>
      <c r="BA467" s="61">
        <f ca="1">INDIRECT(ADDRESS($B463,18,1,1,$B$9))</f>
        <v>0</v>
      </c>
      <c r="BB467" s="49" t="s">
        <v>30</v>
      </c>
      <c r="BC467" s="49"/>
      <c r="BD467" s="62"/>
      <c r="BE467" s="10"/>
      <c r="BI467" s="10">
        <f ca="1">INDIRECT(ADDRESS($B463,20,1,1,$B$9))</f>
        <v>619</v>
      </c>
      <c r="BJ467" t="s">
        <v>30</v>
      </c>
      <c r="BL467" s="11"/>
      <c r="BM467" s="10">
        <f ca="1">INDIRECT(ADDRESS($B463,21,1,1,$B$9))</f>
        <v>587</v>
      </c>
      <c r="BN467" t="s">
        <v>30</v>
      </c>
      <c r="BQ467" s="10">
        <f ca="1">INDIRECT(ADDRESS($B463,22,1,1,$B$9))</f>
        <v>24</v>
      </c>
      <c r="BR467" t="s">
        <v>30</v>
      </c>
      <c r="BT467" s="11"/>
      <c r="BU467" s="10">
        <f ca="1">INDIRECT(ADDRESS($B463,23,1,1,$B$9))</f>
        <v>22</v>
      </c>
      <c r="BV467" t="s">
        <v>30</v>
      </c>
      <c r="BY467" s="72">
        <f ca="1">BY466*100/Y463</f>
        <v>1.8</v>
      </c>
      <c r="BZ467" s="73" t="s">
        <v>24</v>
      </c>
      <c r="CA467" s="71"/>
    </row>
    <row r="468" spans="2:79" ht="15" customHeight="1" thickBot="1" x14ac:dyDescent="0.6">
      <c r="F468" s="3"/>
      <c r="G468" s="4"/>
      <c r="H468" s="3"/>
      <c r="I468" s="6"/>
      <c r="J468" s="57"/>
      <c r="K468" s="45"/>
      <c r="L468" s="29"/>
      <c r="M468" s="30"/>
      <c r="N468" s="31"/>
      <c r="O468" s="32"/>
      <c r="P468" s="39"/>
      <c r="Q468" s="40"/>
      <c r="R468" s="40"/>
      <c r="S468" s="44"/>
      <c r="T468" s="45"/>
      <c r="U468" s="3"/>
      <c r="V468" s="6"/>
      <c r="W468" s="31"/>
      <c r="X468" s="32"/>
      <c r="Y468" s="3"/>
      <c r="Z468" s="4"/>
      <c r="AA468" s="64" t="s">
        <v>116</v>
      </c>
      <c r="AB468" s="68">
        <f ca="1">AB467-50</f>
        <v>-0.45824847250509038</v>
      </c>
      <c r="AC468" s="65" t="s">
        <v>117</v>
      </c>
      <c r="AD468" s="65"/>
      <c r="AE468" s="66"/>
      <c r="AF468" s="64" t="s">
        <v>116</v>
      </c>
      <c r="AG468" s="68">
        <f ca="1">AG467-50</f>
        <v>0.45824847250509038</v>
      </c>
      <c r="AH468" s="65" t="s">
        <v>117</v>
      </c>
      <c r="AI468" s="65"/>
      <c r="AJ468" s="65"/>
      <c r="AK468" s="3"/>
      <c r="AL468" s="6"/>
      <c r="AM468" s="6"/>
      <c r="AN468" s="6"/>
      <c r="AO468" s="3"/>
      <c r="AP468" s="6"/>
      <c r="AQ468" s="6"/>
      <c r="AR468" s="4"/>
      <c r="AS468" s="3"/>
      <c r="AT468" s="6"/>
      <c r="AU468" s="6"/>
      <c r="AV468" s="4"/>
      <c r="AW468" s="48"/>
      <c r="AX468" s="46"/>
      <c r="AY468" s="46"/>
      <c r="AZ468" s="54"/>
      <c r="BA468" s="53"/>
      <c r="BB468" s="46"/>
      <c r="BC468" s="46"/>
      <c r="BD468" s="56"/>
      <c r="BE468" s="3"/>
      <c r="BF468" s="6"/>
      <c r="BG468" s="6"/>
      <c r="BH468" s="6"/>
      <c r="BI468" s="3"/>
      <c r="BJ468" s="6"/>
      <c r="BK468" s="6"/>
      <c r="BL468" s="4"/>
      <c r="BM468" s="3"/>
      <c r="BN468" s="6"/>
      <c r="BO468" s="6"/>
      <c r="BP468" s="6"/>
      <c r="BQ468" s="3"/>
      <c r="BR468" s="6"/>
      <c r="BS468" s="6"/>
      <c r="BT468" s="4"/>
      <c r="BU468" s="3"/>
      <c r="BV468" s="6"/>
      <c r="BW468" s="6"/>
      <c r="BX468" s="6"/>
      <c r="BY468" s="74"/>
      <c r="BZ468" s="75"/>
      <c r="CA468" s="76"/>
    </row>
    <row r="470" spans="2:79" ht="15" customHeight="1" thickBot="1" x14ac:dyDescent="0.6"/>
    <row r="471" spans="2:79" ht="15" customHeight="1" thickBot="1" x14ac:dyDescent="0.6">
      <c r="F471" s="7" t="s">
        <v>39</v>
      </c>
      <c r="G471" s="8"/>
      <c r="H471" s="8"/>
      <c r="I471" s="8"/>
      <c r="J471" s="8"/>
      <c r="K471" s="8"/>
      <c r="L471" s="7" t="s">
        <v>48</v>
      </c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7" t="s">
        <v>36</v>
      </c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  <c r="BS471" s="8"/>
      <c r="BT471" s="8"/>
      <c r="BU471" s="8"/>
      <c r="BV471" s="8"/>
      <c r="BW471" s="8"/>
      <c r="BX471" s="8"/>
      <c r="BY471" s="8"/>
      <c r="BZ471" s="8"/>
      <c r="CA471" s="9"/>
    </row>
    <row r="472" spans="2:79" ht="15" customHeight="1" x14ac:dyDescent="0.55000000000000004">
      <c r="B472" s="18" t="s">
        <v>27</v>
      </c>
      <c r="C472" s="19"/>
      <c r="D472" s="20"/>
      <c r="F472" s="1" t="s">
        <v>31</v>
      </c>
      <c r="G472" s="2"/>
      <c r="H472" s="1" t="s">
        <v>32</v>
      </c>
      <c r="I472" s="5"/>
      <c r="J472" s="1" t="s">
        <v>38</v>
      </c>
      <c r="K472" s="2"/>
      <c r="L472" s="21" t="s">
        <v>33</v>
      </c>
      <c r="M472" s="22"/>
      <c r="N472" s="23" t="s">
        <v>34</v>
      </c>
      <c r="O472" s="24"/>
      <c r="P472" s="23" t="s">
        <v>84</v>
      </c>
      <c r="Q472" s="24"/>
      <c r="R472" s="24"/>
      <c r="S472" s="1" t="s">
        <v>47</v>
      </c>
      <c r="T472" s="2"/>
      <c r="U472" s="1" t="s">
        <v>35</v>
      </c>
      <c r="V472" s="5"/>
      <c r="W472" s="23" t="s">
        <v>58</v>
      </c>
      <c r="X472" s="24"/>
      <c r="Y472" s="1" t="s">
        <v>37</v>
      </c>
      <c r="Z472" s="5"/>
      <c r="AA472" s="5"/>
      <c r="AB472" s="5" t="s">
        <v>112</v>
      </c>
      <c r="AC472" s="5"/>
      <c r="AD472" s="5"/>
      <c r="AE472" s="5"/>
      <c r="AF472" s="5"/>
      <c r="AG472" s="5" t="s">
        <v>113</v>
      </c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2"/>
    </row>
    <row r="473" spans="2:79" ht="15" customHeight="1" thickBot="1" x14ac:dyDescent="0.6">
      <c r="B473" s="3">
        <v>47</v>
      </c>
      <c r="C473" s="6"/>
      <c r="D473" s="4"/>
      <c r="F473" s="10">
        <f ca="1">INDIRECT(ADDRESS($B473,1,1,1,$B$9))</f>
        <v>95</v>
      </c>
      <c r="G473" s="11" t="s">
        <v>23</v>
      </c>
      <c r="H473" s="10">
        <f ca="1">INDIRECT(ADDRESS($B473,2,1,1,$B$9))</f>
        <v>10</v>
      </c>
      <c r="I473" t="s">
        <v>24</v>
      </c>
      <c r="J473" s="10" t="str">
        <f ca="1">IF(INDIRECT(ADDRESS($B473,3,1,1,$B$9))="alternating", "先後交互制", "先後固定制")</f>
        <v>先後交互制</v>
      </c>
      <c r="K473" s="11"/>
      <c r="L473" s="33">
        <f ca="1">INDIRECT(ADDRESS($B473,4,1,1,$B$9))</f>
        <v>1</v>
      </c>
      <c r="M473" s="26" t="s">
        <v>28</v>
      </c>
      <c r="N473" s="33">
        <f ca="1">INDIRECT(ADDRESS($B473,5,1,1,$B$9))</f>
        <v>7</v>
      </c>
      <c r="O473" s="26" t="s">
        <v>28</v>
      </c>
      <c r="P473" s="33">
        <f ca="1">INDIRECT(ADDRESS($B473,6,1,1,$B$9))</f>
        <v>14</v>
      </c>
      <c r="Q473" s="26" t="s">
        <v>49</v>
      </c>
      <c r="R473" s="27"/>
      <c r="S473" s="34">
        <v>0</v>
      </c>
      <c r="T473" s="35" t="s">
        <v>28</v>
      </c>
      <c r="U473" s="10">
        <f ca="1">INDIRECT(ADDRESS($B473,7,1,1,$B$9))</f>
        <v>3</v>
      </c>
      <c r="V473" t="s">
        <v>29</v>
      </c>
      <c r="W473" s="33">
        <f ca="1">INDIRECT(ADDRESS($B473,8,1,1,$B$9))</f>
        <v>30</v>
      </c>
      <c r="X473" s="27" t="s">
        <v>29</v>
      </c>
      <c r="Y473" s="10">
        <f ca="1">INDIRECT(ADDRESS($B473,9,1,1,$B$9))</f>
        <v>2000</v>
      </c>
      <c r="Z473" t="s">
        <v>30</v>
      </c>
      <c r="AB473">
        <f ca="1">INDIRECT(ADDRESS($B473,10,1,1,$B$9))</f>
        <v>3</v>
      </c>
      <c r="AC473" t="s">
        <v>29</v>
      </c>
      <c r="AG473">
        <f ca="1">INDIRECT(ADDRESS($B473,11,1,1,$B$9))</f>
        <v>30</v>
      </c>
      <c r="AH473" t="s">
        <v>29</v>
      </c>
      <c r="CA473" s="11"/>
    </row>
    <row r="474" spans="2:79" ht="15" customHeight="1" thickBot="1" x14ac:dyDescent="0.6">
      <c r="F474" s="10"/>
      <c r="G474" s="11"/>
      <c r="H474" s="10"/>
      <c r="J474" s="41" t="str">
        <f ca="1">IF(J473="先後交互制","１局目は", "ずっと")</f>
        <v>１局目は</v>
      </c>
      <c r="K474" s="42"/>
      <c r="L474" s="28"/>
      <c r="M474" s="26"/>
      <c r="N474" s="25"/>
      <c r="O474" s="27"/>
      <c r="P474" s="36" t="s">
        <v>57</v>
      </c>
      <c r="Q474" s="38"/>
      <c r="R474" s="38"/>
      <c r="S474" s="41" t="s">
        <v>51</v>
      </c>
      <c r="T474" s="42"/>
      <c r="U474" s="10"/>
      <c r="W474" s="36" t="s">
        <v>54</v>
      </c>
      <c r="X474" s="27"/>
      <c r="Y474" s="10"/>
      <c r="AK474" s="1" t="s">
        <v>46</v>
      </c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1" t="s">
        <v>93</v>
      </c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2"/>
    </row>
    <row r="475" spans="2:79" ht="15" customHeight="1" thickBot="1" x14ac:dyDescent="0.6">
      <c r="F475" s="10"/>
      <c r="G475" s="11"/>
      <c r="J475" s="41" t="str">
        <f ca="1">IF(J473="先後交互制","Ａさんの先手番、", "")</f>
        <v>Ａさんの先手番、</v>
      </c>
      <c r="K475" s="42"/>
      <c r="L475" s="28"/>
      <c r="M475" s="26"/>
      <c r="N475" s="25"/>
      <c r="O475" s="27"/>
      <c r="P475" s="36" t="s">
        <v>53</v>
      </c>
      <c r="Q475" s="38"/>
      <c r="R475" s="38"/>
      <c r="S475" s="43" t="s">
        <v>52</v>
      </c>
      <c r="T475" s="42"/>
      <c r="U475" s="10"/>
      <c r="W475" s="37" t="s">
        <v>55</v>
      </c>
      <c r="X475" s="27"/>
      <c r="Y475" s="10"/>
      <c r="Z475" s="11"/>
      <c r="AA475" s="12" t="s">
        <v>40</v>
      </c>
      <c r="AB475" s="13"/>
      <c r="AC475" s="13"/>
      <c r="AD475" s="13"/>
      <c r="AE475" s="14"/>
      <c r="AF475" s="12" t="s">
        <v>41</v>
      </c>
      <c r="AG475" s="13"/>
      <c r="AH475" s="13"/>
      <c r="AI475" s="13"/>
      <c r="AJ475" s="13"/>
      <c r="AK475" s="10">
        <f ca="1">INDIRECT(ADDRESS($B473,14,1,1,$B$9))</f>
        <v>342</v>
      </c>
      <c r="AL475" t="s">
        <v>30</v>
      </c>
      <c r="AO475" s="6" t="s">
        <v>42</v>
      </c>
      <c r="AP475" s="6"/>
      <c r="AQ475" s="6"/>
      <c r="AR475" s="6"/>
      <c r="AS475" s="6"/>
      <c r="AT475" s="6"/>
      <c r="AU475" s="6"/>
      <c r="AV475" s="6"/>
      <c r="AW475" s="49" t="s">
        <v>45</v>
      </c>
      <c r="AX475" s="47"/>
      <c r="AY475" s="47"/>
      <c r="AZ475" s="47"/>
      <c r="BA475" s="47"/>
      <c r="BB475" s="47"/>
      <c r="BC475" s="47"/>
      <c r="BD475" s="47"/>
      <c r="BE475" s="10">
        <f ca="1">INDIRECT(ADDRESS($B473,19,1,1,$B$9))</f>
        <v>1658</v>
      </c>
      <c r="BF475" t="s">
        <v>30</v>
      </c>
      <c r="BI475" s="6" t="s">
        <v>42</v>
      </c>
      <c r="BQ475" t="s">
        <v>45</v>
      </c>
      <c r="BY475" s="77" t="s">
        <v>47</v>
      </c>
      <c r="BZ475" s="78"/>
      <c r="CA475" s="79"/>
    </row>
    <row r="476" spans="2:79" ht="15" customHeight="1" x14ac:dyDescent="0.55000000000000004">
      <c r="F476" s="10"/>
      <c r="G476" s="11"/>
      <c r="H476" s="10"/>
      <c r="J476" s="41" t="str">
        <f ca="1">IF(J473="先後交互制","Ｂさんの後手番。", "")</f>
        <v>Ｂさんの後手番。</v>
      </c>
      <c r="K476" s="42"/>
      <c r="L476" s="28"/>
      <c r="M476" s="26"/>
      <c r="N476" s="25"/>
      <c r="O476" s="27"/>
      <c r="P476" s="36" t="s">
        <v>50</v>
      </c>
      <c r="Q476" s="38"/>
      <c r="R476" s="38"/>
      <c r="S476" s="43"/>
      <c r="T476" s="42"/>
      <c r="U476" s="10"/>
      <c r="W476" s="37" t="s">
        <v>56</v>
      </c>
      <c r="X476" s="27"/>
      <c r="Y476" s="10"/>
      <c r="Z476" s="11"/>
      <c r="AA476" s="15"/>
      <c r="AB476" s="16">
        <f ca="1">INDIRECT(ADDRESS($B473,12,1,1,$B$9))</f>
        <v>1059</v>
      </c>
      <c r="AC476" s="16" t="s">
        <v>30</v>
      </c>
      <c r="AD476" s="16"/>
      <c r="AE476" s="17"/>
      <c r="AF476" s="15"/>
      <c r="AG476" s="16">
        <f ca="1">INDIRECT(ADDRESS($B473,13,1,1,$B$9))</f>
        <v>890</v>
      </c>
      <c r="AH476" s="16" t="s">
        <v>30</v>
      </c>
      <c r="AI476" s="16"/>
      <c r="AJ476" s="16"/>
      <c r="AK476" s="10">
        <f ca="1">AK475*100/$Y473</f>
        <v>17.100000000000001</v>
      </c>
      <c r="AL476" t="s">
        <v>101</v>
      </c>
      <c r="AO476" s="1" t="s">
        <v>43</v>
      </c>
      <c r="AP476" s="5"/>
      <c r="AQ476" s="5"/>
      <c r="AR476" s="2"/>
      <c r="AS476" s="1" t="s">
        <v>44</v>
      </c>
      <c r="AT476" s="5"/>
      <c r="AU476" s="5"/>
      <c r="AV476" s="2"/>
      <c r="AW476" s="51" t="s">
        <v>43</v>
      </c>
      <c r="AX476" s="51"/>
      <c r="AY476" s="51"/>
      <c r="AZ476" s="52"/>
      <c r="BA476" s="50" t="s">
        <v>44</v>
      </c>
      <c r="BB476" s="51"/>
      <c r="BC476" s="51"/>
      <c r="BD476" s="55"/>
      <c r="BE476" s="10">
        <f ca="1">BE475*100/$Y473</f>
        <v>82.9</v>
      </c>
      <c r="BF476" t="s">
        <v>101</v>
      </c>
      <c r="BI476" s="1" t="s">
        <v>43</v>
      </c>
      <c r="BJ476" s="5"/>
      <c r="BK476" s="5"/>
      <c r="BL476" s="2"/>
      <c r="BM476" s="5" t="s">
        <v>44</v>
      </c>
      <c r="BN476" s="5"/>
      <c r="BO476" s="5"/>
      <c r="BP476" s="5"/>
      <c r="BQ476" s="1" t="s">
        <v>43</v>
      </c>
      <c r="BR476" s="5"/>
      <c r="BS476" s="5"/>
      <c r="BT476" s="2"/>
      <c r="BU476" s="1" t="s">
        <v>44</v>
      </c>
      <c r="BV476" s="5"/>
      <c r="BW476" s="5"/>
      <c r="BX476" s="5"/>
      <c r="BY476" s="69">
        <f ca="1">INDIRECT(ADDRESS($B473,24,1,1,$B$9))</f>
        <v>51</v>
      </c>
      <c r="BZ476" s="70" t="s">
        <v>30</v>
      </c>
      <c r="CA476" s="71"/>
    </row>
    <row r="477" spans="2:79" ht="15" customHeight="1" x14ac:dyDescent="0.55000000000000004">
      <c r="F477" s="10"/>
      <c r="G477" s="11"/>
      <c r="H477" s="10"/>
      <c r="J477" s="41" t="str">
        <f ca="1">IF(J473="先後交互制","１局毎に先後入替", "先後入替無し")</f>
        <v>１局毎に先後入替</v>
      </c>
      <c r="K477" s="42"/>
      <c r="L477" s="28"/>
      <c r="M477" s="26"/>
      <c r="N477" s="25"/>
      <c r="O477" s="27"/>
      <c r="P477" s="37"/>
      <c r="Q477" s="38"/>
      <c r="R477" s="38"/>
      <c r="S477" s="43"/>
      <c r="T477" s="42"/>
      <c r="U477" s="10"/>
      <c r="W477" s="25"/>
      <c r="X477" s="27"/>
      <c r="Y477" s="10"/>
      <c r="Z477" s="11"/>
      <c r="AA477" s="59"/>
      <c r="AB477" s="67">
        <f ca="1">AB476*100/(Y473-BY476)</f>
        <v>54.335556695741403</v>
      </c>
      <c r="AC477" s="58" t="s">
        <v>24</v>
      </c>
      <c r="AD477" s="63"/>
      <c r="AE477" s="17"/>
      <c r="AF477" s="59"/>
      <c r="AG477" s="67">
        <f ca="1">AG476*100/(Y473-BY476)</f>
        <v>45.664443304258597</v>
      </c>
      <c r="AH477" s="58" t="s">
        <v>24</v>
      </c>
      <c r="AI477" s="16"/>
      <c r="AJ477" s="16"/>
      <c r="AK477" s="10"/>
      <c r="AO477" s="10">
        <f ca="1">INDIRECT(ADDRESS($B473,15,1,1,$B$9))</f>
        <v>198</v>
      </c>
      <c r="AP477" t="s">
        <v>30</v>
      </c>
      <c r="AR477" s="11"/>
      <c r="AS477" s="10">
        <f ca="1">INDIRECT(ADDRESS($B473,16,1,1,$B$9))</f>
        <v>144</v>
      </c>
      <c r="AT477" t="s">
        <v>30</v>
      </c>
      <c r="AV477" s="11"/>
      <c r="AW477" s="47">
        <f ca="1">INDIRECT(ADDRESS($B473,17,1,1,$B$9))</f>
        <v>0</v>
      </c>
      <c r="AX477" s="49" t="s">
        <v>30</v>
      </c>
      <c r="AY477" s="49"/>
      <c r="AZ477" s="60"/>
      <c r="BA477" s="61">
        <f ca="1">INDIRECT(ADDRESS($B473,18,1,1,$B$9))</f>
        <v>0</v>
      </c>
      <c r="BB477" s="49" t="s">
        <v>30</v>
      </c>
      <c r="BC477" s="49"/>
      <c r="BD477" s="62"/>
      <c r="BE477" s="10"/>
      <c r="BI477" s="10">
        <f ca="1">INDIRECT(ADDRESS($B473,20,1,1,$B$9))</f>
        <v>826</v>
      </c>
      <c r="BJ477" t="s">
        <v>30</v>
      </c>
      <c r="BL477" s="11"/>
      <c r="BM477" s="10">
        <f ca="1">INDIRECT(ADDRESS($B473,21,1,1,$B$9))</f>
        <v>721</v>
      </c>
      <c r="BN477" t="s">
        <v>30</v>
      </c>
      <c r="BQ477" s="10">
        <f ca="1">INDIRECT(ADDRESS($B473,22,1,1,$B$9))</f>
        <v>35</v>
      </c>
      <c r="BR477" t="s">
        <v>30</v>
      </c>
      <c r="BT477" s="11"/>
      <c r="BU477" s="10">
        <f ca="1">INDIRECT(ADDRESS($B473,23,1,1,$B$9))</f>
        <v>25</v>
      </c>
      <c r="BV477" t="s">
        <v>30</v>
      </c>
      <c r="BY477" s="72">
        <f ca="1">BY476*100/Y473</f>
        <v>2.5499999999999998</v>
      </c>
      <c r="BZ477" s="73" t="s">
        <v>24</v>
      </c>
      <c r="CA477" s="71"/>
    </row>
    <row r="478" spans="2:79" ht="15" customHeight="1" thickBot="1" x14ac:dyDescent="0.6">
      <c r="F478" s="3"/>
      <c r="G478" s="4"/>
      <c r="H478" s="3"/>
      <c r="I478" s="6"/>
      <c r="J478" s="57"/>
      <c r="K478" s="45"/>
      <c r="L478" s="29"/>
      <c r="M478" s="30"/>
      <c r="N478" s="31"/>
      <c r="O478" s="32"/>
      <c r="P478" s="39"/>
      <c r="Q478" s="40"/>
      <c r="R478" s="40"/>
      <c r="S478" s="44"/>
      <c r="T478" s="45"/>
      <c r="U478" s="3"/>
      <c r="V478" s="6"/>
      <c r="W478" s="31"/>
      <c r="X478" s="32"/>
      <c r="Y478" s="3"/>
      <c r="Z478" s="4"/>
      <c r="AA478" s="64" t="s">
        <v>116</v>
      </c>
      <c r="AB478" s="68">
        <f ca="1">AB477-50</f>
        <v>4.3355566957414027</v>
      </c>
      <c r="AC478" s="65" t="s">
        <v>117</v>
      </c>
      <c r="AD478" s="65"/>
      <c r="AE478" s="66"/>
      <c r="AF478" s="64" t="s">
        <v>116</v>
      </c>
      <c r="AG478" s="68">
        <f ca="1">AG477-50</f>
        <v>-4.3355566957414027</v>
      </c>
      <c r="AH478" s="65" t="s">
        <v>117</v>
      </c>
      <c r="AI478" s="65"/>
      <c r="AJ478" s="65"/>
      <c r="AK478" s="3"/>
      <c r="AL478" s="6"/>
      <c r="AM478" s="6"/>
      <c r="AN478" s="6"/>
      <c r="AO478" s="3"/>
      <c r="AP478" s="6"/>
      <c r="AQ478" s="6"/>
      <c r="AR478" s="4"/>
      <c r="AS478" s="3"/>
      <c r="AT478" s="6"/>
      <c r="AU478" s="6"/>
      <c r="AV478" s="4"/>
      <c r="AW478" s="48"/>
      <c r="AX478" s="46"/>
      <c r="AY478" s="46"/>
      <c r="AZ478" s="54"/>
      <c r="BA478" s="53"/>
      <c r="BB478" s="46"/>
      <c r="BC478" s="46"/>
      <c r="BD478" s="56"/>
      <c r="BE478" s="3"/>
      <c r="BF478" s="6"/>
      <c r="BG478" s="6"/>
      <c r="BH478" s="6"/>
      <c r="BI478" s="3"/>
      <c r="BJ478" s="6"/>
      <c r="BK478" s="6"/>
      <c r="BL478" s="4"/>
      <c r="BM478" s="3"/>
      <c r="BN478" s="6"/>
      <c r="BO478" s="6"/>
      <c r="BP478" s="6"/>
      <c r="BQ478" s="3"/>
      <c r="BR478" s="6"/>
      <c r="BS478" s="6"/>
      <c r="BT478" s="4"/>
      <c r="BU478" s="3"/>
      <c r="BV478" s="6"/>
      <c r="BW478" s="6"/>
      <c r="BX478" s="6"/>
      <c r="BY478" s="74"/>
      <c r="BZ478" s="75"/>
      <c r="CA478" s="76"/>
    </row>
    <row r="480" spans="2:79" ht="15" customHeight="1" thickBot="1" x14ac:dyDescent="0.6"/>
    <row r="481" spans="2:79" ht="15" customHeight="1" thickBot="1" x14ac:dyDescent="0.6">
      <c r="F481" s="7" t="s">
        <v>39</v>
      </c>
      <c r="G481" s="8"/>
      <c r="H481" s="8"/>
      <c r="I481" s="8"/>
      <c r="J481" s="8"/>
      <c r="K481" s="8"/>
      <c r="L481" s="7" t="s">
        <v>48</v>
      </c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7" t="s">
        <v>36</v>
      </c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  <c r="BS481" s="8"/>
      <c r="BT481" s="8"/>
      <c r="BU481" s="8"/>
      <c r="BV481" s="8"/>
      <c r="BW481" s="8"/>
      <c r="BX481" s="8"/>
      <c r="BY481" s="8"/>
      <c r="BZ481" s="8"/>
      <c r="CA481" s="9"/>
    </row>
    <row r="482" spans="2:79" ht="15" customHeight="1" x14ac:dyDescent="0.55000000000000004">
      <c r="B482" s="18" t="s">
        <v>27</v>
      </c>
      <c r="C482" s="19"/>
      <c r="D482" s="20"/>
      <c r="F482" s="1" t="s">
        <v>31</v>
      </c>
      <c r="G482" s="2"/>
      <c r="H482" s="1" t="s">
        <v>32</v>
      </c>
      <c r="I482" s="5"/>
      <c r="J482" s="1" t="s">
        <v>38</v>
      </c>
      <c r="K482" s="2"/>
      <c r="L482" s="21" t="s">
        <v>33</v>
      </c>
      <c r="M482" s="22"/>
      <c r="N482" s="23" t="s">
        <v>34</v>
      </c>
      <c r="O482" s="24"/>
      <c r="P482" s="23" t="s">
        <v>84</v>
      </c>
      <c r="Q482" s="24"/>
      <c r="R482" s="24"/>
      <c r="S482" s="1" t="s">
        <v>47</v>
      </c>
      <c r="T482" s="2"/>
      <c r="U482" s="1" t="s">
        <v>35</v>
      </c>
      <c r="V482" s="5"/>
      <c r="W482" s="23" t="s">
        <v>58</v>
      </c>
      <c r="X482" s="24"/>
      <c r="Y482" s="1" t="s">
        <v>37</v>
      </c>
      <c r="Z482" s="5"/>
      <c r="AA482" s="5"/>
      <c r="AB482" s="5" t="s">
        <v>112</v>
      </c>
      <c r="AC482" s="5"/>
      <c r="AD482" s="5"/>
      <c r="AE482" s="5"/>
      <c r="AF482" s="5"/>
      <c r="AG482" s="5" t="s">
        <v>113</v>
      </c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2"/>
    </row>
    <row r="483" spans="2:79" ht="15" customHeight="1" thickBot="1" x14ac:dyDescent="0.6">
      <c r="B483" s="3">
        <v>48</v>
      </c>
      <c r="C483" s="6"/>
      <c r="D483" s="4"/>
      <c r="F483" s="10">
        <f ca="1">INDIRECT(ADDRESS($B483,1,1,1,$B$9))</f>
        <v>96</v>
      </c>
      <c r="G483" s="11" t="s">
        <v>23</v>
      </c>
      <c r="H483" s="10">
        <f ca="1">INDIRECT(ADDRESS($B483,2,1,1,$B$9))</f>
        <v>10</v>
      </c>
      <c r="I483" t="s">
        <v>24</v>
      </c>
      <c r="J483" s="10" t="str">
        <f ca="1">IF(INDIRECT(ADDRESS($B483,3,1,1,$B$9))="alternating", "先後交互制", "先後固定制")</f>
        <v>先後交互制</v>
      </c>
      <c r="K483" s="11"/>
      <c r="L483" s="33">
        <f ca="1">INDIRECT(ADDRESS($B483,4,1,1,$B$9))</f>
        <v>1</v>
      </c>
      <c r="M483" s="26" t="s">
        <v>28</v>
      </c>
      <c r="N483" s="33">
        <f ca="1">INDIRECT(ADDRESS($B483,5,1,1,$B$9))</f>
        <v>14</v>
      </c>
      <c r="O483" s="26" t="s">
        <v>28</v>
      </c>
      <c r="P483" s="33">
        <f ca="1">INDIRECT(ADDRESS($B483,6,1,1,$B$9))</f>
        <v>14</v>
      </c>
      <c r="Q483" s="26" t="s">
        <v>49</v>
      </c>
      <c r="R483" s="27"/>
      <c r="S483" s="34">
        <v>0</v>
      </c>
      <c r="T483" s="35" t="s">
        <v>28</v>
      </c>
      <c r="U483" s="10">
        <f ca="1">INDIRECT(ADDRESS($B483,7,1,1,$B$9))</f>
        <v>1</v>
      </c>
      <c r="V483" t="s">
        <v>29</v>
      </c>
      <c r="W483" s="33">
        <f ca="1">INDIRECT(ADDRESS($B483,8,1,1,$B$9))</f>
        <v>30</v>
      </c>
      <c r="X483" s="27" t="s">
        <v>29</v>
      </c>
      <c r="Y483" s="10">
        <f ca="1">INDIRECT(ADDRESS($B483,9,1,1,$B$9))</f>
        <v>2000</v>
      </c>
      <c r="Z483" t="s">
        <v>30</v>
      </c>
      <c r="AB483">
        <f ca="1">INDIRECT(ADDRESS($B483,10,1,1,$B$9))</f>
        <v>1</v>
      </c>
      <c r="AC483" t="s">
        <v>29</v>
      </c>
      <c r="AG483">
        <f ca="1">INDIRECT(ADDRESS($B483,11,1,1,$B$9))</f>
        <v>30</v>
      </c>
      <c r="AH483" t="s">
        <v>29</v>
      </c>
      <c r="CA483" s="11"/>
    </row>
    <row r="484" spans="2:79" ht="15" customHeight="1" thickBot="1" x14ac:dyDescent="0.6">
      <c r="F484" s="10"/>
      <c r="G484" s="11"/>
      <c r="H484" s="10"/>
      <c r="J484" s="41" t="str">
        <f ca="1">IF(J483="先後交互制","１局目は", "ずっと")</f>
        <v>１局目は</v>
      </c>
      <c r="K484" s="42"/>
      <c r="L484" s="28"/>
      <c r="M484" s="26"/>
      <c r="N484" s="25"/>
      <c r="O484" s="27"/>
      <c r="P484" s="36" t="s">
        <v>57</v>
      </c>
      <c r="Q484" s="38"/>
      <c r="R484" s="38"/>
      <c r="S484" s="41" t="s">
        <v>51</v>
      </c>
      <c r="T484" s="42"/>
      <c r="U484" s="10"/>
      <c r="W484" s="36" t="s">
        <v>54</v>
      </c>
      <c r="X484" s="27"/>
      <c r="Y484" s="10"/>
      <c r="AK484" s="1" t="s">
        <v>46</v>
      </c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1" t="s">
        <v>93</v>
      </c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2"/>
    </row>
    <row r="485" spans="2:79" ht="15" customHeight="1" thickBot="1" x14ac:dyDescent="0.6">
      <c r="F485" s="10"/>
      <c r="G485" s="11"/>
      <c r="J485" s="41" t="str">
        <f ca="1">IF(J483="先後交互制","Ａさんの先手番、", "")</f>
        <v>Ａさんの先手番、</v>
      </c>
      <c r="K485" s="42"/>
      <c r="L485" s="28"/>
      <c r="M485" s="26"/>
      <c r="N485" s="25"/>
      <c r="O485" s="27"/>
      <c r="P485" s="36" t="s">
        <v>53</v>
      </c>
      <c r="Q485" s="38"/>
      <c r="R485" s="38"/>
      <c r="S485" s="43" t="s">
        <v>52</v>
      </c>
      <c r="T485" s="42"/>
      <c r="U485" s="10"/>
      <c r="W485" s="37" t="s">
        <v>55</v>
      </c>
      <c r="X485" s="27"/>
      <c r="Y485" s="10"/>
      <c r="Z485" s="11"/>
      <c r="AA485" s="12" t="s">
        <v>40</v>
      </c>
      <c r="AB485" s="13"/>
      <c r="AC485" s="13"/>
      <c r="AD485" s="13"/>
      <c r="AE485" s="14"/>
      <c r="AF485" s="12" t="s">
        <v>41</v>
      </c>
      <c r="AG485" s="13"/>
      <c r="AH485" s="13"/>
      <c r="AI485" s="13"/>
      <c r="AJ485" s="13"/>
      <c r="AK485" s="10">
        <f ca="1">INDIRECT(ADDRESS($B483,14,1,1,$B$9))</f>
        <v>519</v>
      </c>
      <c r="AL485" t="s">
        <v>30</v>
      </c>
      <c r="AO485" s="6" t="s">
        <v>42</v>
      </c>
      <c r="AP485" s="6"/>
      <c r="AQ485" s="6"/>
      <c r="AR485" s="6"/>
      <c r="AS485" s="6"/>
      <c r="AT485" s="6"/>
      <c r="AU485" s="6"/>
      <c r="AV485" s="6"/>
      <c r="AW485" s="49" t="s">
        <v>45</v>
      </c>
      <c r="AX485" s="47"/>
      <c r="AY485" s="47"/>
      <c r="AZ485" s="47"/>
      <c r="BA485" s="47"/>
      <c r="BB485" s="47"/>
      <c r="BC485" s="47"/>
      <c r="BD485" s="47"/>
      <c r="BE485" s="10">
        <f ca="1">INDIRECT(ADDRESS($B483,19,1,1,$B$9))</f>
        <v>1481</v>
      </c>
      <c r="BF485" t="s">
        <v>30</v>
      </c>
      <c r="BI485" s="6" t="s">
        <v>42</v>
      </c>
      <c r="BQ485" t="s">
        <v>45</v>
      </c>
      <c r="BY485" s="77" t="s">
        <v>47</v>
      </c>
      <c r="BZ485" s="78"/>
      <c r="CA485" s="79"/>
    </row>
    <row r="486" spans="2:79" ht="15" customHeight="1" x14ac:dyDescent="0.55000000000000004">
      <c r="F486" s="10"/>
      <c r="G486" s="11"/>
      <c r="H486" s="10"/>
      <c r="J486" s="41" t="str">
        <f ca="1">IF(J483="先後交互制","Ｂさんの後手番。", "")</f>
        <v>Ｂさんの後手番。</v>
      </c>
      <c r="K486" s="42"/>
      <c r="L486" s="28"/>
      <c r="M486" s="26"/>
      <c r="N486" s="25"/>
      <c r="O486" s="27"/>
      <c r="P486" s="36" t="s">
        <v>50</v>
      </c>
      <c r="Q486" s="38"/>
      <c r="R486" s="38"/>
      <c r="S486" s="43"/>
      <c r="T486" s="42"/>
      <c r="U486" s="10"/>
      <c r="W486" s="37" t="s">
        <v>56</v>
      </c>
      <c r="X486" s="27"/>
      <c r="Y486" s="10"/>
      <c r="Z486" s="11"/>
      <c r="AA486" s="15"/>
      <c r="AB486" s="16">
        <f ca="1">INDIRECT(ADDRESS($B483,12,1,1,$B$9))</f>
        <v>992</v>
      </c>
      <c r="AC486" s="16" t="s">
        <v>30</v>
      </c>
      <c r="AD486" s="16"/>
      <c r="AE486" s="17"/>
      <c r="AF486" s="15"/>
      <c r="AG486" s="16">
        <f ca="1">INDIRECT(ADDRESS($B483,13,1,1,$B$9))</f>
        <v>949</v>
      </c>
      <c r="AH486" s="16" t="s">
        <v>30</v>
      </c>
      <c r="AI486" s="16"/>
      <c r="AJ486" s="16"/>
      <c r="AK486" s="10">
        <f ca="1">AK485*100/$Y483</f>
        <v>25.95</v>
      </c>
      <c r="AL486" t="s">
        <v>101</v>
      </c>
      <c r="AO486" s="1" t="s">
        <v>43</v>
      </c>
      <c r="AP486" s="5"/>
      <c r="AQ486" s="5"/>
      <c r="AR486" s="2"/>
      <c r="AS486" s="1" t="s">
        <v>44</v>
      </c>
      <c r="AT486" s="5"/>
      <c r="AU486" s="5"/>
      <c r="AV486" s="2"/>
      <c r="AW486" s="51" t="s">
        <v>43</v>
      </c>
      <c r="AX486" s="51"/>
      <c r="AY486" s="51"/>
      <c r="AZ486" s="52"/>
      <c r="BA486" s="50" t="s">
        <v>44</v>
      </c>
      <c r="BB486" s="51"/>
      <c r="BC486" s="51"/>
      <c r="BD486" s="55"/>
      <c r="BE486" s="10">
        <f ca="1">BE485*100/$Y483</f>
        <v>74.05</v>
      </c>
      <c r="BF486" t="s">
        <v>101</v>
      </c>
      <c r="BI486" s="1" t="s">
        <v>43</v>
      </c>
      <c r="BJ486" s="5"/>
      <c r="BK486" s="5"/>
      <c r="BL486" s="2"/>
      <c r="BM486" s="5" t="s">
        <v>44</v>
      </c>
      <c r="BN486" s="5"/>
      <c r="BO486" s="5"/>
      <c r="BP486" s="5"/>
      <c r="BQ486" s="1" t="s">
        <v>43</v>
      </c>
      <c r="BR486" s="5"/>
      <c r="BS486" s="5"/>
      <c r="BT486" s="2"/>
      <c r="BU486" s="1" t="s">
        <v>44</v>
      </c>
      <c r="BV486" s="5"/>
      <c r="BW486" s="5"/>
      <c r="BX486" s="5"/>
      <c r="BY486" s="69">
        <f ca="1">INDIRECT(ADDRESS($B483,24,1,1,$B$9))</f>
        <v>59</v>
      </c>
      <c r="BZ486" s="70" t="s">
        <v>30</v>
      </c>
      <c r="CA486" s="71"/>
    </row>
    <row r="487" spans="2:79" ht="15" customHeight="1" x14ac:dyDescent="0.55000000000000004">
      <c r="F487" s="10"/>
      <c r="G487" s="11"/>
      <c r="H487" s="10"/>
      <c r="J487" s="41" t="str">
        <f ca="1">IF(J483="先後交互制","１局毎に先後入替", "先後入替無し")</f>
        <v>１局毎に先後入替</v>
      </c>
      <c r="K487" s="42"/>
      <c r="L487" s="28"/>
      <c r="M487" s="26"/>
      <c r="N487" s="25"/>
      <c r="O487" s="27"/>
      <c r="P487" s="37"/>
      <c r="Q487" s="38"/>
      <c r="R487" s="38"/>
      <c r="S487" s="43"/>
      <c r="T487" s="42"/>
      <c r="U487" s="10"/>
      <c r="W487" s="25"/>
      <c r="X487" s="27"/>
      <c r="Y487" s="10"/>
      <c r="Z487" s="11"/>
      <c r="AA487" s="59"/>
      <c r="AB487" s="67">
        <f ca="1">AB486*100/(Y483-BY486)</f>
        <v>51.107676455435346</v>
      </c>
      <c r="AC487" s="58" t="s">
        <v>24</v>
      </c>
      <c r="AD487" s="63"/>
      <c r="AE487" s="17"/>
      <c r="AF487" s="59"/>
      <c r="AG487" s="67">
        <f ca="1">AG486*100/(Y483-BY486)</f>
        <v>48.892323544564654</v>
      </c>
      <c r="AH487" s="58" t="s">
        <v>24</v>
      </c>
      <c r="AI487" s="16"/>
      <c r="AJ487" s="16"/>
      <c r="AK487" s="10"/>
      <c r="AO487" s="10">
        <f ca="1">INDIRECT(ADDRESS($B483,15,1,1,$B$9))</f>
        <v>247</v>
      </c>
      <c r="AP487" t="s">
        <v>30</v>
      </c>
      <c r="AR487" s="11"/>
      <c r="AS487" s="10">
        <f ca="1">INDIRECT(ADDRESS($B483,16,1,1,$B$9))</f>
        <v>272</v>
      </c>
      <c r="AT487" t="s">
        <v>30</v>
      </c>
      <c r="AV487" s="11"/>
      <c r="AW487" s="47">
        <f ca="1">INDIRECT(ADDRESS($B483,17,1,1,$B$9))</f>
        <v>0</v>
      </c>
      <c r="AX487" s="49" t="s">
        <v>30</v>
      </c>
      <c r="AY487" s="49"/>
      <c r="AZ487" s="60"/>
      <c r="BA487" s="61">
        <f ca="1">INDIRECT(ADDRESS($B483,18,1,1,$B$9))</f>
        <v>0</v>
      </c>
      <c r="BB487" s="49" t="s">
        <v>30</v>
      </c>
      <c r="BC487" s="49"/>
      <c r="BD487" s="62"/>
      <c r="BE487" s="10"/>
      <c r="BI487" s="10">
        <f ca="1">INDIRECT(ADDRESS($B483,20,1,1,$B$9))</f>
        <v>693</v>
      </c>
      <c r="BJ487" t="s">
        <v>30</v>
      </c>
      <c r="BL487" s="11"/>
      <c r="BM487" s="10">
        <f ca="1">INDIRECT(ADDRESS($B483,21,1,1,$B$9))</f>
        <v>636</v>
      </c>
      <c r="BN487" t="s">
        <v>30</v>
      </c>
      <c r="BQ487" s="10">
        <f ca="1">INDIRECT(ADDRESS($B483,22,1,1,$B$9))</f>
        <v>52</v>
      </c>
      <c r="BR487" t="s">
        <v>30</v>
      </c>
      <c r="BT487" s="11"/>
      <c r="BU487" s="10">
        <f ca="1">INDIRECT(ADDRESS($B483,23,1,1,$B$9))</f>
        <v>41</v>
      </c>
      <c r="BV487" t="s">
        <v>30</v>
      </c>
      <c r="BY487" s="72">
        <f ca="1">BY486*100/Y483</f>
        <v>2.95</v>
      </c>
      <c r="BZ487" s="73" t="s">
        <v>24</v>
      </c>
      <c r="CA487" s="71"/>
    </row>
    <row r="488" spans="2:79" ht="15" customHeight="1" thickBot="1" x14ac:dyDescent="0.6">
      <c r="F488" s="3"/>
      <c r="G488" s="4"/>
      <c r="H488" s="3"/>
      <c r="I488" s="6"/>
      <c r="J488" s="57"/>
      <c r="K488" s="45"/>
      <c r="L488" s="29"/>
      <c r="M488" s="30"/>
      <c r="N488" s="31"/>
      <c r="O488" s="32"/>
      <c r="P488" s="39"/>
      <c r="Q488" s="40"/>
      <c r="R488" s="40"/>
      <c r="S488" s="44"/>
      <c r="T488" s="45"/>
      <c r="U488" s="3"/>
      <c r="V488" s="6"/>
      <c r="W488" s="31"/>
      <c r="X488" s="32"/>
      <c r="Y488" s="3"/>
      <c r="Z488" s="4"/>
      <c r="AA488" s="64" t="s">
        <v>116</v>
      </c>
      <c r="AB488" s="68">
        <f ca="1">AB487-50</f>
        <v>1.107676455435346</v>
      </c>
      <c r="AC488" s="65" t="s">
        <v>117</v>
      </c>
      <c r="AD488" s="65"/>
      <c r="AE488" s="66"/>
      <c r="AF488" s="64" t="s">
        <v>116</v>
      </c>
      <c r="AG488" s="68">
        <f ca="1">AG487-50</f>
        <v>-1.107676455435346</v>
      </c>
      <c r="AH488" s="65" t="s">
        <v>117</v>
      </c>
      <c r="AI488" s="65"/>
      <c r="AJ488" s="65"/>
      <c r="AK488" s="3"/>
      <c r="AL488" s="6"/>
      <c r="AM488" s="6"/>
      <c r="AN488" s="6"/>
      <c r="AO488" s="3"/>
      <c r="AP488" s="6"/>
      <c r="AQ488" s="6"/>
      <c r="AR488" s="4"/>
      <c r="AS488" s="3"/>
      <c r="AT488" s="6"/>
      <c r="AU488" s="6"/>
      <c r="AV488" s="4"/>
      <c r="AW488" s="48"/>
      <c r="AX488" s="46"/>
      <c r="AY488" s="46"/>
      <c r="AZ488" s="54"/>
      <c r="BA488" s="53"/>
      <c r="BB488" s="46"/>
      <c r="BC488" s="46"/>
      <c r="BD488" s="56"/>
      <c r="BE488" s="3"/>
      <c r="BF488" s="6"/>
      <c r="BG488" s="6"/>
      <c r="BH488" s="6"/>
      <c r="BI488" s="3"/>
      <c r="BJ488" s="6"/>
      <c r="BK488" s="6"/>
      <c r="BL488" s="4"/>
      <c r="BM488" s="3"/>
      <c r="BN488" s="6"/>
      <c r="BO488" s="6"/>
      <c r="BP488" s="6"/>
      <c r="BQ488" s="3"/>
      <c r="BR488" s="6"/>
      <c r="BS488" s="6"/>
      <c r="BT488" s="4"/>
      <c r="BU488" s="3"/>
      <c r="BV488" s="6"/>
      <c r="BW488" s="6"/>
      <c r="BX488" s="6"/>
      <c r="BY488" s="74"/>
      <c r="BZ488" s="75"/>
      <c r="CA488" s="76"/>
    </row>
    <row r="490" spans="2:79" ht="15" customHeight="1" thickBot="1" x14ac:dyDescent="0.6"/>
    <row r="491" spans="2:79" ht="15" customHeight="1" thickBot="1" x14ac:dyDescent="0.6">
      <c r="F491" s="7" t="s">
        <v>39</v>
      </c>
      <c r="G491" s="8"/>
      <c r="H491" s="8"/>
      <c r="I491" s="8"/>
      <c r="J491" s="8"/>
      <c r="K491" s="8"/>
      <c r="L491" s="7" t="s">
        <v>48</v>
      </c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7" t="s">
        <v>36</v>
      </c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  <c r="BS491" s="8"/>
      <c r="BT491" s="8"/>
      <c r="BU491" s="8"/>
      <c r="BV491" s="8"/>
      <c r="BW491" s="8"/>
      <c r="BX491" s="8"/>
      <c r="BY491" s="8"/>
      <c r="BZ491" s="8"/>
      <c r="CA491" s="9"/>
    </row>
    <row r="492" spans="2:79" ht="15" customHeight="1" x14ac:dyDescent="0.55000000000000004">
      <c r="B492" s="18" t="s">
        <v>27</v>
      </c>
      <c r="C492" s="19"/>
      <c r="D492" s="20"/>
      <c r="F492" s="1" t="s">
        <v>31</v>
      </c>
      <c r="G492" s="2"/>
      <c r="H492" s="1" t="s">
        <v>32</v>
      </c>
      <c r="I492" s="5"/>
      <c r="J492" s="1" t="s">
        <v>38</v>
      </c>
      <c r="K492" s="2"/>
      <c r="L492" s="21" t="s">
        <v>33</v>
      </c>
      <c r="M492" s="22"/>
      <c r="N492" s="23" t="s">
        <v>34</v>
      </c>
      <c r="O492" s="24"/>
      <c r="P492" s="23" t="s">
        <v>84</v>
      </c>
      <c r="Q492" s="24"/>
      <c r="R492" s="24"/>
      <c r="S492" s="1" t="s">
        <v>47</v>
      </c>
      <c r="T492" s="2"/>
      <c r="U492" s="1" t="s">
        <v>35</v>
      </c>
      <c r="V492" s="5"/>
      <c r="W492" s="23" t="s">
        <v>58</v>
      </c>
      <c r="X492" s="24"/>
      <c r="Y492" s="1" t="s">
        <v>37</v>
      </c>
      <c r="Z492" s="5"/>
      <c r="AA492" s="5"/>
      <c r="AB492" s="5" t="s">
        <v>112</v>
      </c>
      <c r="AC492" s="5"/>
      <c r="AD492" s="5"/>
      <c r="AE492" s="5"/>
      <c r="AF492" s="5"/>
      <c r="AG492" s="5" t="s">
        <v>113</v>
      </c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2"/>
    </row>
    <row r="493" spans="2:79" ht="15" customHeight="1" thickBot="1" x14ac:dyDescent="0.6">
      <c r="B493" s="3">
        <v>49</v>
      </c>
      <c r="C493" s="6"/>
      <c r="D493" s="4"/>
      <c r="F493" s="10">
        <f ca="1">INDIRECT(ADDRESS($B493,1,1,1,$B$9))</f>
        <v>97</v>
      </c>
      <c r="G493" s="11" t="s">
        <v>23</v>
      </c>
      <c r="H493" s="10">
        <f ca="1">INDIRECT(ADDRESS($B493,2,1,1,$B$9))</f>
        <v>10</v>
      </c>
      <c r="I493" t="s">
        <v>24</v>
      </c>
      <c r="J493" s="10" t="str">
        <f ca="1">IF(INDIRECT(ADDRESS($B493,3,1,1,$B$9))="alternating", "先後交互制", "先後固定制")</f>
        <v>先後交互制</v>
      </c>
      <c r="K493" s="11"/>
      <c r="L493" s="33">
        <f ca="1">INDIRECT(ADDRESS($B493,4,1,1,$B$9))</f>
        <v>1</v>
      </c>
      <c r="M493" s="26" t="s">
        <v>28</v>
      </c>
      <c r="N493" s="33">
        <f ca="1">INDIRECT(ADDRESS($B493,5,1,1,$B$9))</f>
        <v>7</v>
      </c>
      <c r="O493" s="26" t="s">
        <v>28</v>
      </c>
      <c r="P493" s="33">
        <f ca="1">INDIRECT(ADDRESS($B493,6,1,1,$B$9))</f>
        <v>11</v>
      </c>
      <c r="Q493" s="26" t="s">
        <v>49</v>
      </c>
      <c r="R493" s="27"/>
      <c r="S493" s="34">
        <v>0</v>
      </c>
      <c r="T493" s="35" t="s">
        <v>28</v>
      </c>
      <c r="U493" s="10">
        <f ca="1">INDIRECT(ADDRESS($B493,7,1,1,$B$9))</f>
        <v>3</v>
      </c>
      <c r="V493" t="s">
        <v>29</v>
      </c>
      <c r="W493" s="33">
        <f ca="1">INDIRECT(ADDRESS($B493,8,1,1,$B$9))</f>
        <v>24</v>
      </c>
      <c r="X493" s="27" t="s">
        <v>29</v>
      </c>
      <c r="Y493" s="10">
        <f ca="1">INDIRECT(ADDRESS($B493,9,1,1,$B$9))</f>
        <v>2000</v>
      </c>
      <c r="Z493" t="s">
        <v>30</v>
      </c>
      <c r="AB493">
        <f ca="1">INDIRECT(ADDRESS($B493,10,1,1,$B$9))</f>
        <v>5</v>
      </c>
      <c r="AC493" t="s">
        <v>29</v>
      </c>
      <c r="AG493">
        <f ca="1">INDIRECT(ADDRESS($B493,11,1,1,$B$9))</f>
        <v>24</v>
      </c>
      <c r="AH493" t="s">
        <v>29</v>
      </c>
      <c r="CA493" s="11"/>
    </row>
    <row r="494" spans="2:79" ht="15" customHeight="1" thickBot="1" x14ac:dyDescent="0.6">
      <c r="F494" s="10"/>
      <c r="G494" s="11"/>
      <c r="H494" s="10"/>
      <c r="J494" s="41" t="str">
        <f ca="1">IF(J493="先後交互制","１局目は", "ずっと")</f>
        <v>１局目は</v>
      </c>
      <c r="K494" s="42"/>
      <c r="L494" s="28"/>
      <c r="M494" s="26"/>
      <c r="N494" s="25"/>
      <c r="O494" s="27"/>
      <c r="P494" s="36" t="s">
        <v>57</v>
      </c>
      <c r="Q494" s="38"/>
      <c r="R494" s="38"/>
      <c r="S494" s="41" t="s">
        <v>51</v>
      </c>
      <c r="T494" s="42"/>
      <c r="U494" s="10"/>
      <c r="W494" s="36" t="s">
        <v>54</v>
      </c>
      <c r="X494" s="27"/>
      <c r="Y494" s="10"/>
      <c r="AK494" s="1" t="s">
        <v>46</v>
      </c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1" t="s">
        <v>93</v>
      </c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2"/>
    </row>
    <row r="495" spans="2:79" ht="15" customHeight="1" thickBot="1" x14ac:dyDescent="0.6">
      <c r="F495" s="10"/>
      <c r="G495" s="11"/>
      <c r="J495" s="41" t="str">
        <f ca="1">IF(J493="先後交互制","Ａさんの先手番、", "")</f>
        <v>Ａさんの先手番、</v>
      </c>
      <c r="K495" s="42"/>
      <c r="L495" s="28"/>
      <c r="M495" s="26"/>
      <c r="N495" s="25"/>
      <c r="O495" s="27"/>
      <c r="P495" s="36" t="s">
        <v>53</v>
      </c>
      <c r="Q495" s="38"/>
      <c r="R495" s="38"/>
      <c r="S495" s="43" t="s">
        <v>52</v>
      </c>
      <c r="T495" s="42"/>
      <c r="U495" s="10"/>
      <c r="W495" s="37" t="s">
        <v>55</v>
      </c>
      <c r="X495" s="27"/>
      <c r="Y495" s="10"/>
      <c r="Z495" s="11"/>
      <c r="AA495" s="12" t="s">
        <v>40</v>
      </c>
      <c r="AB495" s="13"/>
      <c r="AC495" s="13"/>
      <c r="AD495" s="13"/>
      <c r="AE495" s="14"/>
      <c r="AF495" s="12" t="s">
        <v>41</v>
      </c>
      <c r="AG495" s="13"/>
      <c r="AH495" s="13"/>
      <c r="AI495" s="13"/>
      <c r="AJ495" s="13"/>
      <c r="AK495" s="10">
        <f ca="1">INDIRECT(ADDRESS($B493,14,1,1,$B$9))</f>
        <v>438</v>
      </c>
      <c r="AL495" t="s">
        <v>30</v>
      </c>
      <c r="AO495" s="6" t="s">
        <v>42</v>
      </c>
      <c r="AP495" s="6"/>
      <c r="AQ495" s="6"/>
      <c r="AR495" s="6"/>
      <c r="AS495" s="6"/>
      <c r="AT495" s="6"/>
      <c r="AU495" s="6"/>
      <c r="AV495" s="6"/>
      <c r="AW495" s="49" t="s">
        <v>45</v>
      </c>
      <c r="AX495" s="47"/>
      <c r="AY495" s="47"/>
      <c r="AZ495" s="47"/>
      <c r="BA495" s="47"/>
      <c r="BB495" s="47"/>
      <c r="BC495" s="47"/>
      <c r="BD495" s="47"/>
      <c r="BE495" s="10">
        <f ca="1">INDIRECT(ADDRESS($B493,19,1,1,$B$9))</f>
        <v>1562</v>
      </c>
      <c r="BF495" t="s">
        <v>30</v>
      </c>
      <c r="BI495" s="6" t="s">
        <v>42</v>
      </c>
      <c r="BQ495" t="s">
        <v>45</v>
      </c>
      <c r="BY495" s="77" t="s">
        <v>47</v>
      </c>
      <c r="BZ495" s="78"/>
      <c r="CA495" s="79"/>
    </row>
    <row r="496" spans="2:79" ht="15" customHeight="1" x14ac:dyDescent="0.55000000000000004">
      <c r="F496" s="10"/>
      <c r="G496" s="11"/>
      <c r="H496" s="10"/>
      <c r="J496" s="41" t="str">
        <f ca="1">IF(J493="先後交互制","Ｂさんの後手番。", "")</f>
        <v>Ｂさんの後手番。</v>
      </c>
      <c r="K496" s="42"/>
      <c r="L496" s="28"/>
      <c r="M496" s="26"/>
      <c r="N496" s="25"/>
      <c r="O496" s="27"/>
      <c r="P496" s="36" t="s">
        <v>50</v>
      </c>
      <c r="Q496" s="38"/>
      <c r="R496" s="38"/>
      <c r="S496" s="43"/>
      <c r="T496" s="42"/>
      <c r="U496" s="10"/>
      <c r="W496" s="37" t="s">
        <v>56</v>
      </c>
      <c r="X496" s="27"/>
      <c r="Y496" s="10"/>
      <c r="Z496" s="11"/>
      <c r="AA496" s="15"/>
      <c r="AB496" s="16">
        <f ca="1">INDIRECT(ADDRESS($B493,12,1,1,$B$9))</f>
        <v>1072</v>
      </c>
      <c r="AC496" s="16" t="s">
        <v>30</v>
      </c>
      <c r="AD496" s="16"/>
      <c r="AE496" s="17"/>
      <c r="AF496" s="15"/>
      <c r="AG496" s="16">
        <f ca="1">INDIRECT(ADDRESS($B493,13,1,1,$B$9))</f>
        <v>864</v>
      </c>
      <c r="AH496" s="16" t="s">
        <v>30</v>
      </c>
      <c r="AI496" s="16"/>
      <c r="AJ496" s="16"/>
      <c r="AK496" s="10">
        <f ca="1">AK495*100/$Y493</f>
        <v>21.9</v>
      </c>
      <c r="AL496" t="s">
        <v>101</v>
      </c>
      <c r="AO496" s="1" t="s">
        <v>43</v>
      </c>
      <c r="AP496" s="5"/>
      <c r="AQ496" s="5"/>
      <c r="AR496" s="2"/>
      <c r="AS496" s="1" t="s">
        <v>44</v>
      </c>
      <c r="AT496" s="5"/>
      <c r="AU496" s="5"/>
      <c r="AV496" s="2"/>
      <c r="AW496" s="51" t="s">
        <v>43</v>
      </c>
      <c r="AX496" s="51"/>
      <c r="AY496" s="51"/>
      <c r="AZ496" s="52"/>
      <c r="BA496" s="50" t="s">
        <v>44</v>
      </c>
      <c r="BB496" s="51"/>
      <c r="BC496" s="51"/>
      <c r="BD496" s="55"/>
      <c r="BE496" s="10">
        <f ca="1">BE495*100/$Y493</f>
        <v>78.099999999999994</v>
      </c>
      <c r="BF496" t="s">
        <v>101</v>
      </c>
      <c r="BI496" s="1" t="s">
        <v>43</v>
      </c>
      <c r="BJ496" s="5"/>
      <c r="BK496" s="5"/>
      <c r="BL496" s="2"/>
      <c r="BM496" s="5" t="s">
        <v>44</v>
      </c>
      <c r="BN496" s="5"/>
      <c r="BO496" s="5"/>
      <c r="BP496" s="5"/>
      <c r="BQ496" s="1" t="s">
        <v>43</v>
      </c>
      <c r="BR496" s="5"/>
      <c r="BS496" s="5"/>
      <c r="BT496" s="2"/>
      <c r="BU496" s="1" t="s">
        <v>44</v>
      </c>
      <c r="BV496" s="5"/>
      <c r="BW496" s="5"/>
      <c r="BX496" s="5"/>
      <c r="BY496" s="69">
        <f ca="1">INDIRECT(ADDRESS($B493,24,1,1,$B$9))</f>
        <v>64</v>
      </c>
      <c r="BZ496" s="70" t="s">
        <v>30</v>
      </c>
      <c r="CA496" s="71"/>
    </row>
    <row r="497" spans="2:79" ht="15" customHeight="1" x14ac:dyDescent="0.55000000000000004">
      <c r="F497" s="10"/>
      <c r="G497" s="11"/>
      <c r="H497" s="10"/>
      <c r="J497" s="41" t="str">
        <f ca="1">IF(J493="先後交互制","１局毎に先後入替", "先後入替無し")</f>
        <v>１局毎に先後入替</v>
      </c>
      <c r="K497" s="42"/>
      <c r="L497" s="28"/>
      <c r="M497" s="26"/>
      <c r="N497" s="25"/>
      <c r="O497" s="27"/>
      <c r="P497" s="37"/>
      <c r="Q497" s="38"/>
      <c r="R497" s="38"/>
      <c r="S497" s="43"/>
      <c r="T497" s="42"/>
      <c r="U497" s="10"/>
      <c r="W497" s="25"/>
      <c r="X497" s="27"/>
      <c r="Y497" s="10"/>
      <c r="Z497" s="11"/>
      <c r="AA497" s="59"/>
      <c r="AB497" s="67">
        <f ca="1">AB496*100/(Y493-BY496)</f>
        <v>55.371900826446279</v>
      </c>
      <c r="AC497" s="58" t="s">
        <v>24</v>
      </c>
      <c r="AD497" s="63"/>
      <c r="AE497" s="17"/>
      <c r="AF497" s="59"/>
      <c r="AG497" s="67">
        <f ca="1">AG496*100/(Y493-BY496)</f>
        <v>44.628099173553721</v>
      </c>
      <c r="AH497" s="58" t="s">
        <v>24</v>
      </c>
      <c r="AI497" s="16"/>
      <c r="AJ497" s="16"/>
      <c r="AK497" s="10"/>
      <c r="AO497" s="10">
        <f ca="1">INDIRECT(ADDRESS($B493,15,1,1,$B$9))</f>
        <v>267</v>
      </c>
      <c r="AP497" t="s">
        <v>30</v>
      </c>
      <c r="AR497" s="11"/>
      <c r="AS497" s="10">
        <f ca="1">INDIRECT(ADDRESS($B493,16,1,1,$B$9))</f>
        <v>171</v>
      </c>
      <c r="AT497" t="s">
        <v>30</v>
      </c>
      <c r="AV497" s="11"/>
      <c r="AW497" s="47">
        <f ca="1">INDIRECT(ADDRESS($B493,17,1,1,$B$9))</f>
        <v>0</v>
      </c>
      <c r="AX497" s="49" t="s">
        <v>30</v>
      </c>
      <c r="AY497" s="49"/>
      <c r="AZ497" s="60"/>
      <c r="BA497" s="61">
        <f ca="1">INDIRECT(ADDRESS($B493,18,1,1,$B$9))</f>
        <v>0</v>
      </c>
      <c r="BB497" s="49" t="s">
        <v>30</v>
      </c>
      <c r="BC497" s="49"/>
      <c r="BD497" s="62"/>
      <c r="BE497" s="10"/>
      <c r="BI497" s="10">
        <f ca="1">INDIRECT(ADDRESS($B493,20,1,1,$B$9))</f>
        <v>778</v>
      </c>
      <c r="BJ497" t="s">
        <v>30</v>
      </c>
      <c r="BL497" s="11"/>
      <c r="BM497" s="10">
        <f ca="1">INDIRECT(ADDRESS($B493,21,1,1,$B$9))</f>
        <v>664</v>
      </c>
      <c r="BN497" t="s">
        <v>30</v>
      </c>
      <c r="BQ497" s="10">
        <f ca="1">INDIRECT(ADDRESS($B493,22,1,1,$B$9))</f>
        <v>27</v>
      </c>
      <c r="BR497" t="s">
        <v>30</v>
      </c>
      <c r="BT497" s="11"/>
      <c r="BU497" s="10">
        <f ca="1">INDIRECT(ADDRESS($B493,23,1,1,$B$9))</f>
        <v>29</v>
      </c>
      <c r="BV497" t="s">
        <v>30</v>
      </c>
      <c r="BY497" s="72">
        <f ca="1">BY496*100/Y493</f>
        <v>3.2</v>
      </c>
      <c r="BZ497" s="73" t="s">
        <v>24</v>
      </c>
      <c r="CA497" s="71"/>
    </row>
    <row r="498" spans="2:79" ht="15" customHeight="1" thickBot="1" x14ac:dyDescent="0.6">
      <c r="F498" s="3"/>
      <c r="G498" s="4"/>
      <c r="H498" s="3"/>
      <c r="I498" s="6"/>
      <c r="J498" s="57"/>
      <c r="K498" s="45"/>
      <c r="L498" s="29"/>
      <c r="M498" s="30"/>
      <c r="N498" s="31"/>
      <c r="O498" s="32"/>
      <c r="P498" s="39"/>
      <c r="Q498" s="40"/>
      <c r="R498" s="40"/>
      <c r="S498" s="44"/>
      <c r="T498" s="45"/>
      <c r="U498" s="3"/>
      <c r="V498" s="6"/>
      <c r="W498" s="31"/>
      <c r="X498" s="32"/>
      <c r="Y498" s="3"/>
      <c r="Z498" s="4"/>
      <c r="AA498" s="64" t="s">
        <v>116</v>
      </c>
      <c r="AB498" s="68">
        <f ca="1">AB497-50</f>
        <v>5.3719008264462786</v>
      </c>
      <c r="AC498" s="65" t="s">
        <v>117</v>
      </c>
      <c r="AD498" s="65"/>
      <c r="AE498" s="66"/>
      <c r="AF498" s="64" t="s">
        <v>116</v>
      </c>
      <c r="AG498" s="68">
        <f ca="1">AG497-50</f>
        <v>-5.3719008264462786</v>
      </c>
      <c r="AH498" s="65" t="s">
        <v>117</v>
      </c>
      <c r="AI498" s="65"/>
      <c r="AJ498" s="65"/>
      <c r="AK498" s="3"/>
      <c r="AL498" s="6"/>
      <c r="AM498" s="6"/>
      <c r="AN498" s="6"/>
      <c r="AO498" s="3"/>
      <c r="AP498" s="6"/>
      <c r="AQ498" s="6"/>
      <c r="AR498" s="4"/>
      <c r="AS498" s="3"/>
      <c r="AT498" s="6"/>
      <c r="AU498" s="6"/>
      <c r="AV498" s="4"/>
      <c r="AW498" s="48"/>
      <c r="AX498" s="46"/>
      <c r="AY498" s="46"/>
      <c r="AZ498" s="54"/>
      <c r="BA498" s="53"/>
      <c r="BB498" s="46"/>
      <c r="BC498" s="46"/>
      <c r="BD498" s="56"/>
      <c r="BE498" s="3"/>
      <c r="BF498" s="6"/>
      <c r="BG498" s="6"/>
      <c r="BH498" s="6"/>
      <c r="BI498" s="3"/>
      <c r="BJ498" s="6"/>
      <c r="BK498" s="6"/>
      <c r="BL498" s="4"/>
      <c r="BM498" s="3"/>
      <c r="BN498" s="6"/>
      <c r="BO498" s="6"/>
      <c r="BP498" s="6"/>
      <c r="BQ498" s="3"/>
      <c r="BR498" s="6"/>
      <c r="BS498" s="6"/>
      <c r="BT498" s="4"/>
      <c r="BU498" s="3"/>
      <c r="BV498" s="6"/>
      <c r="BW498" s="6"/>
      <c r="BX498" s="6"/>
      <c r="BY498" s="74"/>
      <c r="BZ498" s="75"/>
      <c r="CA498" s="76"/>
    </row>
    <row r="500" spans="2:79" ht="15" customHeight="1" thickBot="1" x14ac:dyDescent="0.6"/>
    <row r="501" spans="2:79" ht="15" customHeight="1" thickBot="1" x14ac:dyDescent="0.6">
      <c r="F501" s="7" t="s">
        <v>39</v>
      </c>
      <c r="G501" s="8"/>
      <c r="H501" s="8"/>
      <c r="I501" s="8"/>
      <c r="J501" s="8"/>
      <c r="K501" s="8"/>
      <c r="L501" s="7" t="s">
        <v>48</v>
      </c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7" t="s">
        <v>36</v>
      </c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  <c r="BS501" s="8"/>
      <c r="BT501" s="8"/>
      <c r="BU501" s="8"/>
      <c r="BV501" s="8"/>
      <c r="BW501" s="8"/>
      <c r="BX501" s="8"/>
      <c r="BY501" s="8"/>
      <c r="BZ501" s="8"/>
      <c r="CA501" s="9"/>
    </row>
    <row r="502" spans="2:79" ht="15" customHeight="1" x14ac:dyDescent="0.55000000000000004">
      <c r="B502" s="18" t="s">
        <v>27</v>
      </c>
      <c r="C502" s="19"/>
      <c r="D502" s="20"/>
      <c r="F502" s="1" t="s">
        <v>31</v>
      </c>
      <c r="G502" s="2"/>
      <c r="H502" s="1" t="s">
        <v>32</v>
      </c>
      <c r="I502" s="5"/>
      <c r="J502" s="1" t="s">
        <v>38</v>
      </c>
      <c r="K502" s="2"/>
      <c r="L502" s="21" t="s">
        <v>33</v>
      </c>
      <c r="M502" s="22"/>
      <c r="N502" s="23" t="s">
        <v>34</v>
      </c>
      <c r="O502" s="24"/>
      <c r="P502" s="23" t="s">
        <v>84</v>
      </c>
      <c r="Q502" s="24"/>
      <c r="R502" s="24"/>
      <c r="S502" s="1" t="s">
        <v>47</v>
      </c>
      <c r="T502" s="2"/>
      <c r="U502" s="1" t="s">
        <v>35</v>
      </c>
      <c r="V502" s="5"/>
      <c r="W502" s="23" t="s">
        <v>58</v>
      </c>
      <c r="X502" s="24"/>
      <c r="Y502" s="1" t="s">
        <v>37</v>
      </c>
      <c r="Z502" s="5"/>
      <c r="AA502" s="5"/>
      <c r="AB502" s="5" t="s">
        <v>112</v>
      </c>
      <c r="AC502" s="5"/>
      <c r="AD502" s="5"/>
      <c r="AE502" s="5"/>
      <c r="AF502" s="5"/>
      <c r="AG502" s="5" t="s">
        <v>113</v>
      </c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2"/>
    </row>
    <row r="503" spans="2:79" ht="15" customHeight="1" thickBot="1" x14ac:dyDescent="0.6">
      <c r="B503" s="3">
        <v>50</v>
      </c>
      <c r="C503" s="6"/>
      <c r="D503" s="4"/>
      <c r="F503" s="10">
        <f ca="1">INDIRECT(ADDRESS($B503,1,1,1,$B$9))</f>
        <v>98</v>
      </c>
      <c r="G503" s="11" t="s">
        <v>23</v>
      </c>
      <c r="H503" s="10">
        <f ca="1">INDIRECT(ADDRESS($B503,2,1,1,$B$9))</f>
        <v>10</v>
      </c>
      <c r="I503" t="s">
        <v>24</v>
      </c>
      <c r="J503" s="10" t="str">
        <f ca="1">IF(INDIRECT(ADDRESS($B503,3,1,1,$B$9))="alternating", "先後交互制", "先後固定制")</f>
        <v>先後交互制</v>
      </c>
      <c r="K503" s="11"/>
      <c r="L503" s="33">
        <f ca="1">INDIRECT(ADDRESS($B503,4,1,1,$B$9))</f>
        <v>1</v>
      </c>
      <c r="M503" s="26" t="s">
        <v>28</v>
      </c>
      <c r="N503" s="33">
        <f ca="1">INDIRECT(ADDRESS($B503,5,1,1,$B$9))</f>
        <v>12</v>
      </c>
      <c r="O503" s="26" t="s">
        <v>28</v>
      </c>
      <c r="P503" s="33">
        <f ca="1">INDIRECT(ADDRESS($B503,6,1,1,$B$9))</f>
        <v>14</v>
      </c>
      <c r="Q503" s="26" t="s">
        <v>49</v>
      </c>
      <c r="R503" s="27"/>
      <c r="S503" s="34">
        <v>0</v>
      </c>
      <c r="T503" s="35" t="s">
        <v>28</v>
      </c>
      <c r="U503" s="10">
        <f ca="1">INDIRECT(ADDRESS($B503,7,1,1,$B$9))</f>
        <v>3</v>
      </c>
      <c r="V503" t="s">
        <v>29</v>
      </c>
      <c r="W503" s="33">
        <f ca="1">INDIRECT(ADDRESS($B503,8,1,1,$B$9))</f>
        <v>30</v>
      </c>
      <c r="X503" s="27" t="s">
        <v>29</v>
      </c>
      <c r="Y503" s="10">
        <f ca="1">INDIRECT(ADDRESS($B503,9,1,1,$B$9))</f>
        <v>2000</v>
      </c>
      <c r="Z503" t="s">
        <v>30</v>
      </c>
      <c r="AB503">
        <f ca="1">INDIRECT(ADDRESS($B503,10,1,1,$B$9))</f>
        <v>3</v>
      </c>
      <c r="AC503" t="s">
        <v>29</v>
      </c>
      <c r="AG503">
        <f ca="1">INDIRECT(ADDRESS($B503,11,1,1,$B$9))</f>
        <v>30</v>
      </c>
      <c r="AH503" t="s">
        <v>29</v>
      </c>
      <c r="CA503" s="11"/>
    </row>
    <row r="504" spans="2:79" ht="15" customHeight="1" thickBot="1" x14ac:dyDescent="0.6">
      <c r="F504" s="10"/>
      <c r="G504" s="11"/>
      <c r="H504" s="10"/>
      <c r="J504" s="41" t="str">
        <f ca="1">IF(J503="先後交互制","１局目は", "ずっと")</f>
        <v>１局目は</v>
      </c>
      <c r="K504" s="42"/>
      <c r="L504" s="28"/>
      <c r="M504" s="26"/>
      <c r="N504" s="25"/>
      <c r="O504" s="27"/>
      <c r="P504" s="36" t="s">
        <v>57</v>
      </c>
      <c r="Q504" s="38"/>
      <c r="R504" s="38"/>
      <c r="S504" s="41" t="s">
        <v>51</v>
      </c>
      <c r="T504" s="42"/>
      <c r="U504" s="10"/>
      <c r="W504" s="36" t="s">
        <v>54</v>
      </c>
      <c r="X504" s="27"/>
      <c r="Y504" s="10"/>
      <c r="AK504" s="1" t="s">
        <v>46</v>
      </c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1" t="s">
        <v>93</v>
      </c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2"/>
    </row>
    <row r="505" spans="2:79" ht="15" customHeight="1" thickBot="1" x14ac:dyDescent="0.6">
      <c r="F505" s="10"/>
      <c r="G505" s="11"/>
      <c r="J505" s="41" t="str">
        <f ca="1">IF(J503="先後交互制","Ａさんの先手番、", "")</f>
        <v>Ａさんの先手番、</v>
      </c>
      <c r="K505" s="42"/>
      <c r="L505" s="28"/>
      <c r="M505" s="26"/>
      <c r="N505" s="25"/>
      <c r="O505" s="27"/>
      <c r="P505" s="36" t="s">
        <v>53</v>
      </c>
      <c r="Q505" s="38"/>
      <c r="R505" s="38"/>
      <c r="S505" s="43" t="s">
        <v>52</v>
      </c>
      <c r="T505" s="42"/>
      <c r="U505" s="10"/>
      <c r="W505" s="37" t="s">
        <v>55</v>
      </c>
      <c r="X505" s="27"/>
      <c r="Y505" s="10"/>
      <c r="Z505" s="11"/>
      <c r="AA505" s="12" t="s">
        <v>40</v>
      </c>
      <c r="AB505" s="13"/>
      <c r="AC505" s="13"/>
      <c r="AD505" s="13"/>
      <c r="AE505" s="14"/>
      <c r="AF505" s="12" t="s">
        <v>41</v>
      </c>
      <c r="AG505" s="13"/>
      <c r="AH505" s="13"/>
      <c r="AI505" s="13"/>
      <c r="AJ505" s="13"/>
      <c r="AK505" s="10">
        <f ca="1">INDIRECT(ADDRESS($B503,14,1,1,$B$9))</f>
        <v>346</v>
      </c>
      <c r="AL505" t="s">
        <v>30</v>
      </c>
      <c r="AO505" s="6" t="s">
        <v>42</v>
      </c>
      <c r="AP505" s="6"/>
      <c r="AQ505" s="6"/>
      <c r="AR505" s="6"/>
      <c r="AS505" s="6"/>
      <c r="AT505" s="6"/>
      <c r="AU505" s="6"/>
      <c r="AV505" s="6"/>
      <c r="AW505" s="49" t="s">
        <v>45</v>
      </c>
      <c r="AX505" s="47"/>
      <c r="AY505" s="47"/>
      <c r="AZ505" s="47"/>
      <c r="BA505" s="47"/>
      <c r="BB505" s="47"/>
      <c r="BC505" s="47"/>
      <c r="BD505" s="47"/>
      <c r="BE505" s="10">
        <f ca="1">INDIRECT(ADDRESS($B503,19,1,1,$B$9))</f>
        <v>1654</v>
      </c>
      <c r="BF505" t="s">
        <v>30</v>
      </c>
      <c r="BI505" s="6" t="s">
        <v>42</v>
      </c>
      <c r="BQ505" t="s">
        <v>45</v>
      </c>
      <c r="BY505" s="77" t="s">
        <v>47</v>
      </c>
      <c r="BZ505" s="78"/>
      <c r="CA505" s="79"/>
    </row>
    <row r="506" spans="2:79" ht="15" customHeight="1" x14ac:dyDescent="0.55000000000000004">
      <c r="F506" s="10"/>
      <c r="G506" s="11"/>
      <c r="H506" s="10"/>
      <c r="J506" s="41" t="str">
        <f ca="1">IF(J503="先後交互制","Ｂさんの後手番。", "")</f>
        <v>Ｂさんの後手番。</v>
      </c>
      <c r="K506" s="42"/>
      <c r="L506" s="28"/>
      <c r="M506" s="26"/>
      <c r="N506" s="25"/>
      <c r="O506" s="27"/>
      <c r="P506" s="36" t="s">
        <v>50</v>
      </c>
      <c r="Q506" s="38"/>
      <c r="R506" s="38"/>
      <c r="S506" s="43"/>
      <c r="T506" s="42"/>
      <c r="U506" s="10"/>
      <c r="W506" s="37" t="s">
        <v>56</v>
      </c>
      <c r="X506" s="27"/>
      <c r="Y506" s="10"/>
      <c r="Z506" s="11"/>
      <c r="AA506" s="15"/>
      <c r="AB506" s="16">
        <f ca="1">INDIRECT(ADDRESS($B503,12,1,1,$B$9))</f>
        <v>1048</v>
      </c>
      <c r="AC506" s="16" t="s">
        <v>30</v>
      </c>
      <c r="AD506" s="16"/>
      <c r="AE506" s="17"/>
      <c r="AF506" s="15"/>
      <c r="AG506" s="16">
        <f ca="1">INDIRECT(ADDRESS($B503,13,1,1,$B$9))</f>
        <v>853</v>
      </c>
      <c r="AH506" s="16" t="s">
        <v>30</v>
      </c>
      <c r="AI506" s="16"/>
      <c r="AJ506" s="16"/>
      <c r="AK506" s="10">
        <f ca="1">AK505*100/$Y503</f>
        <v>17.3</v>
      </c>
      <c r="AL506" t="s">
        <v>101</v>
      </c>
      <c r="AO506" s="1" t="s">
        <v>43</v>
      </c>
      <c r="AP506" s="5"/>
      <c r="AQ506" s="5"/>
      <c r="AR506" s="2"/>
      <c r="AS506" s="1" t="s">
        <v>44</v>
      </c>
      <c r="AT506" s="5"/>
      <c r="AU506" s="5"/>
      <c r="AV506" s="2"/>
      <c r="AW506" s="51" t="s">
        <v>43</v>
      </c>
      <c r="AX506" s="51"/>
      <c r="AY506" s="51"/>
      <c r="AZ506" s="52"/>
      <c r="BA506" s="50" t="s">
        <v>44</v>
      </c>
      <c r="BB506" s="51"/>
      <c r="BC506" s="51"/>
      <c r="BD506" s="55"/>
      <c r="BE506" s="10">
        <f ca="1">BE505*100/$Y503</f>
        <v>82.7</v>
      </c>
      <c r="BF506" t="s">
        <v>101</v>
      </c>
      <c r="BI506" s="1" t="s">
        <v>43</v>
      </c>
      <c r="BJ506" s="5"/>
      <c r="BK506" s="5"/>
      <c r="BL506" s="2"/>
      <c r="BM506" s="5" t="s">
        <v>44</v>
      </c>
      <c r="BN506" s="5"/>
      <c r="BO506" s="5"/>
      <c r="BP506" s="5"/>
      <c r="BQ506" s="1" t="s">
        <v>43</v>
      </c>
      <c r="BR506" s="5"/>
      <c r="BS506" s="5"/>
      <c r="BT506" s="2"/>
      <c r="BU506" s="1" t="s">
        <v>44</v>
      </c>
      <c r="BV506" s="5"/>
      <c r="BW506" s="5"/>
      <c r="BX506" s="5"/>
      <c r="BY506" s="69">
        <f ca="1">INDIRECT(ADDRESS($B503,24,1,1,$B$9))</f>
        <v>99</v>
      </c>
      <c r="BZ506" s="70" t="s">
        <v>30</v>
      </c>
      <c r="CA506" s="71"/>
    </row>
    <row r="507" spans="2:79" ht="15" customHeight="1" x14ac:dyDescent="0.55000000000000004">
      <c r="F507" s="10"/>
      <c r="G507" s="11"/>
      <c r="H507" s="10"/>
      <c r="J507" s="41" t="str">
        <f ca="1">IF(J503="先後交互制","１局毎に先後入替", "先後入替無し")</f>
        <v>１局毎に先後入替</v>
      </c>
      <c r="K507" s="42"/>
      <c r="L507" s="28"/>
      <c r="M507" s="26"/>
      <c r="N507" s="25"/>
      <c r="O507" s="27"/>
      <c r="P507" s="37"/>
      <c r="Q507" s="38"/>
      <c r="R507" s="38"/>
      <c r="S507" s="43"/>
      <c r="T507" s="42"/>
      <c r="U507" s="10"/>
      <c r="W507" s="25"/>
      <c r="X507" s="27"/>
      <c r="Y507" s="10"/>
      <c r="Z507" s="11"/>
      <c r="AA507" s="59"/>
      <c r="AB507" s="67">
        <f ca="1">AB506*100/(Y503-BY506)</f>
        <v>55.128879537085744</v>
      </c>
      <c r="AC507" s="58" t="s">
        <v>24</v>
      </c>
      <c r="AD507" s="63"/>
      <c r="AE507" s="17"/>
      <c r="AF507" s="59"/>
      <c r="AG507" s="67">
        <f ca="1">AG506*100/(Y503-BY506)</f>
        <v>44.871120462914256</v>
      </c>
      <c r="AH507" s="58" t="s">
        <v>24</v>
      </c>
      <c r="AI507" s="16"/>
      <c r="AJ507" s="16"/>
      <c r="AK507" s="10"/>
      <c r="AO507" s="10">
        <f ca="1">INDIRECT(ADDRESS($B503,15,1,1,$B$9))</f>
        <v>205</v>
      </c>
      <c r="AP507" t="s">
        <v>30</v>
      </c>
      <c r="AR507" s="11"/>
      <c r="AS507" s="10">
        <f ca="1">INDIRECT(ADDRESS($B503,16,1,1,$B$9))</f>
        <v>141</v>
      </c>
      <c r="AT507" t="s">
        <v>30</v>
      </c>
      <c r="AV507" s="11"/>
      <c r="AW507" s="47">
        <f ca="1">INDIRECT(ADDRESS($B503,17,1,1,$B$9))</f>
        <v>0</v>
      </c>
      <c r="AX507" s="49" t="s">
        <v>30</v>
      </c>
      <c r="AY507" s="49"/>
      <c r="AZ507" s="60"/>
      <c r="BA507" s="61">
        <f ca="1">INDIRECT(ADDRESS($B503,18,1,1,$B$9))</f>
        <v>0</v>
      </c>
      <c r="BB507" s="49" t="s">
        <v>30</v>
      </c>
      <c r="BC507" s="49"/>
      <c r="BD507" s="62"/>
      <c r="BE507" s="10"/>
      <c r="BI507" s="10">
        <f ca="1">INDIRECT(ADDRESS($B503,20,1,1,$B$9))</f>
        <v>770</v>
      </c>
      <c r="BJ507" t="s">
        <v>30</v>
      </c>
      <c r="BL507" s="11"/>
      <c r="BM507" s="10">
        <f ca="1">INDIRECT(ADDRESS($B503,21,1,1,$B$9))</f>
        <v>642</v>
      </c>
      <c r="BN507" t="s">
        <v>30</v>
      </c>
      <c r="BQ507" s="10">
        <f ca="1">INDIRECT(ADDRESS($B503,22,1,1,$B$9))</f>
        <v>73</v>
      </c>
      <c r="BR507" t="s">
        <v>30</v>
      </c>
      <c r="BT507" s="11"/>
      <c r="BU507" s="10">
        <f ca="1">INDIRECT(ADDRESS($B503,23,1,1,$B$9))</f>
        <v>70</v>
      </c>
      <c r="BV507" t="s">
        <v>30</v>
      </c>
      <c r="BY507" s="72">
        <f ca="1">BY506*100/Y503</f>
        <v>4.95</v>
      </c>
      <c r="BZ507" s="73" t="s">
        <v>24</v>
      </c>
      <c r="CA507" s="71"/>
    </row>
    <row r="508" spans="2:79" ht="15" customHeight="1" thickBot="1" x14ac:dyDescent="0.6">
      <c r="F508" s="3"/>
      <c r="G508" s="4"/>
      <c r="H508" s="3"/>
      <c r="I508" s="6"/>
      <c r="J508" s="57"/>
      <c r="K508" s="45"/>
      <c r="L508" s="29"/>
      <c r="M508" s="30"/>
      <c r="N508" s="31"/>
      <c r="O508" s="32"/>
      <c r="P508" s="39"/>
      <c r="Q508" s="40"/>
      <c r="R508" s="40"/>
      <c r="S508" s="44"/>
      <c r="T508" s="45"/>
      <c r="U508" s="3"/>
      <c r="V508" s="6"/>
      <c r="W508" s="31"/>
      <c r="X508" s="32"/>
      <c r="Y508" s="3"/>
      <c r="Z508" s="4"/>
      <c r="AA508" s="64" t="s">
        <v>116</v>
      </c>
      <c r="AB508" s="68">
        <f ca="1">AB507-50</f>
        <v>5.1288795370857443</v>
      </c>
      <c r="AC508" s="65" t="s">
        <v>117</v>
      </c>
      <c r="AD508" s="65"/>
      <c r="AE508" s="66"/>
      <c r="AF508" s="64" t="s">
        <v>116</v>
      </c>
      <c r="AG508" s="68">
        <f ca="1">AG507-50</f>
        <v>-5.1288795370857443</v>
      </c>
      <c r="AH508" s="65" t="s">
        <v>117</v>
      </c>
      <c r="AI508" s="65"/>
      <c r="AJ508" s="65"/>
      <c r="AK508" s="3"/>
      <c r="AL508" s="6"/>
      <c r="AM508" s="6"/>
      <c r="AN508" s="6"/>
      <c r="AO508" s="3"/>
      <c r="AP508" s="6"/>
      <c r="AQ508" s="6"/>
      <c r="AR508" s="4"/>
      <c r="AS508" s="3"/>
      <c r="AT508" s="6"/>
      <c r="AU508" s="6"/>
      <c r="AV508" s="4"/>
      <c r="AW508" s="48"/>
      <c r="AX508" s="46"/>
      <c r="AY508" s="46"/>
      <c r="AZ508" s="54"/>
      <c r="BA508" s="53"/>
      <c r="BB508" s="46"/>
      <c r="BC508" s="46"/>
      <c r="BD508" s="56"/>
      <c r="BE508" s="3"/>
      <c r="BF508" s="6"/>
      <c r="BG508" s="6"/>
      <c r="BH508" s="6"/>
      <c r="BI508" s="3"/>
      <c r="BJ508" s="6"/>
      <c r="BK508" s="6"/>
      <c r="BL508" s="4"/>
      <c r="BM508" s="3"/>
      <c r="BN508" s="6"/>
      <c r="BO508" s="6"/>
      <c r="BP508" s="6"/>
      <c r="BQ508" s="3"/>
      <c r="BR508" s="6"/>
      <c r="BS508" s="6"/>
      <c r="BT508" s="4"/>
      <c r="BU508" s="3"/>
      <c r="BV508" s="6"/>
      <c r="BW508" s="6"/>
      <c r="BX508" s="6"/>
      <c r="BY508" s="74"/>
      <c r="BZ508" s="75"/>
      <c r="CA508" s="76"/>
    </row>
    <row r="510" spans="2:79" ht="15" customHeight="1" thickBot="1" x14ac:dyDescent="0.6"/>
    <row r="511" spans="2:79" ht="15" customHeight="1" thickBot="1" x14ac:dyDescent="0.6">
      <c r="F511" s="7" t="s">
        <v>39</v>
      </c>
      <c r="G511" s="8"/>
      <c r="H511" s="8"/>
      <c r="I511" s="8"/>
      <c r="J511" s="8"/>
      <c r="K511" s="8"/>
      <c r="L511" s="7" t="s">
        <v>48</v>
      </c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7" t="s">
        <v>36</v>
      </c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  <c r="BQ511" s="8"/>
      <c r="BR511" s="8"/>
      <c r="BS511" s="8"/>
      <c r="BT511" s="8"/>
      <c r="BU511" s="8"/>
      <c r="BV511" s="8"/>
      <c r="BW511" s="8"/>
      <c r="BX511" s="8"/>
      <c r="BY511" s="8"/>
      <c r="BZ511" s="8"/>
      <c r="CA511" s="9"/>
    </row>
    <row r="512" spans="2:79" ht="15" customHeight="1" x14ac:dyDescent="0.55000000000000004">
      <c r="B512" s="18" t="s">
        <v>27</v>
      </c>
      <c r="C512" s="19"/>
      <c r="D512" s="20"/>
      <c r="F512" s="1" t="s">
        <v>31</v>
      </c>
      <c r="G512" s="2"/>
      <c r="H512" s="1" t="s">
        <v>32</v>
      </c>
      <c r="I512" s="5"/>
      <c r="J512" s="1" t="s">
        <v>38</v>
      </c>
      <c r="K512" s="2"/>
      <c r="L512" s="21" t="s">
        <v>33</v>
      </c>
      <c r="M512" s="22"/>
      <c r="N512" s="23" t="s">
        <v>34</v>
      </c>
      <c r="O512" s="24"/>
      <c r="P512" s="23" t="s">
        <v>84</v>
      </c>
      <c r="Q512" s="24"/>
      <c r="R512" s="24"/>
      <c r="S512" s="1" t="s">
        <v>47</v>
      </c>
      <c r="T512" s="2"/>
      <c r="U512" s="1" t="s">
        <v>35</v>
      </c>
      <c r="V512" s="5"/>
      <c r="W512" s="23" t="s">
        <v>58</v>
      </c>
      <c r="X512" s="24"/>
      <c r="Y512" s="1" t="s">
        <v>37</v>
      </c>
      <c r="Z512" s="5"/>
      <c r="AA512" s="5"/>
      <c r="AB512" s="5" t="s">
        <v>112</v>
      </c>
      <c r="AC512" s="5"/>
      <c r="AD512" s="5"/>
      <c r="AE512" s="5"/>
      <c r="AF512" s="5"/>
      <c r="AG512" s="5" t="s">
        <v>113</v>
      </c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2"/>
    </row>
    <row r="513" spans="2:79" ht="15" customHeight="1" thickBot="1" x14ac:dyDescent="0.6">
      <c r="B513" s="3">
        <v>51</v>
      </c>
      <c r="C513" s="6"/>
      <c r="D513" s="4"/>
      <c r="F513" s="10">
        <f ca="1">INDIRECT(ADDRESS($B513,1,1,1,$B$9))</f>
        <v>99</v>
      </c>
      <c r="G513" s="11" t="s">
        <v>23</v>
      </c>
      <c r="H513" s="10">
        <f ca="1">INDIRECT(ADDRESS($B513,2,1,1,$B$9))</f>
        <v>10</v>
      </c>
      <c r="I513" t="s">
        <v>24</v>
      </c>
      <c r="J513" s="10" t="str">
        <f ca="1">IF(INDIRECT(ADDRESS($B513,3,1,1,$B$9))="alternating", "先後交互制", "先後固定制")</f>
        <v>先後交互制</v>
      </c>
      <c r="K513" s="11"/>
      <c r="L513" s="33">
        <f ca="1">INDIRECT(ADDRESS($B513,4,1,1,$B$9))</f>
        <v>1</v>
      </c>
      <c r="M513" s="26" t="s">
        <v>28</v>
      </c>
      <c r="N513" s="33">
        <f ca="1">INDIRECT(ADDRESS($B513,5,1,1,$B$9))</f>
        <v>12</v>
      </c>
      <c r="O513" s="26" t="s">
        <v>28</v>
      </c>
      <c r="P513" s="33">
        <f ca="1">INDIRECT(ADDRESS($B513,6,1,1,$B$9))</f>
        <v>13</v>
      </c>
      <c r="Q513" s="26" t="s">
        <v>49</v>
      </c>
      <c r="R513" s="27"/>
      <c r="S513" s="34">
        <v>0</v>
      </c>
      <c r="T513" s="35" t="s">
        <v>28</v>
      </c>
      <c r="U513" s="10">
        <f ca="1">INDIRECT(ADDRESS($B513,7,1,1,$B$9))</f>
        <v>2</v>
      </c>
      <c r="V513" t="s">
        <v>29</v>
      </c>
      <c r="W513" s="33">
        <f ca="1">INDIRECT(ADDRESS($B513,8,1,1,$B$9))</f>
        <v>28</v>
      </c>
      <c r="X513" s="27" t="s">
        <v>29</v>
      </c>
      <c r="Y513" s="10">
        <f ca="1">INDIRECT(ADDRESS($B513,9,1,1,$B$9))</f>
        <v>2000</v>
      </c>
      <c r="Z513" t="s">
        <v>30</v>
      </c>
      <c r="AB513">
        <f ca="1">INDIRECT(ADDRESS($B513,10,1,1,$B$9))</f>
        <v>2</v>
      </c>
      <c r="AC513" t="s">
        <v>29</v>
      </c>
      <c r="AG513">
        <f ca="1">INDIRECT(ADDRESS($B513,11,1,1,$B$9))</f>
        <v>28</v>
      </c>
      <c r="AH513" t="s">
        <v>29</v>
      </c>
      <c r="CA513" s="11"/>
    </row>
    <row r="514" spans="2:79" ht="15" customHeight="1" thickBot="1" x14ac:dyDescent="0.6">
      <c r="F514" s="10"/>
      <c r="G514" s="11"/>
      <c r="H514" s="10"/>
      <c r="J514" s="41" t="str">
        <f ca="1">IF(J513="先後交互制","１局目は", "ずっと")</f>
        <v>１局目は</v>
      </c>
      <c r="K514" s="42"/>
      <c r="L514" s="28"/>
      <c r="M514" s="26"/>
      <c r="N514" s="25"/>
      <c r="O514" s="27"/>
      <c r="P514" s="36" t="s">
        <v>57</v>
      </c>
      <c r="Q514" s="38"/>
      <c r="R514" s="38"/>
      <c r="S514" s="41" t="s">
        <v>51</v>
      </c>
      <c r="T514" s="42"/>
      <c r="U514" s="10"/>
      <c r="W514" s="36" t="s">
        <v>54</v>
      </c>
      <c r="X514" s="27"/>
      <c r="Y514" s="10"/>
      <c r="AK514" s="1" t="s">
        <v>46</v>
      </c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1" t="s">
        <v>93</v>
      </c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2"/>
    </row>
    <row r="515" spans="2:79" ht="15" customHeight="1" thickBot="1" x14ac:dyDescent="0.6">
      <c r="F515" s="10"/>
      <c r="G515" s="11"/>
      <c r="J515" s="41" t="str">
        <f ca="1">IF(J513="先後交互制","Ａさんの先手番、", "")</f>
        <v>Ａさんの先手番、</v>
      </c>
      <c r="K515" s="42"/>
      <c r="L515" s="28"/>
      <c r="M515" s="26"/>
      <c r="N515" s="25"/>
      <c r="O515" s="27"/>
      <c r="P515" s="36" t="s">
        <v>53</v>
      </c>
      <c r="Q515" s="38"/>
      <c r="R515" s="38"/>
      <c r="S515" s="43" t="s">
        <v>52</v>
      </c>
      <c r="T515" s="42"/>
      <c r="U515" s="10"/>
      <c r="W515" s="37" t="s">
        <v>55</v>
      </c>
      <c r="X515" s="27"/>
      <c r="Y515" s="10"/>
      <c r="Z515" s="11"/>
      <c r="AA515" s="12" t="s">
        <v>40</v>
      </c>
      <c r="AB515" s="13"/>
      <c r="AC515" s="13"/>
      <c r="AD515" s="13"/>
      <c r="AE515" s="14"/>
      <c r="AF515" s="12" t="s">
        <v>41</v>
      </c>
      <c r="AG515" s="13"/>
      <c r="AH515" s="13"/>
      <c r="AI515" s="13"/>
      <c r="AJ515" s="13"/>
      <c r="AK515" s="10">
        <f ca="1">INDIRECT(ADDRESS($B513,14,1,1,$B$9))</f>
        <v>272</v>
      </c>
      <c r="AL515" t="s">
        <v>30</v>
      </c>
      <c r="AO515" s="6" t="s">
        <v>42</v>
      </c>
      <c r="AP515" s="6"/>
      <c r="AQ515" s="6"/>
      <c r="AR515" s="6"/>
      <c r="AS515" s="6"/>
      <c r="AT515" s="6"/>
      <c r="AU515" s="6"/>
      <c r="AV515" s="6"/>
      <c r="AW515" s="49" t="s">
        <v>45</v>
      </c>
      <c r="AX515" s="47"/>
      <c r="AY515" s="47"/>
      <c r="AZ515" s="47"/>
      <c r="BA515" s="47"/>
      <c r="BB515" s="47"/>
      <c r="BC515" s="47"/>
      <c r="BD515" s="47"/>
      <c r="BE515" s="10">
        <f ca="1">INDIRECT(ADDRESS($B513,19,1,1,$B$9))</f>
        <v>1728</v>
      </c>
      <c r="BF515" t="s">
        <v>30</v>
      </c>
      <c r="BI515" s="6" t="s">
        <v>42</v>
      </c>
      <c r="BQ515" t="s">
        <v>45</v>
      </c>
      <c r="BY515" s="77" t="s">
        <v>47</v>
      </c>
      <c r="BZ515" s="78"/>
      <c r="CA515" s="79"/>
    </row>
    <row r="516" spans="2:79" ht="15" customHeight="1" x14ac:dyDescent="0.55000000000000004">
      <c r="F516" s="10"/>
      <c r="G516" s="11"/>
      <c r="H516" s="10"/>
      <c r="J516" s="41" t="str">
        <f ca="1">IF(J513="先後交互制","Ｂさんの後手番。", "")</f>
        <v>Ｂさんの後手番。</v>
      </c>
      <c r="K516" s="42"/>
      <c r="L516" s="28"/>
      <c r="M516" s="26"/>
      <c r="N516" s="25"/>
      <c r="O516" s="27"/>
      <c r="P516" s="36" t="s">
        <v>50</v>
      </c>
      <c r="Q516" s="38"/>
      <c r="R516" s="38"/>
      <c r="S516" s="43"/>
      <c r="T516" s="42"/>
      <c r="U516" s="10"/>
      <c r="W516" s="37" t="s">
        <v>56</v>
      </c>
      <c r="X516" s="27"/>
      <c r="Y516" s="10"/>
      <c r="Z516" s="11"/>
      <c r="AA516" s="15"/>
      <c r="AB516" s="16">
        <f ca="1">INDIRECT(ADDRESS($B513,12,1,1,$B$9))</f>
        <v>1092</v>
      </c>
      <c r="AC516" s="16" t="s">
        <v>30</v>
      </c>
      <c r="AD516" s="16"/>
      <c r="AE516" s="17"/>
      <c r="AF516" s="15"/>
      <c r="AG516" s="16">
        <f ca="1">INDIRECT(ADDRESS($B513,13,1,1,$B$9))</f>
        <v>796</v>
      </c>
      <c r="AH516" s="16" t="s">
        <v>30</v>
      </c>
      <c r="AI516" s="16"/>
      <c r="AJ516" s="16"/>
      <c r="AK516" s="10">
        <f ca="1">AK515*100/$Y513</f>
        <v>13.6</v>
      </c>
      <c r="AL516" t="s">
        <v>101</v>
      </c>
      <c r="AO516" s="1" t="s">
        <v>43</v>
      </c>
      <c r="AP516" s="5"/>
      <c r="AQ516" s="5"/>
      <c r="AR516" s="2"/>
      <c r="AS516" s="1" t="s">
        <v>44</v>
      </c>
      <c r="AT516" s="5"/>
      <c r="AU516" s="5"/>
      <c r="AV516" s="2"/>
      <c r="AW516" s="51" t="s">
        <v>43</v>
      </c>
      <c r="AX516" s="51"/>
      <c r="AY516" s="51"/>
      <c r="AZ516" s="52"/>
      <c r="BA516" s="50" t="s">
        <v>44</v>
      </c>
      <c r="BB516" s="51"/>
      <c r="BC516" s="51"/>
      <c r="BD516" s="55"/>
      <c r="BE516" s="10">
        <f ca="1">BE515*100/$Y513</f>
        <v>86.4</v>
      </c>
      <c r="BF516" t="s">
        <v>101</v>
      </c>
      <c r="BI516" s="1" t="s">
        <v>43</v>
      </c>
      <c r="BJ516" s="5"/>
      <c r="BK516" s="5"/>
      <c r="BL516" s="2"/>
      <c r="BM516" s="5" t="s">
        <v>44</v>
      </c>
      <c r="BN516" s="5"/>
      <c r="BO516" s="5"/>
      <c r="BP516" s="5"/>
      <c r="BQ516" s="1" t="s">
        <v>43</v>
      </c>
      <c r="BR516" s="5"/>
      <c r="BS516" s="5"/>
      <c r="BT516" s="2"/>
      <c r="BU516" s="1" t="s">
        <v>44</v>
      </c>
      <c r="BV516" s="5"/>
      <c r="BW516" s="5"/>
      <c r="BX516" s="5"/>
      <c r="BY516" s="69">
        <f ca="1">INDIRECT(ADDRESS($B513,24,1,1,$B$9))</f>
        <v>112</v>
      </c>
      <c r="BZ516" s="70" t="s">
        <v>30</v>
      </c>
      <c r="CA516" s="71"/>
    </row>
    <row r="517" spans="2:79" ht="15" customHeight="1" x14ac:dyDescent="0.55000000000000004">
      <c r="F517" s="10"/>
      <c r="G517" s="11"/>
      <c r="H517" s="10"/>
      <c r="J517" s="41" t="str">
        <f ca="1">IF(J513="先後交互制","１局毎に先後入替", "先後入替無し")</f>
        <v>１局毎に先後入替</v>
      </c>
      <c r="K517" s="42"/>
      <c r="L517" s="28"/>
      <c r="M517" s="26"/>
      <c r="N517" s="25"/>
      <c r="O517" s="27"/>
      <c r="P517" s="37"/>
      <c r="Q517" s="38"/>
      <c r="R517" s="38"/>
      <c r="S517" s="43"/>
      <c r="T517" s="42"/>
      <c r="U517" s="10"/>
      <c r="W517" s="25"/>
      <c r="X517" s="27"/>
      <c r="Y517" s="10"/>
      <c r="Z517" s="11"/>
      <c r="AA517" s="59"/>
      <c r="AB517" s="67">
        <f ca="1">AB516*100/(Y513-BY516)</f>
        <v>57.83898305084746</v>
      </c>
      <c r="AC517" s="58" t="s">
        <v>24</v>
      </c>
      <c r="AD517" s="63"/>
      <c r="AE517" s="17"/>
      <c r="AF517" s="59"/>
      <c r="AG517" s="67">
        <f ca="1">AG516*100/(Y513-BY516)</f>
        <v>42.16101694915254</v>
      </c>
      <c r="AH517" s="58" t="s">
        <v>24</v>
      </c>
      <c r="AI517" s="16"/>
      <c r="AJ517" s="16"/>
      <c r="AK517" s="10"/>
      <c r="AO517" s="10">
        <f ca="1">INDIRECT(ADDRESS($B513,15,1,1,$B$9))</f>
        <v>175</v>
      </c>
      <c r="AP517" t="s">
        <v>30</v>
      </c>
      <c r="AR517" s="11"/>
      <c r="AS517" s="10">
        <f ca="1">INDIRECT(ADDRESS($B513,16,1,1,$B$9))</f>
        <v>97</v>
      </c>
      <c r="AT517" t="s">
        <v>30</v>
      </c>
      <c r="AV517" s="11"/>
      <c r="AW517" s="47">
        <f ca="1">INDIRECT(ADDRESS($B513,17,1,1,$B$9))</f>
        <v>0</v>
      </c>
      <c r="AX517" s="49" t="s">
        <v>30</v>
      </c>
      <c r="AY517" s="49"/>
      <c r="AZ517" s="60"/>
      <c r="BA517" s="61">
        <f ca="1">INDIRECT(ADDRESS($B513,18,1,1,$B$9))</f>
        <v>0</v>
      </c>
      <c r="BB517" s="49" t="s">
        <v>30</v>
      </c>
      <c r="BC517" s="49"/>
      <c r="BD517" s="62"/>
      <c r="BE517" s="10"/>
      <c r="BI517" s="10">
        <f ca="1">INDIRECT(ADDRESS($B513,20,1,1,$B$9))</f>
        <v>837</v>
      </c>
      <c r="BJ517" t="s">
        <v>30</v>
      </c>
      <c r="BL517" s="11"/>
      <c r="BM517" s="10">
        <f ca="1">INDIRECT(ADDRESS($B513,21,1,1,$B$9))</f>
        <v>629</v>
      </c>
      <c r="BN517" t="s">
        <v>30</v>
      </c>
      <c r="BQ517" s="10">
        <f ca="1">INDIRECT(ADDRESS($B513,22,1,1,$B$9))</f>
        <v>80</v>
      </c>
      <c r="BR517" t="s">
        <v>30</v>
      </c>
      <c r="BT517" s="11"/>
      <c r="BU517" s="10">
        <f ca="1">INDIRECT(ADDRESS($B513,23,1,1,$B$9))</f>
        <v>70</v>
      </c>
      <c r="BV517" t="s">
        <v>30</v>
      </c>
      <c r="BY517" s="72">
        <f ca="1">BY516*100/Y513</f>
        <v>5.6</v>
      </c>
      <c r="BZ517" s="73" t="s">
        <v>24</v>
      </c>
      <c r="CA517" s="71"/>
    </row>
    <row r="518" spans="2:79" ht="15" customHeight="1" thickBot="1" x14ac:dyDescent="0.6">
      <c r="F518" s="3"/>
      <c r="G518" s="4"/>
      <c r="H518" s="3"/>
      <c r="I518" s="6"/>
      <c r="J518" s="57"/>
      <c r="K518" s="45"/>
      <c r="L518" s="29"/>
      <c r="M518" s="30"/>
      <c r="N518" s="31"/>
      <c r="O518" s="32"/>
      <c r="P518" s="39"/>
      <c r="Q518" s="40"/>
      <c r="R518" s="40"/>
      <c r="S518" s="44"/>
      <c r="T518" s="45"/>
      <c r="U518" s="3"/>
      <c r="V518" s="6"/>
      <c r="W518" s="31"/>
      <c r="X518" s="32"/>
      <c r="Y518" s="3"/>
      <c r="Z518" s="4"/>
      <c r="AA518" s="64" t="s">
        <v>116</v>
      </c>
      <c r="AB518" s="68">
        <f ca="1">AB517-50</f>
        <v>7.8389830508474603</v>
      </c>
      <c r="AC518" s="65" t="s">
        <v>117</v>
      </c>
      <c r="AD518" s="65"/>
      <c r="AE518" s="66"/>
      <c r="AF518" s="64" t="s">
        <v>116</v>
      </c>
      <c r="AG518" s="68">
        <f ca="1">AG517-50</f>
        <v>-7.8389830508474603</v>
      </c>
      <c r="AH518" s="65" t="s">
        <v>117</v>
      </c>
      <c r="AI518" s="65"/>
      <c r="AJ518" s="65"/>
      <c r="AK518" s="3"/>
      <c r="AL518" s="6"/>
      <c r="AM518" s="6"/>
      <c r="AN518" s="6"/>
      <c r="AO518" s="3"/>
      <c r="AP518" s="6"/>
      <c r="AQ518" s="6"/>
      <c r="AR518" s="4"/>
      <c r="AS518" s="3"/>
      <c r="AT518" s="6"/>
      <c r="AU518" s="6"/>
      <c r="AV518" s="4"/>
      <c r="AW518" s="48"/>
      <c r="AX518" s="46"/>
      <c r="AY518" s="46"/>
      <c r="AZ518" s="54"/>
      <c r="BA518" s="53"/>
      <c r="BB518" s="46"/>
      <c r="BC518" s="46"/>
      <c r="BD518" s="56"/>
      <c r="BE518" s="3"/>
      <c r="BF518" s="6"/>
      <c r="BG518" s="6"/>
      <c r="BH518" s="6"/>
      <c r="BI518" s="3"/>
      <c r="BJ518" s="6"/>
      <c r="BK518" s="6"/>
      <c r="BL518" s="4"/>
      <c r="BM518" s="3"/>
      <c r="BN518" s="6"/>
      <c r="BO518" s="6"/>
      <c r="BP518" s="6"/>
      <c r="BQ518" s="3"/>
      <c r="BR518" s="6"/>
      <c r="BS518" s="6"/>
      <c r="BT518" s="4"/>
      <c r="BU518" s="3"/>
      <c r="BV518" s="6"/>
      <c r="BW518" s="6"/>
      <c r="BX518" s="6"/>
      <c r="BY518" s="74"/>
      <c r="BZ518" s="75"/>
      <c r="CA518" s="76"/>
    </row>
  </sheetData>
  <phoneticPr fontId="18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94E67-9E19-432B-B86E-3583C5FE4465}">
  <dimension ref="A1:AQ51"/>
  <sheetViews>
    <sheetView workbookViewId="0"/>
  </sheetViews>
  <sheetFormatPr defaultRowHeight="18" x14ac:dyDescent="0.55000000000000004"/>
  <cols>
    <col min="1" max="1" width="5.83203125" bestFit="1" customWidth="1"/>
    <col min="2" max="2" width="4.5" bestFit="1" customWidth="1"/>
    <col min="3" max="3" width="7.75" bestFit="1" customWidth="1"/>
    <col min="4" max="4" width="13.75" bestFit="1" customWidth="1"/>
    <col min="5" max="5" width="8.9140625" bestFit="1" customWidth="1"/>
    <col min="6" max="6" width="9.25" bestFit="1" customWidth="1"/>
    <col min="7" max="7" width="6.58203125" bestFit="1" customWidth="1"/>
    <col min="8" max="8" width="9.33203125" bestFit="1" customWidth="1"/>
    <col min="9" max="9" width="6.58203125" bestFit="1" customWidth="1"/>
    <col min="10" max="10" width="7.75" bestFit="1" customWidth="1"/>
    <col min="11" max="11" width="8.4140625" bestFit="1" customWidth="1"/>
    <col min="12" max="12" width="10.83203125" bestFit="1" customWidth="1"/>
    <col min="13" max="13" width="10.75" bestFit="1" customWidth="1"/>
    <col min="14" max="14" width="13.4140625" bestFit="1" customWidth="1"/>
    <col min="15" max="15" width="8.9140625" bestFit="1" customWidth="1"/>
    <col min="16" max="16" width="10.5" bestFit="1" customWidth="1"/>
    <col min="17" max="17" width="12.6640625" bestFit="1" customWidth="1"/>
    <col min="18" max="18" width="9.58203125" bestFit="1" customWidth="1"/>
    <col min="19" max="19" width="12.6640625" bestFit="1" customWidth="1"/>
    <col min="20" max="20" width="9.58203125" bestFit="1" customWidth="1"/>
    <col min="21" max="21" width="12.6640625" bestFit="1" customWidth="1"/>
    <col min="22" max="22" width="7.58203125" bestFit="1" customWidth="1"/>
    <col min="23" max="23" width="16.58203125" bestFit="1" customWidth="1"/>
    <col min="24" max="24" width="14.9140625" bestFit="1" customWidth="1"/>
    <col min="25" max="25" width="16.58203125" bestFit="1" customWidth="1"/>
    <col min="26" max="26" width="14.9140625" bestFit="1" customWidth="1"/>
    <col min="27" max="27" width="18.5" bestFit="1" customWidth="1"/>
    <col min="28" max="28" width="15.4140625" bestFit="1" customWidth="1"/>
    <col min="29" max="29" width="18.5" bestFit="1" customWidth="1"/>
    <col min="30" max="30" width="15.4140625" bestFit="1" customWidth="1"/>
    <col min="31" max="31" width="12.6640625" bestFit="1" customWidth="1"/>
    <col min="32" max="32" width="6.1640625" bestFit="1" customWidth="1"/>
    <col min="33" max="33" width="16.58203125" bestFit="1" customWidth="1"/>
    <col min="34" max="34" width="14.58203125" bestFit="1" customWidth="1"/>
    <col min="35" max="35" width="16.58203125" bestFit="1" customWidth="1"/>
    <col min="36" max="36" width="14.58203125" bestFit="1" customWidth="1"/>
    <col min="37" max="37" width="19.08203125" bestFit="1" customWidth="1"/>
    <col min="38" max="38" width="15" bestFit="1" customWidth="1"/>
    <col min="39" max="39" width="18.5" bestFit="1" customWidth="1"/>
    <col min="40" max="40" width="15" bestFit="1" customWidth="1"/>
    <col min="41" max="41" width="18.5" bestFit="1" customWidth="1"/>
    <col min="42" max="42" width="14" bestFit="1" customWidth="1"/>
    <col min="43" max="43" width="7.08203125" bestFit="1" customWidth="1"/>
  </cols>
  <sheetData>
    <row r="1" spans="1:43" x14ac:dyDescent="0.55000000000000004">
      <c r="A1" t="s">
        <v>0</v>
      </c>
      <c r="B1" t="s">
        <v>1</v>
      </c>
      <c r="C1" t="s">
        <v>13</v>
      </c>
      <c r="D1" t="s">
        <v>2</v>
      </c>
      <c r="E1" t="s">
        <v>14</v>
      </c>
      <c r="F1" t="s">
        <v>3</v>
      </c>
      <c r="G1" t="s">
        <v>15</v>
      </c>
      <c r="H1" t="s">
        <v>4</v>
      </c>
      <c r="I1" t="s">
        <v>16</v>
      </c>
      <c r="J1" t="s">
        <v>5</v>
      </c>
      <c r="K1" t="s">
        <v>25</v>
      </c>
      <c r="L1" t="s">
        <v>26</v>
      </c>
      <c r="M1" t="s">
        <v>75</v>
      </c>
      <c r="N1" t="s">
        <v>102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9</v>
      </c>
      <c r="U1" t="s">
        <v>20</v>
      </c>
      <c r="V1" t="s">
        <v>10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21</v>
      </c>
      <c r="AF1" t="s">
        <v>11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  <c r="AO1" t="s">
        <v>76</v>
      </c>
      <c r="AP1" t="s">
        <v>12</v>
      </c>
      <c r="AQ1" t="s">
        <v>22</v>
      </c>
    </row>
    <row r="2" spans="1:43" x14ac:dyDescent="0.55000000000000004">
      <c r="A2" t="s">
        <v>0</v>
      </c>
      <c r="B2">
        <v>50</v>
      </c>
      <c r="C2" t="s">
        <v>13</v>
      </c>
      <c r="D2">
        <v>30</v>
      </c>
      <c r="E2" t="s">
        <v>14</v>
      </c>
      <c r="F2">
        <v>2</v>
      </c>
      <c r="G2" t="s">
        <v>15</v>
      </c>
      <c r="H2">
        <v>2</v>
      </c>
      <c r="I2" t="s">
        <v>16</v>
      </c>
      <c r="J2">
        <v>2</v>
      </c>
      <c r="K2" t="s">
        <v>25</v>
      </c>
      <c r="L2">
        <v>1</v>
      </c>
      <c r="M2" t="s">
        <v>75</v>
      </c>
      <c r="N2">
        <v>2</v>
      </c>
      <c r="O2" t="s">
        <v>17</v>
      </c>
      <c r="P2">
        <v>200</v>
      </c>
      <c r="Q2" t="s">
        <v>18</v>
      </c>
      <c r="R2">
        <v>85</v>
      </c>
      <c r="S2" t="s">
        <v>19</v>
      </c>
      <c r="T2">
        <v>88</v>
      </c>
      <c r="U2" t="s">
        <v>20</v>
      </c>
      <c r="V2">
        <v>134</v>
      </c>
      <c r="W2" t="s">
        <v>59</v>
      </c>
      <c r="X2">
        <v>66</v>
      </c>
      <c r="Y2" t="s">
        <v>61</v>
      </c>
      <c r="Z2">
        <v>68</v>
      </c>
      <c r="AA2" t="s">
        <v>63</v>
      </c>
      <c r="AB2">
        <v>0</v>
      </c>
      <c r="AC2" t="s">
        <v>65</v>
      </c>
      <c r="AD2">
        <v>0</v>
      </c>
      <c r="AE2" t="s">
        <v>21</v>
      </c>
      <c r="AF2">
        <v>66</v>
      </c>
      <c r="AG2" t="s">
        <v>67</v>
      </c>
      <c r="AH2">
        <v>19</v>
      </c>
      <c r="AI2" t="s">
        <v>69</v>
      </c>
      <c r="AJ2">
        <v>20</v>
      </c>
      <c r="AK2" t="s">
        <v>77</v>
      </c>
      <c r="AL2">
        <v>0</v>
      </c>
      <c r="AM2" t="s">
        <v>73</v>
      </c>
      <c r="AN2">
        <v>0</v>
      </c>
      <c r="AO2" t="s">
        <v>76</v>
      </c>
      <c r="AP2">
        <v>27</v>
      </c>
      <c r="AQ2" t="s">
        <v>22</v>
      </c>
    </row>
    <row r="3" spans="1:43" x14ac:dyDescent="0.55000000000000004">
      <c r="A3" t="s">
        <v>0</v>
      </c>
      <c r="B3">
        <v>51</v>
      </c>
      <c r="C3" t="s">
        <v>13</v>
      </c>
      <c r="D3">
        <v>30</v>
      </c>
      <c r="E3" t="s">
        <v>14</v>
      </c>
      <c r="F3">
        <v>1</v>
      </c>
      <c r="G3" t="s">
        <v>15</v>
      </c>
      <c r="H3">
        <v>1</v>
      </c>
      <c r="I3" t="s">
        <v>16</v>
      </c>
      <c r="J3">
        <v>3</v>
      </c>
      <c r="K3" t="s">
        <v>25</v>
      </c>
      <c r="L3">
        <v>3</v>
      </c>
      <c r="M3" t="s">
        <v>75</v>
      </c>
      <c r="N3">
        <v>8</v>
      </c>
      <c r="O3" t="s">
        <v>17</v>
      </c>
      <c r="P3">
        <v>200</v>
      </c>
      <c r="Q3" t="s">
        <v>18</v>
      </c>
      <c r="R3">
        <v>109</v>
      </c>
      <c r="S3" t="s">
        <v>19</v>
      </c>
      <c r="T3">
        <v>84</v>
      </c>
      <c r="U3" t="s">
        <v>20</v>
      </c>
      <c r="V3">
        <v>46</v>
      </c>
      <c r="W3" t="s">
        <v>59</v>
      </c>
      <c r="X3">
        <v>28</v>
      </c>
      <c r="Y3" t="s">
        <v>61</v>
      </c>
      <c r="Z3">
        <v>18</v>
      </c>
      <c r="AA3" t="s">
        <v>63</v>
      </c>
      <c r="AB3">
        <v>0</v>
      </c>
      <c r="AC3" t="s">
        <v>65</v>
      </c>
      <c r="AD3">
        <v>0</v>
      </c>
      <c r="AE3" t="s">
        <v>21</v>
      </c>
      <c r="AF3">
        <v>154</v>
      </c>
      <c r="AG3" t="s">
        <v>67</v>
      </c>
      <c r="AH3">
        <v>75</v>
      </c>
      <c r="AI3" t="s">
        <v>69</v>
      </c>
      <c r="AJ3">
        <v>63</v>
      </c>
      <c r="AK3" t="s">
        <v>77</v>
      </c>
      <c r="AL3">
        <v>6</v>
      </c>
      <c r="AM3" t="s">
        <v>73</v>
      </c>
      <c r="AN3">
        <v>3</v>
      </c>
      <c r="AO3" t="s">
        <v>76</v>
      </c>
      <c r="AP3">
        <v>7</v>
      </c>
      <c r="AQ3" t="s">
        <v>22</v>
      </c>
    </row>
    <row r="4" spans="1:43" x14ac:dyDescent="0.55000000000000004">
      <c r="A4" t="s">
        <v>0</v>
      </c>
      <c r="B4">
        <v>52</v>
      </c>
      <c r="C4" t="s">
        <v>13</v>
      </c>
      <c r="D4">
        <v>30</v>
      </c>
      <c r="E4" t="s">
        <v>14</v>
      </c>
      <c r="F4">
        <v>1</v>
      </c>
      <c r="G4" t="s">
        <v>15</v>
      </c>
      <c r="H4">
        <v>2</v>
      </c>
      <c r="I4" t="s">
        <v>16</v>
      </c>
      <c r="J4">
        <v>5</v>
      </c>
      <c r="K4" t="s">
        <v>25</v>
      </c>
      <c r="L4">
        <v>3</v>
      </c>
      <c r="M4" t="s">
        <v>75</v>
      </c>
      <c r="N4">
        <v>13</v>
      </c>
      <c r="O4" t="s">
        <v>17</v>
      </c>
      <c r="P4">
        <v>200</v>
      </c>
      <c r="Q4" t="s">
        <v>18</v>
      </c>
      <c r="R4">
        <v>88</v>
      </c>
      <c r="S4" t="s">
        <v>19</v>
      </c>
      <c r="T4">
        <v>111</v>
      </c>
      <c r="U4" t="s">
        <v>20</v>
      </c>
      <c r="V4">
        <v>31</v>
      </c>
      <c r="W4" t="s">
        <v>59</v>
      </c>
      <c r="X4">
        <v>14</v>
      </c>
      <c r="Y4" t="s">
        <v>61</v>
      </c>
      <c r="Z4">
        <v>17</v>
      </c>
      <c r="AA4" t="s">
        <v>63</v>
      </c>
      <c r="AB4">
        <v>0</v>
      </c>
      <c r="AC4" t="s">
        <v>65</v>
      </c>
      <c r="AD4">
        <v>0</v>
      </c>
      <c r="AE4" t="s">
        <v>21</v>
      </c>
      <c r="AF4">
        <v>169</v>
      </c>
      <c r="AG4" t="s">
        <v>67</v>
      </c>
      <c r="AH4">
        <v>74</v>
      </c>
      <c r="AI4" t="s">
        <v>69</v>
      </c>
      <c r="AJ4">
        <v>92</v>
      </c>
      <c r="AK4" t="s">
        <v>77</v>
      </c>
      <c r="AL4">
        <v>0</v>
      </c>
      <c r="AM4" t="s">
        <v>73</v>
      </c>
      <c r="AN4">
        <v>2</v>
      </c>
      <c r="AO4" t="s">
        <v>76</v>
      </c>
      <c r="AP4">
        <v>1</v>
      </c>
      <c r="AQ4" t="s">
        <v>22</v>
      </c>
    </row>
    <row r="5" spans="1:43" x14ac:dyDescent="0.55000000000000004">
      <c r="A5" t="s">
        <v>0</v>
      </c>
      <c r="B5">
        <v>53</v>
      </c>
      <c r="C5" t="s">
        <v>13</v>
      </c>
      <c r="D5">
        <v>30</v>
      </c>
      <c r="E5" t="s">
        <v>14</v>
      </c>
      <c r="F5">
        <v>1</v>
      </c>
      <c r="G5" t="s">
        <v>15</v>
      </c>
      <c r="H5">
        <v>2</v>
      </c>
      <c r="I5" t="s">
        <v>16</v>
      </c>
      <c r="J5">
        <v>5</v>
      </c>
      <c r="K5" t="s">
        <v>25</v>
      </c>
      <c r="L5">
        <v>3</v>
      </c>
      <c r="M5" t="s">
        <v>75</v>
      </c>
      <c r="N5">
        <v>13</v>
      </c>
      <c r="O5" t="s">
        <v>17</v>
      </c>
      <c r="P5">
        <v>200</v>
      </c>
      <c r="Q5" t="s">
        <v>18</v>
      </c>
      <c r="R5">
        <v>108</v>
      </c>
      <c r="S5" t="s">
        <v>19</v>
      </c>
      <c r="T5">
        <v>86</v>
      </c>
      <c r="U5" t="s">
        <v>20</v>
      </c>
      <c r="V5">
        <v>33</v>
      </c>
      <c r="W5" t="s">
        <v>59</v>
      </c>
      <c r="X5">
        <v>21</v>
      </c>
      <c r="Y5" t="s">
        <v>61</v>
      </c>
      <c r="Z5">
        <v>12</v>
      </c>
      <c r="AA5" t="s">
        <v>63</v>
      </c>
      <c r="AB5">
        <v>0</v>
      </c>
      <c r="AC5" t="s">
        <v>65</v>
      </c>
      <c r="AD5">
        <v>0</v>
      </c>
      <c r="AE5" t="s">
        <v>21</v>
      </c>
      <c r="AF5">
        <v>167</v>
      </c>
      <c r="AG5" t="s">
        <v>67</v>
      </c>
      <c r="AH5">
        <v>86</v>
      </c>
      <c r="AI5" t="s">
        <v>69</v>
      </c>
      <c r="AJ5">
        <v>72</v>
      </c>
      <c r="AK5" t="s">
        <v>77</v>
      </c>
      <c r="AL5">
        <v>1</v>
      </c>
      <c r="AM5" t="s">
        <v>73</v>
      </c>
      <c r="AN5">
        <v>2</v>
      </c>
      <c r="AO5" t="s">
        <v>76</v>
      </c>
      <c r="AP5">
        <v>6</v>
      </c>
      <c r="AQ5" t="s">
        <v>22</v>
      </c>
    </row>
    <row r="6" spans="1:43" x14ac:dyDescent="0.55000000000000004">
      <c r="A6" t="s">
        <v>0</v>
      </c>
      <c r="B6">
        <v>54</v>
      </c>
      <c r="C6" t="s">
        <v>13</v>
      </c>
      <c r="D6">
        <v>30</v>
      </c>
      <c r="E6" t="s">
        <v>14</v>
      </c>
      <c r="F6">
        <v>1</v>
      </c>
      <c r="G6" t="s">
        <v>15</v>
      </c>
      <c r="H6">
        <v>2</v>
      </c>
      <c r="I6" t="s">
        <v>16</v>
      </c>
      <c r="J6">
        <v>3</v>
      </c>
      <c r="K6" t="s">
        <v>25</v>
      </c>
      <c r="L6">
        <v>2</v>
      </c>
      <c r="M6" t="s">
        <v>75</v>
      </c>
      <c r="N6">
        <v>8</v>
      </c>
      <c r="O6" t="s">
        <v>17</v>
      </c>
      <c r="P6">
        <v>200</v>
      </c>
      <c r="Q6" t="s">
        <v>18</v>
      </c>
      <c r="R6">
        <v>90</v>
      </c>
      <c r="S6" t="s">
        <v>19</v>
      </c>
      <c r="T6">
        <v>106</v>
      </c>
      <c r="U6" t="s">
        <v>20</v>
      </c>
      <c r="V6">
        <v>81</v>
      </c>
      <c r="W6" t="s">
        <v>59</v>
      </c>
      <c r="X6">
        <v>34</v>
      </c>
      <c r="Y6" t="s">
        <v>61</v>
      </c>
      <c r="Z6">
        <v>47</v>
      </c>
      <c r="AA6" t="s">
        <v>63</v>
      </c>
      <c r="AB6">
        <v>0</v>
      </c>
      <c r="AC6" t="s">
        <v>65</v>
      </c>
      <c r="AD6">
        <v>0</v>
      </c>
      <c r="AE6" t="s">
        <v>21</v>
      </c>
      <c r="AF6">
        <v>119</v>
      </c>
      <c r="AG6" t="s">
        <v>67</v>
      </c>
      <c r="AH6">
        <v>56</v>
      </c>
      <c r="AI6" t="s">
        <v>69</v>
      </c>
      <c r="AJ6">
        <v>59</v>
      </c>
      <c r="AK6" t="s">
        <v>77</v>
      </c>
      <c r="AL6">
        <v>0</v>
      </c>
      <c r="AM6" t="s">
        <v>73</v>
      </c>
      <c r="AN6">
        <v>0</v>
      </c>
      <c r="AO6" t="s">
        <v>76</v>
      </c>
      <c r="AP6">
        <v>4</v>
      </c>
      <c r="AQ6" t="s">
        <v>22</v>
      </c>
    </row>
    <row r="7" spans="1:43" x14ac:dyDescent="0.55000000000000004">
      <c r="A7" t="s">
        <v>0</v>
      </c>
      <c r="B7">
        <v>55</v>
      </c>
      <c r="C7" t="s">
        <v>13</v>
      </c>
      <c r="D7">
        <v>30</v>
      </c>
      <c r="E7" t="s">
        <v>14</v>
      </c>
      <c r="F7">
        <v>1</v>
      </c>
      <c r="G7" t="s">
        <v>15</v>
      </c>
      <c r="H7">
        <v>4</v>
      </c>
      <c r="I7" t="s">
        <v>16</v>
      </c>
      <c r="J7">
        <v>5</v>
      </c>
      <c r="K7" t="s">
        <v>25</v>
      </c>
      <c r="L7">
        <v>2</v>
      </c>
      <c r="M7" t="s">
        <v>75</v>
      </c>
      <c r="N7">
        <v>13</v>
      </c>
      <c r="O7" t="s">
        <v>17</v>
      </c>
      <c r="P7">
        <v>200</v>
      </c>
      <c r="Q7" t="s">
        <v>18</v>
      </c>
      <c r="R7">
        <v>99</v>
      </c>
      <c r="S7" t="s">
        <v>19</v>
      </c>
      <c r="T7">
        <v>101</v>
      </c>
      <c r="U7" t="s">
        <v>20</v>
      </c>
      <c r="V7">
        <v>75</v>
      </c>
      <c r="W7" t="s">
        <v>59</v>
      </c>
      <c r="X7">
        <v>34</v>
      </c>
      <c r="Y7" t="s">
        <v>61</v>
      </c>
      <c r="Z7">
        <v>41</v>
      </c>
      <c r="AA7" t="s">
        <v>63</v>
      </c>
      <c r="AB7">
        <v>0</v>
      </c>
      <c r="AC7" t="s">
        <v>65</v>
      </c>
      <c r="AD7">
        <v>0</v>
      </c>
      <c r="AE7" t="s">
        <v>21</v>
      </c>
      <c r="AF7">
        <v>125</v>
      </c>
      <c r="AG7" t="s">
        <v>67</v>
      </c>
      <c r="AH7">
        <v>64</v>
      </c>
      <c r="AI7" t="s">
        <v>69</v>
      </c>
      <c r="AJ7">
        <v>60</v>
      </c>
      <c r="AK7" t="s">
        <v>77</v>
      </c>
      <c r="AL7">
        <v>1</v>
      </c>
      <c r="AM7" t="s">
        <v>73</v>
      </c>
      <c r="AN7">
        <v>0</v>
      </c>
      <c r="AO7" t="s">
        <v>76</v>
      </c>
      <c r="AP7">
        <v>0</v>
      </c>
      <c r="AQ7" t="s">
        <v>22</v>
      </c>
    </row>
    <row r="8" spans="1:43" x14ac:dyDescent="0.55000000000000004">
      <c r="A8" t="s">
        <v>0</v>
      </c>
      <c r="B8">
        <v>56</v>
      </c>
      <c r="C8" t="s">
        <v>13</v>
      </c>
      <c r="D8">
        <v>30</v>
      </c>
      <c r="E8" t="s">
        <v>14</v>
      </c>
      <c r="F8">
        <v>1</v>
      </c>
      <c r="G8" t="s">
        <v>15</v>
      </c>
      <c r="H8">
        <v>1</v>
      </c>
      <c r="I8" t="s">
        <v>16</v>
      </c>
      <c r="J8">
        <v>3</v>
      </c>
      <c r="K8" t="s">
        <v>25</v>
      </c>
      <c r="L8">
        <v>3</v>
      </c>
      <c r="M8" t="s">
        <v>75</v>
      </c>
      <c r="N8">
        <v>8</v>
      </c>
      <c r="O8" t="s">
        <v>17</v>
      </c>
      <c r="P8">
        <v>200</v>
      </c>
      <c r="Q8" t="s">
        <v>18</v>
      </c>
      <c r="R8">
        <v>90</v>
      </c>
      <c r="S8" t="s">
        <v>19</v>
      </c>
      <c r="T8">
        <v>96</v>
      </c>
      <c r="U8" t="s">
        <v>20</v>
      </c>
      <c r="V8">
        <v>45</v>
      </c>
      <c r="W8" t="s">
        <v>59</v>
      </c>
      <c r="X8">
        <v>20</v>
      </c>
      <c r="Y8" t="s">
        <v>61</v>
      </c>
      <c r="Z8">
        <v>25</v>
      </c>
      <c r="AA8" t="s">
        <v>63</v>
      </c>
      <c r="AB8">
        <v>0</v>
      </c>
      <c r="AC8" t="s">
        <v>65</v>
      </c>
      <c r="AD8">
        <v>0</v>
      </c>
      <c r="AE8" t="s">
        <v>21</v>
      </c>
      <c r="AF8">
        <v>155</v>
      </c>
      <c r="AG8" t="s">
        <v>67</v>
      </c>
      <c r="AH8">
        <v>63</v>
      </c>
      <c r="AI8" t="s">
        <v>69</v>
      </c>
      <c r="AJ8">
        <v>70</v>
      </c>
      <c r="AK8" t="s">
        <v>77</v>
      </c>
      <c r="AL8">
        <v>7</v>
      </c>
      <c r="AM8" t="s">
        <v>73</v>
      </c>
      <c r="AN8">
        <v>1</v>
      </c>
      <c r="AO8" t="s">
        <v>76</v>
      </c>
      <c r="AP8">
        <v>14</v>
      </c>
      <c r="AQ8" t="s">
        <v>22</v>
      </c>
    </row>
    <row r="9" spans="1:43" x14ac:dyDescent="0.55000000000000004">
      <c r="A9" t="s">
        <v>0</v>
      </c>
      <c r="B9">
        <v>57</v>
      </c>
      <c r="C9" t="s">
        <v>13</v>
      </c>
      <c r="D9">
        <v>30</v>
      </c>
      <c r="E9" t="s">
        <v>14</v>
      </c>
      <c r="F9">
        <v>1</v>
      </c>
      <c r="G9" t="s">
        <v>15</v>
      </c>
      <c r="H9">
        <v>1</v>
      </c>
      <c r="I9" t="s">
        <v>16</v>
      </c>
      <c r="J9">
        <v>5</v>
      </c>
      <c r="K9" t="s">
        <v>25</v>
      </c>
      <c r="L9">
        <v>5</v>
      </c>
      <c r="M9" t="s">
        <v>75</v>
      </c>
      <c r="N9">
        <v>13</v>
      </c>
      <c r="O9" t="s">
        <v>17</v>
      </c>
      <c r="P9">
        <v>200</v>
      </c>
      <c r="Q9" t="s">
        <v>18</v>
      </c>
      <c r="R9">
        <v>97</v>
      </c>
      <c r="S9" t="s">
        <v>19</v>
      </c>
      <c r="T9">
        <v>86</v>
      </c>
      <c r="U9" t="s">
        <v>20</v>
      </c>
      <c r="V9">
        <v>19</v>
      </c>
      <c r="W9" t="s">
        <v>59</v>
      </c>
      <c r="X9">
        <v>14</v>
      </c>
      <c r="Y9" t="s">
        <v>61</v>
      </c>
      <c r="Z9">
        <v>5</v>
      </c>
      <c r="AA9" t="s">
        <v>63</v>
      </c>
      <c r="AB9">
        <v>0</v>
      </c>
      <c r="AC9" t="s">
        <v>65</v>
      </c>
      <c r="AD9">
        <v>0</v>
      </c>
      <c r="AE9" t="s">
        <v>21</v>
      </c>
      <c r="AF9">
        <v>181</v>
      </c>
      <c r="AG9" t="s">
        <v>67</v>
      </c>
      <c r="AH9">
        <v>68</v>
      </c>
      <c r="AI9" t="s">
        <v>69</v>
      </c>
      <c r="AJ9">
        <v>74</v>
      </c>
      <c r="AK9" t="s">
        <v>77</v>
      </c>
      <c r="AL9">
        <v>15</v>
      </c>
      <c r="AM9" t="s">
        <v>73</v>
      </c>
      <c r="AN9">
        <v>7</v>
      </c>
      <c r="AO9" t="s">
        <v>76</v>
      </c>
      <c r="AP9">
        <v>17</v>
      </c>
      <c r="AQ9" t="s">
        <v>22</v>
      </c>
    </row>
    <row r="10" spans="1:43" x14ac:dyDescent="0.55000000000000004">
      <c r="A10" t="s">
        <v>0</v>
      </c>
      <c r="B10">
        <v>58</v>
      </c>
      <c r="C10" t="s">
        <v>13</v>
      </c>
      <c r="D10">
        <v>30</v>
      </c>
      <c r="E10" t="s">
        <v>14</v>
      </c>
      <c r="F10">
        <v>3</v>
      </c>
      <c r="G10" t="s">
        <v>15</v>
      </c>
      <c r="H10">
        <v>3</v>
      </c>
      <c r="I10" t="s">
        <v>16</v>
      </c>
      <c r="J10">
        <v>3</v>
      </c>
      <c r="K10" t="s">
        <v>25</v>
      </c>
      <c r="L10">
        <v>1</v>
      </c>
      <c r="M10" t="s">
        <v>75</v>
      </c>
      <c r="N10">
        <v>2</v>
      </c>
      <c r="O10" t="s">
        <v>17</v>
      </c>
      <c r="P10">
        <v>200</v>
      </c>
      <c r="Q10" t="s">
        <v>18</v>
      </c>
      <c r="R10">
        <v>102</v>
      </c>
      <c r="S10" t="s">
        <v>19</v>
      </c>
      <c r="T10">
        <v>82</v>
      </c>
      <c r="U10" t="s">
        <v>20</v>
      </c>
      <c r="V10">
        <v>151</v>
      </c>
      <c r="W10" t="s">
        <v>59</v>
      </c>
      <c r="X10">
        <v>87</v>
      </c>
      <c r="Y10" t="s">
        <v>61</v>
      </c>
      <c r="Z10">
        <v>64</v>
      </c>
      <c r="AA10" t="s">
        <v>63</v>
      </c>
      <c r="AB10">
        <v>0</v>
      </c>
      <c r="AC10" t="s">
        <v>65</v>
      </c>
      <c r="AD10">
        <v>0</v>
      </c>
      <c r="AE10" t="s">
        <v>21</v>
      </c>
      <c r="AF10">
        <v>49</v>
      </c>
      <c r="AG10" t="s">
        <v>67</v>
      </c>
      <c r="AH10">
        <v>15</v>
      </c>
      <c r="AI10" t="s">
        <v>69</v>
      </c>
      <c r="AJ10">
        <v>18</v>
      </c>
      <c r="AK10" t="s">
        <v>77</v>
      </c>
      <c r="AL10">
        <v>0</v>
      </c>
      <c r="AM10" t="s">
        <v>73</v>
      </c>
      <c r="AN10">
        <v>0</v>
      </c>
      <c r="AO10" t="s">
        <v>76</v>
      </c>
      <c r="AP10">
        <v>16</v>
      </c>
      <c r="AQ10" t="s">
        <v>22</v>
      </c>
    </row>
    <row r="11" spans="1:43" x14ac:dyDescent="0.55000000000000004">
      <c r="A11" t="s">
        <v>0</v>
      </c>
      <c r="B11">
        <v>59</v>
      </c>
      <c r="C11" t="s">
        <v>13</v>
      </c>
      <c r="D11">
        <v>30</v>
      </c>
      <c r="E11" t="s">
        <v>14</v>
      </c>
      <c r="F11">
        <v>1</v>
      </c>
      <c r="G11" t="s">
        <v>15</v>
      </c>
      <c r="H11">
        <v>1</v>
      </c>
      <c r="I11" t="s">
        <v>16</v>
      </c>
      <c r="J11">
        <v>1</v>
      </c>
      <c r="K11" t="s">
        <v>25</v>
      </c>
      <c r="L11">
        <v>1</v>
      </c>
      <c r="M11" t="s">
        <v>75</v>
      </c>
      <c r="N11">
        <v>2</v>
      </c>
      <c r="O11" t="s">
        <v>17</v>
      </c>
      <c r="P11">
        <v>200</v>
      </c>
      <c r="Q11" t="s">
        <v>18</v>
      </c>
      <c r="R11">
        <v>92</v>
      </c>
      <c r="S11" t="s">
        <v>19</v>
      </c>
      <c r="T11">
        <v>88</v>
      </c>
      <c r="U11" t="s">
        <v>20</v>
      </c>
      <c r="V11">
        <v>142</v>
      </c>
      <c r="W11" t="s">
        <v>59</v>
      </c>
      <c r="X11">
        <v>76</v>
      </c>
      <c r="Y11" t="s">
        <v>61</v>
      </c>
      <c r="Z11">
        <v>66</v>
      </c>
      <c r="AA11" t="s">
        <v>63</v>
      </c>
      <c r="AB11">
        <v>0</v>
      </c>
      <c r="AC11" t="s">
        <v>65</v>
      </c>
      <c r="AD11">
        <v>0</v>
      </c>
      <c r="AE11" t="s">
        <v>21</v>
      </c>
      <c r="AF11">
        <v>58</v>
      </c>
      <c r="AG11" t="s">
        <v>67</v>
      </c>
      <c r="AH11">
        <v>16</v>
      </c>
      <c r="AI11" t="s">
        <v>69</v>
      </c>
      <c r="AJ11">
        <v>22</v>
      </c>
      <c r="AK11" t="s">
        <v>77</v>
      </c>
      <c r="AL11">
        <v>0</v>
      </c>
      <c r="AM11" t="s">
        <v>73</v>
      </c>
      <c r="AN11">
        <v>0</v>
      </c>
      <c r="AO11" t="s">
        <v>76</v>
      </c>
      <c r="AP11">
        <v>20</v>
      </c>
      <c r="AQ11" t="s">
        <v>22</v>
      </c>
    </row>
    <row r="12" spans="1:43" x14ac:dyDescent="0.55000000000000004">
      <c r="A12" t="s">
        <v>0</v>
      </c>
      <c r="B12">
        <v>60</v>
      </c>
      <c r="C12" t="s">
        <v>13</v>
      </c>
      <c r="D12">
        <v>30</v>
      </c>
      <c r="E12" t="s">
        <v>14</v>
      </c>
      <c r="F12">
        <v>1</v>
      </c>
      <c r="G12" t="s">
        <v>15</v>
      </c>
      <c r="H12">
        <v>2</v>
      </c>
      <c r="I12" t="s">
        <v>16</v>
      </c>
      <c r="J12">
        <v>4</v>
      </c>
      <c r="K12" t="s">
        <v>25</v>
      </c>
      <c r="L12">
        <v>3</v>
      </c>
      <c r="M12" t="s">
        <v>75</v>
      </c>
      <c r="N12">
        <v>10</v>
      </c>
      <c r="O12" t="s">
        <v>17</v>
      </c>
      <c r="P12">
        <v>200</v>
      </c>
      <c r="Q12" t="s">
        <v>18</v>
      </c>
      <c r="R12">
        <v>86</v>
      </c>
      <c r="S12" t="s">
        <v>19</v>
      </c>
      <c r="T12">
        <v>111</v>
      </c>
      <c r="U12" t="s">
        <v>20</v>
      </c>
      <c r="V12">
        <v>50</v>
      </c>
      <c r="W12" t="s">
        <v>59</v>
      </c>
      <c r="X12">
        <v>26</v>
      </c>
      <c r="Y12" t="s">
        <v>61</v>
      </c>
      <c r="Z12">
        <v>24</v>
      </c>
      <c r="AA12" t="s">
        <v>63</v>
      </c>
      <c r="AB12">
        <v>0</v>
      </c>
      <c r="AC12" t="s">
        <v>65</v>
      </c>
      <c r="AD12">
        <v>0</v>
      </c>
      <c r="AE12" t="s">
        <v>21</v>
      </c>
      <c r="AF12">
        <v>150</v>
      </c>
      <c r="AG12" t="s">
        <v>67</v>
      </c>
      <c r="AH12">
        <v>59</v>
      </c>
      <c r="AI12" t="s">
        <v>69</v>
      </c>
      <c r="AJ12">
        <v>85</v>
      </c>
      <c r="AK12" t="s">
        <v>77</v>
      </c>
      <c r="AL12">
        <v>1</v>
      </c>
      <c r="AM12" t="s">
        <v>73</v>
      </c>
      <c r="AN12">
        <v>2</v>
      </c>
      <c r="AO12" t="s">
        <v>76</v>
      </c>
      <c r="AP12">
        <v>3</v>
      </c>
      <c r="AQ12" t="s">
        <v>22</v>
      </c>
    </row>
    <row r="13" spans="1:43" x14ac:dyDescent="0.55000000000000004">
      <c r="A13" t="s">
        <v>0</v>
      </c>
      <c r="B13">
        <v>61</v>
      </c>
      <c r="C13" t="s">
        <v>13</v>
      </c>
      <c r="D13">
        <v>30</v>
      </c>
      <c r="E13" t="s">
        <v>14</v>
      </c>
      <c r="F13">
        <v>1</v>
      </c>
      <c r="G13" t="s">
        <v>15</v>
      </c>
      <c r="H13">
        <v>2</v>
      </c>
      <c r="I13" t="s">
        <v>16</v>
      </c>
      <c r="J13">
        <v>2</v>
      </c>
      <c r="K13" t="s">
        <v>25</v>
      </c>
      <c r="L13">
        <v>1</v>
      </c>
      <c r="M13" t="s">
        <v>75</v>
      </c>
      <c r="N13">
        <v>5</v>
      </c>
      <c r="O13" t="s">
        <v>17</v>
      </c>
      <c r="P13">
        <v>200</v>
      </c>
      <c r="Q13" t="s">
        <v>18</v>
      </c>
      <c r="R13">
        <v>94</v>
      </c>
      <c r="S13" t="s">
        <v>19</v>
      </c>
      <c r="T13">
        <v>101</v>
      </c>
      <c r="U13" t="s">
        <v>20</v>
      </c>
      <c r="V13">
        <v>99</v>
      </c>
      <c r="W13" t="s">
        <v>59</v>
      </c>
      <c r="X13">
        <v>35</v>
      </c>
      <c r="Y13" t="s">
        <v>61</v>
      </c>
      <c r="Z13">
        <v>64</v>
      </c>
      <c r="AA13" t="s">
        <v>63</v>
      </c>
      <c r="AB13">
        <v>0</v>
      </c>
      <c r="AC13" t="s">
        <v>65</v>
      </c>
      <c r="AD13">
        <v>0</v>
      </c>
      <c r="AE13" t="s">
        <v>21</v>
      </c>
      <c r="AF13">
        <v>101</v>
      </c>
      <c r="AG13" t="s">
        <v>67</v>
      </c>
      <c r="AH13">
        <v>57</v>
      </c>
      <c r="AI13" t="s">
        <v>69</v>
      </c>
      <c r="AJ13">
        <v>37</v>
      </c>
      <c r="AK13" t="s">
        <v>77</v>
      </c>
      <c r="AL13">
        <v>2</v>
      </c>
      <c r="AM13" t="s">
        <v>73</v>
      </c>
      <c r="AN13">
        <v>0</v>
      </c>
      <c r="AO13" t="s">
        <v>76</v>
      </c>
      <c r="AP13">
        <v>5</v>
      </c>
      <c r="AQ13" t="s">
        <v>22</v>
      </c>
    </row>
    <row r="14" spans="1:43" x14ac:dyDescent="0.55000000000000004">
      <c r="A14" t="s">
        <v>0</v>
      </c>
      <c r="B14">
        <v>62</v>
      </c>
      <c r="C14" t="s">
        <v>13</v>
      </c>
      <c r="D14">
        <v>30</v>
      </c>
      <c r="E14" t="s">
        <v>14</v>
      </c>
      <c r="F14">
        <v>1</v>
      </c>
      <c r="G14" t="s">
        <v>15</v>
      </c>
      <c r="H14">
        <v>1</v>
      </c>
      <c r="I14" t="s">
        <v>16</v>
      </c>
      <c r="J14">
        <v>2</v>
      </c>
      <c r="K14" t="s">
        <v>25</v>
      </c>
      <c r="L14">
        <v>2</v>
      </c>
      <c r="M14" t="s">
        <v>75</v>
      </c>
      <c r="N14">
        <v>5</v>
      </c>
      <c r="O14" t="s">
        <v>17</v>
      </c>
      <c r="P14">
        <v>200</v>
      </c>
      <c r="Q14" t="s">
        <v>18</v>
      </c>
      <c r="R14">
        <v>93</v>
      </c>
      <c r="S14" t="s">
        <v>19</v>
      </c>
      <c r="T14">
        <v>94</v>
      </c>
      <c r="U14" t="s">
        <v>20</v>
      </c>
      <c r="V14">
        <v>81</v>
      </c>
      <c r="W14" t="s">
        <v>59</v>
      </c>
      <c r="X14">
        <v>36</v>
      </c>
      <c r="Y14" t="s">
        <v>61</v>
      </c>
      <c r="Z14">
        <v>45</v>
      </c>
      <c r="AA14" t="s">
        <v>63</v>
      </c>
      <c r="AB14">
        <v>0</v>
      </c>
      <c r="AC14" t="s">
        <v>65</v>
      </c>
      <c r="AD14">
        <v>0</v>
      </c>
      <c r="AE14" t="s">
        <v>21</v>
      </c>
      <c r="AF14">
        <v>119</v>
      </c>
      <c r="AG14" t="s">
        <v>67</v>
      </c>
      <c r="AH14">
        <v>55</v>
      </c>
      <c r="AI14" t="s">
        <v>69</v>
      </c>
      <c r="AJ14">
        <v>46</v>
      </c>
      <c r="AK14" t="s">
        <v>77</v>
      </c>
      <c r="AL14">
        <v>2</v>
      </c>
      <c r="AM14" t="s">
        <v>73</v>
      </c>
      <c r="AN14">
        <v>3</v>
      </c>
      <c r="AO14" t="s">
        <v>76</v>
      </c>
      <c r="AP14">
        <v>13</v>
      </c>
      <c r="AQ14" t="s">
        <v>22</v>
      </c>
    </row>
    <row r="15" spans="1:43" x14ac:dyDescent="0.55000000000000004">
      <c r="A15" t="s">
        <v>0</v>
      </c>
      <c r="B15">
        <v>63</v>
      </c>
      <c r="C15" t="s">
        <v>13</v>
      </c>
      <c r="D15">
        <v>30</v>
      </c>
      <c r="E15" t="s">
        <v>14</v>
      </c>
      <c r="F15">
        <v>2</v>
      </c>
      <c r="G15" t="s">
        <v>15</v>
      </c>
      <c r="H15">
        <v>2</v>
      </c>
      <c r="I15" t="s">
        <v>16</v>
      </c>
      <c r="J15">
        <v>3</v>
      </c>
      <c r="K15" t="s">
        <v>25</v>
      </c>
      <c r="L15">
        <v>2</v>
      </c>
      <c r="M15" t="s">
        <v>75</v>
      </c>
      <c r="N15">
        <v>5</v>
      </c>
      <c r="O15" t="s">
        <v>17</v>
      </c>
      <c r="P15">
        <v>200</v>
      </c>
      <c r="Q15" t="s">
        <v>18</v>
      </c>
      <c r="R15">
        <v>104</v>
      </c>
      <c r="S15" t="s">
        <v>19</v>
      </c>
      <c r="T15">
        <v>84</v>
      </c>
      <c r="U15" t="s">
        <v>20</v>
      </c>
      <c r="V15">
        <v>80</v>
      </c>
      <c r="W15" t="s">
        <v>59</v>
      </c>
      <c r="X15">
        <v>44</v>
      </c>
      <c r="Y15" t="s">
        <v>61</v>
      </c>
      <c r="Z15">
        <v>36</v>
      </c>
      <c r="AA15" t="s">
        <v>63</v>
      </c>
      <c r="AB15">
        <v>0</v>
      </c>
      <c r="AC15" t="s">
        <v>65</v>
      </c>
      <c r="AD15">
        <v>0</v>
      </c>
      <c r="AE15" t="s">
        <v>21</v>
      </c>
      <c r="AF15">
        <v>120</v>
      </c>
      <c r="AG15" t="s">
        <v>67</v>
      </c>
      <c r="AH15">
        <v>54</v>
      </c>
      <c r="AI15" t="s">
        <v>69</v>
      </c>
      <c r="AJ15">
        <v>46</v>
      </c>
      <c r="AK15" t="s">
        <v>77</v>
      </c>
      <c r="AL15">
        <v>6</v>
      </c>
      <c r="AM15" t="s">
        <v>73</v>
      </c>
      <c r="AN15">
        <v>2</v>
      </c>
      <c r="AO15" t="s">
        <v>76</v>
      </c>
      <c r="AP15">
        <v>12</v>
      </c>
      <c r="AQ15" t="s">
        <v>22</v>
      </c>
    </row>
    <row r="16" spans="1:43" x14ac:dyDescent="0.55000000000000004">
      <c r="A16" t="s">
        <v>0</v>
      </c>
      <c r="B16">
        <v>64</v>
      </c>
      <c r="C16" t="s">
        <v>13</v>
      </c>
      <c r="D16">
        <v>30</v>
      </c>
      <c r="E16" t="s">
        <v>14</v>
      </c>
      <c r="F16">
        <v>1</v>
      </c>
      <c r="G16" t="s">
        <v>15</v>
      </c>
      <c r="H16">
        <v>1</v>
      </c>
      <c r="I16" t="s">
        <v>16</v>
      </c>
      <c r="J16">
        <v>3</v>
      </c>
      <c r="K16" t="s">
        <v>25</v>
      </c>
      <c r="L16">
        <v>3</v>
      </c>
      <c r="M16" t="s">
        <v>75</v>
      </c>
      <c r="N16">
        <v>8</v>
      </c>
      <c r="O16" t="s">
        <v>17</v>
      </c>
      <c r="P16">
        <v>200</v>
      </c>
      <c r="Q16" t="s">
        <v>18</v>
      </c>
      <c r="R16">
        <v>109</v>
      </c>
      <c r="S16" t="s">
        <v>19</v>
      </c>
      <c r="T16">
        <v>79</v>
      </c>
      <c r="U16" t="s">
        <v>20</v>
      </c>
      <c r="V16">
        <v>43</v>
      </c>
      <c r="W16" t="s">
        <v>59</v>
      </c>
      <c r="X16">
        <v>27</v>
      </c>
      <c r="Y16" t="s">
        <v>61</v>
      </c>
      <c r="Z16">
        <v>16</v>
      </c>
      <c r="AA16" t="s">
        <v>63</v>
      </c>
      <c r="AB16">
        <v>0</v>
      </c>
      <c r="AC16" t="s">
        <v>65</v>
      </c>
      <c r="AD16">
        <v>0</v>
      </c>
      <c r="AE16" t="s">
        <v>21</v>
      </c>
      <c r="AF16">
        <v>157</v>
      </c>
      <c r="AG16" t="s">
        <v>67</v>
      </c>
      <c r="AH16">
        <v>75</v>
      </c>
      <c r="AI16" t="s">
        <v>69</v>
      </c>
      <c r="AJ16">
        <v>60</v>
      </c>
      <c r="AK16" t="s">
        <v>77</v>
      </c>
      <c r="AL16">
        <v>7</v>
      </c>
      <c r="AM16" t="s">
        <v>73</v>
      </c>
      <c r="AN16">
        <v>3</v>
      </c>
      <c r="AO16" t="s">
        <v>76</v>
      </c>
      <c r="AP16">
        <v>12</v>
      </c>
      <c r="AQ16" t="s">
        <v>22</v>
      </c>
    </row>
    <row r="17" spans="1:43" x14ac:dyDescent="0.55000000000000004">
      <c r="A17" t="s">
        <v>0</v>
      </c>
      <c r="B17">
        <v>65</v>
      </c>
      <c r="C17" t="s">
        <v>13</v>
      </c>
      <c r="D17">
        <v>30</v>
      </c>
      <c r="E17" t="s">
        <v>14</v>
      </c>
      <c r="F17">
        <v>1</v>
      </c>
      <c r="G17" t="s">
        <v>15</v>
      </c>
      <c r="H17">
        <v>3</v>
      </c>
      <c r="I17" t="s">
        <v>16</v>
      </c>
      <c r="J17">
        <v>4</v>
      </c>
      <c r="K17" t="s">
        <v>25</v>
      </c>
      <c r="L17">
        <v>2</v>
      </c>
      <c r="M17" t="s">
        <v>75</v>
      </c>
      <c r="N17">
        <v>10</v>
      </c>
      <c r="O17" t="s">
        <v>17</v>
      </c>
      <c r="P17">
        <v>200</v>
      </c>
      <c r="Q17" t="s">
        <v>18</v>
      </c>
      <c r="R17">
        <v>95</v>
      </c>
      <c r="S17" t="s">
        <v>19</v>
      </c>
      <c r="T17">
        <v>102</v>
      </c>
      <c r="U17" t="s">
        <v>20</v>
      </c>
      <c r="V17">
        <v>60</v>
      </c>
      <c r="W17" t="s">
        <v>59</v>
      </c>
      <c r="X17">
        <v>26</v>
      </c>
      <c r="Y17" t="s">
        <v>61</v>
      </c>
      <c r="Z17">
        <v>34</v>
      </c>
      <c r="AA17" t="s">
        <v>63</v>
      </c>
      <c r="AB17">
        <v>0</v>
      </c>
      <c r="AC17" t="s">
        <v>65</v>
      </c>
      <c r="AD17">
        <v>0</v>
      </c>
      <c r="AE17" t="s">
        <v>21</v>
      </c>
      <c r="AF17">
        <v>140</v>
      </c>
      <c r="AG17" t="s">
        <v>67</v>
      </c>
      <c r="AH17">
        <v>68</v>
      </c>
      <c r="AI17" t="s">
        <v>69</v>
      </c>
      <c r="AJ17">
        <v>66</v>
      </c>
      <c r="AK17" t="s">
        <v>77</v>
      </c>
      <c r="AL17">
        <v>1</v>
      </c>
      <c r="AM17" t="s">
        <v>73</v>
      </c>
      <c r="AN17">
        <v>2</v>
      </c>
      <c r="AO17" t="s">
        <v>76</v>
      </c>
      <c r="AP17">
        <v>3</v>
      </c>
      <c r="AQ17" t="s">
        <v>22</v>
      </c>
    </row>
    <row r="18" spans="1:43" x14ac:dyDescent="0.55000000000000004">
      <c r="A18" t="s">
        <v>0</v>
      </c>
      <c r="B18">
        <v>66</v>
      </c>
      <c r="C18" t="s">
        <v>13</v>
      </c>
      <c r="D18">
        <v>30</v>
      </c>
      <c r="E18" t="s">
        <v>14</v>
      </c>
      <c r="F18">
        <v>1</v>
      </c>
      <c r="G18" t="s">
        <v>15</v>
      </c>
      <c r="H18">
        <v>2</v>
      </c>
      <c r="I18" t="s">
        <v>16</v>
      </c>
      <c r="J18">
        <v>2</v>
      </c>
      <c r="K18" t="s">
        <v>25</v>
      </c>
      <c r="L18">
        <v>1</v>
      </c>
      <c r="M18" t="s">
        <v>75</v>
      </c>
      <c r="N18">
        <v>5</v>
      </c>
      <c r="O18" t="s">
        <v>17</v>
      </c>
      <c r="P18">
        <v>200</v>
      </c>
      <c r="Q18" t="s">
        <v>18</v>
      </c>
      <c r="R18">
        <v>90</v>
      </c>
      <c r="S18" t="s">
        <v>19</v>
      </c>
      <c r="T18">
        <v>98</v>
      </c>
      <c r="U18" t="s">
        <v>20</v>
      </c>
      <c r="V18">
        <v>88</v>
      </c>
      <c r="W18" t="s">
        <v>59</v>
      </c>
      <c r="X18">
        <v>35</v>
      </c>
      <c r="Y18" t="s">
        <v>61</v>
      </c>
      <c r="Z18">
        <v>53</v>
      </c>
      <c r="AA18" t="s">
        <v>63</v>
      </c>
      <c r="AB18">
        <v>0</v>
      </c>
      <c r="AC18" t="s">
        <v>65</v>
      </c>
      <c r="AD18">
        <v>0</v>
      </c>
      <c r="AE18" t="s">
        <v>21</v>
      </c>
      <c r="AF18">
        <v>112</v>
      </c>
      <c r="AG18" t="s">
        <v>67</v>
      </c>
      <c r="AH18">
        <v>54</v>
      </c>
      <c r="AI18" t="s">
        <v>69</v>
      </c>
      <c r="AJ18">
        <v>42</v>
      </c>
      <c r="AK18" t="s">
        <v>77</v>
      </c>
      <c r="AL18">
        <v>1</v>
      </c>
      <c r="AM18" t="s">
        <v>73</v>
      </c>
      <c r="AN18">
        <v>3</v>
      </c>
      <c r="AO18" t="s">
        <v>76</v>
      </c>
      <c r="AP18">
        <v>12</v>
      </c>
      <c r="AQ18" t="s">
        <v>22</v>
      </c>
    </row>
    <row r="19" spans="1:43" x14ac:dyDescent="0.55000000000000004">
      <c r="A19" t="s">
        <v>0</v>
      </c>
      <c r="B19">
        <v>67</v>
      </c>
      <c r="C19" t="s">
        <v>13</v>
      </c>
      <c r="D19">
        <v>30</v>
      </c>
      <c r="E19" t="s">
        <v>14</v>
      </c>
      <c r="F19">
        <v>1</v>
      </c>
      <c r="G19" t="s">
        <v>15</v>
      </c>
      <c r="H19">
        <v>1</v>
      </c>
      <c r="I19" t="s">
        <v>16</v>
      </c>
      <c r="J19">
        <v>3</v>
      </c>
      <c r="K19" t="s">
        <v>25</v>
      </c>
      <c r="L19">
        <v>3</v>
      </c>
      <c r="M19" t="s">
        <v>75</v>
      </c>
      <c r="N19">
        <v>8</v>
      </c>
      <c r="O19" t="s">
        <v>17</v>
      </c>
      <c r="P19">
        <v>200</v>
      </c>
      <c r="Q19" t="s">
        <v>18</v>
      </c>
      <c r="R19">
        <v>93</v>
      </c>
      <c r="S19" t="s">
        <v>19</v>
      </c>
      <c r="T19">
        <v>97</v>
      </c>
      <c r="U19" t="s">
        <v>20</v>
      </c>
      <c r="V19">
        <v>46</v>
      </c>
      <c r="W19" t="s">
        <v>59</v>
      </c>
      <c r="X19">
        <v>23</v>
      </c>
      <c r="Y19" t="s">
        <v>61</v>
      </c>
      <c r="Z19">
        <v>23</v>
      </c>
      <c r="AA19" t="s">
        <v>63</v>
      </c>
      <c r="AB19">
        <v>0</v>
      </c>
      <c r="AC19" t="s">
        <v>65</v>
      </c>
      <c r="AD19">
        <v>0</v>
      </c>
      <c r="AE19" t="s">
        <v>21</v>
      </c>
      <c r="AF19">
        <v>154</v>
      </c>
      <c r="AG19" t="s">
        <v>67</v>
      </c>
      <c r="AH19">
        <v>66</v>
      </c>
      <c r="AI19" t="s">
        <v>69</v>
      </c>
      <c r="AJ19">
        <v>70</v>
      </c>
      <c r="AK19" t="s">
        <v>77</v>
      </c>
      <c r="AL19">
        <v>4</v>
      </c>
      <c r="AM19" t="s">
        <v>73</v>
      </c>
      <c r="AN19">
        <v>4</v>
      </c>
      <c r="AO19" t="s">
        <v>76</v>
      </c>
      <c r="AP19">
        <v>10</v>
      </c>
      <c r="AQ19" t="s">
        <v>22</v>
      </c>
    </row>
    <row r="20" spans="1:43" x14ac:dyDescent="0.55000000000000004">
      <c r="A20" t="s">
        <v>0</v>
      </c>
      <c r="B20">
        <v>68</v>
      </c>
      <c r="C20" t="s">
        <v>13</v>
      </c>
      <c r="D20">
        <v>30</v>
      </c>
      <c r="E20" t="s">
        <v>14</v>
      </c>
      <c r="F20">
        <v>1</v>
      </c>
      <c r="G20" t="s">
        <v>15</v>
      </c>
      <c r="H20">
        <v>2</v>
      </c>
      <c r="I20" t="s">
        <v>16</v>
      </c>
      <c r="J20">
        <v>2</v>
      </c>
      <c r="K20" t="s">
        <v>25</v>
      </c>
      <c r="L20">
        <v>1</v>
      </c>
      <c r="M20" t="s">
        <v>75</v>
      </c>
      <c r="N20">
        <v>5</v>
      </c>
      <c r="O20" t="s">
        <v>17</v>
      </c>
      <c r="P20">
        <v>200</v>
      </c>
      <c r="Q20" t="s">
        <v>18</v>
      </c>
      <c r="R20">
        <v>86</v>
      </c>
      <c r="S20" t="s">
        <v>19</v>
      </c>
      <c r="T20">
        <v>104</v>
      </c>
      <c r="U20" t="s">
        <v>20</v>
      </c>
      <c r="V20">
        <v>98</v>
      </c>
      <c r="W20" t="s">
        <v>59</v>
      </c>
      <c r="X20">
        <v>41</v>
      </c>
      <c r="Y20" t="s">
        <v>61</v>
      </c>
      <c r="Z20">
        <v>57</v>
      </c>
      <c r="AA20" t="s">
        <v>63</v>
      </c>
      <c r="AB20">
        <v>0</v>
      </c>
      <c r="AC20" t="s">
        <v>65</v>
      </c>
      <c r="AD20">
        <v>0</v>
      </c>
      <c r="AE20" t="s">
        <v>21</v>
      </c>
      <c r="AF20">
        <v>102</v>
      </c>
      <c r="AG20" t="s">
        <v>67</v>
      </c>
      <c r="AH20">
        <v>43</v>
      </c>
      <c r="AI20" t="s">
        <v>69</v>
      </c>
      <c r="AJ20">
        <v>44</v>
      </c>
      <c r="AK20" t="s">
        <v>77</v>
      </c>
      <c r="AL20">
        <v>2</v>
      </c>
      <c r="AM20" t="s">
        <v>73</v>
      </c>
      <c r="AN20">
        <v>3</v>
      </c>
      <c r="AO20" t="s">
        <v>76</v>
      </c>
      <c r="AP20">
        <v>10</v>
      </c>
      <c r="AQ20" t="s">
        <v>22</v>
      </c>
    </row>
    <row r="21" spans="1:43" x14ac:dyDescent="0.55000000000000004">
      <c r="A21" t="s">
        <v>0</v>
      </c>
      <c r="B21">
        <v>69</v>
      </c>
      <c r="C21" t="s">
        <v>13</v>
      </c>
      <c r="D21">
        <v>30</v>
      </c>
      <c r="E21" t="s">
        <v>14</v>
      </c>
      <c r="F21">
        <v>2</v>
      </c>
      <c r="G21" t="s">
        <v>15</v>
      </c>
      <c r="H21">
        <v>3</v>
      </c>
      <c r="I21" t="s">
        <v>16</v>
      </c>
      <c r="J21">
        <v>3</v>
      </c>
      <c r="K21" t="s">
        <v>25</v>
      </c>
      <c r="L21">
        <v>1</v>
      </c>
      <c r="M21" t="s">
        <v>75</v>
      </c>
      <c r="N21">
        <v>5</v>
      </c>
      <c r="O21" t="s">
        <v>17</v>
      </c>
      <c r="P21">
        <v>200</v>
      </c>
      <c r="Q21" t="s">
        <v>18</v>
      </c>
      <c r="R21">
        <v>87</v>
      </c>
      <c r="S21" t="s">
        <v>19</v>
      </c>
      <c r="T21">
        <v>106</v>
      </c>
      <c r="U21" t="s">
        <v>20</v>
      </c>
      <c r="V21">
        <v>112</v>
      </c>
      <c r="W21" t="s">
        <v>59</v>
      </c>
      <c r="X21">
        <v>49</v>
      </c>
      <c r="Y21" t="s">
        <v>61</v>
      </c>
      <c r="Z21">
        <v>63</v>
      </c>
      <c r="AA21" t="s">
        <v>63</v>
      </c>
      <c r="AB21">
        <v>0</v>
      </c>
      <c r="AC21" t="s">
        <v>65</v>
      </c>
      <c r="AD21">
        <v>0</v>
      </c>
      <c r="AE21" t="s">
        <v>21</v>
      </c>
      <c r="AF21">
        <v>88</v>
      </c>
      <c r="AG21" t="s">
        <v>67</v>
      </c>
      <c r="AH21">
        <v>37</v>
      </c>
      <c r="AI21" t="s">
        <v>69</v>
      </c>
      <c r="AJ21">
        <v>42</v>
      </c>
      <c r="AK21" t="s">
        <v>77</v>
      </c>
      <c r="AL21">
        <v>1</v>
      </c>
      <c r="AM21" t="s">
        <v>73</v>
      </c>
      <c r="AN21">
        <v>1</v>
      </c>
      <c r="AO21" t="s">
        <v>76</v>
      </c>
      <c r="AP21">
        <v>7</v>
      </c>
      <c r="AQ21" t="s">
        <v>22</v>
      </c>
    </row>
    <row r="22" spans="1:43" x14ac:dyDescent="0.55000000000000004">
      <c r="A22" t="s">
        <v>0</v>
      </c>
      <c r="B22">
        <v>70</v>
      </c>
      <c r="C22" t="s">
        <v>13</v>
      </c>
      <c r="D22">
        <v>30</v>
      </c>
      <c r="E22" t="s">
        <v>14</v>
      </c>
      <c r="F22">
        <v>1</v>
      </c>
      <c r="G22" t="s">
        <v>15</v>
      </c>
      <c r="H22">
        <v>2</v>
      </c>
      <c r="I22" t="s">
        <v>16</v>
      </c>
      <c r="J22">
        <v>2</v>
      </c>
      <c r="K22" t="s">
        <v>25</v>
      </c>
      <c r="L22">
        <v>1</v>
      </c>
      <c r="M22" t="s">
        <v>75</v>
      </c>
      <c r="N22">
        <v>5</v>
      </c>
      <c r="O22" t="s">
        <v>17</v>
      </c>
      <c r="P22">
        <v>200</v>
      </c>
      <c r="Q22" t="s">
        <v>18</v>
      </c>
      <c r="R22">
        <v>84</v>
      </c>
      <c r="S22" t="s">
        <v>19</v>
      </c>
      <c r="T22">
        <v>106</v>
      </c>
      <c r="U22" t="s">
        <v>20</v>
      </c>
      <c r="V22">
        <v>112</v>
      </c>
      <c r="W22" t="s">
        <v>59</v>
      </c>
      <c r="X22">
        <v>39</v>
      </c>
      <c r="Y22" t="s">
        <v>61</v>
      </c>
      <c r="Z22">
        <v>73</v>
      </c>
      <c r="AA22" t="s">
        <v>63</v>
      </c>
      <c r="AB22">
        <v>0</v>
      </c>
      <c r="AC22" t="s">
        <v>65</v>
      </c>
      <c r="AD22">
        <v>0</v>
      </c>
      <c r="AE22" t="s">
        <v>21</v>
      </c>
      <c r="AF22">
        <v>88</v>
      </c>
      <c r="AG22" t="s">
        <v>67</v>
      </c>
      <c r="AH22">
        <v>43</v>
      </c>
      <c r="AI22" t="s">
        <v>69</v>
      </c>
      <c r="AJ22">
        <v>33</v>
      </c>
      <c r="AK22" t="s">
        <v>77</v>
      </c>
      <c r="AL22">
        <v>2</v>
      </c>
      <c r="AM22" t="s">
        <v>73</v>
      </c>
      <c r="AN22">
        <v>0</v>
      </c>
      <c r="AO22" t="s">
        <v>76</v>
      </c>
      <c r="AP22">
        <v>10</v>
      </c>
      <c r="AQ22" t="s">
        <v>22</v>
      </c>
    </row>
    <row r="23" spans="1:43" x14ac:dyDescent="0.55000000000000004">
      <c r="A23" t="s">
        <v>0</v>
      </c>
      <c r="B23">
        <v>71</v>
      </c>
      <c r="C23" t="s">
        <v>13</v>
      </c>
      <c r="D23">
        <v>30</v>
      </c>
      <c r="E23" t="s">
        <v>14</v>
      </c>
      <c r="F23">
        <v>2</v>
      </c>
      <c r="G23" t="s">
        <v>15</v>
      </c>
      <c r="H23">
        <v>4</v>
      </c>
      <c r="I23" t="s">
        <v>16</v>
      </c>
      <c r="J23">
        <v>4</v>
      </c>
      <c r="K23" t="s">
        <v>25</v>
      </c>
      <c r="L23">
        <v>1</v>
      </c>
      <c r="M23" t="s">
        <v>75</v>
      </c>
      <c r="N23">
        <v>5</v>
      </c>
      <c r="O23" t="s">
        <v>17</v>
      </c>
      <c r="P23">
        <v>200</v>
      </c>
      <c r="Q23" t="s">
        <v>18</v>
      </c>
      <c r="R23">
        <v>87</v>
      </c>
      <c r="S23" t="s">
        <v>19</v>
      </c>
      <c r="T23">
        <v>106</v>
      </c>
      <c r="U23" t="s">
        <v>20</v>
      </c>
      <c r="V23">
        <v>113</v>
      </c>
      <c r="W23" t="s">
        <v>59</v>
      </c>
      <c r="X23">
        <v>41</v>
      </c>
      <c r="Y23" t="s">
        <v>61</v>
      </c>
      <c r="Z23">
        <v>72</v>
      </c>
      <c r="AA23" t="s">
        <v>63</v>
      </c>
      <c r="AB23">
        <v>0</v>
      </c>
      <c r="AC23" t="s">
        <v>65</v>
      </c>
      <c r="AD23">
        <v>0</v>
      </c>
      <c r="AE23" t="s">
        <v>21</v>
      </c>
      <c r="AF23">
        <v>87</v>
      </c>
      <c r="AG23" t="s">
        <v>67</v>
      </c>
      <c r="AH23">
        <v>44</v>
      </c>
      <c r="AI23" t="s">
        <v>69</v>
      </c>
      <c r="AJ23">
        <v>34</v>
      </c>
      <c r="AK23" t="s">
        <v>77</v>
      </c>
      <c r="AL23">
        <v>2</v>
      </c>
      <c r="AM23" t="s">
        <v>73</v>
      </c>
      <c r="AN23">
        <v>0</v>
      </c>
      <c r="AO23" t="s">
        <v>76</v>
      </c>
      <c r="AP23">
        <v>7</v>
      </c>
      <c r="AQ23" t="s">
        <v>22</v>
      </c>
    </row>
    <row r="24" spans="1:43" x14ac:dyDescent="0.55000000000000004">
      <c r="A24" t="s">
        <v>0</v>
      </c>
      <c r="B24">
        <v>72</v>
      </c>
      <c r="C24" t="s">
        <v>13</v>
      </c>
      <c r="D24">
        <v>30</v>
      </c>
      <c r="E24" t="s">
        <v>14</v>
      </c>
      <c r="F24">
        <v>1</v>
      </c>
      <c r="G24" t="s">
        <v>15</v>
      </c>
      <c r="H24">
        <v>2</v>
      </c>
      <c r="I24" t="s">
        <v>16</v>
      </c>
      <c r="J24">
        <v>2</v>
      </c>
      <c r="K24" t="s">
        <v>25</v>
      </c>
      <c r="L24">
        <v>1</v>
      </c>
      <c r="M24" t="s">
        <v>75</v>
      </c>
      <c r="N24">
        <v>5</v>
      </c>
      <c r="O24" t="s">
        <v>17</v>
      </c>
      <c r="P24">
        <v>200</v>
      </c>
      <c r="Q24" t="s">
        <v>18</v>
      </c>
      <c r="R24">
        <v>99</v>
      </c>
      <c r="S24" t="s">
        <v>19</v>
      </c>
      <c r="T24">
        <v>85</v>
      </c>
      <c r="U24" t="s">
        <v>20</v>
      </c>
      <c r="V24">
        <v>94</v>
      </c>
      <c r="W24" t="s">
        <v>59</v>
      </c>
      <c r="X24">
        <v>44</v>
      </c>
      <c r="Y24" t="s">
        <v>61</v>
      </c>
      <c r="Z24">
        <v>50</v>
      </c>
      <c r="AA24" t="s">
        <v>63</v>
      </c>
      <c r="AB24">
        <v>0</v>
      </c>
      <c r="AC24" t="s">
        <v>65</v>
      </c>
      <c r="AD24">
        <v>0</v>
      </c>
      <c r="AE24" t="s">
        <v>21</v>
      </c>
      <c r="AF24">
        <v>106</v>
      </c>
      <c r="AG24" t="s">
        <v>67</v>
      </c>
      <c r="AH24">
        <v>52</v>
      </c>
      <c r="AI24" t="s">
        <v>69</v>
      </c>
      <c r="AJ24">
        <v>33</v>
      </c>
      <c r="AK24" t="s">
        <v>77</v>
      </c>
      <c r="AL24">
        <v>3</v>
      </c>
      <c r="AM24" t="s">
        <v>73</v>
      </c>
      <c r="AN24">
        <v>2</v>
      </c>
      <c r="AO24" t="s">
        <v>76</v>
      </c>
      <c r="AP24">
        <v>16</v>
      </c>
      <c r="AQ24" t="s">
        <v>22</v>
      </c>
    </row>
    <row r="25" spans="1:43" x14ac:dyDescent="0.55000000000000004">
      <c r="A25" t="s">
        <v>0</v>
      </c>
      <c r="B25">
        <v>73</v>
      </c>
      <c r="C25" t="s">
        <v>13</v>
      </c>
      <c r="D25">
        <v>30</v>
      </c>
      <c r="E25" t="s">
        <v>14</v>
      </c>
      <c r="F25">
        <v>1</v>
      </c>
      <c r="G25" t="s">
        <v>15</v>
      </c>
      <c r="H25">
        <v>2</v>
      </c>
      <c r="I25" t="s">
        <v>16</v>
      </c>
      <c r="J25">
        <v>3</v>
      </c>
      <c r="K25" t="s">
        <v>25</v>
      </c>
      <c r="L25">
        <v>2</v>
      </c>
      <c r="M25" t="s">
        <v>75</v>
      </c>
      <c r="N25">
        <v>8</v>
      </c>
      <c r="O25" t="s">
        <v>17</v>
      </c>
      <c r="P25">
        <v>200</v>
      </c>
      <c r="Q25" t="s">
        <v>18</v>
      </c>
      <c r="R25">
        <v>100</v>
      </c>
      <c r="S25" t="s">
        <v>19</v>
      </c>
      <c r="T25">
        <v>96</v>
      </c>
      <c r="U25" t="s">
        <v>20</v>
      </c>
      <c r="V25">
        <v>69</v>
      </c>
      <c r="W25" t="s">
        <v>59</v>
      </c>
      <c r="X25">
        <v>35</v>
      </c>
      <c r="Y25" t="s">
        <v>61</v>
      </c>
      <c r="Z25">
        <v>34</v>
      </c>
      <c r="AA25" t="s">
        <v>63</v>
      </c>
      <c r="AB25">
        <v>0</v>
      </c>
      <c r="AC25" t="s">
        <v>65</v>
      </c>
      <c r="AD25">
        <v>0</v>
      </c>
      <c r="AE25" t="s">
        <v>21</v>
      </c>
      <c r="AF25">
        <v>131</v>
      </c>
      <c r="AG25" t="s">
        <v>67</v>
      </c>
      <c r="AH25">
        <v>61</v>
      </c>
      <c r="AI25" t="s">
        <v>69</v>
      </c>
      <c r="AJ25">
        <v>59</v>
      </c>
      <c r="AK25" t="s">
        <v>77</v>
      </c>
      <c r="AL25">
        <v>4</v>
      </c>
      <c r="AM25" t="s">
        <v>73</v>
      </c>
      <c r="AN25">
        <v>3</v>
      </c>
      <c r="AO25" t="s">
        <v>76</v>
      </c>
      <c r="AP25">
        <v>4</v>
      </c>
      <c r="AQ25" t="s">
        <v>22</v>
      </c>
    </row>
    <row r="26" spans="1:43" x14ac:dyDescent="0.55000000000000004">
      <c r="A26" t="s">
        <v>0</v>
      </c>
      <c r="B26">
        <v>74</v>
      </c>
      <c r="C26" t="s">
        <v>13</v>
      </c>
      <c r="D26">
        <v>30</v>
      </c>
      <c r="E26" t="s">
        <v>14</v>
      </c>
      <c r="F26">
        <v>1</v>
      </c>
      <c r="G26" t="s">
        <v>15</v>
      </c>
      <c r="H26">
        <v>2</v>
      </c>
      <c r="I26" t="s">
        <v>16</v>
      </c>
      <c r="J26">
        <v>2</v>
      </c>
      <c r="K26" t="s">
        <v>25</v>
      </c>
      <c r="L26">
        <v>1</v>
      </c>
      <c r="M26" t="s">
        <v>75</v>
      </c>
      <c r="N26">
        <v>5</v>
      </c>
      <c r="O26" t="s">
        <v>17</v>
      </c>
      <c r="P26">
        <v>200</v>
      </c>
      <c r="Q26" t="s">
        <v>18</v>
      </c>
      <c r="R26">
        <v>96</v>
      </c>
      <c r="S26" t="s">
        <v>19</v>
      </c>
      <c r="T26">
        <v>93</v>
      </c>
      <c r="U26" t="s">
        <v>20</v>
      </c>
      <c r="V26">
        <v>100</v>
      </c>
      <c r="W26" t="s">
        <v>59</v>
      </c>
      <c r="X26">
        <v>49</v>
      </c>
      <c r="Y26" t="s">
        <v>61</v>
      </c>
      <c r="Z26">
        <v>51</v>
      </c>
      <c r="AA26" t="s">
        <v>63</v>
      </c>
      <c r="AB26">
        <v>0</v>
      </c>
      <c r="AC26" t="s">
        <v>65</v>
      </c>
      <c r="AD26">
        <v>0</v>
      </c>
      <c r="AE26" t="s">
        <v>21</v>
      </c>
      <c r="AF26">
        <v>100</v>
      </c>
      <c r="AG26" t="s">
        <v>67</v>
      </c>
      <c r="AH26">
        <v>47</v>
      </c>
      <c r="AI26" t="s">
        <v>69</v>
      </c>
      <c r="AJ26">
        <v>38</v>
      </c>
      <c r="AK26" t="s">
        <v>77</v>
      </c>
      <c r="AL26">
        <v>0</v>
      </c>
      <c r="AM26" t="s">
        <v>73</v>
      </c>
      <c r="AN26">
        <v>4</v>
      </c>
      <c r="AO26" t="s">
        <v>76</v>
      </c>
      <c r="AP26">
        <v>11</v>
      </c>
      <c r="AQ26" t="s">
        <v>22</v>
      </c>
    </row>
    <row r="27" spans="1:43" x14ac:dyDescent="0.55000000000000004">
      <c r="A27" t="s">
        <v>0</v>
      </c>
      <c r="B27">
        <v>75</v>
      </c>
      <c r="C27" t="s">
        <v>13</v>
      </c>
      <c r="D27">
        <v>30</v>
      </c>
      <c r="E27" t="s">
        <v>14</v>
      </c>
      <c r="F27">
        <v>1</v>
      </c>
      <c r="G27" t="s">
        <v>15</v>
      </c>
      <c r="H27">
        <v>2</v>
      </c>
      <c r="I27" t="s">
        <v>16</v>
      </c>
      <c r="J27">
        <v>2</v>
      </c>
      <c r="K27" t="s">
        <v>25</v>
      </c>
      <c r="L27">
        <v>1</v>
      </c>
      <c r="M27" t="s">
        <v>75</v>
      </c>
      <c r="N27">
        <v>5</v>
      </c>
      <c r="O27" t="s">
        <v>17</v>
      </c>
      <c r="P27">
        <v>200</v>
      </c>
      <c r="Q27" t="s">
        <v>18</v>
      </c>
      <c r="R27">
        <v>106</v>
      </c>
      <c r="S27" t="s">
        <v>19</v>
      </c>
      <c r="T27">
        <v>83</v>
      </c>
      <c r="U27" t="s">
        <v>20</v>
      </c>
      <c r="V27">
        <v>74</v>
      </c>
      <c r="W27" t="s">
        <v>59</v>
      </c>
      <c r="X27">
        <v>44</v>
      </c>
      <c r="Y27" t="s">
        <v>61</v>
      </c>
      <c r="Z27">
        <v>30</v>
      </c>
      <c r="AA27" t="s">
        <v>63</v>
      </c>
      <c r="AB27">
        <v>0</v>
      </c>
      <c r="AC27" t="s">
        <v>65</v>
      </c>
      <c r="AD27">
        <v>0</v>
      </c>
      <c r="AE27" t="s">
        <v>21</v>
      </c>
      <c r="AF27">
        <v>126</v>
      </c>
      <c r="AG27" t="s">
        <v>67</v>
      </c>
      <c r="AH27">
        <v>60</v>
      </c>
      <c r="AI27" t="s">
        <v>69</v>
      </c>
      <c r="AJ27">
        <v>53</v>
      </c>
      <c r="AK27" t="s">
        <v>77</v>
      </c>
      <c r="AL27">
        <v>2</v>
      </c>
      <c r="AM27" t="s">
        <v>73</v>
      </c>
      <c r="AN27">
        <v>0</v>
      </c>
      <c r="AO27" t="s">
        <v>76</v>
      </c>
      <c r="AP27">
        <v>11</v>
      </c>
      <c r="AQ27" t="s">
        <v>22</v>
      </c>
    </row>
    <row r="28" spans="1:43" x14ac:dyDescent="0.55000000000000004">
      <c r="A28" t="s">
        <v>0</v>
      </c>
      <c r="B28">
        <v>76</v>
      </c>
      <c r="C28" t="s">
        <v>13</v>
      </c>
      <c r="D28">
        <v>30</v>
      </c>
      <c r="E28" t="s">
        <v>14</v>
      </c>
      <c r="F28">
        <v>1</v>
      </c>
      <c r="G28" t="s">
        <v>15</v>
      </c>
      <c r="H28">
        <v>1</v>
      </c>
      <c r="I28" t="s">
        <v>16</v>
      </c>
      <c r="J28">
        <v>3</v>
      </c>
      <c r="K28" t="s">
        <v>25</v>
      </c>
      <c r="L28">
        <v>3</v>
      </c>
      <c r="M28" t="s">
        <v>75</v>
      </c>
      <c r="N28">
        <v>8</v>
      </c>
      <c r="O28" t="s">
        <v>17</v>
      </c>
      <c r="P28">
        <v>200</v>
      </c>
      <c r="Q28" t="s">
        <v>18</v>
      </c>
      <c r="R28">
        <v>95</v>
      </c>
      <c r="S28" t="s">
        <v>19</v>
      </c>
      <c r="T28">
        <v>88</v>
      </c>
      <c r="U28" t="s">
        <v>20</v>
      </c>
      <c r="V28">
        <v>49</v>
      </c>
      <c r="W28" t="s">
        <v>59</v>
      </c>
      <c r="X28">
        <v>35</v>
      </c>
      <c r="Y28" t="s">
        <v>61</v>
      </c>
      <c r="Z28">
        <v>14</v>
      </c>
      <c r="AA28" t="s">
        <v>63</v>
      </c>
      <c r="AB28">
        <v>0</v>
      </c>
      <c r="AC28" t="s">
        <v>65</v>
      </c>
      <c r="AD28">
        <v>0</v>
      </c>
      <c r="AE28" t="s">
        <v>21</v>
      </c>
      <c r="AF28">
        <v>151</v>
      </c>
      <c r="AG28" t="s">
        <v>67</v>
      </c>
      <c r="AH28">
        <v>58</v>
      </c>
      <c r="AI28" t="s">
        <v>69</v>
      </c>
      <c r="AJ28">
        <v>71</v>
      </c>
      <c r="AK28" t="s">
        <v>77</v>
      </c>
      <c r="AL28">
        <v>2</v>
      </c>
      <c r="AM28" t="s">
        <v>73</v>
      </c>
      <c r="AN28">
        <v>3</v>
      </c>
      <c r="AO28" t="s">
        <v>76</v>
      </c>
      <c r="AP28">
        <v>17</v>
      </c>
      <c r="AQ28" t="s">
        <v>22</v>
      </c>
    </row>
    <row r="29" spans="1:43" x14ac:dyDescent="0.55000000000000004">
      <c r="A29" t="s">
        <v>0</v>
      </c>
      <c r="B29">
        <v>77</v>
      </c>
      <c r="C29" t="s">
        <v>13</v>
      </c>
      <c r="D29">
        <v>30</v>
      </c>
      <c r="E29" t="s">
        <v>14</v>
      </c>
      <c r="F29">
        <v>1</v>
      </c>
      <c r="G29" t="s">
        <v>15</v>
      </c>
      <c r="H29">
        <v>2</v>
      </c>
      <c r="I29" t="s">
        <v>16</v>
      </c>
      <c r="J29">
        <v>2</v>
      </c>
      <c r="K29" t="s">
        <v>25</v>
      </c>
      <c r="L29">
        <v>1</v>
      </c>
      <c r="M29" t="s">
        <v>75</v>
      </c>
      <c r="N29">
        <v>5</v>
      </c>
      <c r="O29" t="s">
        <v>17</v>
      </c>
      <c r="P29">
        <v>200</v>
      </c>
      <c r="Q29" t="s">
        <v>18</v>
      </c>
      <c r="R29">
        <v>89</v>
      </c>
      <c r="S29" t="s">
        <v>19</v>
      </c>
      <c r="T29">
        <v>106</v>
      </c>
      <c r="U29" t="s">
        <v>20</v>
      </c>
      <c r="V29">
        <v>89</v>
      </c>
      <c r="W29" t="s">
        <v>59</v>
      </c>
      <c r="X29">
        <v>41</v>
      </c>
      <c r="Y29" t="s">
        <v>61</v>
      </c>
      <c r="Z29">
        <v>48</v>
      </c>
      <c r="AA29" t="s">
        <v>63</v>
      </c>
      <c r="AB29">
        <v>0</v>
      </c>
      <c r="AC29" t="s">
        <v>65</v>
      </c>
      <c r="AD29">
        <v>0</v>
      </c>
      <c r="AE29" t="s">
        <v>21</v>
      </c>
      <c r="AF29">
        <v>111</v>
      </c>
      <c r="AG29" t="s">
        <v>67</v>
      </c>
      <c r="AH29">
        <v>43</v>
      </c>
      <c r="AI29" t="s">
        <v>69</v>
      </c>
      <c r="AJ29">
        <v>54</v>
      </c>
      <c r="AK29" t="s">
        <v>77</v>
      </c>
      <c r="AL29">
        <v>5</v>
      </c>
      <c r="AM29" t="s">
        <v>73</v>
      </c>
      <c r="AN29">
        <v>4</v>
      </c>
      <c r="AO29" t="s">
        <v>76</v>
      </c>
      <c r="AP29">
        <v>5</v>
      </c>
      <c r="AQ29" t="s">
        <v>22</v>
      </c>
    </row>
    <row r="30" spans="1:43" x14ac:dyDescent="0.55000000000000004">
      <c r="A30" t="s">
        <v>0</v>
      </c>
      <c r="B30">
        <v>78</v>
      </c>
      <c r="C30" t="s">
        <v>13</v>
      </c>
      <c r="D30">
        <v>30</v>
      </c>
      <c r="E30" t="s">
        <v>14</v>
      </c>
      <c r="F30">
        <v>1</v>
      </c>
      <c r="G30" t="s">
        <v>15</v>
      </c>
      <c r="H30">
        <v>2</v>
      </c>
      <c r="I30" t="s">
        <v>16</v>
      </c>
      <c r="J30">
        <v>2</v>
      </c>
      <c r="K30" t="s">
        <v>25</v>
      </c>
      <c r="L30">
        <v>1</v>
      </c>
      <c r="M30" t="s">
        <v>75</v>
      </c>
      <c r="N30">
        <v>5</v>
      </c>
      <c r="O30" t="s">
        <v>17</v>
      </c>
      <c r="P30">
        <v>200</v>
      </c>
      <c r="Q30" t="s">
        <v>18</v>
      </c>
      <c r="R30">
        <v>111</v>
      </c>
      <c r="S30" t="s">
        <v>19</v>
      </c>
      <c r="T30">
        <v>76</v>
      </c>
      <c r="U30" t="s">
        <v>20</v>
      </c>
      <c r="V30">
        <v>90</v>
      </c>
      <c r="W30" t="s">
        <v>59</v>
      </c>
      <c r="X30">
        <v>58</v>
      </c>
      <c r="Y30" t="s">
        <v>61</v>
      </c>
      <c r="Z30">
        <v>32</v>
      </c>
      <c r="AA30" t="s">
        <v>63</v>
      </c>
      <c r="AB30">
        <v>0</v>
      </c>
      <c r="AC30" t="s">
        <v>65</v>
      </c>
      <c r="AD30">
        <v>0</v>
      </c>
      <c r="AE30" t="s">
        <v>21</v>
      </c>
      <c r="AF30">
        <v>110</v>
      </c>
      <c r="AG30" t="s">
        <v>67</v>
      </c>
      <c r="AH30">
        <v>51</v>
      </c>
      <c r="AI30" t="s">
        <v>69</v>
      </c>
      <c r="AJ30">
        <v>43</v>
      </c>
      <c r="AK30" t="s">
        <v>77</v>
      </c>
      <c r="AL30">
        <v>2</v>
      </c>
      <c r="AM30" t="s">
        <v>73</v>
      </c>
      <c r="AN30">
        <v>1</v>
      </c>
      <c r="AO30" t="s">
        <v>76</v>
      </c>
      <c r="AP30">
        <v>13</v>
      </c>
      <c r="AQ30" t="s">
        <v>22</v>
      </c>
    </row>
    <row r="31" spans="1:43" x14ac:dyDescent="0.55000000000000004">
      <c r="A31" t="s">
        <v>0</v>
      </c>
      <c r="B31">
        <v>79</v>
      </c>
      <c r="C31" t="s">
        <v>13</v>
      </c>
      <c r="D31">
        <v>30</v>
      </c>
      <c r="E31" t="s">
        <v>14</v>
      </c>
      <c r="F31">
        <v>1</v>
      </c>
      <c r="G31" t="s">
        <v>15</v>
      </c>
      <c r="H31">
        <v>2</v>
      </c>
      <c r="I31" t="s">
        <v>16</v>
      </c>
      <c r="J31">
        <v>2</v>
      </c>
      <c r="K31" t="s">
        <v>25</v>
      </c>
      <c r="L31">
        <v>1</v>
      </c>
      <c r="M31" t="s">
        <v>75</v>
      </c>
      <c r="N31">
        <v>5</v>
      </c>
      <c r="O31" t="s">
        <v>17</v>
      </c>
      <c r="P31">
        <v>200</v>
      </c>
      <c r="Q31" t="s">
        <v>18</v>
      </c>
      <c r="R31">
        <v>110</v>
      </c>
      <c r="S31" t="s">
        <v>19</v>
      </c>
      <c r="T31">
        <v>77</v>
      </c>
      <c r="U31" t="s">
        <v>20</v>
      </c>
      <c r="V31">
        <v>88</v>
      </c>
      <c r="W31" t="s">
        <v>59</v>
      </c>
      <c r="X31">
        <v>50</v>
      </c>
      <c r="Y31" t="s">
        <v>61</v>
      </c>
      <c r="Z31">
        <v>38</v>
      </c>
      <c r="AA31" t="s">
        <v>63</v>
      </c>
      <c r="AB31">
        <v>0</v>
      </c>
      <c r="AC31" t="s">
        <v>65</v>
      </c>
      <c r="AD31">
        <v>0</v>
      </c>
      <c r="AE31" t="s">
        <v>21</v>
      </c>
      <c r="AF31">
        <v>112</v>
      </c>
      <c r="AG31" t="s">
        <v>67</v>
      </c>
      <c r="AH31">
        <v>54</v>
      </c>
      <c r="AI31" t="s">
        <v>69</v>
      </c>
      <c r="AJ31">
        <v>36</v>
      </c>
      <c r="AK31" t="s">
        <v>77</v>
      </c>
      <c r="AL31">
        <v>6</v>
      </c>
      <c r="AM31" t="s">
        <v>73</v>
      </c>
      <c r="AN31">
        <v>3</v>
      </c>
      <c r="AO31" t="s">
        <v>76</v>
      </c>
      <c r="AP31">
        <v>13</v>
      </c>
      <c r="AQ31" t="s">
        <v>22</v>
      </c>
    </row>
    <row r="32" spans="1:43" x14ac:dyDescent="0.55000000000000004">
      <c r="A32" t="s">
        <v>0</v>
      </c>
      <c r="B32">
        <v>80</v>
      </c>
      <c r="C32" t="s">
        <v>13</v>
      </c>
      <c r="D32">
        <v>30</v>
      </c>
      <c r="E32" t="s">
        <v>14</v>
      </c>
      <c r="F32">
        <v>1</v>
      </c>
      <c r="G32" t="s">
        <v>15</v>
      </c>
      <c r="H32">
        <v>2</v>
      </c>
      <c r="I32" t="s">
        <v>16</v>
      </c>
      <c r="J32">
        <v>4</v>
      </c>
      <c r="K32" t="s">
        <v>25</v>
      </c>
      <c r="L32">
        <v>3</v>
      </c>
      <c r="M32" t="s">
        <v>75</v>
      </c>
      <c r="N32">
        <v>10</v>
      </c>
      <c r="O32" t="s">
        <v>17</v>
      </c>
      <c r="P32">
        <v>200</v>
      </c>
      <c r="Q32" t="s">
        <v>18</v>
      </c>
      <c r="R32">
        <v>93</v>
      </c>
      <c r="S32" t="s">
        <v>19</v>
      </c>
      <c r="T32">
        <v>101</v>
      </c>
      <c r="U32" t="s">
        <v>20</v>
      </c>
      <c r="V32">
        <v>37</v>
      </c>
      <c r="W32" t="s">
        <v>59</v>
      </c>
      <c r="X32">
        <v>16</v>
      </c>
      <c r="Y32" t="s">
        <v>61</v>
      </c>
      <c r="Z32">
        <v>21</v>
      </c>
      <c r="AA32" t="s">
        <v>63</v>
      </c>
      <c r="AB32">
        <v>0</v>
      </c>
      <c r="AC32" t="s">
        <v>65</v>
      </c>
      <c r="AD32">
        <v>0</v>
      </c>
      <c r="AE32" t="s">
        <v>21</v>
      </c>
      <c r="AF32">
        <v>163</v>
      </c>
      <c r="AG32" t="s">
        <v>67</v>
      </c>
      <c r="AH32">
        <v>73</v>
      </c>
      <c r="AI32" t="s">
        <v>69</v>
      </c>
      <c r="AJ32">
        <v>75</v>
      </c>
      <c r="AK32" t="s">
        <v>77</v>
      </c>
      <c r="AL32">
        <v>4</v>
      </c>
      <c r="AM32" t="s">
        <v>73</v>
      </c>
      <c r="AN32">
        <v>5</v>
      </c>
      <c r="AO32" t="s">
        <v>76</v>
      </c>
      <c r="AP32">
        <v>6</v>
      </c>
      <c r="AQ32" t="s">
        <v>22</v>
      </c>
    </row>
    <row r="33" spans="1:43" x14ac:dyDescent="0.55000000000000004">
      <c r="A33" t="s">
        <v>0</v>
      </c>
      <c r="B33">
        <v>81</v>
      </c>
      <c r="C33" t="s">
        <v>13</v>
      </c>
      <c r="D33">
        <v>30</v>
      </c>
      <c r="E33" t="s">
        <v>14</v>
      </c>
      <c r="F33">
        <v>1</v>
      </c>
      <c r="G33" t="s">
        <v>15</v>
      </c>
      <c r="H33">
        <v>3</v>
      </c>
      <c r="I33" t="s">
        <v>16</v>
      </c>
      <c r="J33">
        <v>3</v>
      </c>
      <c r="K33" t="s">
        <v>25</v>
      </c>
      <c r="L33">
        <v>1</v>
      </c>
      <c r="M33" t="s">
        <v>75</v>
      </c>
      <c r="N33">
        <v>8</v>
      </c>
      <c r="O33" t="s">
        <v>17</v>
      </c>
      <c r="P33">
        <v>200</v>
      </c>
      <c r="Q33" t="s">
        <v>18</v>
      </c>
      <c r="R33">
        <v>100</v>
      </c>
      <c r="S33" t="s">
        <v>19</v>
      </c>
      <c r="T33">
        <v>90</v>
      </c>
      <c r="U33" t="s">
        <v>20</v>
      </c>
      <c r="V33">
        <v>60</v>
      </c>
      <c r="W33" t="s">
        <v>59</v>
      </c>
      <c r="X33">
        <v>33</v>
      </c>
      <c r="Y33" t="s">
        <v>61</v>
      </c>
      <c r="Z33">
        <v>27</v>
      </c>
      <c r="AA33" t="s">
        <v>63</v>
      </c>
      <c r="AB33">
        <v>0</v>
      </c>
      <c r="AC33" t="s">
        <v>65</v>
      </c>
      <c r="AD33">
        <v>0</v>
      </c>
      <c r="AE33" t="s">
        <v>21</v>
      </c>
      <c r="AF33">
        <v>140</v>
      </c>
      <c r="AG33" t="s">
        <v>67</v>
      </c>
      <c r="AH33">
        <v>66</v>
      </c>
      <c r="AI33" t="s">
        <v>69</v>
      </c>
      <c r="AJ33">
        <v>59</v>
      </c>
      <c r="AK33" t="s">
        <v>77</v>
      </c>
      <c r="AL33">
        <v>1</v>
      </c>
      <c r="AM33" t="s">
        <v>73</v>
      </c>
      <c r="AN33">
        <v>4</v>
      </c>
      <c r="AO33" t="s">
        <v>76</v>
      </c>
      <c r="AP33">
        <v>10</v>
      </c>
      <c r="AQ33" t="s">
        <v>22</v>
      </c>
    </row>
    <row r="34" spans="1:43" x14ac:dyDescent="0.55000000000000004">
      <c r="A34" t="s">
        <v>0</v>
      </c>
      <c r="B34">
        <v>82</v>
      </c>
      <c r="C34" t="s">
        <v>13</v>
      </c>
      <c r="D34">
        <v>30</v>
      </c>
      <c r="E34" t="s">
        <v>14</v>
      </c>
      <c r="F34">
        <v>1</v>
      </c>
      <c r="G34" t="s">
        <v>15</v>
      </c>
      <c r="H34">
        <v>1</v>
      </c>
      <c r="I34" t="s">
        <v>16</v>
      </c>
      <c r="J34">
        <v>3</v>
      </c>
      <c r="K34" t="s">
        <v>25</v>
      </c>
      <c r="L34">
        <v>3</v>
      </c>
      <c r="M34" t="s">
        <v>75</v>
      </c>
      <c r="N34">
        <v>8</v>
      </c>
      <c r="O34" t="s">
        <v>17</v>
      </c>
      <c r="P34">
        <v>200</v>
      </c>
      <c r="Q34" t="s">
        <v>18</v>
      </c>
      <c r="R34">
        <v>108</v>
      </c>
      <c r="S34" t="s">
        <v>19</v>
      </c>
      <c r="T34">
        <v>83</v>
      </c>
      <c r="U34" t="s">
        <v>20</v>
      </c>
      <c r="V34">
        <v>39</v>
      </c>
      <c r="W34" t="s">
        <v>59</v>
      </c>
      <c r="X34">
        <v>26</v>
      </c>
      <c r="Y34" t="s">
        <v>61</v>
      </c>
      <c r="Z34">
        <v>13</v>
      </c>
      <c r="AA34" t="s">
        <v>63</v>
      </c>
      <c r="AB34">
        <v>0</v>
      </c>
      <c r="AC34" t="s">
        <v>65</v>
      </c>
      <c r="AD34">
        <v>0</v>
      </c>
      <c r="AE34" t="s">
        <v>21</v>
      </c>
      <c r="AF34">
        <v>161</v>
      </c>
      <c r="AG34" t="s">
        <v>67</v>
      </c>
      <c r="AH34">
        <v>79</v>
      </c>
      <c r="AI34" t="s">
        <v>69</v>
      </c>
      <c r="AJ34">
        <v>64</v>
      </c>
      <c r="AK34" t="s">
        <v>77</v>
      </c>
      <c r="AL34">
        <v>3</v>
      </c>
      <c r="AM34" t="s">
        <v>73</v>
      </c>
      <c r="AN34">
        <v>6</v>
      </c>
      <c r="AO34" t="s">
        <v>76</v>
      </c>
      <c r="AP34">
        <v>9</v>
      </c>
      <c r="AQ34" t="s">
        <v>22</v>
      </c>
    </row>
    <row r="35" spans="1:43" x14ac:dyDescent="0.55000000000000004">
      <c r="A35" t="s">
        <v>0</v>
      </c>
      <c r="B35">
        <v>83</v>
      </c>
      <c r="C35" t="s">
        <v>13</v>
      </c>
      <c r="D35">
        <v>30</v>
      </c>
      <c r="E35" t="s">
        <v>14</v>
      </c>
      <c r="F35">
        <v>1</v>
      </c>
      <c r="G35" t="s">
        <v>15</v>
      </c>
      <c r="H35">
        <v>2</v>
      </c>
      <c r="I35" t="s">
        <v>16</v>
      </c>
      <c r="J35">
        <v>2</v>
      </c>
      <c r="K35" t="s">
        <v>25</v>
      </c>
      <c r="L35">
        <v>1</v>
      </c>
      <c r="M35" t="s">
        <v>75</v>
      </c>
      <c r="N35">
        <v>5</v>
      </c>
      <c r="O35" t="s">
        <v>17</v>
      </c>
      <c r="P35">
        <v>200</v>
      </c>
      <c r="Q35" t="s">
        <v>18</v>
      </c>
      <c r="R35">
        <v>112</v>
      </c>
      <c r="S35" t="s">
        <v>19</v>
      </c>
      <c r="T35">
        <v>72</v>
      </c>
      <c r="U35" t="s">
        <v>20</v>
      </c>
      <c r="V35">
        <v>85</v>
      </c>
      <c r="W35" t="s">
        <v>59</v>
      </c>
      <c r="X35">
        <v>56</v>
      </c>
      <c r="Y35" t="s">
        <v>61</v>
      </c>
      <c r="Z35">
        <v>29</v>
      </c>
      <c r="AA35" t="s">
        <v>63</v>
      </c>
      <c r="AB35">
        <v>0</v>
      </c>
      <c r="AC35" t="s">
        <v>65</v>
      </c>
      <c r="AD35">
        <v>0</v>
      </c>
      <c r="AE35" t="s">
        <v>21</v>
      </c>
      <c r="AF35">
        <v>115</v>
      </c>
      <c r="AG35" t="s">
        <v>67</v>
      </c>
      <c r="AH35">
        <v>55</v>
      </c>
      <c r="AI35" t="s">
        <v>69</v>
      </c>
      <c r="AJ35">
        <v>42</v>
      </c>
      <c r="AK35" t="s">
        <v>77</v>
      </c>
      <c r="AL35">
        <v>1</v>
      </c>
      <c r="AM35" t="s">
        <v>73</v>
      </c>
      <c r="AN35">
        <v>1</v>
      </c>
      <c r="AO35" t="s">
        <v>76</v>
      </c>
      <c r="AP35">
        <v>16</v>
      </c>
      <c r="AQ35" t="s">
        <v>22</v>
      </c>
    </row>
    <row r="36" spans="1:43" x14ac:dyDescent="0.55000000000000004">
      <c r="A36" t="s">
        <v>0</v>
      </c>
      <c r="B36">
        <v>84</v>
      </c>
      <c r="C36" t="s">
        <v>13</v>
      </c>
      <c r="D36">
        <v>30</v>
      </c>
      <c r="E36" t="s">
        <v>14</v>
      </c>
      <c r="F36">
        <v>1</v>
      </c>
      <c r="G36" t="s">
        <v>15</v>
      </c>
      <c r="H36">
        <v>2</v>
      </c>
      <c r="I36" t="s">
        <v>16</v>
      </c>
      <c r="J36">
        <v>2</v>
      </c>
      <c r="K36" t="s">
        <v>25</v>
      </c>
      <c r="L36">
        <v>1</v>
      </c>
      <c r="M36" t="s">
        <v>75</v>
      </c>
      <c r="N36">
        <v>5</v>
      </c>
      <c r="O36" t="s">
        <v>17</v>
      </c>
      <c r="P36">
        <v>200</v>
      </c>
      <c r="Q36" t="s">
        <v>18</v>
      </c>
      <c r="R36">
        <v>100</v>
      </c>
      <c r="S36" t="s">
        <v>19</v>
      </c>
      <c r="T36">
        <v>87</v>
      </c>
      <c r="U36" t="s">
        <v>20</v>
      </c>
      <c r="V36">
        <v>81</v>
      </c>
      <c r="W36" t="s">
        <v>59</v>
      </c>
      <c r="X36">
        <v>42</v>
      </c>
      <c r="Y36" t="s">
        <v>61</v>
      </c>
      <c r="Z36">
        <v>39</v>
      </c>
      <c r="AA36" t="s">
        <v>63</v>
      </c>
      <c r="AB36">
        <v>0</v>
      </c>
      <c r="AC36" t="s">
        <v>65</v>
      </c>
      <c r="AD36">
        <v>0</v>
      </c>
      <c r="AE36" t="s">
        <v>21</v>
      </c>
      <c r="AF36">
        <v>119</v>
      </c>
      <c r="AG36" t="s">
        <v>67</v>
      </c>
      <c r="AH36">
        <v>56</v>
      </c>
      <c r="AI36" t="s">
        <v>69</v>
      </c>
      <c r="AJ36">
        <v>48</v>
      </c>
      <c r="AK36" t="s">
        <v>77</v>
      </c>
      <c r="AL36">
        <v>2</v>
      </c>
      <c r="AM36" t="s">
        <v>73</v>
      </c>
      <c r="AN36">
        <v>0</v>
      </c>
      <c r="AO36" t="s">
        <v>76</v>
      </c>
      <c r="AP36">
        <v>13</v>
      </c>
      <c r="AQ36" t="s">
        <v>22</v>
      </c>
    </row>
    <row r="37" spans="1:43" x14ac:dyDescent="0.55000000000000004">
      <c r="A37" t="s">
        <v>0</v>
      </c>
      <c r="B37">
        <v>85</v>
      </c>
      <c r="C37" t="s">
        <v>13</v>
      </c>
      <c r="D37">
        <v>30</v>
      </c>
      <c r="E37" t="s">
        <v>14</v>
      </c>
      <c r="F37">
        <v>1</v>
      </c>
      <c r="G37" t="s">
        <v>15</v>
      </c>
      <c r="H37">
        <v>1</v>
      </c>
      <c r="I37" t="s">
        <v>16</v>
      </c>
      <c r="J37">
        <v>3</v>
      </c>
      <c r="K37" t="s">
        <v>25</v>
      </c>
      <c r="L37">
        <v>3</v>
      </c>
      <c r="M37" t="s">
        <v>75</v>
      </c>
      <c r="N37">
        <v>8</v>
      </c>
      <c r="O37" t="s">
        <v>17</v>
      </c>
      <c r="P37">
        <v>200</v>
      </c>
      <c r="Q37" t="s">
        <v>18</v>
      </c>
      <c r="R37">
        <v>108</v>
      </c>
      <c r="S37" t="s">
        <v>19</v>
      </c>
      <c r="T37">
        <v>77</v>
      </c>
      <c r="U37" t="s">
        <v>20</v>
      </c>
      <c r="V37">
        <v>40</v>
      </c>
      <c r="W37" t="s">
        <v>59</v>
      </c>
      <c r="X37">
        <v>31</v>
      </c>
      <c r="Y37" t="s">
        <v>61</v>
      </c>
      <c r="Z37">
        <v>9</v>
      </c>
      <c r="AA37" t="s">
        <v>63</v>
      </c>
      <c r="AB37">
        <v>0</v>
      </c>
      <c r="AC37" t="s">
        <v>65</v>
      </c>
      <c r="AD37">
        <v>0</v>
      </c>
      <c r="AE37" t="s">
        <v>21</v>
      </c>
      <c r="AF37">
        <v>160</v>
      </c>
      <c r="AG37" t="s">
        <v>67</v>
      </c>
      <c r="AH37">
        <v>72</v>
      </c>
      <c r="AI37" t="s">
        <v>69</v>
      </c>
      <c r="AJ37">
        <v>66</v>
      </c>
      <c r="AK37" t="s">
        <v>77</v>
      </c>
      <c r="AL37">
        <v>5</v>
      </c>
      <c r="AM37" t="s">
        <v>73</v>
      </c>
      <c r="AN37">
        <v>2</v>
      </c>
      <c r="AO37" t="s">
        <v>76</v>
      </c>
      <c r="AP37">
        <v>15</v>
      </c>
      <c r="AQ37" t="s">
        <v>22</v>
      </c>
    </row>
    <row r="38" spans="1:43" x14ac:dyDescent="0.55000000000000004">
      <c r="A38" t="s">
        <v>0</v>
      </c>
      <c r="B38">
        <v>86</v>
      </c>
      <c r="C38" t="s">
        <v>13</v>
      </c>
      <c r="D38">
        <v>30</v>
      </c>
      <c r="E38" t="s">
        <v>14</v>
      </c>
      <c r="F38">
        <v>1</v>
      </c>
      <c r="G38" t="s">
        <v>15</v>
      </c>
      <c r="H38">
        <v>1</v>
      </c>
      <c r="I38" t="s">
        <v>16</v>
      </c>
      <c r="J38">
        <v>3</v>
      </c>
      <c r="K38" t="s">
        <v>25</v>
      </c>
      <c r="L38">
        <v>3</v>
      </c>
      <c r="M38" t="s">
        <v>75</v>
      </c>
      <c r="N38">
        <v>8</v>
      </c>
      <c r="O38" t="s">
        <v>17</v>
      </c>
      <c r="P38">
        <v>200</v>
      </c>
      <c r="Q38" t="s">
        <v>18</v>
      </c>
      <c r="R38">
        <v>113</v>
      </c>
      <c r="S38" t="s">
        <v>19</v>
      </c>
      <c r="T38">
        <v>73</v>
      </c>
      <c r="U38" t="s">
        <v>20</v>
      </c>
      <c r="V38">
        <v>38</v>
      </c>
      <c r="W38" t="s">
        <v>59</v>
      </c>
      <c r="X38">
        <v>32</v>
      </c>
      <c r="Y38" t="s">
        <v>61</v>
      </c>
      <c r="Z38">
        <v>6</v>
      </c>
      <c r="AA38" t="s">
        <v>63</v>
      </c>
      <c r="AB38">
        <v>0</v>
      </c>
      <c r="AC38" t="s">
        <v>65</v>
      </c>
      <c r="AD38">
        <v>0</v>
      </c>
      <c r="AE38" t="s">
        <v>21</v>
      </c>
      <c r="AF38">
        <v>162</v>
      </c>
      <c r="AG38" t="s">
        <v>67</v>
      </c>
      <c r="AH38">
        <v>79</v>
      </c>
      <c r="AI38" t="s">
        <v>69</v>
      </c>
      <c r="AJ38">
        <v>60</v>
      </c>
      <c r="AK38" t="s">
        <v>77</v>
      </c>
      <c r="AL38">
        <v>2</v>
      </c>
      <c r="AM38" t="s">
        <v>73</v>
      </c>
      <c r="AN38">
        <v>7</v>
      </c>
      <c r="AO38" t="s">
        <v>76</v>
      </c>
      <c r="AP38">
        <v>14</v>
      </c>
      <c r="AQ38" t="s">
        <v>22</v>
      </c>
    </row>
    <row r="39" spans="1:43" x14ac:dyDescent="0.55000000000000004">
      <c r="A39" t="s">
        <v>0</v>
      </c>
      <c r="B39">
        <v>87</v>
      </c>
      <c r="C39" t="s">
        <v>13</v>
      </c>
      <c r="D39">
        <v>30</v>
      </c>
      <c r="E39" t="s">
        <v>14</v>
      </c>
      <c r="F39">
        <v>1</v>
      </c>
      <c r="G39" t="s">
        <v>15</v>
      </c>
      <c r="H39">
        <v>1</v>
      </c>
      <c r="I39" t="s">
        <v>16</v>
      </c>
      <c r="J39">
        <v>3</v>
      </c>
      <c r="K39" t="s">
        <v>25</v>
      </c>
      <c r="L39">
        <v>3</v>
      </c>
      <c r="M39" t="s">
        <v>75</v>
      </c>
      <c r="N39">
        <v>8</v>
      </c>
      <c r="O39" t="s">
        <v>17</v>
      </c>
      <c r="P39">
        <v>200</v>
      </c>
      <c r="Q39" t="s">
        <v>18</v>
      </c>
      <c r="R39">
        <v>104</v>
      </c>
      <c r="S39" t="s">
        <v>19</v>
      </c>
      <c r="T39">
        <v>77</v>
      </c>
      <c r="U39" t="s">
        <v>20</v>
      </c>
      <c r="V39">
        <v>41</v>
      </c>
      <c r="W39" t="s">
        <v>59</v>
      </c>
      <c r="X39">
        <v>35</v>
      </c>
      <c r="Y39" t="s">
        <v>61</v>
      </c>
      <c r="Z39">
        <v>6</v>
      </c>
      <c r="AA39" t="s">
        <v>63</v>
      </c>
      <c r="AB39">
        <v>0</v>
      </c>
      <c r="AC39" t="s">
        <v>65</v>
      </c>
      <c r="AD39">
        <v>0</v>
      </c>
      <c r="AE39" t="s">
        <v>21</v>
      </c>
      <c r="AF39">
        <v>159</v>
      </c>
      <c r="AG39" t="s">
        <v>67</v>
      </c>
      <c r="AH39">
        <v>66</v>
      </c>
      <c r="AI39" t="s">
        <v>69</v>
      </c>
      <c r="AJ39">
        <v>69</v>
      </c>
      <c r="AK39" t="s">
        <v>77</v>
      </c>
      <c r="AL39">
        <v>3</v>
      </c>
      <c r="AM39" t="s">
        <v>73</v>
      </c>
      <c r="AN39">
        <v>2</v>
      </c>
      <c r="AO39" t="s">
        <v>76</v>
      </c>
      <c r="AP39">
        <v>19</v>
      </c>
      <c r="AQ39" t="s">
        <v>22</v>
      </c>
    </row>
    <row r="40" spans="1:43" x14ac:dyDescent="0.55000000000000004">
      <c r="A40" t="s">
        <v>0</v>
      </c>
      <c r="B40">
        <v>88</v>
      </c>
      <c r="C40" t="s">
        <v>13</v>
      </c>
      <c r="D40">
        <v>30</v>
      </c>
      <c r="E40" t="s">
        <v>14</v>
      </c>
      <c r="F40">
        <v>1</v>
      </c>
      <c r="G40" t="s">
        <v>15</v>
      </c>
      <c r="H40">
        <v>2</v>
      </c>
      <c r="I40" t="s">
        <v>16</v>
      </c>
      <c r="J40">
        <v>2</v>
      </c>
      <c r="K40" t="s">
        <v>25</v>
      </c>
      <c r="L40">
        <v>1</v>
      </c>
      <c r="M40" t="s">
        <v>75</v>
      </c>
      <c r="N40">
        <v>5</v>
      </c>
      <c r="O40" t="s">
        <v>17</v>
      </c>
      <c r="P40">
        <v>200</v>
      </c>
      <c r="Q40" t="s">
        <v>18</v>
      </c>
      <c r="R40">
        <v>115</v>
      </c>
      <c r="S40" t="s">
        <v>19</v>
      </c>
      <c r="T40">
        <v>66</v>
      </c>
      <c r="U40" t="s">
        <v>20</v>
      </c>
      <c r="V40">
        <v>78</v>
      </c>
      <c r="W40" t="s">
        <v>59</v>
      </c>
      <c r="X40">
        <v>54</v>
      </c>
      <c r="Y40" t="s">
        <v>61</v>
      </c>
      <c r="Z40">
        <v>24</v>
      </c>
      <c r="AA40" t="s">
        <v>63</v>
      </c>
      <c r="AB40">
        <v>0</v>
      </c>
      <c r="AC40" t="s">
        <v>65</v>
      </c>
      <c r="AD40">
        <v>0</v>
      </c>
      <c r="AE40" t="s">
        <v>21</v>
      </c>
      <c r="AF40">
        <v>122</v>
      </c>
      <c r="AG40" t="s">
        <v>67</v>
      </c>
      <c r="AH40">
        <v>57</v>
      </c>
      <c r="AI40" t="s">
        <v>69</v>
      </c>
      <c r="AJ40">
        <v>40</v>
      </c>
      <c r="AK40" t="s">
        <v>77</v>
      </c>
      <c r="AL40">
        <v>4</v>
      </c>
      <c r="AM40" t="s">
        <v>73</v>
      </c>
      <c r="AN40">
        <v>2</v>
      </c>
      <c r="AO40" t="s">
        <v>76</v>
      </c>
      <c r="AP40">
        <v>19</v>
      </c>
      <c r="AQ40" t="s">
        <v>22</v>
      </c>
    </row>
    <row r="41" spans="1:43" x14ac:dyDescent="0.55000000000000004">
      <c r="A41" t="s">
        <v>0</v>
      </c>
      <c r="B41">
        <v>89</v>
      </c>
      <c r="C41" t="s">
        <v>13</v>
      </c>
      <c r="D41">
        <v>30</v>
      </c>
      <c r="E41" t="s">
        <v>14</v>
      </c>
      <c r="F41">
        <v>2</v>
      </c>
      <c r="G41" t="s">
        <v>15</v>
      </c>
      <c r="H41">
        <v>2</v>
      </c>
      <c r="I41" t="s">
        <v>16</v>
      </c>
      <c r="J41">
        <v>2</v>
      </c>
      <c r="K41" t="s">
        <v>25</v>
      </c>
      <c r="L41">
        <v>1</v>
      </c>
      <c r="M41" t="s">
        <v>75</v>
      </c>
      <c r="N41">
        <v>2</v>
      </c>
      <c r="O41" t="s">
        <v>17</v>
      </c>
      <c r="P41">
        <v>200</v>
      </c>
      <c r="Q41" t="s">
        <v>18</v>
      </c>
      <c r="R41">
        <v>113</v>
      </c>
      <c r="S41" t="s">
        <v>19</v>
      </c>
      <c r="T41">
        <v>67</v>
      </c>
      <c r="U41" t="s">
        <v>20</v>
      </c>
      <c r="V41">
        <v>130</v>
      </c>
      <c r="W41" t="s">
        <v>59</v>
      </c>
      <c r="X41">
        <v>111</v>
      </c>
      <c r="Y41" t="s">
        <v>61</v>
      </c>
      <c r="Z41">
        <v>19</v>
      </c>
      <c r="AA41" t="s">
        <v>63</v>
      </c>
      <c r="AB41">
        <v>0</v>
      </c>
      <c r="AC41" t="s">
        <v>65</v>
      </c>
      <c r="AD41">
        <v>0</v>
      </c>
      <c r="AE41" t="s">
        <v>21</v>
      </c>
      <c r="AF41">
        <v>70</v>
      </c>
      <c r="AG41" t="s">
        <v>67</v>
      </c>
      <c r="AH41">
        <v>2</v>
      </c>
      <c r="AI41" t="s">
        <v>69</v>
      </c>
      <c r="AJ41">
        <v>48</v>
      </c>
      <c r="AK41" t="s">
        <v>77</v>
      </c>
      <c r="AL41">
        <v>0</v>
      </c>
      <c r="AM41" t="s">
        <v>73</v>
      </c>
      <c r="AN41">
        <v>0</v>
      </c>
      <c r="AO41" t="s">
        <v>76</v>
      </c>
      <c r="AP41">
        <v>20</v>
      </c>
      <c r="AQ41" t="s">
        <v>22</v>
      </c>
    </row>
    <row r="42" spans="1:43" x14ac:dyDescent="0.55000000000000004">
      <c r="A42" t="s">
        <v>0</v>
      </c>
      <c r="B42">
        <v>90</v>
      </c>
      <c r="C42" t="s">
        <v>13</v>
      </c>
      <c r="D42">
        <v>30</v>
      </c>
      <c r="E42" t="s">
        <v>14</v>
      </c>
      <c r="F42">
        <v>1</v>
      </c>
      <c r="G42" t="s">
        <v>15</v>
      </c>
      <c r="H42">
        <v>2</v>
      </c>
      <c r="I42" t="s">
        <v>16</v>
      </c>
      <c r="J42">
        <v>3</v>
      </c>
      <c r="K42" t="s">
        <v>25</v>
      </c>
      <c r="L42">
        <v>2</v>
      </c>
      <c r="M42" t="s">
        <v>75</v>
      </c>
      <c r="N42">
        <v>8</v>
      </c>
      <c r="O42" t="s">
        <v>17</v>
      </c>
      <c r="P42">
        <v>200</v>
      </c>
      <c r="Q42" t="s">
        <v>18</v>
      </c>
      <c r="R42">
        <v>103</v>
      </c>
      <c r="S42" t="s">
        <v>19</v>
      </c>
      <c r="T42">
        <v>84</v>
      </c>
      <c r="U42" t="s">
        <v>20</v>
      </c>
      <c r="V42">
        <v>56</v>
      </c>
      <c r="W42" t="s">
        <v>59</v>
      </c>
      <c r="X42">
        <v>37</v>
      </c>
      <c r="Y42" t="s">
        <v>61</v>
      </c>
      <c r="Z42">
        <v>19</v>
      </c>
      <c r="AA42" t="s">
        <v>63</v>
      </c>
      <c r="AB42">
        <v>0</v>
      </c>
      <c r="AC42" t="s">
        <v>65</v>
      </c>
      <c r="AD42">
        <v>0</v>
      </c>
      <c r="AE42" t="s">
        <v>21</v>
      </c>
      <c r="AF42">
        <v>144</v>
      </c>
      <c r="AG42" t="s">
        <v>67</v>
      </c>
      <c r="AH42">
        <v>63</v>
      </c>
      <c r="AI42" t="s">
        <v>69</v>
      </c>
      <c r="AJ42">
        <v>59</v>
      </c>
      <c r="AK42" t="s">
        <v>77</v>
      </c>
      <c r="AL42">
        <v>3</v>
      </c>
      <c r="AM42" t="s">
        <v>73</v>
      </c>
      <c r="AN42">
        <v>6</v>
      </c>
      <c r="AO42" t="s">
        <v>76</v>
      </c>
      <c r="AP42">
        <v>13</v>
      </c>
      <c r="AQ42" t="s">
        <v>22</v>
      </c>
    </row>
    <row r="43" spans="1:43" x14ac:dyDescent="0.55000000000000004">
      <c r="A43" t="s">
        <v>0</v>
      </c>
      <c r="B43">
        <v>91</v>
      </c>
      <c r="C43" t="s">
        <v>13</v>
      </c>
      <c r="D43">
        <v>30</v>
      </c>
      <c r="E43" t="s">
        <v>14</v>
      </c>
      <c r="F43">
        <v>1</v>
      </c>
      <c r="G43" t="s">
        <v>15</v>
      </c>
      <c r="H43">
        <v>2</v>
      </c>
      <c r="I43" t="s">
        <v>16</v>
      </c>
      <c r="J43">
        <v>2</v>
      </c>
      <c r="K43" t="s">
        <v>25</v>
      </c>
      <c r="L43">
        <v>1</v>
      </c>
      <c r="M43" t="s">
        <v>75</v>
      </c>
      <c r="N43">
        <v>5</v>
      </c>
      <c r="O43" t="s">
        <v>17</v>
      </c>
      <c r="P43">
        <v>200</v>
      </c>
      <c r="Q43" t="s">
        <v>18</v>
      </c>
      <c r="R43">
        <v>122</v>
      </c>
      <c r="S43" t="s">
        <v>19</v>
      </c>
      <c r="T43">
        <v>64</v>
      </c>
      <c r="U43" t="s">
        <v>20</v>
      </c>
      <c r="V43">
        <v>87</v>
      </c>
      <c r="W43" t="s">
        <v>59</v>
      </c>
      <c r="X43">
        <v>70</v>
      </c>
      <c r="Y43" t="s">
        <v>61</v>
      </c>
      <c r="Z43">
        <v>17</v>
      </c>
      <c r="AA43" t="s">
        <v>63</v>
      </c>
      <c r="AB43">
        <v>0</v>
      </c>
      <c r="AC43" t="s">
        <v>65</v>
      </c>
      <c r="AD43">
        <v>0</v>
      </c>
      <c r="AE43" t="s">
        <v>21</v>
      </c>
      <c r="AF43">
        <v>113</v>
      </c>
      <c r="AG43" t="s">
        <v>67</v>
      </c>
      <c r="AH43">
        <v>51</v>
      </c>
      <c r="AI43" t="s">
        <v>69</v>
      </c>
      <c r="AJ43">
        <v>45</v>
      </c>
      <c r="AK43" t="s">
        <v>77</v>
      </c>
      <c r="AL43">
        <v>1</v>
      </c>
      <c r="AM43" t="s">
        <v>73</v>
      </c>
      <c r="AN43">
        <v>2</v>
      </c>
      <c r="AO43" t="s">
        <v>76</v>
      </c>
      <c r="AP43">
        <v>14</v>
      </c>
      <c r="AQ43" t="s">
        <v>22</v>
      </c>
    </row>
    <row r="44" spans="1:43" x14ac:dyDescent="0.55000000000000004">
      <c r="A44" t="s">
        <v>0</v>
      </c>
      <c r="B44">
        <v>92</v>
      </c>
      <c r="C44" t="s">
        <v>13</v>
      </c>
      <c r="D44">
        <v>30</v>
      </c>
      <c r="E44" t="s">
        <v>14</v>
      </c>
      <c r="F44">
        <v>1</v>
      </c>
      <c r="G44" t="s">
        <v>15</v>
      </c>
      <c r="H44">
        <v>2</v>
      </c>
      <c r="I44" t="s">
        <v>16</v>
      </c>
      <c r="J44">
        <v>2</v>
      </c>
      <c r="K44" t="s">
        <v>25</v>
      </c>
      <c r="L44">
        <v>1</v>
      </c>
      <c r="M44" t="s">
        <v>75</v>
      </c>
      <c r="N44">
        <v>5</v>
      </c>
      <c r="O44" t="s">
        <v>17</v>
      </c>
      <c r="P44">
        <v>200</v>
      </c>
      <c r="Q44" t="s">
        <v>18</v>
      </c>
      <c r="R44">
        <v>124</v>
      </c>
      <c r="S44" t="s">
        <v>19</v>
      </c>
      <c r="T44">
        <v>62</v>
      </c>
      <c r="U44" t="s">
        <v>20</v>
      </c>
      <c r="V44">
        <v>75</v>
      </c>
      <c r="W44" t="s">
        <v>59</v>
      </c>
      <c r="X44">
        <v>61</v>
      </c>
      <c r="Y44" t="s">
        <v>61</v>
      </c>
      <c r="Z44">
        <v>14</v>
      </c>
      <c r="AA44" t="s">
        <v>63</v>
      </c>
      <c r="AB44">
        <v>0</v>
      </c>
      <c r="AC44" t="s">
        <v>65</v>
      </c>
      <c r="AD44">
        <v>0</v>
      </c>
      <c r="AE44" t="s">
        <v>21</v>
      </c>
      <c r="AF44">
        <v>125</v>
      </c>
      <c r="AG44" t="s">
        <v>67</v>
      </c>
      <c r="AH44">
        <v>57</v>
      </c>
      <c r="AI44" t="s">
        <v>69</v>
      </c>
      <c r="AJ44">
        <v>47</v>
      </c>
      <c r="AK44" t="s">
        <v>77</v>
      </c>
      <c r="AL44">
        <v>6</v>
      </c>
      <c r="AM44" t="s">
        <v>73</v>
      </c>
      <c r="AN44">
        <v>1</v>
      </c>
      <c r="AO44" t="s">
        <v>76</v>
      </c>
      <c r="AP44">
        <v>14</v>
      </c>
      <c r="AQ44" t="s">
        <v>22</v>
      </c>
    </row>
    <row r="45" spans="1:43" x14ac:dyDescent="0.55000000000000004">
      <c r="A45" t="s">
        <v>0</v>
      </c>
      <c r="B45">
        <v>93</v>
      </c>
      <c r="C45" t="s">
        <v>13</v>
      </c>
      <c r="D45">
        <v>30</v>
      </c>
      <c r="E45" t="s">
        <v>14</v>
      </c>
      <c r="F45">
        <v>1</v>
      </c>
      <c r="G45" t="s">
        <v>15</v>
      </c>
      <c r="H45">
        <v>2</v>
      </c>
      <c r="I45" t="s">
        <v>16</v>
      </c>
      <c r="J45">
        <v>2</v>
      </c>
      <c r="K45" t="s">
        <v>25</v>
      </c>
      <c r="L45">
        <v>1</v>
      </c>
      <c r="M45" t="s">
        <v>75</v>
      </c>
      <c r="N45">
        <v>5</v>
      </c>
      <c r="O45" t="s">
        <v>17</v>
      </c>
      <c r="P45">
        <v>200</v>
      </c>
      <c r="Q45" t="s">
        <v>18</v>
      </c>
      <c r="R45">
        <v>129</v>
      </c>
      <c r="S45" t="s">
        <v>19</v>
      </c>
      <c r="T45">
        <v>61</v>
      </c>
      <c r="U45" t="s">
        <v>20</v>
      </c>
      <c r="V45">
        <v>85</v>
      </c>
      <c r="W45" t="s">
        <v>59</v>
      </c>
      <c r="X45">
        <v>68</v>
      </c>
      <c r="Y45" t="s">
        <v>61</v>
      </c>
      <c r="Z45">
        <v>17</v>
      </c>
      <c r="AA45" t="s">
        <v>63</v>
      </c>
      <c r="AB45">
        <v>0</v>
      </c>
      <c r="AC45" t="s">
        <v>65</v>
      </c>
      <c r="AD45">
        <v>0</v>
      </c>
      <c r="AE45" t="s">
        <v>21</v>
      </c>
      <c r="AF45">
        <v>115</v>
      </c>
      <c r="AG45" t="s">
        <v>67</v>
      </c>
      <c r="AH45">
        <v>56</v>
      </c>
      <c r="AI45" t="s">
        <v>69</v>
      </c>
      <c r="AJ45">
        <v>42</v>
      </c>
      <c r="AK45" t="s">
        <v>77</v>
      </c>
      <c r="AL45">
        <v>5</v>
      </c>
      <c r="AM45" t="s">
        <v>73</v>
      </c>
      <c r="AN45">
        <v>2</v>
      </c>
      <c r="AO45" t="s">
        <v>76</v>
      </c>
      <c r="AP45">
        <v>10</v>
      </c>
      <c r="AQ45" t="s">
        <v>22</v>
      </c>
    </row>
    <row r="46" spans="1:43" x14ac:dyDescent="0.55000000000000004">
      <c r="A46" t="s">
        <v>0</v>
      </c>
      <c r="B46">
        <v>94</v>
      </c>
      <c r="C46" t="s">
        <v>13</v>
      </c>
      <c r="D46">
        <v>30</v>
      </c>
      <c r="E46" t="s">
        <v>14</v>
      </c>
      <c r="F46">
        <v>1</v>
      </c>
      <c r="G46" t="s">
        <v>15</v>
      </c>
      <c r="H46">
        <v>1</v>
      </c>
      <c r="I46" t="s">
        <v>16</v>
      </c>
      <c r="J46">
        <v>3</v>
      </c>
      <c r="K46" t="s">
        <v>25</v>
      </c>
      <c r="L46">
        <v>3</v>
      </c>
      <c r="M46" t="s">
        <v>75</v>
      </c>
      <c r="N46">
        <v>8</v>
      </c>
      <c r="O46" t="s">
        <v>17</v>
      </c>
      <c r="P46">
        <v>200</v>
      </c>
      <c r="Q46" t="s">
        <v>18</v>
      </c>
      <c r="R46">
        <v>104</v>
      </c>
      <c r="S46" t="s">
        <v>19</v>
      </c>
      <c r="T46">
        <v>80</v>
      </c>
      <c r="U46" t="s">
        <v>20</v>
      </c>
      <c r="V46">
        <v>33</v>
      </c>
      <c r="W46" t="s">
        <v>59</v>
      </c>
      <c r="X46">
        <v>28</v>
      </c>
      <c r="Y46" t="s">
        <v>61</v>
      </c>
      <c r="Z46">
        <v>5</v>
      </c>
      <c r="AA46" t="s">
        <v>63</v>
      </c>
      <c r="AB46">
        <v>0</v>
      </c>
      <c r="AC46" t="s">
        <v>65</v>
      </c>
      <c r="AD46">
        <v>0</v>
      </c>
      <c r="AE46" t="s">
        <v>21</v>
      </c>
      <c r="AF46">
        <v>167</v>
      </c>
      <c r="AG46" t="s">
        <v>67</v>
      </c>
      <c r="AH46">
        <v>68</v>
      </c>
      <c r="AI46" t="s">
        <v>69</v>
      </c>
      <c r="AJ46">
        <v>74</v>
      </c>
      <c r="AK46" t="s">
        <v>77</v>
      </c>
      <c r="AL46">
        <v>8</v>
      </c>
      <c r="AM46" t="s">
        <v>73</v>
      </c>
      <c r="AN46">
        <v>1</v>
      </c>
      <c r="AO46" t="s">
        <v>76</v>
      </c>
      <c r="AP46">
        <v>16</v>
      </c>
      <c r="AQ46" t="s">
        <v>22</v>
      </c>
    </row>
    <row r="47" spans="1:43" x14ac:dyDescent="0.55000000000000004">
      <c r="A47" t="s">
        <v>0</v>
      </c>
      <c r="B47">
        <v>95</v>
      </c>
      <c r="C47" t="s">
        <v>13</v>
      </c>
      <c r="D47">
        <v>30</v>
      </c>
      <c r="E47" t="s">
        <v>14</v>
      </c>
      <c r="F47">
        <v>1</v>
      </c>
      <c r="G47" t="s">
        <v>15</v>
      </c>
      <c r="H47">
        <v>2</v>
      </c>
      <c r="I47" t="s">
        <v>16</v>
      </c>
      <c r="J47">
        <v>2</v>
      </c>
      <c r="K47" t="s">
        <v>25</v>
      </c>
      <c r="L47">
        <v>1</v>
      </c>
      <c r="M47" t="s">
        <v>75</v>
      </c>
      <c r="N47">
        <v>5</v>
      </c>
      <c r="O47" t="s">
        <v>17</v>
      </c>
      <c r="P47">
        <v>200</v>
      </c>
      <c r="Q47" t="s">
        <v>18</v>
      </c>
      <c r="R47">
        <v>126</v>
      </c>
      <c r="S47" t="s">
        <v>19</v>
      </c>
      <c r="T47">
        <v>60</v>
      </c>
      <c r="U47" t="s">
        <v>20</v>
      </c>
      <c r="V47">
        <v>73</v>
      </c>
      <c r="W47" t="s">
        <v>59</v>
      </c>
      <c r="X47">
        <v>59</v>
      </c>
      <c r="Y47" t="s">
        <v>61</v>
      </c>
      <c r="Z47">
        <v>14</v>
      </c>
      <c r="AA47" t="s">
        <v>63</v>
      </c>
      <c r="AB47">
        <v>0</v>
      </c>
      <c r="AC47" t="s">
        <v>65</v>
      </c>
      <c r="AD47">
        <v>0</v>
      </c>
      <c r="AE47" t="s">
        <v>21</v>
      </c>
      <c r="AF47">
        <v>127</v>
      </c>
      <c r="AG47" t="s">
        <v>67</v>
      </c>
      <c r="AH47">
        <v>64</v>
      </c>
      <c r="AI47" t="s">
        <v>69</v>
      </c>
      <c r="AJ47">
        <v>43</v>
      </c>
      <c r="AK47" t="s">
        <v>77</v>
      </c>
      <c r="AL47">
        <v>3</v>
      </c>
      <c r="AM47" t="s">
        <v>73</v>
      </c>
      <c r="AN47">
        <v>3</v>
      </c>
      <c r="AO47" t="s">
        <v>76</v>
      </c>
      <c r="AP47">
        <v>14</v>
      </c>
      <c r="AQ47" t="s">
        <v>22</v>
      </c>
    </row>
    <row r="48" spans="1:43" x14ac:dyDescent="0.55000000000000004">
      <c r="A48" t="s">
        <v>0</v>
      </c>
      <c r="B48">
        <v>96</v>
      </c>
      <c r="C48" t="s">
        <v>13</v>
      </c>
      <c r="D48">
        <v>30</v>
      </c>
      <c r="E48" t="s">
        <v>14</v>
      </c>
      <c r="F48">
        <v>1</v>
      </c>
      <c r="G48" t="s">
        <v>15</v>
      </c>
      <c r="H48">
        <v>2</v>
      </c>
      <c r="I48" t="s">
        <v>16</v>
      </c>
      <c r="J48">
        <v>2</v>
      </c>
      <c r="K48" t="s">
        <v>25</v>
      </c>
      <c r="L48">
        <v>1</v>
      </c>
      <c r="M48" t="s">
        <v>75</v>
      </c>
      <c r="N48">
        <v>5</v>
      </c>
      <c r="O48" t="s">
        <v>17</v>
      </c>
      <c r="P48">
        <v>200</v>
      </c>
      <c r="Q48" t="s">
        <v>18</v>
      </c>
      <c r="R48">
        <v>118</v>
      </c>
      <c r="S48" t="s">
        <v>19</v>
      </c>
      <c r="T48">
        <v>64</v>
      </c>
      <c r="U48" t="s">
        <v>20</v>
      </c>
      <c r="V48">
        <v>68</v>
      </c>
      <c r="W48" t="s">
        <v>59</v>
      </c>
      <c r="X48">
        <v>55</v>
      </c>
      <c r="Y48" t="s">
        <v>61</v>
      </c>
      <c r="Z48">
        <v>13</v>
      </c>
      <c r="AA48" t="s">
        <v>63</v>
      </c>
      <c r="AB48">
        <v>0</v>
      </c>
      <c r="AC48" t="s">
        <v>65</v>
      </c>
      <c r="AD48">
        <v>0</v>
      </c>
      <c r="AE48" t="s">
        <v>21</v>
      </c>
      <c r="AF48">
        <v>132</v>
      </c>
      <c r="AG48" t="s">
        <v>67</v>
      </c>
      <c r="AH48">
        <v>61</v>
      </c>
      <c r="AI48" t="s">
        <v>69</v>
      </c>
      <c r="AJ48">
        <v>47</v>
      </c>
      <c r="AK48" t="s">
        <v>77</v>
      </c>
      <c r="AL48">
        <v>2</v>
      </c>
      <c r="AM48" t="s">
        <v>73</v>
      </c>
      <c r="AN48">
        <v>4</v>
      </c>
      <c r="AO48" t="s">
        <v>76</v>
      </c>
      <c r="AP48">
        <v>18</v>
      </c>
      <c r="AQ48" t="s">
        <v>22</v>
      </c>
    </row>
    <row r="49" spans="1:43" x14ac:dyDescent="0.55000000000000004">
      <c r="A49" t="s">
        <v>0</v>
      </c>
      <c r="B49">
        <v>97</v>
      </c>
      <c r="C49" t="s">
        <v>13</v>
      </c>
      <c r="D49">
        <v>30</v>
      </c>
      <c r="E49" t="s">
        <v>14</v>
      </c>
      <c r="F49">
        <v>1</v>
      </c>
      <c r="G49" t="s">
        <v>15</v>
      </c>
      <c r="H49">
        <v>2</v>
      </c>
      <c r="I49" t="s">
        <v>16</v>
      </c>
      <c r="J49">
        <v>2</v>
      </c>
      <c r="K49" t="s">
        <v>25</v>
      </c>
      <c r="L49">
        <v>1</v>
      </c>
      <c r="M49" t="s">
        <v>75</v>
      </c>
      <c r="N49">
        <v>5</v>
      </c>
      <c r="O49" t="s">
        <v>17</v>
      </c>
      <c r="P49">
        <v>200</v>
      </c>
      <c r="Q49" t="s">
        <v>18</v>
      </c>
      <c r="R49">
        <v>137</v>
      </c>
      <c r="S49" t="s">
        <v>19</v>
      </c>
      <c r="T49">
        <v>52</v>
      </c>
      <c r="U49" t="s">
        <v>20</v>
      </c>
      <c r="V49">
        <v>62</v>
      </c>
      <c r="W49" t="s">
        <v>59</v>
      </c>
      <c r="X49">
        <v>56</v>
      </c>
      <c r="Y49" t="s">
        <v>61</v>
      </c>
      <c r="Z49">
        <v>6</v>
      </c>
      <c r="AA49" t="s">
        <v>63</v>
      </c>
      <c r="AB49">
        <v>0</v>
      </c>
      <c r="AC49" t="s">
        <v>65</v>
      </c>
      <c r="AD49">
        <v>0</v>
      </c>
      <c r="AE49" t="s">
        <v>21</v>
      </c>
      <c r="AF49">
        <v>138</v>
      </c>
      <c r="AG49" t="s">
        <v>67</v>
      </c>
      <c r="AH49">
        <v>76</v>
      </c>
      <c r="AI49" t="s">
        <v>69</v>
      </c>
      <c r="AJ49">
        <v>45</v>
      </c>
      <c r="AK49" t="s">
        <v>77</v>
      </c>
      <c r="AL49">
        <v>5</v>
      </c>
      <c r="AM49" t="s">
        <v>73</v>
      </c>
      <c r="AN49">
        <v>1</v>
      </c>
      <c r="AO49" t="s">
        <v>76</v>
      </c>
      <c r="AP49">
        <v>11</v>
      </c>
      <c r="AQ49" t="s">
        <v>22</v>
      </c>
    </row>
    <row r="50" spans="1:43" x14ac:dyDescent="0.55000000000000004">
      <c r="A50" t="s">
        <v>0</v>
      </c>
      <c r="B50">
        <v>98</v>
      </c>
      <c r="C50" t="s">
        <v>13</v>
      </c>
      <c r="D50">
        <v>30</v>
      </c>
      <c r="E50" t="s">
        <v>14</v>
      </c>
      <c r="F50">
        <v>1</v>
      </c>
      <c r="G50" t="s">
        <v>15</v>
      </c>
      <c r="H50">
        <v>1</v>
      </c>
      <c r="I50" t="s">
        <v>16</v>
      </c>
      <c r="J50">
        <v>3</v>
      </c>
      <c r="K50" t="s">
        <v>25</v>
      </c>
      <c r="L50">
        <v>3</v>
      </c>
      <c r="M50" t="s">
        <v>75</v>
      </c>
      <c r="N50">
        <v>8</v>
      </c>
      <c r="O50" t="s">
        <v>17</v>
      </c>
      <c r="P50">
        <v>200</v>
      </c>
      <c r="Q50" t="s">
        <v>18</v>
      </c>
      <c r="R50">
        <v>122</v>
      </c>
      <c r="S50" t="s">
        <v>19</v>
      </c>
      <c r="T50">
        <v>65</v>
      </c>
      <c r="U50" t="s">
        <v>20</v>
      </c>
      <c r="V50">
        <v>40</v>
      </c>
      <c r="W50" t="s">
        <v>59</v>
      </c>
      <c r="X50">
        <v>36</v>
      </c>
      <c r="Y50" t="s">
        <v>61</v>
      </c>
      <c r="Z50">
        <v>4</v>
      </c>
      <c r="AA50" t="s">
        <v>63</v>
      </c>
      <c r="AB50">
        <v>0</v>
      </c>
      <c r="AC50" t="s">
        <v>65</v>
      </c>
      <c r="AD50">
        <v>0</v>
      </c>
      <c r="AE50" t="s">
        <v>21</v>
      </c>
      <c r="AF50">
        <v>160</v>
      </c>
      <c r="AG50" t="s">
        <v>67</v>
      </c>
      <c r="AH50">
        <v>82</v>
      </c>
      <c r="AI50" t="s">
        <v>69</v>
      </c>
      <c r="AJ50">
        <v>58</v>
      </c>
      <c r="AK50" t="s">
        <v>77</v>
      </c>
      <c r="AL50">
        <v>4</v>
      </c>
      <c r="AM50" t="s">
        <v>73</v>
      </c>
      <c r="AN50">
        <v>3</v>
      </c>
      <c r="AO50" t="s">
        <v>76</v>
      </c>
      <c r="AP50">
        <v>13</v>
      </c>
      <c r="AQ50" t="s">
        <v>22</v>
      </c>
    </row>
    <row r="51" spans="1:43" x14ac:dyDescent="0.55000000000000004">
      <c r="A51" t="s">
        <v>0</v>
      </c>
      <c r="B51">
        <v>99</v>
      </c>
      <c r="C51" t="s">
        <v>13</v>
      </c>
      <c r="D51">
        <v>30</v>
      </c>
      <c r="E51" t="s">
        <v>14</v>
      </c>
      <c r="F51">
        <v>1</v>
      </c>
      <c r="G51" t="s">
        <v>15</v>
      </c>
      <c r="H51">
        <v>2</v>
      </c>
      <c r="I51" t="s">
        <v>16</v>
      </c>
      <c r="J51">
        <v>2</v>
      </c>
      <c r="K51" t="s">
        <v>25</v>
      </c>
      <c r="L51">
        <v>1</v>
      </c>
      <c r="M51" t="s">
        <v>75</v>
      </c>
      <c r="N51">
        <v>5</v>
      </c>
      <c r="O51" t="s">
        <v>17</v>
      </c>
      <c r="P51">
        <v>200</v>
      </c>
      <c r="Q51" t="s">
        <v>18</v>
      </c>
      <c r="R51">
        <v>138</v>
      </c>
      <c r="S51" t="s">
        <v>19</v>
      </c>
      <c r="T51">
        <v>47</v>
      </c>
      <c r="U51" t="s">
        <v>20</v>
      </c>
      <c r="V51">
        <v>80</v>
      </c>
      <c r="W51" t="s">
        <v>59</v>
      </c>
      <c r="X51">
        <v>79</v>
      </c>
      <c r="Y51" t="s">
        <v>61</v>
      </c>
      <c r="Z51">
        <v>1</v>
      </c>
      <c r="AA51" t="s">
        <v>63</v>
      </c>
      <c r="AB51">
        <v>0</v>
      </c>
      <c r="AC51" t="s">
        <v>65</v>
      </c>
      <c r="AD51">
        <v>0</v>
      </c>
      <c r="AE51" t="s">
        <v>21</v>
      </c>
      <c r="AF51">
        <v>120</v>
      </c>
      <c r="AG51" t="s">
        <v>67</v>
      </c>
      <c r="AH51">
        <v>57</v>
      </c>
      <c r="AI51" t="s">
        <v>69</v>
      </c>
      <c r="AJ51">
        <v>44</v>
      </c>
      <c r="AK51" t="s">
        <v>77</v>
      </c>
      <c r="AL51">
        <v>2</v>
      </c>
      <c r="AM51" t="s">
        <v>73</v>
      </c>
      <c r="AN51">
        <v>2</v>
      </c>
      <c r="AO51" t="s">
        <v>76</v>
      </c>
      <c r="AP51">
        <v>15</v>
      </c>
      <c r="AQ51" t="s">
        <v>22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ACD2-410C-465E-994D-663D6720183B}">
  <dimension ref="A1:AQ51"/>
  <sheetViews>
    <sheetView workbookViewId="0"/>
  </sheetViews>
  <sheetFormatPr defaultRowHeight="18" x14ac:dyDescent="0.55000000000000004"/>
  <cols>
    <col min="1" max="1" width="5.83203125" bestFit="1" customWidth="1"/>
    <col min="2" max="2" width="4.5" bestFit="1" customWidth="1"/>
    <col min="3" max="3" width="7.75" bestFit="1" customWidth="1"/>
    <col min="4" max="4" width="13.75" bestFit="1" customWidth="1"/>
    <col min="5" max="5" width="8.9140625" bestFit="1" customWidth="1"/>
    <col min="6" max="6" width="9.25" bestFit="1" customWidth="1"/>
    <col min="7" max="7" width="6.58203125" bestFit="1" customWidth="1"/>
    <col min="8" max="8" width="9.33203125" bestFit="1" customWidth="1"/>
    <col min="9" max="9" width="6.58203125" bestFit="1" customWidth="1"/>
    <col min="10" max="10" width="7.75" bestFit="1" customWidth="1"/>
    <col min="11" max="11" width="8.4140625" bestFit="1" customWidth="1"/>
    <col min="12" max="12" width="10.83203125" bestFit="1" customWidth="1"/>
    <col min="13" max="13" width="10.75" bestFit="1" customWidth="1"/>
    <col min="14" max="14" width="13.4140625" bestFit="1" customWidth="1"/>
    <col min="15" max="15" width="8.9140625" bestFit="1" customWidth="1"/>
    <col min="16" max="16" width="10.5" bestFit="1" customWidth="1"/>
    <col min="17" max="17" width="12.6640625" bestFit="1" customWidth="1"/>
    <col min="18" max="18" width="9.58203125" bestFit="1" customWidth="1"/>
    <col min="19" max="19" width="12.6640625" bestFit="1" customWidth="1"/>
    <col min="20" max="20" width="9.58203125" bestFit="1" customWidth="1"/>
    <col min="21" max="21" width="12.6640625" bestFit="1" customWidth="1"/>
    <col min="22" max="22" width="7.58203125" bestFit="1" customWidth="1"/>
    <col min="23" max="23" width="16.58203125" bestFit="1" customWidth="1"/>
    <col min="24" max="24" width="14.9140625" bestFit="1" customWidth="1"/>
    <col min="25" max="25" width="16.58203125" bestFit="1" customWidth="1"/>
    <col min="26" max="26" width="14.9140625" bestFit="1" customWidth="1"/>
    <col min="27" max="27" width="18.5" bestFit="1" customWidth="1"/>
    <col min="28" max="28" width="15.4140625" bestFit="1" customWidth="1"/>
    <col min="29" max="29" width="18.5" bestFit="1" customWidth="1"/>
    <col min="30" max="30" width="15.4140625" bestFit="1" customWidth="1"/>
    <col min="31" max="31" width="12.6640625" bestFit="1" customWidth="1"/>
    <col min="32" max="32" width="6.1640625" bestFit="1" customWidth="1"/>
    <col min="33" max="33" width="16.58203125" bestFit="1" customWidth="1"/>
    <col min="34" max="34" width="14.58203125" bestFit="1" customWidth="1"/>
    <col min="35" max="35" width="16.58203125" bestFit="1" customWidth="1"/>
    <col min="36" max="36" width="14.58203125" bestFit="1" customWidth="1"/>
    <col min="37" max="37" width="19.08203125" bestFit="1" customWidth="1"/>
    <col min="38" max="38" width="15" bestFit="1" customWidth="1"/>
    <col min="39" max="39" width="18.5" bestFit="1" customWidth="1"/>
    <col min="40" max="40" width="15" bestFit="1" customWidth="1"/>
    <col min="41" max="41" width="18.5" bestFit="1" customWidth="1"/>
    <col min="42" max="42" width="14" bestFit="1" customWidth="1"/>
    <col min="43" max="43" width="7.08203125" bestFit="1" customWidth="1"/>
  </cols>
  <sheetData>
    <row r="1" spans="1:43" x14ac:dyDescent="0.55000000000000004">
      <c r="A1" t="s">
        <v>0</v>
      </c>
      <c r="B1" t="s">
        <v>1</v>
      </c>
      <c r="C1" t="s">
        <v>13</v>
      </c>
      <c r="D1" t="s">
        <v>2</v>
      </c>
      <c r="E1" t="s">
        <v>14</v>
      </c>
      <c r="F1" t="s">
        <v>3</v>
      </c>
      <c r="G1" t="s">
        <v>15</v>
      </c>
      <c r="H1" t="s">
        <v>4</v>
      </c>
      <c r="I1" t="s">
        <v>16</v>
      </c>
      <c r="J1" t="s">
        <v>5</v>
      </c>
      <c r="K1" t="s">
        <v>25</v>
      </c>
      <c r="L1" t="s">
        <v>26</v>
      </c>
      <c r="M1" t="s">
        <v>75</v>
      </c>
      <c r="N1" t="s">
        <v>102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9</v>
      </c>
      <c r="U1" t="s">
        <v>20</v>
      </c>
      <c r="V1" t="s">
        <v>10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21</v>
      </c>
      <c r="AF1" t="s">
        <v>11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  <c r="AO1" t="s">
        <v>76</v>
      </c>
      <c r="AP1" t="s">
        <v>12</v>
      </c>
      <c r="AQ1" t="s">
        <v>22</v>
      </c>
    </row>
    <row r="2" spans="1:43" x14ac:dyDescent="0.55000000000000004">
      <c r="A2" t="s">
        <v>0</v>
      </c>
      <c r="B2">
        <v>50</v>
      </c>
      <c r="C2" t="s">
        <v>13</v>
      </c>
      <c r="D2">
        <v>40</v>
      </c>
      <c r="E2" t="s">
        <v>14</v>
      </c>
      <c r="F2">
        <v>1</v>
      </c>
      <c r="G2" t="s">
        <v>15</v>
      </c>
      <c r="H2">
        <v>3</v>
      </c>
      <c r="I2" t="s">
        <v>16</v>
      </c>
      <c r="J2">
        <v>5</v>
      </c>
      <c r="K2" t="s">
        <v>25</v>
      </c>
      <c r="L2">
        <v>3</v>
      </c>
      <c r="M2" t="s">
        <v>75</v>
      </c>
      <c r="N2">
        <v>15</v>
      </c>
      <c r="O2" t="s">
        <v>17</v>
      </c>
      <c r="P2">
        <v>200</v>
      </c>
      <c r="Q2" t="s">
        <v>18</v>
      </c>
      <c r="R2">
        <v>94</v>
      </c>
      <c r="S2" t="s">
        <v>19</v>
      </c>
      <c r="T2">
        <v>105</v>
      </c>
      <c r="U2" t="s">
        <v>20</v>
      </c>
      <c r="V2">
        <v>20</v>
      </c>
      <c r="W2" t="s">
        <v>59</v>
      </c>
      <c r="X2">
        <v>8</v>
      </c>
      <c r="Y2" t="s">
        <v>61</v>
      </c>
      <c r="Z2">
        <v>12</v>
      </c>
      <c r="AA2" t="s">
        <v>63</v>
      </c>
      <c r="AB2">
        <v>0</v>
      </c>
      <c r="AC2" t="s">
        <v>65</v>
      </c>
      <c r="AD2">
        <v>0</v>
      </c>
      <c r="AE2" t="s">
        <v>21</v>
      </c>
      <c r="AF2">
        <v>180</v>
      </c>
      <c r="AG2" t="s">
        <v>67</v>
      </c>
      <c r="AH2">
        <v>86</v>
      </c>
      <c r="AI2" t="s">
        <v>69</v>
      </c>
      <c r="AJ2">
        <v>93</v>
      </c>
      <c r="AK2" t="s">
        <v>77</v>
      </c>
      <c r="AL2">
        <v>0</v>
      </c>
      <c r="AM2" t="s">
        <v>73</v>
      </c>
      <c r="AN2">
        <v>0</v>
      </c>
      <c r="AO2" t="s">
        <v>76</v>
      </c>
      <c r="AP2">
        <v>1</v>
      </c>
      <c r="AQ2" t="s">
        <v>22</v>
      </c>
    </row>
    <row r="3" spans="1:43" x14ac:dyDescent="0.55000000000000004">
      <c r="A3" t="s">
        <v>0</v>
      </c>
      <c r="B3">
        <v>51</v>
      </c>
      <c r="C3" t="s">
        <v>13</v>
      </c>
      <c r="D3">
        <v>40</v>
      </c>
      <c r="E3" t="s">
        <v>14</v>
      </c>
      <c r="F3">
        <v>4</v>
      </c>
      <c r="G3" t="s">
        <v>15</v>
      </c>
      <c r="H3">
        <v>6</v>
      </c>
      <c r="I3" t="s">
        <v>16</v>
      </c>
      <c r="J3">
        <v>7</v>
      </c>
      <c r="K3" t="s">
        <v>25</v>
      </c>
      <c r="L3">
        <v>2</v>
      </c>
      <c r="M3" t="s">
        <v>75</v>
      </c>
      <c r="N3">
        <v>5</v>
      </c>
      <c r="O3" t="s">
        <v>17</v>
      </c>
      <c r="P3">
        <v>200</v>
      </c>
      <c r="Q3" t="s">
        <v>18</v>
      </c>
      <c r="R3">
        <v>74</v>
      </c>
      <c r="S3" t="s">
        <v>19</v>
      </c>
      <c r="T3">
        <v>101</v>
      </c>
      <c r="U3" t="s">
        <v>20</v>
      </c>
      <c r="V3">
        <v>52</v>
      </c>
      <c r="W3" t="s">
        <v>59</v>
      </c>
      <c r="X3">
        <v>22</v>
      </c>
      <c r="Y3" t="s">
        <v>61</v>
      </c>
      <c r="Z3">
        <v>30</v>
      </c>
      <c r="AA3" t="s">
        <v>63</v>
      </c>
      <c r="AB3">
        <v>0</v>
      </c>
      <c r="AC3" t="s">
        <v>65</v>
      </c>
      <c r="AD3">
        <v>0</v>
      </c>
      <c r="AE3" t="s">
        <v>21</v>
      </c>
      <c r="AF3">
        <v>148</v>
      </c>
      <c r="AG3" t="s">
        <v>67</v>
      </c>
      <c r="AH3">
        <v>45</v>
      </c>
      <c r="AI3" t="s">
        <v>69</v>
      </c>
      <c r="AJ3">
        <v>56</v>
      </c>
      <c r="AK3" t="s">
        <v>77</v>
      </c>
      <c r="AL3">
        <v>7</v>
      </c>
      <c r="AM3" t="s">
        <v>73</v>
      </c>
      <c r="AN3">
        <v>15</v>
      </c>
      <c r="AO3" t="s">
        <v>76</v>
      </c>
      <c r="AP3">
        <v>25</v>
      </c>
      <c r="AQ3" t="s">
        <v>22</v>
      </c>
    </row>
    <row r="4" spans="1:43" x14ac:dyDescent="0.55000000000000004">
      <c r="A4" t="s">
        <v>0</v>
      </c>
      <c r="B4">
        <v>52</v>
      </c>
      <c r="C4" t="s">
        <v>13</v>
      </c>
      <c r="D4">
        <v>40</v>
      </c>
      <c r="E4" t="s">
        <v>14</v>
      </c>
      <c r="F4">
        <v>1</v>
      </c>
      <c r="G4" t="s">
        <v>15</v>
      </c>
      <c r="H4">
        <v>1</v>
      </c>
      <c r="I4" t="s">
        <v>16</v>
      </c>
      <c r="J4">
        <v>4</v>
      </c>
      <c r="K4" t="s">
        <v>25</v>
      </c>
      <c r="L4">
        <v>4</v>
      </c>
      <c r="M4" t="s">
        <v>75</v>
      </c>
      <c r="N4">
        <v>12</v>
      </c>
      <c r="O4" t="s">
        <v>17</v>
      </c>
      <c r="P4">
        <v>200</v>
      </c>
      <c r="Q4" t="s">
        <v>18</v>
      </c>
      <c r="R4">
        <v>101</v>
      </c>
      <c r="S4" t="s">
        <v>19</v>
      </c>
      <c r="T4">
        <v>87</v>
      </c>
      <c r="U4" t="s">
        <v>20</v>
      </c>
      <c r="V4">
        <v>12</v>
      </c>
      <c r="W4" t="s">
        <v>59</v>
      </c>
      <c r="X4">
        <v>6</v>
      </c>
      <c r="Y4" t="s">
        <v>61</v>
      </c>
      <c r="Z4">
        <v>6</v>
      </c>
      <c r="AA4" t="s">
        <v>63</v>
      </c>
      <c r="AB4">
        <v>0</v>
      </c>
      <c r="AC4" t="s">
        <v>65</v>
      </c>
      <c r="AD4">
        <v>0</v>
      </c>
      <c r="AE4" t="s">
        <v>21</v>
      </c>
      <c r="AF4">
        <v>188</v>
      </c>
      <c r="AG4" t="s">
        <v>67</v>
      </c>
      <c r="AH4">
        <v>87</v>
      </c>
      <c r="AI4" t="s">
        <v>69</v>
      </c>
      <c r="AJ4">
        <v>73</v>
      </c>
      <c r="AK4" t="s">
        <v>77</v>
      </c>
      <c r="AL4">
        <v>8</v>
      </c>
      <c r="AM4" t="s">
        <v>73</v>
      </c>
      <c r="AN4">
        <v>8</v>
      </c>
      <c r="AO4" t="s">
        <v>76</v>
      </c>
      <c r="AP4">
        <v>12</v>
      </c>
      <c r="AQ4" t="s">
        <v>22</v>
      </c>
    </row>
    <row r="5" spans="1:43" x14ac:dyDescent="0.55000000000000004">
      <c r="A5" t="s">
        <v>0</v>
      </c>
      <c r="B5">
        <v>53</v>
      </c>
      <c r="C5" t="s">
        <v>13</v>
      </c>
      <c r="D5">
        <v>40</v>
      </c>
      <c r="E5" t="s">
        <v>14</v>
      </c>
      <c r="F5">
        <v>1</v>
      </c>
      <c r="G5" t="s">
        <v>15</v>
      </c>
      <c r="H5">
        <v>1</v>
      </c>
      <c r="I5" t="s">
        <v>16</v>
      </c>
      <c r="J5">
        <v>9</v>
      </c>
      <c r="K5" t="s">
        <v>25</v>
      </c>
      <c r="L5">
        <v>9</v>
      </c>
      <c r="M5" t="s">
        <v>75</v>
      </c>
      <c r="N5">
        <v>29</v>
      </c>
      <c r="O5" t="s">
        <v>17</v>
      </c>
      <c r="P5">
        <v>200</v>
      </c>
      <c r="Q5" t="s">
        <v>18</v>
      </c>
      <c r="R5">
        <v>101</v>
      </c>
      <c r="S5" t="s">
        <v>19</v>
      </c>
      <c r="T5">
        <v>95</v>
      </c>
      <c r="U5" t="s">
        <v>20</v>
      </c>
      <c r="V5">
        <v>0</v>
      </c>
      <c r="W5" t="s">
        <v>59</v>
      </c>
      <c r="X5">
        <v>0</v>
      </c>
      <c r="Y5" t="s">
        <v>61</v>
      </c>
      <c r="Z5">
        <v>0</v>
      </c>
      <c r="AA5" t="s">
        <v>63</v>
      </c>
      <c r="AB5">
        <v>0</v>
      </c>
      <c r="AC5" t="s">
        <v>65</v>
      </c>
      <c r="AD5">
        <v>0</v>
      </c>
      <c r="AE5" t="s">
        <v>21</v>
      </c>
      <c r="AF5">
        <v>200</v>
      </c>
      <c r="AG5" t="s">
        <v>67</v>
      </c>
      <c r="AH5">
        <v>91</v>
      </c>
      <c r="AI5" t="s">
        <v>69</v>
      </c>
      <c r="AJ5">
        <v>80</v>
      </c>
      <c r="AK5" t="s">
        <v>77</v>
      </c>
      <c r="AL5">
        <v>10</v>
      </c>
      <c r="AM5" t="s">
        <v>73</v>
      </c>
      <c r="AN5">
        <v>15</v>
      </c>
      <c r="AO5" t="s">
        <v>76</v>
      </c>
      <c r="AP5">
        <v>4</v>
      </c>
      <c r="AQ5" t="s">
        <v>22</v>
      </c>
    </row>
    <row r="6" spans="1:43" x14ac:dyDescent="0.55000000000000004">
      <c r="A6" t="s">
        <v>0</v>
      </c>
      <c r="B6">
        <v>54</v>
      </c>
      <c r="C6" t="s">
        <v>13</v>
      </c>
      <c r="D6">
        <v>40</v>
      </c>
      <c r="E6" t="s">
        <v>14</v>
      </c>
      <c r="F6">
        <v>1</v>
      </c>
      <c r="G6" t="s">
        <v>15</v>
      </c>
      <c r="H6">
        <v>4</v>
      </c>
      <c r="I6" t="s">
        <v>16</v>
      </c>
      <c r="J6">
        <v>5</v>
      </c>
      <c r="K6" t="s">
        <v>25</v>
      </c>
      <c r="L6">
        <v>2</v>
      </c>
      <c r="M6" t="s">
        <v>75</v>
      </c>
      <c r="N6">
        <v>15</v>
      </c>
      <c r="O6" t="s">
        <v>17</v>
      </c>
      <c r="P6">
        <v>200</v>
      </c>
      <c r="Q6" t="s">
        <v>18</v>
      </c>
      <c r="R6">
        <v>96</v>
      </c>
      <c r="S6" t="s">
        <v>19</v>
      </c>
      <c r="T6">
        <v>103</v>
      </c>
      <c r="U6" t="s">
        <v>20</v>
      </c>
      <c r="V6">
        <v>47</v>
      </c>
      <c r="W6" t="s">
        <v>59</v>
      </c>
      <c r="X6">
        <v>22</v>
      </c>
      <c r="Y6" t="s">
        <v>61</v>
      </c>
      <c r="Z6">
        <v>25</v>
      </c>
      <c r="AA6" t="s">
        <v>63</v>
      </c>
      <c r="AB6">
        <v>0</v>
      </c>
      <c r="AC6" t="s">
        <v>65</v>
      </c>
      <c r="AD6">
        <v>0</v>
      </c>
      <c r="AE6" t="s">
        <v>21</v>
      </c>
      <c r="AF6">
        <v>153</v>
      </c>
      <c r="AG6" t="s">
        <v>67</v>
      </c>
      <c r="AH6">
        <v>74</v>
      </c>
      <c r="AI6" t="s">
        <v>69</v>
      </c>
      <c r="AJ6">
        <v>76</v>
      </c>
      <c r="AK6" t="s">
        <v>77</v>
      </c>
      <c r="AL6">
        <v>0</v>
      </c>
      <c r="AM6" t="s">
        <v>73</v>
      </c>
      <c r="AN6">
        <v>2</v>
      </c>
      <c r="AO6" t="s">
        <v>76</v>
      </c>
      <c r="AP6">
        <v>1</v>
      </c>
      <c r="AQ6" t="s">
        <v>22</v>
      </c>
    </row>
    <row r="7" spans="1:43" x14ac:dyDescent="0.55000000000000004">
      <c r="A7" t="s">
        <v>0</v>
      </c>
      <c r="B7">
        <v>55</v>
      </c>
      <c r="C7" t="s">
        <v>13</v>
      </c>
      <c r="D7">
        <v>40</v>
      </c>
      <c r="E7" t="s">
        <v>14</v>
      </c>
      <c r="F7">
        <v>3</v>
      </c>
      <c r="G7" t="s">
        <v>15</v>
      </c>
      <c r="H7">
        <v>3</v>
      </c>
      <c r="I7" t="s">
        <v>16</v>
      </c>
      <c r="J7">
        <v>5</v>
      </c>
      <c r="K7" t="s">
        <v>25</v>
      </c>
      <c r="L7">
        <v>2</v>
      </c>
      <c r="M7" t="s">
        <v>75</v>
      </c>
      <c r="N7">
        <v>5</v>
      </c>
      <c r="O7" t="s">
        <v>17</v>
      </c>
      <c r="P7">
        <v>200</v>
      </c>
      <c r="Q7" t="s">
        <v>18</v>
      </c>
      <c r="R7">
        <v>96</v>
      </c>
      <c r="S7" t="s">
        <v>19</v>
      </c>
      <c r="T7">
        <v>78</v>
      </c>
      <c r="U7" t="s">
        <v>20</v>
      </c>
      <c r="V7">
        <v>51</v>
      </c>
      <c r="W7" t="s">
        <v>59</v>
      </c>
      <c r="X7">
        <v>26</v>
      </c>
      <c r="Y7" t="s">
        <v>61</v>
      </c>
      <c r="Z7">
        <v>25</v>
      </c>
      <c r="AA7" t="s">
        <v>63</v>
      </c>
      <c r="AB7">
        <v>0</v>
      </c>
      <c r="AC7" t="s">
        <v>65</v>
      </c>
      <c r="AD7">
        <v>0</v>
      </c>
      <c r="AE7" t="s">
        <v>21</v>
      </c>
      <c r="AF7">
        <v>149</v>
      </c>
      <c r="AG7" t="s">
        <v>67</v>
      </c>
      <c r="AH7">
        <v>57</v>
      </c>
      <c r="AI7" t="s">
        <v>69</v>
      </c>
      <c r="AJ7">
        <v>43</v>
      </c>
      <c r="AK7" t="s">
        <v>77</v>
      </c>
      <c r="AL7">
        <v>13</v>
      </c>
      <c r="AM7" t="s">
        <v>73</v>
      </c>
      <c r="AN7">
        <v>10</v>
      </c>
      <c r="AO7" t="s">
        <v>76</v>
      </c>
      <c r="AP7">
        <v>26</v>
      </c>
      <c r="AQ7" t="s">
        <v>22</v>
      </c>
    </row>
    <row r="8" spans="1:43" x14ac:dyDescent="0.55000000000000004">
      <c r="A8" t="s">
        <v>0</v>
      </c>
      <c r="B8">
        <v>56</v>
      </c>
      <c r="C8" t="s">
        <v>13</v>
      </c>
      <c r="D8">
        <v>40</v>
      </c>
      <c r="E8" t="s">
        <v>14</v>
      </c>
      <c r="F8">
        <v>1</v>
      </c>
      <c r="G8" t="s">
        <v>15</v>
      </c>
      <c r="H8">
        <v>2</v>
      </c>
      <c r="I8" t="s">
        <v>16</v>
      </c>
      <c r="J8">
        <v>2</v>
      </c>
      <c r="K8" t="s">
        <v>25</v>
      </c>
      <c r="L8">
        <v>1</v>
      </c>
      <c r="M8" t="s">
        <v>75</v>
      </c>
      <c r="N8">
        <v>5</v>
      </c>
      <c r="O8" t="s">
        <v>17</v>
      </c>
      <c r="P8">
        <v>200</v>
      </c>
      <c r="Q8" t="s">
        <v>18</v>
      </c>
      <c r="R8">
        <v>85</v>
      </c>
      <c r="S8" t="s">
        <v>19</v>
      </c>
      <c r="T8">
        <v>103</v>
      </c>
      <c r="U8" t="s">
        <v>20</v>
      </c>
      <c r="V8">
        <v>85</v>
      </c>
      <c r="W8" t="s">
        <v>59</v>
      </c>
      <c r="X8">
        <v>28</v>
      </c>
      <c r="Y8" t="s">
        <v>61</v>
      </c>
      <c r="Z8">
        <v>57</v>
      </c>
      <c r="AA8" t="s">
        <v>63</v>
      </c>
      <c r="AB8">
        <v>0</v>
      </c>
      <c r="AC8" t="s">
        <v>65</v>
      </c>
      <c r="AD8">
        <v>0</v>
      </c>
      <c r="AE8" t="s">
        <v>21</v>
      </c>
      <c r="AF8">
        <v>115</v>
      </c>
      <c r="AG8" t="s">
        <v>67</v>
      </c>
      <c r="AH8">
        <v>53</v>
      </c>
      <c r="AI8" t="s">
        <v>69</v>
      </c>
      <c r="AJ8">
        <v>43</v>
      </c>
      <c r="AK8" t="s">
        <v>77</v>
      </c>
      <c r="AL8">
        <v>4</v>
      </c>
      <c r="AM8" t="s">
        <v>73</v>
      </c>
      <c r="AN8">
        <v>3</v>
      </c>
      <c r="AO8" t="s">
        <v>76</v>
      </c>
      <c r="AP8">
        <v>12</v>
      </c>
      <c r="AQ8" t="s">
        <v>22</v>
      </c>
    </row>
    <row r="9" spans="1:43" x14ac:dyDescent="0.55000000000000004">
      <c r="A9" t="s">
        <v>0</v>
      </c>
      <c r="B9">
        <v>57</v>
      </c>
      <c r="C9" t="s">
        <v>13</v>
      </c>
      <c r="D9">
        <v>40</v>
      </c>
      <c r="E9" t="s">
        <v>14</v>
      </c>
      <c r="F9">
        <v>2</v>
      </c>
      <c r="G9" t="s">
        <v>15</v>
      </c>
      <c r="H9">
        <v>3</v>
      </c>
      <c r="I9" t="s">
        <v>16</v>
      </c>
      <c r="J9">
        <v>7</v>
      </c>
      <c r="K9" t="s">
        <v>25</v>
      </c>
      <c r="L9">
        <v>3</v>
      </c>
      <c r="M9" t="s">
        <v>75</v>
      </c>
      <c r="N9">
        <v>12</v>
      </c>
      <c r="O9" t="s">
        <v>17</v>
      </c>
      <c r="P9">
        <v>200</v>
      </c>
      <c r="Q9" t="s">
        <v>18</v>
      </c>
      <c r="R9">
        <v>98</v>
      </c>
      <c r="S9" t="s">
        <v>19</v>
      </c>
      <c r="T9">
        <v>98</v>
      </c>
      <c r="U9" t="s">
        <v>20</v>
      </c>
      <c r="V9">
        <v>21</v>
      </c>
      <c r="W9" t="s">
        <v>59</v>
      </c>
      <c r="X9">
        <v>11</v>
      </c>
      <c r="Y9" t="s">
        <v>61</v>
      </c>
      <c r="Z9">
        <v>10</v>
      </c>
      <c r="AA9" t="s">
        <v>63</v>
      </c>
      <c r="AB9">
        <v>0</v>
      </c>
      <c r="AC9" t="s">
        <v>65</v>
      </c>
      <c r="AD9">
        <v>0</v>
      </c>
      <c r="AE9" t="s">
        <v>21</v>
      </c>
      <c r="AF9">
        <v>179</v>
      </c>
      <c r="AG9" t="s">
        <v>67</v>
      </c>
      <c r="AH9">
        <v>83</v>
      </c>
      <c r="AI9" t="s">
        <v>69</v>
      </c>
      <c r="AJ9">
        <v>84</v>
      </c>
      <c r="AK9" t="s">
        <v>77</v>
      </c>
      <c r="AL9">
        <v>4</v>
      </c>
      <c r="AM9" t="s">
        <v>73</v>
      </c>
      <c r="AN9">
        <v>4</v>
      </c>
      <c r="AO9" t="s">
        <v>76</v>
      </c>
      <c r="AP9">
        <v>4</v>
      </c>
      <c r="AQ9" t="s">
        <v>22</v>
      </c>
    </row>
    <row r="10" spans="1:43" x14ac:dyDescent="0.55000000000000004">
      <c r="A10" t="s">
        <v>0</v>
      </c>
      <c r="B10">
        <v>58</v>
      </c>
      <c r="C10" t="s">
        <v>13</v>
      </c>
      <c r="D10">
        <v>40</v>
      </c>
      <c r="E10" t="s">
        <v>14</v>
      </c>
      <c r="F10">
        <v>3</v>
      </c>
      <c r="G10" t="s">
        <v>15</v>
      </c>
      <c r="H10">
        <v>3</v>
      </c>
      <c r="I10" t="s">
        <v>16</v>
      </c>
      <c r="J10">
        <v>4</v>
      </c>
      <c r="K10" t="s">
        <v>25</v>
      </c>
      <c r="L10">
        <v>2</v>
      </c>
      <c r="M10" t="s">
        <v>75</v>
      </c>
      <c r="N10">
        <v>5</v>
      </c>
      <c r="O10" t="s">
        <v>17</v>
      </c>
      <c r="P10">
        <v>200</v>
      </c>
      <c r="Q10" t="s">
        <v>18</v>
      </c>
      <c r="R10">
        <v>87</v>
      </c>
      <c r="S10" t="s">
        <v>19</v>
      </c>
      <c r="T10">
        <v>78</v>
      </c>
      <c r="U10" t="s">
        <v>20</v>
      </c>
      <c r="V10">
        <v>48</v>
      </c>
      <c r="W10" t="s">
        <v>59</v>
      </c>
      <c r="X10">
        <v>28</v>
      </c>
      <c r="Y10" t="s">
        <v>61</v>
      </c>
      <c r="Z10">
        <v>20</v>
      </c>
      <c r="AA10" t="s">
        <v>63</v>
      </c>
      <c r="AB10">
        <v>0</v>
      </c>
      <c r="AC10" t="s">
        <v>65</v>
      </c>
      <c r="AD10">
        <v>0</v>
      </c>
      <c r="AE10" t="s">
        <v>21</v>
      </c>
      <c r="AF10">
        <v>152</v>
      </c>
      <c r="AG10" t="s">
        <v>67</v>
      </c>
      <c r="AH10">
        <v>54</v>
      </c>
      <c r="AI10" t="s">
        <v>69</v>
      </c>
      <c r="AJ10">
        <v>51</v>
      </c>
      <c r="AK10" t="s">
        <v>77</v>
      </c>
      <c r="AL10">
        <v>5</v>
      </c>
      <c r="AM10" t="s">
        <v>73</v>
      </c>
      <c r="AN10">
        <v>7</v>
      </c>
      <c r="AO10" t="s">
        <v>76</v>
      </c>
      <c r="AP10">
        <v>35</v>
      </c>
      <c r="AQ10" t="s">
        <v>22</v>
      </c>
    </row>
    <row r="11" spans="1:43" x14ac:dyDescent="0.55000000000000004">
      <c r="A11" t="s">
        <v>0</v>
      </c>
      <c r="B11">
        <v>59</v>
      </c>
      <c r="C11" t="s">
        <v>13</v>
      </c>
      <c r="D11">
        <v>40</v>
      </c>
      <c r="E11" t="s">
        <v>14</v>
      </c>
      <c r="F11">
        <v>2</v>
      </c>
      <c r="G11" t="s">
        <v>15</v>
      </c>
      <c r="H11">
        <v>2</v>
      </c>
      <c r="I11" t="s">
        <v>16</v>
      </c>
      <c r="J11">
        <v>3</v>
      </c>
      <c r="K11" t="s">
        <v>25</v>
      </c>
      <c r="L11">
        <v>2</v>
      </c>
      <c r="M11" t="s">
        <v>75</v>
      </c>
      <c r="N11">
        <v>5</v>
      </c>
      <c r="O11" t="s">
        <v>17</v>
      </c>
      <c r="P11">
        <v>200</v>
      </c>
      <c r="Q11" t="s">
        <v>18</v>
      </c>
      <c r="R11">
        <v>97</v>
      </c>
      <c r="S11" t="s">
        <v>19</v>
      </c>
      <c r="T11">
        <v>79</v>
      </c>
      <c r="U11" t="s">
        <v>20</v>
      </c>
      <c r="V11">
        <v>58</v>
      </c>
      <c r="W11" t="s">
        <v>59</v>
      </c>
      <c r="X11">
        <v>37</v>
      </c>
      <c r="Y11" t="s">
        <v>61</v>
      </c>
      <c r="Z11">
        <v>21</v>
      </c>
      <c r="AA11" t="s">
        <v>63</v>
      </c>
      <c r="AB11">
        <v>0</v>
      </c>
      <c r="AC11" t="s">
        <v>65</v>
      </c>
      <c r="AD11">
        <v>0</v>
      </c>
      <c r="AE11" t="s">
        <v>21</v>
      </c>
      <c r="AF11">
        <v>142</v>
      </c>
      <c r="AG11" t="s">
        <v>67</v>
      </c>
      <c r="AH11">
        <v>51</v>
      </c>
      <c r="AI11" t="s">
        <v>69</v>
      </c>
      <c r="AJ11">
        <v>51</v>
      </c>
      <c r="AK11" t="s">
        <v>77</v>
      </c>
      <c r="AL11">
        <v>9</v>
      </c>
      <c r="AM11" t="s">
        <v>73</v>
      </c>
      <c r="AN11">
        <v>7</v>
      </c>
      <c r="AO11" t="s">
        <v>76</v>
      </c>
      <c r="AP11">
        <v>24</v>
      </c>
      <c r="AQ11" t="s">
        <v>22</v>
      </c>
    </row>
    <row r="12" spans="1:43" x14ac:dyDescent="0.55000000000000004">
      <c r="A12" t="s">
        <v>0</v>
      </c>
      <c r="B12">
        <v>60</v>
      </c>
      <c r="C12" t="s">
        <v>13</v>
      </c>
      <c r="D12">
        <v>40</v>
      </c>
      <c r="E12" t="s">
        <v>14</v>
      </c>
      <c r="F12">
        <v>2</v>
      </c>
      <c r="G12" t="s">
        <v>15</v>
      </c>
      <c r="H12">
        <v>2</v>
      </c>
      <c r="I12" t="s">
        <v>16</v>
      </c>
      <c r="J12">
        <v>2</v>
      </c>
      <c r="K12" t="s">
        <v>25</v>
      </c>
      <c r="L12">
        <v>1</v>
      </c>
      <c r="M12" t="s">
        <v>75</v>
      </c>
      <c r="N12">
        <v>2</v>
      </c>
      <c r="O12" t="s">
        <v>17</v>
      </c>
      <c r="P12">
        <v>200</v>
      </c>
      <c r="Q12" t="s">
        <v>18</v>
      </c>
      <c r="R12">
        <v>102</v>
      </c>
      <c r="S12" t="s">
        <v>19</v>
      </c>
      <c r="T12">
        <v>71</v>
      </c>
      <c r="U12" t="s">
        <v>20</v>
      </c>
      <c r="V12">
        <v>123</v>
      </c>
      <c r="W12" t="s">
        <v>59</v>
      </c>
      <c r="X12">
        <v>77</v>
      </c>
      <c r="Y12" t="s">
        <v>61</v>
      </c>
      <c r="Z12">
        <v>46</v>
      </c>
      <c r="AA12" t="s">
        <v>63</v>
      </c>
      <c r="AB12">
        <v>0</v>
      </c>
      <c r="AC12" t="s">
        <v>65</v>
      </c>
      <c r="AD12">
        <v>0</v>
      </c>
      <c r="AE12" t="s">
        <v>21</v>
      </c>
      <c r="AF12">
        <v>77</v>
      </c>
      <c r="AG12" t="s">
        <v>67</v>
      </c>
      <c r="AH12">
        <v>25</v>
      </c>
      <c r="AI12" t="s">
        <v>69</v>
      </c>
      <c r="AJ12">
        <v>25</v>
      </c>
      <c r="AK12" t="s">
        <v>77</v>
      </c>
      <c r="AL12">
        <v>0</v>
      </c>
      <c r="AM12" t="s">
        <v>73</v>
      </c>
      <c r="AN12">
        <v>0</v>
      </c>
      <c r="AO12" t="s">
        <v>76</v>
      </c>
      <c r="AP12">
        <v>27</v>
      </c>
      <c r="AQ12" t="s">
        <v>22</v>
      </c>
    </row>
    <row r="13" spans="1:43" x14ac:dyDescent="0.55000000000000004">
      <c r="A13" t="s">
        <v>0</v>
      </c>
      <c r="B13">
        <v>61</v>
      </c>
      <c r="C13" t="s">
        <v>13</v>
      </c>
      <c r="D13">
        <v>40</v>
      </c>
      <c r="E13" t="s">
        <v>14</v>
      </c>
      <c r="F13">
        <v>3</v>
      </c>
      <c r="G13" t="s">
        <v>15</v>
      </c>
      <c r="H13">
        <v>3</v>
      </c>
      <c r="I13" t="s">
        <v>16</v>
      </c>
      <c r="J13">
        <v>6</v>
      </c>
      <c r="K13" t="s">
        <v>25</v>
      </c>
      <c r="L13">
        <v>2</v>
      </c>
      <c r="M13" t="s">
        <v>75</v>
      </c>
      <c r="N13">
        <v>5</v>
      </c>
      <c r="O13" t="s">
        <v>17</v>
      </c>
      <c r="P13">
        <v>200</v>
      </c>
      <c r="Q13" t="s">
        <v>18</v>
      </c>
      <c r="R13">
        <v>93</v>
      </c>
      <c r="S13" t="s">
        <v>19</v>
      </c>
      <c r="T13">
        <v>81</v>
      </c>
      <c r="U13" t="s">
        <v>20</v>
      </c>
      <c r="V13">
        <v>56</v>
      </c>
      <c r="W13" t="s">
        <v>59</v>
      </c>
      <c r="X13">
        <v>32</v>
      </c>
      <c r="Y13" t="s">
        <v>61</v>
      </c>
      <c r="Z13">
        <v>24</v>
      </c>
      <c r="AA13" t="s">
        <v>63</v>
      </c>
      <c r="AB13">
        <v>0</v>
      </c>
      <c r="AC13" t="s">
        <v>65</v>
      </c>
      <c r="AD13">
        <v>0</v>
      </c>
      <c r="AE13" t="s">
        <v>21</v>
      </c>
      <c r="AF13">
        <v>144</v>
      </c>
      <c r="AG13" t="s">
        <v>67</v>
      </c>
      <c r="AH13">
        <v>53</v>
      </c>
      <c r="AI13" t="s">
        <v>69</v>
      </c>
      <c r="AJ13">
        <v>46</v>
      </c>
      <c r="AK13" t="s">
        <v>77</v>
      </c>
      <c r="AL13">
        <v>8</v>
      </c>
      <c r="AM13" t="s">
        <v>73</v>
      </c>
      <c r="AN13">
        <v>11</v>
      </c>
      <c r="AO13" t="s">
        <v>76</v>
      </c>
      <c r="AP13">
        <v>26</v>
      </c>
      <c r="AQ13" t="s">
        <v>22</v>
      </c>
    </row>
    <row r="14" spans="1:43" x14ac:dyDescent="0.55000000000000004">
      <c r="A14" t="s">
        <v>0</v>
      </c>
      <c r="B14">
        <v>62</v>
      </c>
      <c r="C14" t="s">
        <v>13</v>
      </c>
      <c r="D14">
        <v>40</v>
      </c>
      <c r="E14" t="s">
        <v>14</v>
      </c>
      <c r="F14">
        <v>3</v>
      </c>
      <c r="G14" t="s">
        <v>15</v>
      </c>
      <c r="H14">
        <v>4</v>
      </c>
      <c r="I14" t="s">
        <v>16</v>
      </c>
      <c r="J14">
        <v>4</v>
      </c>
      <c r="K14" t="s">
        <v>25</v>
      </c>
      <c r="L14">
        <v>1</v>
      </c>
      <c r="M14" t="s">
        <v>75</v>
      </c>
      <c r="N14">
        <v>5</v>
      </c>
      <c r="O14" t="s">
        <v>17</v>
      </c>
      <c r="P14">
        <v>200</v>
      </c>
      <c r="Q14" t="s">
        <v>18</v>
      </c>
      <c r="R14">
        <v>76</v>
      </c>
      <c r="S14" t="s">
        <v>19</v>
      </c>
      <c r="T14">
        <v>105</v>
      </c>
      <c r="U14" t="s">
        <v>20</v>
      </c>
      <c r="V14">
        <v>83</v>
      </c>
      <c r="W14" t="s">
        <v>59</v>
      </c>
      <c r="X14">
        <v>24</v>
      </c>
      <c r="Y14" t="s">
        <v>61</v>
      </c>
      <c r="Z14">
        <v>59</v>
      </c>
      <c r="AA14" t="s">
        <v>63</v>
      </c>
      <c r="AB14">
        <v>0</v>
      </c>
      <c r="AC14" t="s">
        <v>65</v>
      </c>
      <c r="AD14">
        <v>0</v>
      </c>
      <c r="AE14" t="s">
        <v>21</v>
      </c>
      <c r="AF14">
        <v>117</v>
      </c>
      <c r="AG14" t="s">
        <v>67</v>
      </c>
      <c r="AH14">
        <v>48</v>
      </c>
      <c r="AI14" t="s">
        <v>69</v>
      </c>
      <c r="AJ14">
        <v>42</v>
      </c>
      <c r="AK14" t="s">
        <v>77</v>
      </c>
      <c r="AL14">
        <v>4</v>
      </c>
      <c r="AM14" t="s">
        <v>73</v>
      </c>
      <c r="AN14">
        <v>4</v>
      </c>
      <c r="AO14" t="s">
        <v>76</v>
      </c>
      <c r="AP14">
        <v>19</v>
      </c>
      <c r="AQ14" t="s">
        <v>22</v>
      </c>
    </row>
    <row r="15" spans="1:43" x14ac:dyDescent="0.55000000000000004">
      <c r="A15" t="s">
        <v>0</v>
      </c>
      <c r="B15">
        <v>63</v>
      </c>
      <c r="C15" t="s">
        <v>13</v>
      </c>
      <c r="D15">
        <v>40</v>
      </c>
      <c r="E15" t="s">
        <v>14</v>
      </c>
      <c r="F15">
        <v>1</v>
      </c>
      <c r="G15" t="s">
        <v>15</v>
      </c>
      <c r="H15">
        <v>1</v>
      </c>
      <c r="I15" t="s">
        <v>16</v>
      </c>
      <c r="J15">
        <v>5</v>
      </c>
      <c r="K15" t="s">
        <v>25</v>
      </c>
      <c r="L15">
        <v>5</v>
      </c>
      <c r="M15" t="s">
        <v>75</v>
      </c>
      <c r="N15">
        <v>15</v>
      </c>
      <c r="O15" t="s">
        <v>17</v>
      </c>
      <c r="P15">
        <v>200</v>
      </c>
      <c r="Q15" t="s">
        <v>18</v>
      </c>
      <c r="R15">
        <v>91</v>
      </c>
      <c r="S15" t="s">
        <v>19</v>
      </c>
      <c r="T15">
        <v>93</v>
      </c>
      <c r="U15" t="s">
        <v>20</v>
      </c>
      <c r="V15">
        <v>7</v>
      </c>
      <c r="W15" t="s">
        <v>59</v>
      </c>
      <c r="X15">
        <v>3</v>
      </c>
      <c r="Y15" t="s">
        <v>61</v>
      </c>
      <c r="Z15">
        <v>4</v>
      </c>
      <c r="AA15" t="s">
        <v>63</v>
      </c>
      <c r="AB15">
        <v>0</v>
      </c>
      <c r="AC15" t="s">
        <v>65</v>
      </c>
      <c r="AD15">
        <v>0</v>
      </c>
      <c r="AE15" t="s">
        <v>21</v>
      </c>
      <c r="AF15">
        <v>193</v>
      </c>
      <c r="AG15" t="s">
        <v>67</v>
      </c>
      <c r="AH15">
        <v>71</v>
      </c>
      <c r="AI15" t="s">
        <v>69</v>
      </c>
      <c r="AJ15">
        <v>74</v>
      </c>
      <c r="AK15" t="s">
        <v>77</v>
      </c>
      <c r="AL15">
        <v>17</v>
      </c>
      <c r="AM15" t="s">
        <v>73</v>
      </c>
      <c r="AN15">
        <v>15</v>
      </c>
      <c r="AO15" t="s">
        <v>76</v>
      </c>
      <c r="AP15">
        <v>16</v>
      </c>
      <c r="AQ15" t="s">
        <v>22</v>
      </c>
    </row>
    <row r="16" spans="1:43" x14ac:dyDescent="0.55000000000000004">
      <c r="A16" t="s">
        <v>0</v>
      </c>
      <c r="B16">
        <v>64</v>
      </c>
      <c r="C16" t="s">
        <v>13</v>
      </c>
      <c r="D16">
        <v>40</v>
      </c>
      <c r="E16" t="s">
        <v>14</v>
      </c>
      <c r="F16">
        <v>1</v>
      </c>
      <c r="G16" t="s">
        <v>15</v>
      </c>
      <c r="H16">
        <v>2</v>
      </c>
      <c r="I16" t="s">
        <v>16</v>
      </c>
      <c r="J16">
        <v>7</v>
      </c>
      <c r="K16" t="s">
        <v>25</v>
      </c>
      <c r="L16">
        <v>5</v>
      </c>
      <c r="M16" t="s">
        <v>75</v>
      </c>
      <c r="N16">
        <v>22</v>
      </c>
      <c r="O16" t="s">
        <v>17</v>
      </c>
      <c r="P16">
        <v>200</v>
      </c>
      <c r="Q16" t="s">
        <v>18</v>
      </c>
      <c r="R16">
        <v>103</v>
      </c>
      <c r="S16" t="s">
        <v>19</v>
      </c>
      <c r="T16">
        <v>95</v>
      </c>
      <c r="U16" t="s">
        <v>20</v>
      </c>
      <c r="V16">
        <v>4</v>
      </c>
      <c r="W16" t="s">
        <v>59</v>
      </c>
      <c r="X16">
        <v>2</v>
      </c>
      <c r="Y16" t="s">
        <v>61</v>
      </c>
      <c r="Z16">
        <v>2</v>
      </c>
      <c r="AA16" t="s">
        <v>63</v>
      </c>
      <c r="AB16">
        <v>0</v>
      </c>
      <c r="AC16" t="s">
        <v>65</v>
      </c>
      <c r="AD16">
        <v>0</v>
      </c>
      <c r="AE16" t="s">
        <v>21</v>
      </c>
      <c r="AF16">
        <v>196</v>
      </c>
      <c r="AG16" t="s">
        <v>67</v>
      </c>
      <c r="AH16">
        <v>98</v>
      </c>
      <c r="AI16" t="s">
        <v>69</v>
      </c>
      <c r="AJ16">
        <v>93</v>
      </c>
      <c r="AK16" t="s">
        <v>77</v>
      </c>
      <c r="AL16">
        <v>3</v>
      </c>
      <c r="AM16" t="s">
        <v>73</v>
      </c>
      <c r="AN16">
        <v>0</v>
      </c>
      <c r="AO16" t="s">
        <v>76</v>
      </c>
      <c r="AP16">
        <v>2</v>
      </c>
      <c r="AQ16" t="s">
        <v>22</v>
      </c>
    </row>
    <row r="17" spans="1:43" x14ac:dyDescent="0.55000000000000004">
      <c r="A17" t="s">
        <v>0</v>
      </c>
      <c r="B17">
        <v>65</v>
      </c>
      <c r="C17" t="s">
        <v>13</v>
      </c>
      <c r="D17">
        <v>40</v>
      </c>
      <c r="E17" t="s">
        <v>14</v>
      </c>
      <c r="F17">
        <v>3</v>
      </c>
      <c r="G17" t="s">
        <v>15</v>
      </c>
      <c r="H17">
        <v>5</v>
      </c>
      <c r="I17" t="s">
        <v>16</v>
      </c>
      <c r="J17">
        <v>5</v>
      </c>
      <c r="K17" t="s">
        <v>25</v>
      </c>
      <c r="L17">
        <v>1</v>
      </c>
      <c r="M17" t="s">
        <v>75</v>
      </c>
      <c r="N17">
        <v>5</v>
      </c>
      <c r="O17" t="s">
        <v>17</v>
      </c>
      <c r="P17">
        <v>200</v>
      </c>
      <c r="Q17" t="s">
        <v>18</v>
      </c>
      <c r="R17">
        <v>101</v>
      </c>
      <c r="S17" t="s">
        <v>19</v>
      </c>
      <c r="T17">
        <v>89</v>
      </c>
      <c r="U17" t="s">
        <v>20</v>
      </c>
      <c r="V17">
        <v>69</v>
      </c>
      <c r="W17" t="s">
        <v>59</v>
      </c>
      <c r="X17">
        <v>27</v>
      </c>
      <c r="Y17" t="s">
        <v>61</v>
      </c>
      <c r="Z17">
        <v>42</v>
      </c>
      <c r="AA17" t="s">
        <v>63</v>
      </c>
      <c r="AB17">
        <v>0</v>
      </c>
      <c r="AC17" t="s">
        <v>65</v>
      </c>
      <c r="AD17">
        <v>0</v>
      </c>
      <c r="AE17" t="s">
        <v>21</v>
      </c>
      <c r="AF17">
        <v>131</v>
      </c>
      <c r="AG17" t="s">
        <v>67</v>
      </c>
      <c r="AH17">
        <v>71</v>
      </c>
      <c r="AI17" t="s">
        <v>69</v>
      </c>
      <c r="AJ17">
        <v>42</v>
      </c>
      <c r="AK17" t="s">
        <v>77</v>
      </c>
      <c r="AL17">
        <v>3</v>
      </c>
      <c r="AM17" t="s">
        <v>73</v>
      </c>
      <c r="AN17">
        <v>5</v>
      </c>
      <c r="AO17" t="s">
        <v>76</v>
      </c>
      <c r="AP17">
        <v>10</v>
      </c>
      <c r="AQ17" t="s">
        <v>22</v>
      </c>
    </row>
    <row r="18" spans="1:43" x14ac:dyDescent="0.55000000000000004">
      <c r="A18" t="s">
        <v>0</v>
      </c>
      <c r="B18">
        <v>66</v>
      </c>
      <c r="C18" t="s">
        <v>13</v>
      </c>
      <c r="D18">
        <v>40</v>
      </c>
      <c r="E18" t="s">
        <v>14</v>
      </c>
      <c r="F18">
        <v>4</v>
      </c>
      <c r="G18" t="s">
        <v>15</v>
      </c>
      <c r="H18">
        <v>4</v>
      </c>
      <c r="I18" t="s">
        <v>16</v>
      </c>
      <c r="J18">
        <v>4</v>
      </c>
      <c r="K18" t="s">
        <v>25</v>
      </c>
      <c r="L18">
        <v>1</v>
      </c>
      <c r="M18" t="s">
        <v>75</v>
      </c>
      <c r="N18">
        <v>2</v>
      </c>
      <c r="O18" t="s">
        <v>17</v>
      </c>
      <c r="P18">
        <v>200</v>
      </c>
      <c r="Q18" t="s">
        <v>18</v>
      </c>
      <c r="R18">
        <v>88</v>
      </c>
      <c r="S18" t="s">
        <v>19</v>
      </c>
      <c r="T18">
        <v>84</v>
      </c>
      <c r="U18" t="s">
        <v>20</v>
      </c>
      <c r="V18">
        <v>121</v>
      </c>
      <c r="W18" t="s">
        <v>59</v>
      </c>
      <c r="X18">
        <v>75</v>
      </c>
      <c r="Y18" t="s">
        <v>61</v>
      </c>
      <c r="Z18">
        <v>46</v>
      </c>
      <c r="AA18" t="s">
        <v>63</v>
      </c>
      <c r="AB18">
        <v>0</v>
      </c>
      <c r="AC18" t="s">
        <v>65</v>
      </c>
      <c r="AD18">
        <v>0</v>
      </c>
      <c r="AE18" t="s">
        <v>21</v>
      </c>
      <c r="AF18">
        <v>79</v>
      </c>
      <c r="AG18" t="s">
        <v>67</v>
      </c>
      <c r="AH18">
        <v>13</v>
      </c>
      <c r="AI18" t="s">
        <v>69</v>
      </c>
      <c r="AJ18">
        <v>38</v>
      </c>
      <c r="AK18" t="s">
        <v>77</v>
      </c>
      <c r="AL18">
        <v>0</v>
      </c>
      <c r="AM18" t="s">
        <v>73</v>
      </c>
      <c r="AN18">
        <v>0</v>
      </c>
      <c r="AO18" t="s">
        <v>76</v>
      </c>
      <c r="AP18">
        <v>28</v>
      </c>
      <c r="AQ18" t="s">
        <v>22</v>
      </c>
    </row>
    <row r="19" spans="1:43" x14ac:dyDescent="0.55000000000000004">
      <c r="A19" t="s">
        <v>0</v>
      </c>
      <c r="B19">
        <v>67</v>
      </c>
      <c r="C19" t="s">
        <v>13</v>
      </c>
      <c r="D19">
        <v>40</v>
      </c>
      <c r="E19" t="s">
        <v>14</v>
      </c>
      <c r="F19">
        <v>1</v>
      </c>
      <c r="G19" t="s">
        <v>15</v>
      </c>
      <c r="H19">
        <v>2</v>
      </c>
      <c r="I19" t="s">
        <v>16</v>
      </c>
      <c r="J19">
        <v>4</v>
      </c>
      <c r="K19" t="s">
        <v>25</v>
      </c>
      <c r="L19">
        <v>3</v>
      </c>
      <c r="M19" t="s">
        <v>75</v>
      </c>
      <c r="N19">
        <v>12</v>
      </c>
      <c r="O19" t="s">
        <v>17</v>
      </c>
      <c r="P19">
        <v>200</v>
      </c>
      <c r="Q19" t="s">
        <v>18</v>
      </c>
      <c r="R19">
        <v>106</v>
      </c>
      <c r="S19" t="s">
        <v>19</v>
      </c>
      <c r="T19">
        <v>92</v>
      </c>
      <c r="U19" t="s">
        <v>20</v>
      </c>
      <c r="V19">
        <v>27</v>
      </c>
      <c r="W19" t="s">
        <v>59</v>
      </c>
      <c r="X19">
        <v>17</v>
      </c>
      <c r="Y19" t="s">
        <v>61</v>
      </c>
      <c r="Z19">
        <v>10</v>
      </c>
      <c r="AA19" t="s">
        <v>63</v>
      </c>
      <c r="AB19">
        <v>0</v>
      </c>
      <c r="AC19" t="s">
        <v>65</v>
      </c>
      <c r="AD19">
        <v>0</v>
      </c>
      <c r="AE19" t="s">
        <v>21</v>
      </c>
      <c r="AF19">
        <v>173</v>
      </c>
      <c r="AG19" t="s">
        <v>67</v>
      </c>
      <c r="AH19">
        <v>85</v>
      </c>
      <c r="AI19" t="s">
        <v>69</v>
      </c>
      <c r="AJ19">
        <v>78</v>
      </c>
      <c r="AK19" t="s">
        <v>77</v>
      </c>
      <c r="AL19">
        <v>4</v>
      </c>
      <c r="AM19" t="s">
        <v>73</v>
      </c>
      <c r="AN19">
        <v>4</v>
      </c>
      <c r="AO19" t="s">
        <v>76</v>
      </c>
      <c r="AP19">
        <v>2</v>
      </c>
      <c r="AQ19" t="s">
        <v>22</v>
      </c>
    </row>
    <row r="20" spans="1:43" x14ac:dyDescent="0.55000000000000004">
      <c r="A20" t="s">
        <v>0</v>
      </c>
      <c r="B20">
        <v>68</v>
      </c>
      <c r="C20" t="s">
        <v>13</v>
      </c>
      <c r="D20">
        <v>40</v>
      </c>
      <c r="E20" t="s">
        <v>14</v>
      </c>
      <c r="F20">
        <v>2</v>
      </c>
      <c r="G20" t="s">
        <v>15</v>
      </c>
      <c r="H20">
        <v>2</v>
      </c>
      <c r="I20" t="s">
        <v>16</v>
      </c>
      <c r="J20">
        <v>3</v>
      </c>
      <c r="K20" t="s">
        <v>25</v>
      </c>
      <c r="L20">
        <v>2</v>
      </c>
      <c r="M20" t="s">
        <v>75</v>
      </c>
      <c r="N20">
        <v>5</v>
      </c>
      <c r="O20" t="s">
        <v>17</v>
      </c>
      <c r="P20">
        <v>200</v>
      </c>
      <c r="Q20" t="s">
        <v>18</v>
      </c>
      <c r="R20">
        <v>107</v>
      </c>
      <c r="S20" t="s">
        <v>19</v>
      </c>
      <c r="T20">
        <v>77</v>
      </c>
      <c r="U20" t="s">
        <v>20</v>
      </c>
      <c r="V20">
        <v>55</v>
      </c>
      <c r="W20" t="s">
        <v>59</v>
      </c>
      <c r="X20">
        <v>35</v>
      </c>
      <c r="Y20" t="s">
        <v>61</v>
      </c>
      <c r="Z20">
        <v>20</v>
      </c>
      <c r="AA20" t="s">
        <v>63</v>
      </c>
      <c r="AB20">
        <v>0</v>
      </c>
      <c r="AC20" t="s">
        <v>65</v>
      </c>
      <c r="AD20">
        <v>0</v>
      </c>
      <c r="AE20" t="s">
        <v>21</v>
      </c>
      <c r="AF20">
        <v>145</v>
      </c>
      <c r="AG20" t="s">
        <v>67</v>
      </c>
      <c r="AH20">
        <v>65</v>
      </c>
      <c r="AI20" t="s">
        <v>69</v>
      </c>
      <c r="AJ20">
        <v>50</v>
      </c>
      <c r="AK20" t="s">
        <v>77</v>
      </c>
      <c r="AL20">
        <v>7</v>
      </c>
      <c r="AM20" t="s">
        <v>73</v>
      </c>
      <c r="AN20">
        <v>7</v>
      </c>
      <c r="AO20" t="s">
        <v>76</v>
      </c>
      <c r="AP20">
        <v>16</v>
      </c>
      <c r="AQ20" t="s">
        <v>22</v>
      </c>
    </row>
    <row r="21" spans="1:43" x14ac:dyDescent="0.55000000000000004">
      <c r="A21" t="s">
        <v>0</v>
      </c>
      <c r="B21">
        <v>69</v>
      </c>
      <c r="C21" t="s">
        <v>13</v>
      </c>
      <c r="D21">
        <v>40</v>
      </c>
      <c r="E21" t="s">
        <v>14</v>
      </c>
      <c r="F21">
        <v>1</v>
      </c>
      <c r="G21" t="s">
        <v>15</v>
      </c>
      <c r="H21">
        <v>7</v>
      </c>
      <c r="I21" t="s">
        <v>16</v>
      </c>
      <c r="J21">
        <v>7</v>
      </c>
      <c r="K21" t="s">
        <v>25</v>
      </c>
      <c r="L21">
        <v>1</v>
      </c>
      <c r="M21" t="s">
        <v>75</v>
      </c>
      <c r="N21">
        <v>22</v>
      </c>
      <c r="O21" t="s">
        <v>17</v>
      </c>
      <c r="P21">
        <v>200</v>
      </c>
      <c r="Q21" t="s">
        <v>18</v>
      </c>
      <c r="R21">
        <v>91</v>
      </c>
      <c r="S21" t="s">
        <v>19</v>
      </c>
      <c r="T21">
        <v>108</v>
      </c>
      <c r="U21" t="s">
        <v>20</v>
      </c>
      <c r="V21">
        <v>51</v>
      </c>
      <c r="W21" t="s">
        <v>59</v>
      </c>
      <c r="X21">
        <v>14</v>
      </c>
      <c r="Y21" t="s">
        <v>61</v>
      </c>
      <c r="Z21">
        <v>37</v>
      </c>
      <c r="AA21" t="s">
        <v>63</v>
      </c>
      <c r="AB21">
        <v>0</v>
      </c>
      <c r="AC21" t="s">
        <v>65</v>
      </c>
      <c r="AD21">
        <v>0</v>
      </c>
      <c r="AE21" t="s">
        <v>21</v>
      </c>
      <c r="AF21">
        <v>149</v>
      </c>
      <c r="AG21" t="s">
        <v>67</v>
      </c>
      <c r="AH21">
        <v>77</v>
      </c>
      <c r="AI21" t="s">
        <v>69</v>
      </c>
      <c r="AJ21">
        <v>71</v>
      </c>
      <c r="AK21" t="s">
        <v>77</v>
      </c>
      <c r="AL21">
        <v>0</v>
      </c>
      <c r="AM21" t="s">
        <v>73</v>
      </c>
      <c r="AN21">
        <v>0</v>
      </c>
      <c r="AO21" t="s">
        <v>76</v>
      </c>
      <c r="AP21">
        <v>1</v>
      </c>
      <c r="AQ21" t="s">
        <v>22</v>
      </c>
    </row>
    <row r="22" spans="1:43" x14ac:dyDescent="0.55000000000000004">
      <c r="A22" t="s">
        <v>0</v>
      </c>
      <c r="B22">
        <v>70</v>
      </c>
      <c r="C22" t="s">
        <v>13</v>
      </c>
      <c r="D22">
        <v>40</v>
      </c>
      <c r="E22" t="s">
        <v>14</v>
      </c>
      <c r="F22">
        <v>3</v>
      </c>
      <c r="G22" t="s">
        <v>15</v>
      </c>
      <c r="H22">
        <v>3</v>
      </c>
      <c r="I22" t="s">
        <v>16</v>
      </c>
      <c r="J22">
        <v>3</v>
      </c>
      <c r="K22" t="s">
        <v>25</v>
      </c>
      <c r="L22">
        <v>1</v>
      </c>
      <c r="M22" t="s">
        <v>75</v>
      </c>
      <c r="N22">
        <v>2</v>
      </c>
      <c r="O22" t="s">
        <v>17</v>
      </c>
      <c r="P22">
        <v>200</v>
      </c>
      <c r="Q22" t="s">
        <v>18</v>
      </c>
      <c r="R22">
        <v>96</v>
      </c>
      <c r="S22" t="s">
        <v>19</v>
      </c>
      <c r="T22">
        <v>74</v>
      </c>
      <c r="U22" t="s">
        <v>20</v>
      </c>
      <c r="V22">
        <v>130</v>
      </c>
      <c r="W22" t="s">
        <v>59</v>
      </c>
      <c r="X22">
        <v>86</v>
      </c>
      <c r="Y22" t="s">
        <v>61</v>
      </c>
      <c r="Z22">
        <v>44</v>
      </c>
      <c r="AA22" t="s">
        <v>63</v>
      </c>
      <c r="AB22">
        <v>0</v>
      </c>
      <c r="AC22" t="s">
        <v>65</v>
      </c>
      <c r="AD22">
        <v>0</v>
      </c>
      <c r="AE22" t="s">
        <v>21</v>
      </c>
      <c r="AF22">
        <v>70</v>
      </c>
      <c r="AG22" t="s">
        <v>67</v>
      </c>
      <c r="AH22">
        <v>10</v>
      </c>
      <c r="AI22" t="s">
        <v>69</v>
      </c>
      <c r="AJ22">
        <v>30</v>
      </c>
      <c r="AK22" t="s">
        <v>77</v>
      </c>
      <c r="AL22">
        <v>0</v>
      </c>
      <c r="AM22" t="s">
        <v>73</v>
      </c>
      <c r="AN22">
        <v>0</v>
      </c>
      <c r="AO22" t="s">
        <v>76</v>
      </c>
      <c r="AP22">
        <v>30</v>
      </c>
      <c r="AQ22" t="s">
        <v>22</v>
      </c>
    </row>
    <row r="23" spans="1:43" x14ac:dyDescent="0.55000000000000004">
      <c r="A23" t="s">
        <v>0</v>
      </c>
      <c r="B23">
        <v>71</v>
      </c>
      <c r="C23" t="s">
        <v>13</v>
      </c>
      <c r="D23">
        <v>40</v>
      </c>
      <c r="E23" t="s">
        <v>14</v>
      </c>
      <c r="F23">
        <v>2</v>
      </c>
      <c r="G23" t="s">
        <v>15</v>
      </c>
      <c r="H23">
        <v>4</v>
      </c>
      <c r="I23" t="s">
        <v>16</v>
      </c>
      <c r="J23">
        <v>5</v>
      </c>
      <c r="K23" t="s">
        <v>25</v>
      </c>
      <c r="L23">
        <v>2</v>
      </c>
      <c r="M23" t="s">
        <v>75</v>
      </c>
      <c r="N23">
        <v>9</v>
      </c>
      <c r="O23" t="s">
        <v>17</v>
      </c>
      <c r="P23">
        <v>200</v>
      </c>
      <c r="Q23" t="s">
        <v>18</v>
      </c>
      <c r="R23">
        <v>84</v>
      </c>
      <c r="S23" t="s">
        <v>19</v>
      </c>
      <c r="T23">
        <v>111</v>
      </c>
      <c r="U23" t="s">
        <v>20</v>
      </c>
      <c r="V23">
        <v>56</v>
      </c>
      <c r="W23" t="s">
        <v>59</v>
      </c>
      <c r="X23">
        <v>24</v>
      </c>
      <c r="Y23" t="s">
        <v>61</v>
      </c>
      <c r="Z23">
        <v>32</v>
      </c>
      <c r="AA23" t="s">
        <v>63</v>
      </c>
      <c r="AB23">
        <v>0</v>
      </c>
      <c r="AC23" t="s">
        <v>65</v>
      </c>
      <c r="AD23">
        <v>0</v>
      </c>
      <c r="AE23" t="s">
        <v>21</v>
      </c>
      <c r="AF23">
        <v>144</v>
      </c>
      <c r="AG23" t="s">
        <v>67</v>
      </c>
      <c r="AH23">
        <v>57</v>
      </c>
      <c r="AI23" t="s">
        <v>69</v>
      </c>
      <c r="AJ23">
        <v>75</v>
      </c>
      <c r="AK23" t="s">
        <v>77</v>
      </c>
      <c r="AL23">
        <v>3</v>
      </c>
      <c r="AM23" t="s">
        <v>73</v>
      </c>
      <c r="AN23">
        <v>4</v>
      </c>
      <c r="AO23" t="s">
        <v>76</v>
      </c>
      <c r="AP23">
        <v>5</v>
      </c>
      <c r="AQ23" t="s">
        <v>22</v>
      </c>
    </row>
    <row r="24" spans="1:43" x14ac:dyDescent="0.55000000000000004">
      <c r="A24" t="s">
        <v>0</v>
      </c>
      <c r="B24">
        <v>72</v>
      </c>
      <c r="C24" t="s">
        <v>13</v>
      </c>
      <c r="D24">
        <v>40</v>
      </c>
      <c r="E24" t="s">
        <v>14</v>
      </c>
      <c r="F24">
        <v>2</v>
      </c>
      <c r="G24" t="s">
        <v>15</v>
      </c>
      <c r="H24">
        <v>2</v>
      </c>
      <c r="I24" t="s">
        <v>16</v>
      </c>
      <c r="J24">
        <v>4</v>
      </c>
      <c r="K24" t="s">
        <v>25</v>
      </c>
      <c r="L24">
        <v>2</v>
      </c>
      <c r="M24" t="s">
        <v>75</v>
      </c>
      <c r="N24">
        <v>5</v>
      </c>
      <c r="O24" t="s">
        <v>17</v>
      </c>
      <c r="P24">
        <v>200</v>
      </c>
      <c r="Q24" t="s">
        <v>18</v>
      </c>
      <c r="R24">
        <v>96</v>
      </c>
      <c r="S24" t="s">
        <v>19</v>
      </c>
      <c r="T24">
        <v>79</v>
      </c>
      <c r="U24" t="s">
        <v>20</v>
      </c>
      <c r="V24">
        <v>72</v>
      </c>
      <c r="W24" t="s">
        <v>59</v>
      </c>
      <c r="X24">
        <v>42</v>
      </c>
      <c r="Y24" t="s">
        <v>61</v>
      </c>
      <c r="Z24">
        <v>30</v>
      </c>
      <c r="AA24" t="s">
        <v>63</v>
      </c>
      <c r="AB24">
        <v>0</v>
      </c>
      <c r="AC24" t="s">
        <v>65</v>
      </c>
      <c r="AD24">
        <v>0</v>
      </c>
      <c r="AE24" t="s">
        <v>21</v>
      </c>
      <c r="AF24">
        <v>128</v>
      </c>
      <c r="AG24" t="s">
        <v>67</v>
      </c>
      <c r="AH24">
        <v>53</v>
      </c>
      <c r="AI24" t="s">
        <v>69</v>
      </c>
      <c r="AJ24">
        <v>45</v>
      </c>
      <c r="AK24" t="s">
        <v>77</v>
      </c>
      <c r="AL24">
        <v>1</v>
      </c>
      <c r="AM24" t="s">
        <v>73</v>
      </c>
      <c r="AN24">
        <v>4</v>
      </c>
      <c r="AO24" t="s">
        <v>76</v>
      </c>
      <c r="AP24">
        <v>25</v>
      </c>
      <c r="AQ24" t="s">
        <v>22</v>
      </c>
    </row>
    <row r="25" spans="1:43" x14ac:dyDescent="0.55000000000000004">
      <c r="A25" t="s">
        <v>0</v>
      </c>
      <c r="B25">
        <v>73</v>
      </c>
      <c r="C25" t="s">
        <v>13</v>
      </c>
      <c r="D25">
        <v>40</v>
      </c>
      <c r="E25" t="s">
        <v>14</v>
      </c>
      <c r="F25">
        <v>2</v>
      </c>
      <c r="G25" t="s">
        <v>15</v>
      </c>
      <c r="H25">
        <v>2</v>
      </c>
      <c r="I25" t="s">
        <v>16</v>
      </c>
      <c r="J25">
        <v>3</v>
      </c>
      <c r="K25" t="s">
        <v>25</v>
      </c>
      <c r="L25">
        <v>2</v>
      </c>
      <c r="M25" t="s">
        <v>75</v>
      </c>
      <c r="N25">
        <v>5</v>
      </c>
      <c r="O25" t="s">
        <v>17</v>
      </c>
      <c r="P25">
        <v>200</v>
      </c>
      <c r="Q25" t="s">
        <v>18</v>
      </c>
      <c r="R25">
        <v>94</v>
      </c>
      <c r="S25" t="s">
        <v>19</v>
      </c>
      <c r="T25">
        <v>84</v>
      </c>
      <c r="U25" t="s">
        <v>20</v>
      </c>
      <c r="V25">
        <v>47</v>
      </c>
      <c r="W25" t="s">
        <v>59</v>
      </c>
      <c r="X25">
        <v>25</v>
      </c>
      <c r="Y25" t="s">
        <v>61</v>
      </c>
      <c r="Z25">
        <v>22</v>
      </c>
      <c r="AA25" t="s">
        <v>63</v>
      </c>
      <c r="AB25">
        <v>0</v>
      </c>
      <c r="AC25" t="s">
        <v>65</v>
      </c>
      <c r="AD25">
        <v>0</v>
      </c>
      <c r="AE25" t="s">
        <v>21</v>
      </c>
      <c r="AF25">
        <v>153</v>
      </c>
      <c r="AG25" t="s">
        <v>67</v>
      </c>
      <c r="AH25">
        <v>59</v>
      </c>
      <c r="AI25" t="s">
        <v>69</v>
      </c>
      <c r="AJ25">
        <v>55</v>
      </c>
      <c r="AK25" t="s">
        <v>77</v>
      </c>
      <c r="AL25">
        <v>10</v>
      </c>
      <c r="AM25" t="s">
        <v>73</v>
      </c>
      <c r="AN25">
        <v>7</v>
      </c>
      <c r="AO25" t="s">
        <v>76</v>
      </c>
      <c r="AP25">
        <v>22</v>
      </c>
      <c r="AQ25" t="s">
        <v>22</v>
      </c>
    </row>
    <row r="26" spans="1:43" x14ac:dyDescent="0.55000000000000004">
      <c r="A26" t="s">
        <v>0</v>
      </c>
      <c r="B26">
        <v>74</v>
      </c>
      <c r="C26" t="s">
        <v>13</v>
      </c>
      <c r="D26">
        <v>40</v>
      </c>
      <c r="E26" t="s">
        <v>14</v>
      </c>
      <c r="F26">
        <v>1</v>
      </c>
      <c r="G26" t="s">
        <v>15</v>
      </c>
      <c r="H26">
        <v>1</v>
      </c>
      <c r="I26" t="s">
        <v>16</v>
      </c>
      <c r="J26">
        <v>2</v>
      </c>
      <c r="K26" t="s">
        <v>25</v>
      </c>
      <c r="L26">
        <v>2</v>
      </c>
      <c r="M26" t="s">
        <v>75</v>
      </c>
      <c r="N26">
        <v>5</v>
      </c>
      <c r="O26" t="s">
        <v>17</v>
      </c>
      <c r="P26">
        <v>200</v>
      </c>
      <c r="Q26" t="s">
        <v>18</v>
      </c>
      <c r="R26">
        <v>99</v>
      </c>
      <c r="S26" t="s">
        <v>19</v>
      </c>
      <c r="T26">
        <v>80</v>
      </c>
      <c r="U26" t="s">
        <v>20</v>
      </c>
      <c r="V26">
        <v>67</v>
      </c>
      <c r="W26" t="s">
        <v>59</v>
      </c>
      <c r="X26">
        <v>37</v>
      </c>
      <c r="Y26" t="s">
        <v>61</v>
      </c>
      <c r="Z26">
        <v>30</v>
      </c>
      <c r="AA26" t="s">
        <v>63</v>
      </c>
      <c r="AB26">
        <v>0</v>
      </c>
      <c r="AC26" t="s">
        <v>65</v>
      </c>
      <c r="AD26">
        <v>0</v>
      </c>
      <c r="AE26" t="s">
        <v>21</v>
      </c>
      <c r="AF26">
        <v>133</v>
      </c>
      <c r="AG26" t="s">
        <v>67</v>
      </c>
      <c r="AH26">
        <v>50</v>
      </c>
      <c r="AI26" t="s">
        <v>69</v>
      </c>
      <c r="AJ26">
        <v>43</v>
      </c>
      <c r="AK26" t="s">
        <v>77</v>
      </c>
      <c r="AL26">
        <v>12</v>
      </c>
      <c r="AM26" t="s">
        <v>73</v>
      </c>
      <c r="AN26">
        <v>7</v>
      </c>
      <c r="AO26" t="s">
        <v>76</v>
      </c>
      <c r="AP26">
        <v>21</v>
      </c>
      <c r="AQ26" t="s">
        <v>22</v>
      </c>
    </row>
    <row r="27" spans="1:43" x14ac:dyDescent="0.55000000000000004">
      <c r="A27" t="s">
        <v>0</v>
      </c>
      <c r="B27">
        <v>75</v>
      </c>
      <c r="C27" t="s">
        <v>13</v>
      </c>
      <c r="D27">
        <v>40</v>
      </c>
      <c r="E27" t="s">
        <v>14</v>
      </c>
      <c r="F27">
        <v>2</v>
      </c>
      <c r="G27" t="s">
        <v>15</v>
      </c>
      <c r="H27">
        <v>3</v>
      </c>
      <c r="I27" t="s">
        <v>16</v>
      </c>
      <c r="J27">
        <v>3</v>
      </c>
      <c r="K27" t="s">
        <v>25</v>
      </c>
      <c r="L27">
        <v>1</v>
      </c>
      <c r="M27" t="s">
        <v>75</v>
      </c>
      <c r="N27">
        <v>5</v>
      </c>
      <c r="O27" t="s">
        <v>17</v>
      </c>
      <c r="P27">
        <v>200</v>
      </c>
      <c r="Q27" t="s">
        <v>18</v>
      </c>
      <c r="R27">
        <v>87</v>
      </c>
      <c r="S27" t="s">
        <v>19</v>
      </c>
      <c r="T27">
        <v>89</v>
      </c>
      <c r="U27" t="s">
        <v>20</v>
      </c>
      <c r="V27">
        <v>78</v>
      </c>
      <c r="W27" t="s">
        <v>59</v>
      </c>
      <c r="X27">
        <v>32</v>
      </c>
      <c r="Y27" t="s">
        <v>61</v>
      </c>
      <c r="Z27">
        <v>46</v>
      </c>
      <c r="AA27" t="s">
        <v>63</v>
      </c>
      <c r="AB27">
        <v>0</v>
      </c>
      <c r="AC27" t="s">
        <v>65</v>
      </c>
      <c r="AD27">
        <v>0</v>
      </c>
      <c r="AE27" t="s">
        <v>21</v>
      </c>
      <c r="AF27">
        <v>122</v>
      </c>
      <c r="AG27" t="s">
        <v>67</v>
      </c>
      <c r="AH27">
        <v>52</v>
      </c>
      <c r="AI27" t="s">
        <v>69</v>
      </c>
      <c r="AJ27">
        <v>39</v>
      </c>
      <c r="AK27" t="s">
        <v>77</v>
      </c>
      <c r="AL27">
        <v>3</v>
      </c>
      <c r="AM27" t="s">
        <v>73</v>
      </c>
      <c r="AN27">
        <v>4</v>
      </c>
      <c r="AO27" t="s">
        <v>76</v>
      </c>
      <c r="AP27">
        <v>24</v>
      </c>
      <c r="AQ27" t="s">
        <v>22</v>
      </c>
    </row>
    <row r="28" spans="1:43" x14ac:dyDescent="0.55000000000000004">
      <c r="A28" t="s">
        <v>0</v>
      </c>
      <c r="B28">
        <v>76</v>
      </c>
      <c r="C28" t="s">
        <v>13</v>
      </c>
      <c r="D28">
        <v>40</v>
      </c>
      <c r="E28" t="s">
        <v>14</v>
      </c>
      <c r="F28">
        <v>1</v>
      </c>
      <c r="G28" t="s">
        <v>15</v>
      </c>
      <c r="H28">
        <v>1</v>
      </c>
      <c r="I28" t="s">
        <v>16</v>
      </c>
      <c r="J28">
        <v>1</v>
      </c>
      <c r="K28" t="s">
        <v>25</v>
      </c>
      <c r="L28">
        <v>1</v>
      </c>
      <c r="M28" t="s">
        <v>75</v>
      </c>
      <c r="N28">
        <v>2</v>
      </c>
      <c r="O28" t="s">
        <v>17</v>
      </c>
      <c r="P28">
        <v>200</v>
      </c>
      <c r="Q28" t="s">
        <v>18</v>
      </c>
      <c r="R28">
        <v>112</v>
      </c>
      <c r="S28" t="s">
        <v>19</v>
      </c>
      <c r="T28">
        <v>59</v>
      </c>
      <c r="U28" t="s">
        <v>20</v>
      </c>
      <c r="V28">
        <v>120</v>
      </c>
      <c r="W28" t="s">
        <v>59</v>
      </c>
      <c r="X28">
        <v>99</v>
      </c>
      <c r="Y28" t="s">
        <v>61</v>
      </c>
      <c r="Z28">
        <v>21</v>
      </c>
      <c r="AA28" t="s">
        <v>63</v>
      </c>
      <c r="AB28">
        <v>0</v>
      </c>
      <c r="AC28" t="s">
        <v>65</v>
      </c>
      <c r="AD28">
        <v>0</v>
      </c>
      <c r="AE28" t="s">
        <v>21</v>
      </c>
      <c r="AF28">
        <v>80</v>
      </c>
      <c r="AG28" t="s">
        <v>67</v>
      </c>
      <c r="AH28">
        <v>13</v>
      </c>
      <c r="AI28" t="s">
        <v>69</v>
      </c>
      <c r="AJ28">
        <v>38</v>
      </c>
      <c r="AK28" t="s">
        <v>77</v>
      </c>
      <c r="AL28">
        <v>0</v>
      </c>
      <c r="AM28" t="s">
        <v>73</v>
      </c>
      <c r="AN28">
        <v>0</v>
      </c>
      <c r="AO28" t="s">
        <v>76</v>
      </c>
      <c r="AP28">
        <v>29</v>
      </c>
      <c r="AQ28" t="s">
        <v>22</v>
      </c>
    </row>
    <row r="29" spans="1:43" x14ac:dyDescent="0.55000000000000004">
      <c r="A29" t="s">
        <v>0</v>
      </c>
      <c r="B29">
        <v>77</v>
      </c>
      <c r="C29" t="s">
        <v>13</v>
      </c>
      <c r="D29">
        <v>40</v>
      </c>
      <c r="E29" t="s">
        <v>14</v>
      </c>
      <c r="F29">
        <v>1</v>
      </c>
      <c r="G29" t="s">
        <v>15</v>
      </c>
      <c r="H29">
        <v>1</v>
      </c>
      <c r="I29" t="s">
        <v>16</v>
      </c>
      <c r="J29">
        <v>2</v>
      </c>
      <c r="K29" t="s">
        <v>25</v>
      </c>
      <c r="L29">
        <v>2</v>
      </c>
      <c r="M29" t="s">
        <v>75</v>
      </c>
      <c r="N29">
        <v>5</v>
      </c>
      <c r="O29" t="s">
        <v>17</v>
      </c>
      <c r="P29">
        <v>200</v>
      </c>
      <c r="Q29" t="s">
        <v>18</v>
      </c>
      <c r="R29">
        <v>105</v>
      </c>
      <c r="S29" t="s">
        <v>19</v>
      </c>
      <c r="T29">
        <v>67</v>
      </c>
      <c r="U29" t="s">
        <v>20</v>
      </c>
      <c r="V29">
        <v>48</v>
      </c>
      <c r="W29" t="s">
        <v>59</v>
      </c>
      <c r="X29">
        <v>32</v>
      </c>
      <c r="Y29" t="s">
        <v>61</v>
      </c>
      <c r="Z29">
        <v>16</v>
      </c>
      <c r="AA29" t="s">
        <v>63</v>
      </c>
      <c r="AB29">
        <v>0</v>
      </c>
      <c r="AC29" t="s">
        <v>65</v>
      </c>
      <c r="AD29">
        <v>0</v>
      </c>
      <c r="AE29" t="s">
        <v>21</v>
      </c>
      <c r="AF29">
        <v>152</v>
      </c>
      <c r="AG29" t="s">
        <v>67</v>
      </c>
      <c r="AH29">
        <v>65</v>
      </c>
      <c r="AI29" t="s">
        <v>69</v>
      </c>
      <c r="AJ29">
        <v>45</v>
      </c>
      <c r="AK29" t="s">
        <v>77</v>
      </c>
      <c r="AL29">
        <v>8</v>
      </c>
      <c r="AM29" t="s">
        <v>73</v>
      </c>
      <c r="AN29">
        <v>6</v>
      </c>
      <c r="AO29" t="s">
        <v>76</v>
      </c>
      <c r="AP29">
        <v>28</v>
      </c>
      <c r="AQ29" t="s">
        <v>22</v>
      </c>
    </row>
    <row r="30" spans="1:43" x14ac:dyDescent="0.55000000000000004">
      <c r="A30" t="s">
        <v>0</v>
      </c>
      <c r="B30">
        <v>78</v>
      </c>
      <c r="C30" t="s">
        <v>13</v>
      </c>
      <c r="D30">
        <v>40</v>
      </c>
      <c r="E30" t="s">
        <v>14</v>
      </c>
      <c r="F30">
        <v>2</v>
      </c>
      <c r="G30" t="s">
        <v>15</v>
      </c>
      <c r="H30">
        <v>4</v>
      </c>
      <c r="I30" t="s">
        <v>16</v>
      </c>
      <c r="J30">
        <v>6</v>
      </c>
      <c r="K30" t="s">
        <v>25</v>
      </c>
      <c r="L30">
        <v>2</v>
      </c>
      <c r="M30" t="s">
        <v>75</v>
      </c>
      <c r="N30">
        <v>9</v>
      </c>
      <c r="O30" t="s">
        <v>17</v>
      </c>
      <c r="P30">
        <v>200</v>
      </c>
      <c r="Q30" t="s">
        <v>18</v>
      </c>
      <c r="R30">
        <v>107</v>
      </c>
      <c r="S30" t="s">
        <v>19</v>
      </c>
      <c r="T30">
        <v>82</v>
      </c>
      <c r="U30" t="s">
        <v>20</v>
      </c>
      <c r="V30">
        <v>45</v>
      </c>
      <c r="W30" t="s">
        <v>59</v>
      </c>
      <c r="X30">
        <v>30</v>
      </c>
      <c r="Y30" t="s">
        <v>61</v>
      </c>
      <c r="Z30">
        <v>15</v>
      </c>
      <c r="AA30" t="s">
        <v>63</v>
      </c>
      <c r="AB30">
        <v>0</v>
      </c>
      <c r="AC30" t="s">
        <v>65</v>
      </c>
      <c r="AD30">
        <v>0</v>
      </c>
      <c r="AE30" t="s">
        <v>21</v>
      </c>
      <c r="AF30">
        <v>155</v>
      </c>
      <c r="AG30" t="s">
        <v>67</v>
      </c>
      <c r="AH30">
        <v>74</v>
      </c>
      <c r="AI30" t="s">
        <v>69</v>
      </c>
      <c r="AJ30">
        <v>65</v>
      </c>
      <c r="AK30" t="s">
        <v>77</v>
      </c>
      <c r="AL30">
        <v>3</v>
      </c>
      <c r="AM30" t="s">
        <v>73</v>
      </c>
      <c r="AN30">
        <v>2</v>
      </c>
      <c r="AO30" t="s">
        <v>76</v>
      </c>
      <c r="AP30">
        <v>11</v>
      </c>
      <c r="AQ30" t="s">
        <v>22</v>
      </c>
    </row>
    <row r="31" spans="1:43" x14ac:dyDescent="0.55000000000000004">
      <c r="A31" t="s">
        <v>0</v>
      </c>
      <c r="B31">
        <v>79</v>
      </c>
      <c r="C31" t="s">
        <v>13</v>
      </c>
      <c r="D31">
        <v>40</v>
      </c>
      <c r="E31" t="s">
        <v>14</v>
      </c>
      <c r="F31">
        <v>2</v>
      </c>
      <c r="G31" t="s">
        <v>15</v>
      </c>
      <c r="H31">
        <v>2</v>
      </c>
      <c r="I31" t="s">
        <v>16</v>
      </c>
      <c r="J31">
        <v>4</v>
      </c>
      <c r="K31" t="s">
        <v>25</v>
      </c>
      <c r="L31">
        <v>2</v>
      </c>
      <c r="M31" t="s">
        <v>75</v>
      </c>
      <c r="N31">
        <v>5</v>
      </c>
      <c r="O31" t="s">
        <v>17</v>
      </c>
      <c r="P31">
        <v>200</v>
      </c>
      <c r="Q31" t="s">
        <v>18</v>
      </c>
      <c r="R31">
        <v>97</v>
      </c>
      <c r="S31" t="s">
        <v>19</v>
      </c>
      <c r="T31">
        <v>81</v>
      </c>
      <c r="U31" t="s">
        <v>20</v>
      </c>
      <c r="V31">
        <v>58</v>
      </c>
      <c r="W31" t="s">
        <v>59</v>
      </c>
      <c r="X31">
        <v>37</v>
      </c>
      <c r="Y31" t="s">
        <v>61</v>
      </c>
      <c r="Z31">
        <v>21</v>
      </c>
      <c r="AA31" t="s">
        <v>63</v>
      </c>
      <c r="AB31">
        <v>0</v>
      </c>
      <c r="AC31" t="s">
        <v>65</v>
      </c>
      <c r="AD31">
        <v>0</v>
      </c>
      <c r="AE31" t="s">
        <v>21</v>
      </c>
      <c r="AF31">
        <v>142</v>
      </c>
      <c r="AG31" t="s">
        <v>67</v>
      </c>
      <c r="AH31">
        <v>50</v>
      </c>
      <c r="AI31" t="s">
        <v>69</v>
      </c>
      <c r="AJ31">
        <v>55</v>
      </c>
      <c r="AK31" t="s">
        <v>77</v>
      </c>
      <c r="AL31">
        <v>10</v>
      </c>
      <c r="AM31" t="s">
        <v>73</v>
      </c>
      <c r="AN31">
        <v>5</v>
      </c>
      <c r="AO31" t="s">
        <v>76</v>
      </c>
      <c r="AP31">
        <v>22</v>
      </c>
      <c r="AQ31" t="s">
        <v>22</v>
      </c>
    </row>
    <row r="32" spans="1:43" x14ac:dyDescent="0.55000000000000004">
      <c r="A32" t="s">
        <v>0</v>
      </c>
      <c r="B32">
        <v>80</v>
      </c>
      <c r="C32" t="s">
        <v>13</v>
      </c>
      <c r="D32">
        <v>40</v>
      </c>
      <c r="E32" t="s">
        <v>14</v>
      </c>
      <c r="F32">
        <v>1</v>
      </c>
      <c r="G32" t="s">
        <v>15</v>
      </c>
      <c r="H32">
        <v>2</v>
      </c>
      <c r="I32" t="s">
        <v>16</v>
      </c>
      <c r="J32">
        <v>6</v>
      </c>
      <c r="K32" t="s">
        <v>25</v>
      </c>
      <c r="L32">
        <v>4</v>
      </c>
      <c r="M32" t="s">
        <v>75</v>
      </c>
      <c r="N32">
        <v>19</v>
      </c>
      <c r="O32" t="s">
        <v>17</v>
      </c>
      <c r="P32">
        <v>200</v>
      </c>
      <c r="Q32" t="s">
        <v>18</v>
      </c>
      <c r="R32">
        <v>101</v>
      </c>
      <c r="S32" t="s">
        <v>19</v>
      </c>
      <c r="T32">
        <v>95</v>
      </c>
      <c r="U32" t="s">
        <v>20</v>
      </c>
      <c r="V32">
        <v>2</v>
      </c>
      <c r="W32" t="s">
        <v>59</v>
      </c>
      <c r="X32">
        <v>1</v>
      </c>
      <c r="Y32" t="s">
        <v>61</v>
      </c>
      <c r="Z32">
        <v>1</v>
      </c>
      <c r="AA32" t="s">
        <v>63</v>
      </c>
      <c r="AB32">
        <v>0</v>
      </c>
      <c r="AC32" t="s">
        <v>65</v>
      </c>
      <c r="AD32">
        <v>0</v>
      </c>
      <c r="AE32" t="s">
        <v>21</v>
      </c>
      <c r="AF32">
        <v>198</v>
      </c>
      <c r="AG32" t="s">
        <v>67</v>
      </c>
      <c r="AH32">
        <v>95</v>
      </c>
      <c r="AI32" t="s">
        <v>69</v>
      </c>
      <c r="AJ32">
        <v>90</v>
      </c>
      <c r="AK32" t="s">
        <v>77</v>
      </c>
      <c r="AL32">
        <v>5</v>
      </c>
      <c r="AM32" t="s">
        <v>73</v>
      </c>
      <c r="AN32">
        <v>4</v>
      </c>
      <c r="AO32" t="s">
        <v>76</v>
      </c>
      <c r="AP32">
        <v>4</v>
      </c>
      <c r="AQ32" t="s">
        <v>22</v>
      </c>
    </row>
    <row r="33" spans="1:43" x14ac:dyDescent="0.55000000000000004">
      <c r="A33" t="s">
        <v>0</v>
      </c>
      <c r="B33">
        <v>81</v>
      </c>
      <c r="C33" t="s">
        <v>13</v>
      </c>
      <c r="D33">
        <v>40</v>
      </c>
      <c r="E33" t="s">
        <v>14</v>
      </c>
      <c r="F33">
        <v>3</v>
      </c>
      <c r="G33" t="s">
        <v>15</v>
      </c>
      <c r="H33">
        <v>3</v>
      </c>
      <c r="I33" t="s">
        <v>16</v>
      </c>
      <c r="J33">
        <v>5</v>
      </c>
      <c r="K33" t="s">
        <v>25</v>
      </c>
      <c r="L33">
        <v>2</v>
      </c>
      <c r="M33" t="s">
        <v>75</v>
      </c>
      <c r="N33">
        <v>5</v>
      </c>
      <c r="O33" t="s">
        <v>17</v>
      </c>
      <c r="P33">
        <v>200</v>
      </c>
      <c r="Q33" t="s">
        <v>18</v>
      </c>
      <c r="R33">
        <v>101</v>
      </c>
      <c r="S33" t="s">
        <v>19</v>
      </c>
      <c r="T33">
        <v>79</v>
      </c>
      <c r="U33" t="s">
        <v>20</v>
      </c>
      <c r="V33">
        <v>47</v>
      </c>
      <c r="W33" t="s">
        <v>59</v>
      </c>
      <c r="X33">
        <v>31</v>
      </c>
      <c r="Y33" t="s">
        <v>61</v>
      </c>
      <c r="Z33">
        <v>16</v>
      </c>
      <c r="AA33" t="s">
        <v>63</v>
      </c>
      <c r="AB33">
        <v>0</v>
      </c>
      <c r="AC33" t="s">
        <v>65</v>
      </c>
      <c r="AD33">
        <v>0</v>
      </c>
      <c r="AE33" t="s">
        <v>21</v>
      </c>
      <c r="AF33">
        <v>153</v>
      </c>
      <c r="AG33" t="s">
        <v>67</v>
      </c>
      <c r="AH33">
        <v>68</v>
      </c>
      <c r="AI33" t="s">
        <v>69</v>
      </c>
      <c r="AJ33">
        <v>57</v>
      </c>
      <c r="AK33" t="s">
        <v>77</v>
      </c>
      <c r="AL33">
        <v>2</v>
      </c>
      <c r="AM33" t="s">
        <v>73</v>
      </c>
      <c r="AN33">
        <v>6</v>
      </c>
      <c r="AO33" t="s">
        <v>76</v>
      </c>
      <c r="AP33">
        <v>20</v>
      </c>
      <c r="AQ33" t="s">
        <v>22</v>
      </c>
    </row>
    <row r="34" spans="1:43" x14ac:dyDescent="0.55000000000000004">
      <c r="A34" t="s">
        <v>0</v>
      </c>
      <c r="B34">
        <v>82</v>
      </c>
      <c r="C34" t="s">
        <v>13</v>
      </c>
      <c r="D34">
        <v>40</v>
      </c>
      <c r="E34" t="s">
        <v>14</v>
      </c>
      <c r="F34">
        <v>1</v>
      </c>
      <c r="G34" t="s">
        <v>15</v>
      </c>
      <c r="H34">
        <v>1</v>
      </c>
      <c r="I34" t="s">
        <v>16</v>
      </c>
      <c r="J34">
        <v>2</v>
      </c>
      <c r="K34" t="s">
        <v>25</v>
      </c>
      <c r="L34">
        <v>2</v>
      </c>
      <c r="M34" t="s">
        <v>75</v>
      </c>
      <c r="N34">
        <v>5</v>
      </c>
      <c r="O34" t="s">
        <v>17</v>
      </c>
      <c r="P34">
        <v>200</v>
      </c>
      <c r="Q34" t="s">
        <v>18</v>
      </c>
      <c r="R34">
        <v>102</v>
      </c>
      <c r="S34" t="s">
        <v>19</v>
      </c>
      <c r="T34">
        <v>71</v>
      </c>
      <c r="U34" t="s">
        <v>20</v>
      </c>
      <c r="V34">
        <v>46</v>
      </c>
      <c r="W34" t="s">
        <v>59</v>
      </c>
      <c r="X34">
        <v>35</v>
      </c>
      <c r="Y34" t="s">
        <v>61</v>
      </c>
      <c r="Z34">
        <v>11</v>
      </c>
      <c r="AA34" t="s">
        <v>63</v>
      </c>
      <c r="AB34">
        <v>0</v>
      </c>
      <c r="AC34" t="s">
        <v>65</v>
      </c>
      <c r="AD34">
        <v>0</v>
      </c>
      <c r="AE34" t="s">
        <v>21</v>
      </c>
      <c r="AF34">
        <v>154</v>
      </c>
      <c r="AG34" t="s">
        <v>67</v>
      </c>
      <c r="AH34">
        <v>62</v>
      </c>
      <c r="AI34" t="s">
        <v>69</v>
      </c>
      <c r="AJ34">
        <v>54</v>
      </c>
      <c r="AK34" t="s">
        <v>77</v>
      </c>
      <c r="AL34">
        <v>5</v>
      </c>
      <c r="AM34" t="s">
        <v>73</v>
      </c>
      <c r="AN34">
        <v>6</v>
      </c>
      <c r="AO34" t="s">
        <v>76</v>
      </c>
      <c r="AP34">
        <v>27</v>
      </c>
      <c r="AQ34" t="s">
        <v>22</v>
      </c>
    </row>
    <row r="35" spans="1:43" x14ac:dyDescent="0.55000000000000004">
      <c r="A35" t="s">
        <v>0</v>
      </c>
      <c r="B35">
        <v>83</v>
      </c>
      <c r="C35" t="s">
        <v>13</v>
      </c>
      <c r="D35">
        <v>40</v>
      </c>
      <c r="E35" t="s">
        <v>14</v>
      </c>
      <c r="F35">
        <v>1</v>
      </c>
      <c r="G35" t="s">
        <v>15</v>
      </c>
      <c r="H35">
        <v>1</v>
      </c>
      <c r="I35" t="s">
        <v>16</v>
      </c>
      <c r="J35">
        <v>2</v>
      </c>
      <c r="K35" t="s">
        <v>25</v>
      </c>
      <c r="L35">
        <v>2</v>
      </c>
      <c r="M35" t="s">
        <v>75</v>
      </c>
      <c r="N35">
        <v>5</v>
      </c>
      <c r="O35" t="s">
        <v>17</v>
      </c>
      <c r="P35">
        <v>200</v>
      </c>
      <c r="Q35" t="s">
        <v>18</v>
      </c>
      <c r="R35">
        <v>116</v>
      </c>
      <c r="S35" t="s">
        <v>19</v>
      </c>
      <c r="T35">
        <v>52</v>
      </c>
      <c r="U35" t="s">
        <v>20</v>
      </c>
      <c r="V35">
        <v>53</v>
      </c>
      <c r="W35" t="s">
        <v>59</v>
      </c>
      <c r="X35">
        <v>39</v>
      </c>
      <c r="Y35" t="s">
        <v>61</v>
      </c>
      <c r="Z35">
        <v>14</v>
      </c>
      <c r="AA35" t="s">
        <v>63</v>
      </c>
      <c r="AB35">
        <v>0</v>
      </c>
      <c r="AC35" t="s">
        <v>65</v>
      </c>
      <c r="AD35">
        <v>0</v>
      </c>
      <c r="AE35" t="s">
        <v>21</v>
      </c>
      <c r="AF35">
        <v>147</v>
      </c>
      <c r="AG35" t="s">
        <v>67</v>
      </c>
      <c r="AH35">
        <v>64</v>
      </c>
      <c r="AI35" t="s">
        <v>69</v>
      </c>
      <c r="AJ35">
        <v>36</v>
      </c>
      <c r="AK35" t="s">
        <v>77</v>
      </c>
      <c r="AL35">
        <v>13</v>
      </c>
      <c r="AM35" t="s">
        <v>73</v>
      </c>
      <c r="AN35">
        <v>2</v>
      </c>
      <c r="AO35" t="s">
        <v>76</v>
      </c>
      <c r="AP35">
        <v>32</v>
      </c>
      <c r="AQ35" t="s">
        <v>22</v>
      </c>
    </row>
    <row r="36" spans="1:43" x14ac:dyDescent="0.55000000000000004">
      <c r="A36" t="s">
        <v>0</v>
      </c>
      <c r="B36">
        <v>84</v>
      </c>
      <c r="C36" t="s">
        <v>13</v>
      </c>
      <c r="D36">
        <v>40</v>
      </c>
      <c r="E36" t="s">
        <v>14</v>
      </c>
      <c r="F36">
        <v>1</v>
      </c>
      <c r="G36" t="s">
        <v>15</v>
      </c>
      <c r="H36">
        <v>3</v>
      </c>
      <c r="I36" t="s">
        <v>16</v>
      </c>
      <c r="J36">
        <v>3</v>
      </c>
      <c r="K36" t="s">
        <v>25</v>
      </c>
      <c r="L36">
        <v>1</v>
      </c>
      <c r="M36" t="s">
        <v>75</v>
      </c>
      <c r="N36">
        <v>9</v>
      </c>
      <c r="O36" t="s">
        <v>17</v>
      </c>
      <c r="P36">
        <v>200</v>
      </c>
      <c r="Q36" t="s">
        <v>18</v>
      </c>
      <c r="R36">
        <v>99</v>
      </c>
      <c r="S36" t="s">
        <v>19</v>
      </c>
      <c r="T36">
        <v>86</v>
      </c>
      <c r="U36" t="s">
        <v>20</v>
      </c>
      <c r="V36">
        <v>49</v>
      </c>
      <c r="W36" t="s">
        <v>59</v>
      </c>
      <c r="X36">
        <v>18</v>
      </c>
      <c r="Y36" t="s">
        <v>61</v>
      </c>
      <c r="Z36">
        <v>31</v>
      </c>
      <c r="AA36" t="s">
        <v>63</v>
      </c>
      <c r="AB36">
        <v>0</v>
      </c>
      <c r="AC36" t="s">
        <v>65</v>
      </c>
      <c r="AD36">
        <v>0</v>
      </c>
      <c r="AE36" t="s">
        <v>21</v>
      </c>
      <c r="AF36">
        <v>151</v>
      </c>
      <c r="AG36" t="s">
        <v>67</v>
      </c>
      <c r="AH36">
        <v>77</v>
      </c>
      <c r="AI36" t="s">
        <v>69</v>
      </c>
      <c r="AJ36">
        <v>52</v>
      </c>
      <c r="AK36" t="s">
        <v>77</v>
      </c>
      <c r="AL36">
        <v>4</v>
      </c>
      <c r="AM36" t="s">
        <v>73</v>
      </c>
      <c r="AN36">
        <v>3</v>
      </c>
      <c r="AO36" t="s">
        <v>76</v>
      </c>
      <c r="AP36">
        <v>15</v>
      </c>
      <c r="AQ36" t="s">
        <v>22</v>
      </c>
    </row>
    <row r="37" spans="1:43" x14ac:dyDescent="0.55000000000000004">
      <c r="A37" t="s">
        <v>0</v>
      </c>
      <c r="B37">
        <v>85</v>
      </c>
      <c r="C37" t="s">
        <v>13</v>
      </c>
      <c r="D37">
        <v>40</v>
      </c>
      <c r="E37" t="s">
        <v>14</v>
      </c>
      <c r="F37">
        <v>1</v>
      </c>
      <c r="G37" t="s">
        <v>15</v>
      </c>
      <c r="H37">
        <v>3</v>
      </c>
      <c r="I37" t="s">
        <v>16</v>
      </c>
      <c r="J37">
        <v>4</v>
      </c>
      <c r="K37" t="s">
        <v>25</v>
      </c>
      <c r="L37">
        <v>2</v>
      </c>
      <c r="M37" t="s">
        <v>75</v>
      </c>
      <c r="N37">
        <v>12</v>
      </c>
      <c r="O37" t="s">
        <v>17</v>
      </c>
      <c r="P37">
        <v>200</v>
      </c>
      <c r="Q37" t="s">
        <v>18</v>
      </c>
      <c r="R37">
        <v>84</v>
      </c>
      <c r="S37" t="s">
        <v>19</v>
      </c>
      <c r="T37">
        <v>106</v>
      </c>
      <c r="U37" t="s">
        <v>20</v>
      </c>
      <c r="V37">
        <v>26</v>
      </c>
      <c r="W37" t="s">
        <v>59</v>
      </c>
      <c r="X37">
        <v>12</v>
      </c>
      <c r="Y37" t="s">
        <v>61</v>
      </c>
      <c r="Z37">
        <v>14</v>
      </c>
      <c r="AA37" t="s">
        <v>63</v>
      </c>
      <c r="AB37">
        <v>0</v>
      </c>
      <c r="AC37" t="s">
        <v>65</v>
      </c>
      <c r="AD37">
        <v>0</v>
      </c>
      <c r="AE37" t="s">
        <v>21</v>
      </c>
      <c r="AF37">
        <v>174</v>
      </c>
      <c r="AG37" t="s">
        <v>67</v>
      </c>
      <c r="AH37">
        <v>66</v>
      </c>
      <c r="AI37" t="s">
        <v>69</v>
      </c>
      <c r="AJ37">
        <v>87</v>
      </c>
      <c r="AK37" t="s">
        <v>77</v>
      </c>
      <c r="AL37">
        <v>6</v>
      </c>
      <c r="AM37" t="s">
        <v>73</v>
      </c>
      <c r="AN37">
        <v>5</v>
      </c>
      <c r="AO37" t="s">
        <v>76</v>
      </c>
      <c r="AP37">
        <v>10</v>
      </c>
      <c r="AQ37" t="s">
        <v>22</v>
      </c>
    </row>
    <row r="38" spans="1:43" x14ac:dyDescent="0.55000000000000004">
      <c r="A38" t="s">
        <v>0</v>
      </c>
      <c r="B38">
        <v>86</v>
      </c>
      <c r="C38" t="s">
        <v>13</v>
      </c>
      <c r="D38">
        <v>40</v>
      </c>
      <c r="E38" t="s">
        <v>14</v>
      </c>
      <c r="F38">
        <v>1</v>
      </c>
      <c r="G38" t="s">
        <v>15</v>
      </c>
      <c r="H38">
        <v>2</v>
      </c>
      <c r="I38" t="s">
        <v>16</v>
      </c>
      <c r="J38">
        <v>3</v>
      </c>
      <c r="K38" t="s">
        <v>25</v>
      </c>
      <c r="L38">
        <v>2</v>
      </c>
      <c r="M38" t="s">
        <v>75</v>
      </c>
      <c r="N38">
        <v>9</v>
      </c>
      <c r="O38" t="s">
        <v>17</v>
      </c>
      <c r="P38">
        <v>200</v>
      </c>
      <c r="Q38" t="s">
        <v>18</v>
      </c>
      <c r="R38">
        <v>99</v>
      </c>
      <c r="S38" t="s">
        <v>19</v>
      </c>
      <c r="T38">
        <v>93</v>
      </c>
      <c r="U38" t="s">
        <v>20</v>
      </c>
      <c r="V38">
        <v>38</v>
      </c>
      <c r="W38" t="s">
        <v>59</v>
      </c>
      <c r="X38">
        <v>21</v>
      </c>
      <c r="Y38" t="s">
        <v>61</v>
      </c>
      <c r="Z38">
        <v>17</v>
      </c>
      <c r="AA38" t="s">
        <v>63</v>
      </c>
      <c r="AB38">
        <v>0</v>
      </c>
      <c r="AC38" t="s">
        <v>65</v>
      </c>
      <c r="AD38">
        <v>0</v>
      </c>
      <c r="AE38" t="s">
        <v>21</v>
      </c>
      <c r="AF38">
        <v>162</v>
      </c>
      <c r="AG38" t="s">
        <v>67</v>
      </c>
      <c r="AH38">
        <v>70</v>
      </c>
      <c r="AI38" t="s">
        <v>69</v>
      </c>
      <c r="AJ38">
        <v>71</v>
      </c>
      <c r="AK38" t="s">
        <v>77</v>
      </c>
      <c r="AL38">
        <v>8</v>
      </c>
      <c r="AM38" t="s">
        <v>73</v>
      </c>
      <c r="AN38">
        <v>5</v>
      </c>
      <c r="AO38" t="s">
        <v>76</v>
      </c>
      <c r="AP38">
        <v>8</v>
      </c>
      <c r="AQ38" t="s">
        <v>22</v>
      </c>
    </row>
    <row r="39" spans="1:43" x14ac:dyDescent="0.55000000000000004">
      <c r="A39" t="s">
        <v>0</v>
      </c>
      <c r="B39">
        <v>87</v>
      </c>
      <c r="C39" t="s">
        <v>13</v>
      </c>
      <c r="D39">
        <v>40</v>
      </c>
      <c r="E39" t="s">
        <v>14</v>
      </c>
      <c r="F39">
        <v>1</v>
      </c>
      <c r="G39" t="s">
        <v>15</v>
      </c>
      <c r="H39">
        <v>3</v>
      </c>
      <c r="I39" t="s">
        <v>16</v>
      </c>
      <c r="J39">
        <v>5</v>
      </c>
      <c r="K39" t="s">
        <v>25</v>
      </c>
      <c r="L39">
        <v>3</v>
      </c>
      <c r="M39" t="s">
        <v>75</v>
      </c>
      <c r="N39">
        <v>15</v>
      </c>
      <c r="O39" t="s">
        <v>17</v>
      </c>
      <c r="P39">
        <v>200</v>
      </c>
      <c r="Q39" t="s">
        <v>18</v>
      </c>
      <c r="R39">
        <v>100</v>
      </c>
      <c r="S39" t="s">
        <v>19</v>
      </c>
      <c r="T39">
        <v>94</v>
      </c>
      <c r="U39" t="s">
        <v>20</v>
      </c>
      <c r="V39">
        <v>15</v>
      </c>
      <c r="W39" t="s">
        <v>59</v>
      </c>
      <c r="X39">
        <v>6</v>
      </c>
      <c r="Y39" t="s">
        <v>61</v>
      </c>
      <c r="Z39">
        <v>9</v>
      </c>
      <c r="AA39" t="s">
        <v>63</v>
      </c>
      <c r="AB39">
        <v>0</v>
      </c>
      <c r="AC39" t="s">
        <v>65</v>
      </c>
      <c r="AD39">
        <v>0</v>
      </c>
      <c r="AE39" t="s">
        <v>21</v>
      </c>
      <c r="AF39">
        <v>185</v>
      </c>
      <c r="AG39" t="s">
        <v>67</v>
      </c>
      <c r="AH39">
        <v>86</v>
      </c>
      <c r="AI39" t="s">
        <v>69</v>
      </c>
      <c r="AJ39">
        <v>82</v>
      </c>
      <c r="AK39" t="s">
        <v>77</v>
      </c>
      <c r="AL39">
        <v>8</v>
      </c>
      <c r="AM39" t="s">
        <v>73</v>
      </c>
      <c r="AN39">
        <v>3</v>
      </c>
      <c r="AO39" t="s">
        <v>76</v>
      </c>
      <c r="AP39">
        <v>6</v>
      </c>
      <c r="AQ39" t="s">
        <v>22</v>
      </c>
    </row>
    <row r="40" spans="1:43" x14ac:dyDescent="0.55000000000000004">
      <c r="A40" t="s">
        <v>0</v>
      </c>
      <c r="B40">
        <v>88</v>
      </c>
      <c r="C40" t="s">
        <v>13</v>
      </c>
      <c r="D40">
        <v>40</v>
      </c>
      <c r="E40" t="s">
        <v>14</v>
      </c>
      <c r="F40">
        <v>1</v>
      </c>
      <c r="G40" t="s">
        <v>15</v>
      </c>
      <c r="H40">
        <v>1</v>
      </c>
      <c r="I40" t="s">
        <v>16</v>
      </c>
      <c r="J40">
        <v>6</v>
      </c>
      <c r="K40" t="s">
        <v>25</v>
      </c>
      <c r="L40">
        <v>6</v>
      </c>
      <c r="M40" t="s">
        <v>75</v>
      </c>
      <c r="N40">
        <v>19</v>
      </c>
      <c r="O40" t="s">
        <v>17</v>
      </c>
      <c r="P40">
        <v>200</v>
      </c>
      <c r="Q40" t="s">
        <v>18</v>
      </c>
      <c r="R40">
        <v>98</v>
      </c>
      <c r="S40" t="s">
        <v>19</v>
      </c>
      <c r="T40">
        <v>85</v>
      </c>
      <c r="U40" t="s">
        <v>20</v>
      </c>
      <c r="V40">
        <v>3</v>
      </c>
      <c r="W40" t="s">
        <v>59</v>
      </c>
      <c r="X40">
        <v>0</v>
      </c>
      <c r="Y40" t="s">
        <v>61</v>
      </c>
      <c r="Z40">
        <v>3</v>
      </c>
      <c r="AA40" t="s">
        <v>63</v>
      </c>
      <c r="AB40">
        <v>0</v>
      </c>
      <c r="AC40" t="s">
        <v>65</v>
      </c>
      <c r="AD40">
        <v>0</v>
      </c>
      <c r="AE40" t="s">
        <v>21</v>
      </c>
      <c r="AF40">
        <v>197</v>
      </c>
      <c r="AG40" t="s">
        <v>67</v>
      </c>
      <c r="AH40">
        <v>82</v>
      </c>
      <c r="AI40" t="s">
        <v>69</v>
      </c>
      <c r="AJ40">
        <v>70</v>
      </c>
      <c r="AK40" t="s">
        <v>77</v>
      </c>
      <c r="AL40">
        <v>16</v>
      </c>
      <c r="AM40" t="s">
        <v>73</v>
      </c>
      <c r="AN40">
        <v>12</v>
      </c>
      <c r="AO40" t="s">
        <v>76</v>
      </c>
      <c r="AP40">
        <v>17</v>
      </c>
      <c r="AQ40" t="s">
        <v>22</v>
      </c>
    </row>
    <row r="41" spans="1:43" x14ac:dyDescent="0.55000000000000004">
      <c r="A41" t="s">
        <v>0</v>
      </c>
      <c r="B41">
        <v>89</v>
      </c>
      <c r="C41" t="s">
        <v>13</v>
      </c>
      <c r="D41">
        <v>40</v>
      </c>
      <c r="E41" t="s">
        <v>14</v>
      </c>
      <c r="F41">
        <v>3</v>
      </c>
      <c r="G41" t="s">
        <v>15</v>
      </c>
      <c r="H41">
        <v>3</v>
      </c>
      <c r="I41" t="s">
        <v>16</v>
      </c>
      <c r="J41">
        <v>5</v>
      </c>
      <c r="K41" t="s">
        <v>25</v>
      </c>
      <c r="L41">
        <v>2</v>
      </c>
      <c r="M41" t="s">
        <v>75</v>
      </c>
      <c r="N41">
        <v>5</v>
      </c>
      <c r="O41" t="s">
        <v>17</v>
      </c>
      <c r="P41">
        <v>200</v>
      </c>
      <c r="Q41" t="s">
        <v>18</v>
      </c>
      <c r="R41">
        <v>102</v>
      </c>
      <c r="S41" t="s">
        <v>19</v>
      </c>
      <c r="T41">
        <v>64</v>
      </c>
      <c r="U41" t="s">
        <v>20</v>
      </c>
      <c r="V41">
        <v>42</v>
      </c>
      <c r="W41" t="s">
        <v>59</v>
      </c>
      <c r="X41">
        <v>35</v>
      </c>
      <c r="Y41" t="s">
        <v>61</v>
      </c>
      <c r="Z41">
        <v>7</v>
      </c>
      <c r="AA41" t="s">
        <v>63</v>
      </c>
      <c r="AB41">
        <v>0</v>
      </c>
      <c r="AC41" t="s">
        <v>65</v>
      </c>
      <c r="AD41">
        <v>0</v>
      </c>
      <c r="AE41" t="s">
        <v>21</v>
      </c>
      <c r="AF41">
        <v>158</v>
      </c>
      <c r="AG41" t="s">
        <v>67</v>
      </c>
      <c r="AH41">
        <v>56</v>
      </c>
      <c r="AI41" t="s">
        <v>69</v>
      </c>
      <c r="AJ41">
        <v>48</v>
      </c>
      <c r="AK41" t="s">
        <v>77</v>
      </c>
      <c r="AL41">
        <v>11</v>
      </c>
      <c r="AM41" t="s">
        <v>73</v>
      </c>
      <c r="AN41">
        <v>9</v>
      </c>
      <c r="AO41" t="s">
        <v>76</v>
      </c>
      <c r="AP41">
        <v>34</v>
      </c>
      <c r="AQ41" t="s">
        <v>22</v>
      </c>
    </row>
    <row r="42" spans="1:43" x14ac:dyDescent="0.55000000000000004">
      <c r="A42" t="s">
        <v>0</v>
      </c>
      <c r="B42">
        <v>90</v>
      </c>
      <c r="C42" t="s">
        <v>13</v>
      </c>
      <c r="D42">
        <v>40</v>
      </c>
      <c r="E42" t="s">
        <v>14</v>
      </c>
      <c r="F42">
        <v>2</v>
      </c>
      <c r="G42" t="s">
        <v>15</v>
      </c>
      <c r="H42">
        <v>2</v>
      </c>
      <c r="I42" t="s">
        <v>16</v>
      </c>
      <c r="J42">
        <v>4</v>
      </c>
      <c r="K42" t="s">
        <v>25</v>
      </c>
      <c r="L42">
        <v>2</v>
      </c>
      <c r="M42" t="s">
        <v>75</v>
      </c>
      <c r="N42">
        <v>5</v>
      </c>
      <c r="O42" t="s">
        <v>17</v>
      </c>
      <c r="P42">
        <v>200</v>
      </c>
      <c r="Q42" t="s">
        <v>18</v>
      </c>
      <c r="R42">
        <v>111</v>
      </c>
      <c r="S42" t="s">
        <v>19</v>
      </c>
      <c r="T42">
        <v>61</v>
      </c>
      <c r="U42" t="s">
        <v>20</v>
      </c>
      <c r="V42">
        <v>43</v>
      </c>
      <c r="W42" t="s">
        <v>59</v>
      </c>
      <c r="X42">
        <v>34</v>
      </c>
      <c r="Y42" t="s">
        <v>61</v>
      </c>
      <c r="Z42">
        <v>9</v>
      </c>
      <c r="AA42" t="s">
        <v>63</v>
      </c>
      <c r="AB42">
        <v>0</v>
      </c>
      <c r="AC42" t="s">
        <v>65</v>
      </c>
      <c r="AD42">
        <v>0</v>
      </c>
      <c r="AE42" t="s">
        <v>21</v>
      </c>
      <c r="AF42">
        <v>157</v>
      </c>
      <c r="AG42" t="s">
        <v>67</v>
      </c>
      <c r="AH42">
        <v>64</v>
      </c>
      <c r="AI42" t="s">
        <v>69</v>
      </c>
      <c r="AJ42">
        <v>46</v>
      </c>
      <c r="AK42" t="s">
        <v>77</v>
      </c>
      <c r="AL42">
        <v>13</v>
      </c>
      <c r="AM42" t="s">
        <v>73</v>
      </c>
      <c r="AN42">
        <v>6</v>
      </c>
      <c r="AO42" t="s">
        <v>76</v>
      </c>
      <c r="AP42">
        <v>28</v>
      </c>
      <c r="AQ42" t="s">
        <v>22</v>
      </c>
    </row>
    <row r="43" spans="1:43" x14ac:dyDescent="0.55000000000000004">
      <c r="A43" t="s">
        <v>0</v>
      </c>
      <c r="B43">
        <v>91</v>
      </c>
      <c r="C43" t="s">
        <v>13</v>
      </c>
      <c r="D43">
        <v>40</v>
      </c>
      <c r="E43" t="s">
        <v>14</v>
      </c>
      <c r="F43">
        <v>1</v>
      </c>
      <c r="G43" t="s">
        <v>15</v>
      </c>
      <c r="H43">
        <v>1</v>
      </c>
      <c r="I43" t="s">
        <v>16</v>
      </c>
      <c r="J43">
        <v>2</v>
      </c>
      <c r="K43" t="s">
        <v>25</v>
      </c>
      <c r="L43">
        <v>2</v>
      </c>
      <c r="M43" t="s">
        <v>75</v>
      </c>
      <c r="N43">
        <v>5</v>
      </c>
      <c r="O43" t="s">
        <v>17</v>
      </c>
      <c r="P43">
        <v>200</v>
      </c>
      <c r="Q43" t="s">
        <v>18</v>
      </c>
      <c r="R43">
        <v>116</v>
      </c>
      <c r="S43" t="s">
        <v>19</v>
      </c>
      <c r="T43">
        <v>61</v>
      </c>
      <c r="U43" t="s">
        <v>20</v>
      </c>
      <c r="V43">
        <v>50</v>
      </c>
      <c r="W43" t="s">
        <v>59</v>
      </c>
      <c r="X43">
        <v>40</v>
      </c>
      <c r="Y43" t="s">
        <v>61</v>
      </c>
      <c r="Z43">
        <v>10</v>
      </c>
      <c r="AA43" t="s">
        <v>63</v>
      </c>
      <c r="AB43">
        <v>0</v>
      </c>
      <c r="AC43" t="s">
        <v>65</v>
      </c>
      <c r="AD43">
        <v>0</v>
      </c>
      <c r="AE43" t="s">
        <v>21</v>
      </c>
      <c r="AF43">
        <v>150</v>
      </c>
      <c r="AG43" t="s">
        <v>67</v>
      </c>
      <c r="AH43">
        <v>64</v>
      </c>
      <c r="AI43" t="s">
        <v>69</v>
      </c>
      <c r="AJ43">
        <v>42</v>
      </c>
      <c r="AK43" t="s">
        <v>77</v>
      </c>
      <c r="AL43">
        <v>12</v>
      </c>
      <c r="AM43" t="s">
        <v>73</v>
      </c>
      <c r="AN43">
        <v>9</v>
      </c>
      <c r="AO43" t="s">
        <v>76</v>
      </c>
      <c r="AP43">
        <v>23</v>
      </c>
      <c r="AQ43" t="s">
        <v>22</v>
      </c>
    </row>
    <row r="44" spans="1:43" x14ac:dyDescent="0.55000000000000004">
      <c r="A44" t="s">
        <v>0</v>
      </c>
      <c r="B44">
        <v>92</v>
      </c>
      <c r="C44" t="s">
        <v>13</v>
      </c>
      <c r="D44">
        <v>40</v>
      </c>
      <c r="E44" t="s">
        <v>14</v>
      </c>
      <c r="F44">
        <v>1</v>
      </c>
      <c r="G44" t="s">
        <v>15</v>
      </c>
      <c r="H44">
        <v>1</v>
      </c>
      <c r="I44" t="s">
        <v>16</v>
      </c>
      <c r="J44">
        <v>3</v>
      </c>
      <c r="K44" t="s">
        <v>25</v>
      </c>
      <c r="L44">
        <v>3</v>
      </c>
      <c r="M44" t="s">
        <v>75</v>
      </c>
      <c r="N44">
        <v>9</v>
      </c>
      <c r="O44" t="s">
        <v>17</v>
      </c>
      <c r="P44">
        <v>200</v>
      </c>
      <c r="Q44" t="s">
        <v>18</v>
      </c>
      <c r="R44">
        <v>110</v>
      </c>
      <c r="S44" t="s">
        <v>19</v>
      </c>
      <c r="T44">
        <v>72</v>
      </c>
      <c r="U44" t="s">
        <v>20</v>
      </c>
      <c r="V44">
        <v>23</v>
      </c>
      <c r="W44" t="s">
        <v>59</v>
      </c>
      <c r="X44">
        <v>19</v>
      </c>
      <c r="Y44" t="s">
        <v>61</v>
      </c>
      <c r="Z44">
        <v>4</v>
      </c>
      <c r="AA44" t="s">
        <v>63</v>
      </c>
      <c r="AB44">
        <v>0</v>
      </c>
      <c r="AC44" t="s">
        <v>65</v>
      </c>
      <c r="AD44">
        <v>0</v>
      </c>
      <c r="AE44" t="s">
        <v>21</v>
      </c>
      <c r="AF44">
        <v>177</v>
      </c>
      <c r="AG44" t="s">
        <v>67</v>
      </c>
      <c r="AH44">
        <v>88</v>
      </c>
      <c r="AI44" t="s">
        <v>69</v>
      </c>
      <c r="AJ44">
        <v>59</v>
      </c>
      <c r="AK44" t="s">
        <v>77</v>
      </c>
      <c r="AL44">
        <v>3</v>
      </c>
      <c r="AM44" t="s">
        <v>73</v>
      </c>
      <c r="AN44">
        <v>9</v>
      </c>
      <c r="AO44" t="s">
        <v>76</v>
      </c>
      <c r="AP44">
        <v>18</v>
      </c>
      <c r="AQ44" t="s">
        <v>22</v>
      </c>
    </row>
    <row r="45" spans="1:43" x14ac:dyDescent="0.55000000000000004">
      <c r="A45" t="s">
        <v>0</v>
      </c>
      <c r="B45">
        <v>93</v>
      </c>
      <c r="C45" t="s">
        <v>13</v>
      </c>
      <c r="D45">
        <v>40</v>
      </c>
      <c r="E45" t="s">
        <v>14</v>
      </c>
      <c r="F45">
        <v>2</v>
      </c>
      <c r="G45" t="s">
        <v>15</v>
      </c>
      <c r="H45">
        <v>4</v>
      </c>
      <c r="I45" t="s">
        <v>16</v>
      </c>
      <c r="J45">
        <v>4</v>
      </c>
      <c r="K45" t="s">
        <v>25</v>
      </c>
      <c r="L45">
        <v>1</v>
      </c>
      <c r="M45" t="s">
        <v>75</v>
      </c>
      <c r="N45">
        <v>5</v>
      </c>
      <c r="O45" t="s">
        <v>17</v>
      </c>
      <c r="P45">
        <v>200</v>
      </c>
      <c r="Q45" t="s">
        <v>18</v>
      </c>
      <c r="R45">
        <v>125</v>
      </c>
      <c r="S45" t="s">
        <v>19</v>
      </c>
      <c r="T45">
        <v>58</v>
      </c>
      <c r="U45" t="s">
        <v>20</v>
      </c>
      <c r="V45">
        <v>54</v>
      </c>
      <c r="W45" t="s">
        <v>59</v>
      </c>
      <c r="X45">
        <v>43</v>
      </c>
      <c r="Y45" t="s">
        <v>61</v>
      </c>
      <c r="Z45">
        <v>11</v>
      </c>
      <c r="AA45" t="s">
        <v>63</v>
      </c>
      <c r="AB45">
        <v>0</v>
      </c>
      <c r="AC45" t="s">
        <v>65</v>
      </c>
      <c r="AD45">
        <v>0</v>
      </c>
      <c r="AE45" t="s">
        <v>21</v>
      </c>
      <c r="AF45">
        <v>146</v>
      </c>
      <c r="AG45" t="s">
        <v>67</v>
      </c>
      <c r="AH45">
        <v>74</v>
      </c>
      <c r="AI45" t="s">
        <v>69</v>
      </c>
      <c r="AJ45">
        <v>40</v>
      </c>
      <c r="AK45" t="s">
        <v>77</v>
      </c>
      <c r="AL45">
        <v>8</v>
      </c>
      <c r="AM45" t="s">
        <v>73</v>
      </c>
      <c r="AN45">
        <v>7</v>
      </c>
      <c r="AO45" t="s">
        <v>76</v>
      </c>
      <c r="AP45">
        <v>17</v>
      </c>
      <c r="AQ45" t="s">
        <v>22</v>
      </c>
    </row>
    <row r="46" spans="1:43" x14ac:dyDescent="0.55000000000000004">
      <c r="A46" t="s">
        <v>0</v>
      </c>
      <c r="B46">
        <v>94</v>
      </c>
      <c r="C46" t="s">
        <v>13</v>
      </c>
      <c r="D46">
        <v>40</v>
      </c>
      <c r="E46" t="s">
        <v>14</v>
      </c>
      <c r="F46">
        <v>1</v>
      </c>
      <c r="G46" t="s">
        <v>15</v>
      </c>
      <c r="H46">
        <v>3</v>
      </c>
      <c r="I46" t="s">
        <v>16</v>
      </c>
      <c r="J46">
        <v>4</v>
      </c>
      <c r="K46" t="s">
        <v>25</v>
      </c>
      <c r="L46">
        <v>2</v>
      </c>
      <c r="M46" t="s">
        <v>75</v>
      </c>
      <c r="N46">
        <v>12</v>
      </c>
      <c r="O46" t="s">
        <v>17</v>
      </c>
      <c r="P46">
        <v>200</v>
      </c>
      <c r="Q46" t="s">
        <v>18</v>
      </c>
      <c r="R46">
        <v>103</v>
      </c>
      <c r="S46" t="s">
        <v>19</v>
      </c>
      <c r="T46">
        <v>83</v>
      </c>
      <c r="U46" t="s">
        <v>20</v>
      </c>
      <c r="V46">
        <v>12</v>
      </c>
      <c r="W46" t="s">
        <v>59</v>
      </c>
      <c r="X46">
        <v>10</v>
      </c>
      <c r="Y46" t="s">
        <v>61</v>
      </c>
      <c r="Z46">
        <v>2</v>
      </c>
      <c r="AA46" t="s">
        <v>63</v>
      </c>
      <c r="AB46">
        <v>0</v>
      </c>
      <c r="AC46" t="s">
        <v>65</v>
      </c>
      <c r="AD46">
        <v>0</v>
      </c>
      <c r="AE46" t="s">
        <v>21</v>
      </c>
      <c r="AF46">
        <v>188</v>
      </c>
      <c r="AG46" t="s">
        <v>67</v>
      </c>
      <c r="AH46">
        <v>81</v>
      </c>
      <c r="AI46" t="s">
        <v>69</v>
      </c>
      <c r="AJ46">
        <v>73</v>
      </c>
      <c r="AK46" t="s">
        <v>77</v>
      </c>
      <c r="AL46">
        <v>12</v>
      </c>
      <c r="AM46" t="s">
        <v>73</v>
      </c>
      <c r="AN46">
        <v>8</v>
      </c>
      <c r="AO46" t="s">
        <v>76</v>
      </c>
      <c r="AP46">
        <v>14</v>
      </c>
      <c r="AQ46" t="s">
        <v>22</v>
      </c>
    </row>
    <row r="47" spans="1:43" x14ac:dyDescent="0.55000000000000004">
      <c r="A47" t="s">
        <v>0</v>
      </c>
      <c r="B47">
        <v>95</v>
      </c>
      <c r="C47" t="s">
        <v>13</v>
      </c>
      <c r="D47">
        <v>40</v>
      </c>
      <c r="E47" t="s">
        <v>14</v>
      </c>
      <c r="F47">
        <v>1</v>
      </c>
      <c r="G47" t="s">
        <v>15</v>
      </c>
      <c r="H47">
        <v>5</v>
      </c>
      <c r="I47" t="s">
        <v>16</v>
      </c>
      <c r="J47">
        <v>5</v>
      </c>
      <c r="K47" t="s">
        <v>25</v>
      </c>
      <c r="L47">
        <v>1</v>
      </c>
      <c r="M47" t="s">
        <v>75</v>
      </c>
      <c r="N47">
        <v>15</v>
      </c>
      <c r="O47" t="s">
        <v>17</v>
      </c>
      <c r="P47">
        <v>200</v>
      </c>
      <c r="Q47" t="s">
        <v>18</v>
      </c>
      <c r="R47">
        <v>94</v>
      </c>
      <c r="S47" t="s">
        <v>19</v>
      </c>
      <c r="T47">
        <v>91</v>
      </c>
      <c r="U47" t="s">
        <v>20</v>
      </c>
      <c r="V47">
        <v>13</v>
      </c>
      <c r="W47" t="s">
        <v>59</v>
      </c>
      <c r="X47">
        <v>2</v>
      </c>
      <c r="Y47" t="s">
        <v>61</v>
      </c>
      <c r="Z47">
        <v>11</v>
      </c>
      <c r="AA47" t="s">
        <v>63</v>
      </c>
      <c r="AB47">
        <v>0</v>
      </c>
      <c r="AC47" t="s">
        <v>65</v>
      </c>
      <c r="AD47">
        <v>0</v>
      </c>
      <c r="AE47" t="s">
        <v>21</v>
      </c>
      <c r="AF47">
        <v>187</v>
      </c>
      <c r="AG47" t="s">
        <v>67</v>
      </c>
      <c r="AH47">
        <v>84</v>
      </c>
      <c r="AI47" t="s">
        <v>69</v>
      </c>
      <c r="AJ47">
        <v>69</v>
      </c>
      <c r="AK47" t="s">
        <v>77</v>
      </c>
      <c r="AL47">
        <v>8</v>
      </c>
      <c r="AM47" t="s">
        <v>73</v>
      </c>
      <c r="AN47">
        <v>11</v>
      </c>
      <c r="AO47" t="s">
        <v>76</v>
      </c>
      <c r="AP47">
        <v>15</v>
      </c>
      <c r="AQ47" t="s">
        <v>22</v>
      </c>
    </row>
    <row r="48" spans="1:43" x14ac:dyDescent="0.55000000000000004">
      <c r="A48" t="s">
        <v>0</v>
      </c>
      <c r="B48">
        <v>96</v>
      </c>
      <c r="C48" t="s">
        <v>13</v>
      </c>
      <c r="D48">
        <v>40</v>
      </c>
      <c r="E48" t="s">
        <v>14</v>
      </c>
      <c r="F48">
        <v>1</v>
      </c>
      <c r="G48" t="s">
        <v>15</v>
      </c>
      <c r="H48">
        <v>2</v>
      </c>
      <c r="I48" t="s">
        <v>16</v>
      </c>
      <c r="J48">
        <v>2</v>
      </c>
      <c r="K48" t="s">
        <v>25</v>
      </c>
      <c r="L48">
        <v>1</v>
      </c>
      <c r="M48" t="s">
        <v>75</v>
      </c>
      <c r="N48">
        <v>5</v>
      </c>
      <c r="O48" t="s">
        <v>17</v>
      </c>
      <c r="P48">
        <v>200</v>
      </c>
      <c r="Q48" t="s">
        <v>18</v>
      </c>
      <c r="R48">
        <v>108</v>
      </c>
      <c r="S48" t="s">
        <v>19</v>
      </c>
      <c r="T48">
        <v>65</v>
      </c>
      <c r="U48" t="s">
        <v>20</v>
      </c>
      <c r="V48">
        <v>38</v>
      </c>
      <c r="W48" t="s">
        <v>59</v>
      </c>
      <c r="X48">
        <v>31</v>
      </c>
      <c r="Y48" t="s">
        <v>61</v>
      </c>
      <c r="Z48">
        <v>7</v>
      </c>
      <c r="AA48" t="s">
        <v>63</v>
      </c>
      <c r="AB48">
        <v>0</v>
      </c>
      <c r="AC48" t="s">
        <v>65</v>
      </c>
      <c r="AD48">
        <v>0</v>
      </c>
      <c r="AE48" t="s">
        <v>21</v>
      </c>
      <c r="AF48">
        <v>162</v>
      </c>
      <c r="AG48" t="s">
        <v>67</v>
      </c>
      <c r="AH48">
        <v>66</v>
      </c>
      <c r="AI48" t="s">
        <v>69</v>
      </c>
      <c r="AJ48">
        <v>53</v>
      </c>
      <c r="AK48" t="s">
        <v>77</v>
      </c>
      <c r="AL48">
        <v>11</v>
      </c>
      <c r="AM48" t="s">
        <v>73</v>
      </c>
      <c r="AN48">
        <v>5</v>
      </c>
      <c r="AO48" t="s">
        <v>76</v>
      </c>
      <c r="AP48">
        <v>27</v>
      </c>
      <c r="AQ48" t="s">
        <v>22</v>
      </c>
    </row>
    <row r="49" spans="1:43" x14ac:dyDescent="0.55000000000000004">
      <c r="A49" t="s">
        <v>0</v>
      </c>
      <c r="B49">
        <v>97</v>
      </c>
      <c r="C49" t="s">
        <v>13</v>
      </c>
      <c r="D49">
        <v>40</v>
      </c>
      <c r="E49" t="s">
        <v>14</v>
      </c>
      <c r="F49">
        <v>1</v>
      </c>
      <c r="G49" t="s">
        <v>15</v>
      </c>
      <c r="H49">
        <v>1</v>
      </c>
      <c r="I49" t="s">
        <v>16</v>
      </c>
      <c r="J49">
        <v>8</v>
      </c>
      <c r="K49" t="s">
        <v>25</v>
      </c>
      <c r="L49">
        <v>8</v>
      </c>
      <c r="M49" t="s">
        <v>75</v>
      </c>
      <c r="N49">
        <v>25</v>
      </c>
      <c r="O49" t="s">
        <v>17</v>
      </c>
      <c r="P49">
        <v>200</v>
      </c>
      <c r="Q49" t="s">
        <v>18</v>
      </c>
      <c r="R49">
        <v>109</v>
      </c>
      <c r="S49" t="s">
        <v>19</v>
      </c>
      <c r="T49">
        <v>72</v>
      </c>
      <c r="U49" t="s">
        <v>20</v>
      </c>
      <c r="V49">
        <v>0</v>
      </c>
      <c r="W49" t="s">
        <v>59</v>
      </c>
      <c r="X49">
        <v>0</v>
      </c>
      <c r="Y49" t="s">
        <v>61</v>
      </c>
      <c r="Z49">
        <v>0</v>
      </c>
      <c r="AA49" t="s">
        <v>63</v>
      </c>
      <c r="AB49">
        <v>0</v>
      </c>
      <c r="AC49" t="s">
        <v>65</v>
      </c>
      <c r="AD49">
        <v>0</v>
      </c>
      <c r="AE49" t="s">
        <v>21</v>
      </c>
      <c r="AF49">
        <v>200</v>
      </c>
      <c r="AG49" t="s">
        <v>67</v>
      </c>
      <c r="AH49">
        <v>92</v>
      </c>
      <c r="AI49" t="s">
        <v>69</v>
      </c>
      <c r="AJ49">
        <v>57</v>
      </c>
      <c r="AK49" t="s">
        <v>77</v>
      </c>
      <c r="AL49">
        <v>17</v>
      </c>
      <c r="AM49" t="s">
        <v>73</v>
      </c>
      <c r="AN49">
        <v>15</v>
      </c>
      <c r="AO49" t="s">
        <v>76</v>
      </c>
      <c r="AP49">
        <v>19</v>
      </c>
      <c r="AQ49" t="s">
        <v>22</v>
      </c>
    </row>
    <row r="50" spans="1:43" x14ac:dyDescent="0.55000000000000004">
      <c r="A50" t="s">
        <v>0</v>
      </c>
      <c r="B50">
        <v>98</v>
      </c>
      <c r="C50" t="s">
        <v>13</v>
      </c>
      <c r="D50">
        <v>40</v>
      </c>
      <c r="E50" t="s">
        <v>14</v>
      </c>
      <c r="F50">
        <v>2</v>
      </c>
      <c r="G50" t="s">
        <v>15</v>
      </c>
      <c r="H50">
        <v>3</v>
      </c>
      <c r="I50" t="s">
        <v>16</v>
      </c>
      <c r="J50">
        <v>8</v>
      </c>
      <c r="K50" t="s">
        <v>25</v>
      </c>
      <c r="L50">
        <v>3</v>
      </c>
      <c r="M50" t="s">
        <v>75</v>
      </c>
      <c r="N50">
        <v>12</v>
      </c>
      <c r="O50" t="s">
        <v>17</v>
      </c>
      <c r="P50">
        <v>200</v>
      </c>
      <c r="Q50" t="s">
        <v>18</v>
      </c>
      <c r="R50">
        <v>96</v>
      </c>
      <c r="S50" t="s">
        <v>19</v>
      </c>
      <c r="T50">
        <v>82</v>
      </c>
      <c r="U50" t="s">
        <v>20</v>
      </c>
      <c r="V50">
        <v>11</v>
      </c>
      <c r="W50" t="s">
        <v>59</v>
      </c>
      <c r="X50">
        <v>11</v>
      </c>
      <c r="Y50" t="s">
        <v>61</v>
      </c>
      <c r="Z50">
        <v>0</v>
      </c>
      <c r="AA50" t="s">
        <v>63</v>
      </c>
      <c r="AB50">
        <v>0</v>
      </c>
      <c r="AC50" t="s">
        <v>65</v>
      </c>
      <c r="AD50">
        <v>0</v>
      </c>
      <c r="AE50" t="s">
        <v>21</v>
      </c>
      <c r="AF50">
        <v>189</v>
      </c>
      <c r="AG50" t="s">
        <v>67</v>
      </c>
      <c r="AH50">
        <v>75</v>
      </c>
      <c r="AI50" t="s">
        <v>69</v>
      </c>
      <c r="AJ50">
        <v>71</v>
      </c>
      <c r="AK50" t="s">
        <v>77</v>
      </c>
      <c r="AL50">
        <v>10</v>
      </c>
      <c r="AM50" t="s">
        <v>73</v>
      </c>
      <c r="AN50">
        <v>11</v>
      </c>
      <c r="AO50" t="s">
        <v>76</v>
      </c>
      <c r="AP50">
        <v>22</v>
      </c>
      <c r="AQ50" t="s">
        <v>22</v>
      </c>
    </row>
    <row r="51" spans="1:43" x14ac:dyDescent="0.55000000000000004">
      <c r="A51" t="s">
        <v>0</v>
      </c>
      <c r="B51">
        <v>99</v>
      </c>
      <c r="C51" t="s">
        <v>13</v>
      </c>
      <c r="D51">
        <v>40</v>
      </c>
      <c r="E51" t="s">
        <v>14</v>
      </c>
      <c r="F51">
        <v>1</v>
      </c>
      <c r="G51" t="s">
        <v>15</v>
      </c>
      <c r="H51">
        <v>1</v>
      </c>
      <c r="I51" t="s">
        <v>16</v>
      </c>
      <c r="J51">
        <v>4</v>
      </c>
      <c r="K51" t="s">
        <v>25</v>
      </c>
      <c r="L51">
        <v>4</v>
      </c>
      <c r="M51" t="s">
        <v>75</v>
      </c>
      <c r="N51">
        <v>12</v>
      </c>
      <c r="O51" t="s">
        <v>17</v>
      </c>
      <c r="P51">
        <v>200</v>
      </c>
      <c r="Q51" t="s">
        <v>18</v>
      </c>
      <c r="R51">
        <v>104</v>
      </c>
      <c r="S51" t="s">
        <v>19</v>
      </c>
      <c r="T51">
        <v>81</v>
      </c>
      <c r="U51" t="s">
        <v>20</v>
      </c>
      <c r="V51">
        <v>6</v>
      </c>
      <c r="W51" t="s">
        <v>59</v>
      </c>
      <c r="X51">
        <v>5</v>
      </c>
      <c r="Y51" t="s">
        <v>61</v>
      </c>
      <c r="Z51">
        <v>1</v>
      </c>
      <c r="AA51" t="s">
        <v>63</v>
      </c>
      <c r="AB51">
        <v>0</v>
      </c>
      <c r="AC51" t="s">
        <v>65</v>
      </c>
      <c r="AD51">
        <v>0</v>
      </c>
      <c r="AE51" t="s">
        <v>21</v>
      </c>
      <c r="AF51">
        <v>194</v>
      </c>
      <c r="AG51" t="s">
        <v>67</v>
      </c>
      <c r="AH51">
        <v>82</v>
      </c>
      <c r="AI51" t="s">
        <v>69</v>
      </c>
      <c r="AJ51">
        <v>68</v>
      </c>
      <c r="AK51" t="s">
        <v>77</v>
      </c>
      <c r="AL51">
        <v>17</v>
      </c>
      <c r="AM51" t="s">
        <v>73</v>
      </c>
      <c r="AN51">
        <v>12</v>
      </c>
      <c r="AO51" t="s">
        <v>76</v>
      </c>
      <c r="AP51">
        <v>15</v>
      </c>
      <c r="AQ51" t="s">
        <v>22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F293-B10E-47C7-AAF7-CD3C1121C525}">
  <dimension ref="A1:X51"/>
  <sheetViews>
    <sheetView workbookViewId="0"/>
  </sheetViews>
  <sheetFormatPr defaultRowHeight="18" x14ac:dyDescent="0.55000000000000004"/>
  <cols>
    <col min="1" max="1" width="4.5" bestFit="1" customWidth="1"/>
    <col min="2" max="2" width="13.75" bestFit="1" customWidth="1"/>
    <col min="3" max="3" width="14.6640625" bestFit="1" customWidth="1"/>
    <col min="4" max="4" width="12.75" bestFit="1" customWidth="1"/>
    <col min="5" max="5" width="10.9140625" bestFit="1" customWidth="1"/>
    <col min="6" max="6" width="7.75" bestFit="1" customWidth="1"/>
    <col min="7" max="7" width="16.83203125" bestFit="1" customWidth="1"/>
    <col min="8" max="8" width="19.5" bestFit="1" customWidth="1"/>
    <col min="9" max="9" width="14.4140625" bestFit="1" customWidth="1"/>
    <col min="10" max="10" width="23.58203125" bestFit="1" customWidth="1"/>
    <col min="11" max="11" width="22.75" bestFit="1" customWidth="1"/>
    <col min="12" max="13" width="9.58203125" bestFit="1" customWidth="1"/>
    <col min="14" max="14" width="22.1640625" bestFit="1" customWidth="1"/>
    <col min="15" max="16" width="14.9140625" bestFit="1" customWidth="1"/>
    <col min="17" max="18" width="15.4140625" bestFit="1" customWidth="1"/>
    <col min="19" max="19" width="14.9140625" bestFit="1" customWidth="1"/>
    <col min="20" max="21" width="14.58203125" bestFit="1" customWidth="1"/>
    <col min="22" max="23" width="15" bestFit="1" customWidth="1"/>
    <col min="24" max="24" width="14" bestFit="1" customWidth="1"/>
  </cols>
  <sheetData>
    <row r="1" spans="1:24" x14ac:dyDescent="0.55000000000000004">
      <c r="A1" t="s">
        <v>1</v>
      </c>
      <c r="B1" t="s">
        <v>2</v>
      </c>
      <c r="C1" t="s">
        <v>103</v>
      </c>
      <c r="D1" t="s">
        <v>104</v>
      </c>
      <c r="E1" t="s">
        <v>105</v>
      </c>
      <c r="F1" t="s">
        <v>5</v>
      </c>
      <c r="G1" t="s">
        <v>106</v>
      </c>
      <c r="H1" t="s">
        <v>107</v>
      </c>
      <c r="I1" t="s">
        <v>118</v>
      </c>
      <c r="J1" t="s">
        <v>114</v>
      </c>
      <c r="K1" t="s">
        <v>115</v>
      </c>
      <c r="L1" t="s">
        <v>8</v>
      </c>
      <c r="M1" t="s">
        <v>9</v>
      </c>
      <c r="N1" t="s">
        <v>109</v>
      </c>
      <c r="O1" t="s">
        <v>60</v>
      </c>
      <c r="P1" t="s">
        <v>62</v>
      </c>
      <c r="Q1" t="s">
        <v>64</v>
      </c>
      <c r="R1" t="s">
        <v>66</v>
      </c>
      <c r="S1" t="s">
        <v>110</v>
      </c>
      <c r="T1" t="s">
        <v>68</v>
      </c>
      <c r="U1" t="s">
        <v>70</v>
      </c>
      <c r="V1" t="s">
        <v>72</v>
      </c>
      <c r="W1" t="s">
        <v>74</v>
      </c>
      <c r="X1" t="s">
        <v>12</v>
      </c>
    </row>
    <row r="2" spans="1:24" x14ac:dyDescent="0.55000000000000004">
      <c r="A2">
        <v>50</v>
      </c>
      <c r="B2">
        <v>10</v>
      </c>
      <c r="C2" s="80" t="s">
        <v>111</v>
      </c>
      <c r="D2">
        <v>4</v>
      </c>
      <c r="E2">
        <v>5</v>
      </c>
      <c r="F2">
        <v>8</v>
      </c>
      <c r="G2">
        <v>2</v>
      </c>
      <c r="H2">
        <v>4</v>
      </c>
      <c r="I2">
        <v>2000</v>
      </c>
      <c r="J2">
        <v>2</v>
      </c>
      <c r="K2">
        <v>4</v>
      </c>
      <c r="L2">
        <v>1017</v>
      </c>
      <c r="M2">
        <v>956</v>
      </c>
      <c r="N2">
        <v>1538</v>
      </c>
      <c r="O2">
        <v>795</v>
      </c>
      <c r="P2">
        <v>743</v>
      </c>
      <c r="Q2">
        <v>0</v>
      </c>
      <c r="R2">
        <v>0</v>
      </c>
      <c r="S2">
        <v>462</v>
      </c>
      <c r="T2">
        <v>212</v>
      </c>
      <c r="U2">
        <v>202</v>
      </c>
      <c r="V2">
        <v>10</v>
      </c>
      <c r="W2">
        <v>11</v>
      </c>
      <c r="X2">
        <v>27</v>
      </c>
    </row>
    <row r="3" spans="1:24" x14ac:dyDescent="0.55000000000000004">
      <c r="A3">
        <v>51</v>
      </c>
      <c r="B3">
        <v>10</v>
      </c>
      <c r="C3" s="80" t="s">
        <v>111</v>
      </c>
      <c r="D3">
        <v>7</v>
      </c>
      <c r="E3">
        <v>8</v>
      </c>
      <c r="F3">
        <v>9</v>
      </c>
      <c r="G3">
        <v>2</v>
      </c>
      <c r="H3">
        <v>4</v>
      </c>
      <c r="I3">
        <v>2000</v>
      </c>
      <c r="J3">
        <v>2</v>
      </c>
      <c r="K3">
        <v>4</v>
      </c>
      <c r="L3">
        <v>1051</v>
      </c>
      <c r="M3">
        <v>930</v>
      </c>
      <c r="N3">
        <v>1557</v>
      </c>
      <c r="O3">
        <v>841</v>
      </c>
      <c r="P3">
        <v>716</v>
      </c>
      <c r="Q3">
        <v>0</v>
      </c>
      <c r="R3">
        <v>0</v>
      </c>
      <c r="S3">
        <v>443</v>
      </c>
      <c r="T3">
        <v>200</v>
      </c>
      <c r="U3">
        <v>198</v>
      </c>
      <c r="V3">
        <v>10</v>
      </c>
      <c r="W3">
        <v>16</v>
      </c>
      <c r="X3">
        <v>19</v>
      </c>
    </row>
    <row r="4" spans="1:24" x14ac:dyDescent="0.55000000000000004">
      <c r="A4">
        <v>52</v>
      </c>
      <c r="B4">
        <v>10</v>
      </c>
      <c r="C4" s="80" t="s">
        <v>111</v>
      </c>
      <c r="D4">
        <v>5</v>
      </c>
      <c r="E4">
        <v>13</v>
      </c>
      <c r="F4">
        <v>14</v>
      </c>
      <c r="G4">
        <v>2</v>
      </c>
      <c r="H4">
        <v>6</v>
      </c>
      <c r="I4">
        <v>2000</v>
      </c>
      <c r="J4">
        <v>2</v>
      </c>
      <c r="K4">
        <v>6</v>
      </c>
      <c r="L4">
        <v>918</v>
      </c>
      <c r="M4">
        <v>1076</v>
      </c>
      <c r="N4">
        <v>1504</v>
      </c>
      <c r="O4">
        <v>688</v>
      </c>
      <c r="P4">
        <v>816</v>
      </c>
      <c r="Q4">
        <v>0</v>
      </c>
      <c r="R4">
        <v>0</v>
      </c>
      <c r="S4">
        <v>496</v>
      </c>
      <c r="T4">
        <v>228</v>
      </c>
      <c r="U4">
        <v>252</v>
      </c>
      <c r="V4">
        <v>2</v>
      </c>
      <c r="W4">
        <v>8</v>
      </c>
      <c r="X4">
        <v>6</v>
      </c>
    </row>
    <row r="5" spans="1:24" x14ac:dyDescent="0.55000000000000004">
      <c r="A5">
        <v>53</v>
      </c>
      <c r="B5">
        <v>10</v>
      </c>
      <c r="C5" s="80" t="s">
        <v>111</v>
      </c>
      <c r="D5">
        <v>5</v>
      </c>
      <c r="E5">
        <v>5</v>
      </c>
      <c r="F5">
        <v>7</v>
      </c>
      <c r="G5">
        <v>2</v>
      </c>
      <c r="H5">
        <v>4</v>
      </c>
      <c r="I5">
        <v>2000</v>
      </c>
      <c r="J5">
        <v>2</v>
      </c>
      <c r="K5">
        <v>4</v>
      </c>
      <c r="L5">
        <v>972</v>
      </c>
      <c r="M5">
        <v>988</v>
      </c>
      <c r="N5">
        <v>1529</v>
      </c>
      <c r="O5">
        <v>742</v>
      </c>
      <c r="P5">
        <v>787</v>
      </c>
      <c r="Q5">
        <v>0</v>
      </c>
      <c r="R5">
        <v>0</v>
      </c>
      <c r="S5">
        <v>471</v>
      </c>
      <c r="T5">
        <v>225</v>
      </c>
      <c r="U5">
        <v>200</v>
      </c>
      <c r="V5">
        <v>5</v>
      </c>
      <c r="W5">
        <v>1</v>
      </c>
      <c r="X5">
        <v>40</v>
      </c>
    </row>
    <row r="6" spans="1:24" x14ac:dyDescent="0.55000000000000004">
      <c r="A6">
        <v>54</v>
      </c>
      <c r="B6">
        <v>10</v>
      </c>
      <c r="C6" s="80" t="s">
        <v>111</v>
      </c>
      <c r="D6">
        <v>1</v>
      </c>
      <c r="E6">
        <v>2</v>
      </c>
      <c r="F6">
        <v>6</v>
      </c>
      <c r="G6">
        <v>4</v>
      </c>
      <c r="H6">
        <v>13</v>
      </c>
      <c r="I6">
        <v>2000</v>
      </c>
      <c r="J6">
        <v>4</v>
      </c>
      <c r="K6">
        <v>13</v>
      </c>
      <c r="L6">
        <v>978</v>
      </c>
      <c r="M6">
        <v>1021</v>
      </c>
      <c r="N6">
        <v>1073</v>
      </c>
      <c r="O6">
        <v>516</v>
      </c>
      <c r="P6">
        <v>557</v>
      </c>
      <c r="Q6">
        <v>0</v>
      </c>
      <c r="R6">
        <v>0</v>
      </c>
      <c r="S6">
        <v>927</v>
      </c>
      <c r="T6">
        <v>462</v>
      </c>
      <c r="U6">
        <v>464</v>
      </c>
      <c r="V6">
        <v>0</v>
      </c>
      <c r="W6">
        <v>0</v>
      </c>
      <c r="X6">
        <v>1</v>
      </c>
    </row>
    <row r="7" spans="1:24" x14ac:dyDescent="0.55000000000000004">
      <c r="A7">
        <v>55</v>
      </c>
      <c r="B7">
        <v>10</v>
      </c>
      <c r="C7" s="80" t="s">
        <v>111</v>
      </c>
      <c r="D7">
        <v>4</v>
      </c>
      <c r="E7">
        <v>5</v>
      </c>
      <c r="F7">
        <v>12</v>
      </c>
      <c r="G7">
        <v>3</v>
      </c>
      <c r="H7">
        <v>6</v>
      </c>
      <c r="I7">
        <v>2000</v>
      </c>
      <c r="J7">
        <v>3</v>
      </c>
      <c r="K7">
        <v>6</v>
      </c>
      <c r="L7">
        <v>971</v>
      </c>
      <c r="M7">
        <v>983</v>
      </c>
      <c r="N7">
        <v>1341</v>
      </c>
      <c r="O7">
        <v>667</v>
      </c>
      <c r="P7">
        <v>674</v>
      </c>
      <c r="Q7">
        <v>0</v>
      </c>
      <c r="R7">
        <v>0</v>
      </c>
      <c r="S7">
        <v>659</v>
      </c>
      <c r="T7">
        <v>277</v>
      </c>
      <c r="U7">
        <v>294</v>
      </c>
      <c r="V7">
        <v>27</v>
      </c>
      <c r="W7">
        <v>15</v>
      </c>
      <c r="X7">
        <v>46</v>
      </c>
    </row>
    <row r="8" spans="1:24" x14ac:dyDescent="0.55000000000000004">
      <c r="A8">
        <v>56</v>
      </c>
      <c r="B8">
        <v>10</v>
      </c>
      <c r="C8" s="80" t="s">
        <v>111</v>
      </c>
      <c r="D8">
        <v>6</v>
      </c>
      <c r="E8">
        <v>7</v>
      </c>
      <c r="F8">
        <v>9</v>
      </c>
      <c r="G8">
        <v>2</v>
      </c>
      <c r="H8">
        <v>4</v>
      </c>
      <c r="I8">
        <v>2000</v>
      </c>
      <c r="J8">
        <v>2</v>
      </c>
      <c r="K8">
        <v>4</v>
      </c>
      <c r="L8">
        <v>1025</v>
      </c>
      <c r="M8">
        <v>942</v>
      </c>
      <c r="N8">
        <v>1532</v>
      </c>
      <c r="O8">
        <v>813</v>
      </c>
      <c r="P8">
        <v>719</v>
      </c>
      <c r="Q8">
        <v>0</v>
      </c>
      <c r="R8">
        <v>0</v>
      </c>
      <c r="S8">
        <v>468</v>
      </c>
      <c r="T8">
        <v>202</v>
      </c>
      <c r="U8">
        <v>208</v>
      </c>
      <c r="V8">
        <v>10</v>
      </c>
      <c r="W8">
        <v>15</v>
      </c>
      <c r="X8">
        <v>33</v>
      </c>
    </row>
    <row r="9" spans="1:24" x14ac:dyDescent="0.55000000000000004">
      <c r="A9">
        <v>57</v>
      </c>
      <c r="B9">
        <v>10</v>
      </c>
      <c r="C9" s="80" t="s">
        <v>111</v>
      </c>
      <c r="D9">
        <v>2</v>
      </c>
      <c r="E9">
        <v>7</v>
      </c>
      <c r="F9">
        <v>10</v>
      </c>
      <c r="G9">
        <v>3</v>
      </c>
      <c r="H9">
        <v>10</v>
      </c>
      <c r="I9">
        <v>2000</v>
      </c>
      <c r="J9">
        <v>3</v>
      </c>
      <c r="K9">
        <v>10</v>
      </c>
      <c r="L9">
        <v>955</v>
      </c>
      <c r="M9">
        <v>1043</v>
      </c>
      <c r="N9">
        <v>1302</v>
      </c>
      <c r="O9">
        <v>622</v>
      </c>
      <c r="P9">
        <v>680</v>
      </c>
      <c r="Q9">
        <v>0</v>
      </c>
      <c r="R9">
        <v>0</v>
      </c>
      <c r="S9">
        <v>698</v>
      </c>
      <c r="T9">
        <v>332</v>
      </c>
      <c r="U9">
        <v>362</v>
      </c>
      <c r="V9">
        <v>1</v>
      </c>
      <c r="W9">
        <v>1</v>
      </c>
      <c r="X9">
        <v>2</v>
      </c>
    </row>
    <row r="10" spans="1:24" x14ac:dyDescent="0.55000000000000004">
      <c r="A10">
        <v>58</v>
      </c>
      <c r="B10">
        <v>10</v>
      </c>
      <c r="C10" s="80" t="s">
        <v>111</v>
      </c>
      <c r="D10">
        <v>4</v>
      </c>
      <c r="E10">
        <v>7</v>
      </c>
      <c r="F10">
        <v>10</v>
      </c>
      <c r="G10">
        <v>2</v>
      </c>
      <c r="H10">
        <v>6</v>
      </c>
      <c r="I10">
        <v>2000</v>
      </c>
      <c r="J10">
        <v>2</v>
      </c>
      <c r="K10">
        <v>6</v>
      </c>
      <c r="L10">
        <v>961</v>
      </c>
      <c r="M10">
        <v>1026</v>
      </c>
      <c r="N10">
        <v>1512</v>
      </c>
      <c r="O10">
        <v>733</v>
      </c>
      <c r="P10">
        <v>779</v>
      </c>
      <c r="Q10">
        <v>0</v>
      </c>
      <c r="R10">
        <v>0</v>
      </c>
      <c r="S10">
        <v>488</v>
      </c>
      <c r="T10">
        <v>227</v>
      </c>
      <c r="U10">
        <v>243</v>
      </c>
      <c r="V10">
        <v>1</v>
      </c>
      <c r="W10">
        <v>4</v>
      </c>
      <c r="X10">
        <v>13</v>
      </c>
    </row>
    <row r="11" spans="1:24" x14ac:dyDescent="0.55000000000000004">
      <c r="A11">
        <v>59</v>
      </c>
      <c r="B11">
        <v>10</v>
      </c>
      <c r="C11" s="80" t="s">
        <v>111</v>
      </c>
      <c r="D11">
        <v>6</v>
      </c>
      <c r="E11">
        <v>8</v>
      </c>
      <c r="F11">
        <v>9</v>
      </c>
      <c r="G11">
        <v>2</v>
      </c>
      <c r="H11">
        <v>4</v>
      </c>
      <c r="I11">
        <v>2000</v>
      </c>
      <c r="J11">
        <v>2</v>
      </c>
      <c r="K11">
        <v>4</v>
      </c>
      <c r="L11">
        <v>1022</v>
      </c>
      <c r="M11">
        <v>945</v>
      </c>
      <c r="N11">
        <v>1551</v>
      </c>
      <c r="O11">
        <v>826</v>
      </c>
      <c r="P11">
        <v>725</v>
      </c>
      <c r="Q11">
        <v>0</v>
      </c>
      <c r="R11">
        <v>0</v>
      </c>
      <c r="S11">
        <v>449</v>
      </c>
      <c r="T11">
        <v>187</v>
      </c>
      <c r="U11">
        <v>212</v>
      </c>
      <c r="V11">
        <v>9</v>
      </c>
      <c r="W11">
        <v>8</v>
      </c>
      <c r="X11">
        <v>33</v>
      </c>
    </row>
    <row r="12" spans="1:24" x14ac:dyDescent="0.55000000000000004">
      <c r="A12">
        <v>60</v>
      </c>
      <c r="B12">
        <v>10</v>
      </c>
      <c r="C12" s="80" t="s">
        <v>111</v>
      </c>
      <c r="D12">
        <v>2</v>
      </c>
      <c r="E12">
        <v>3</v>
      </c>
      <c r="F12">
        <v>8</v>
      </c>
      <c r="G12">
        <v>3</v>
      </c>
      <c r="H12">
        <v>8</v>
      </c>
      <c r="I12">
        <v>2000</v>
      </c>
      <c r="J12">
        <v>3</v>
      </c>
      <c r="K12">
        <v>8</v>
      </c>
      <c r="L12">
        <v>957</v>
      </c>
      <c r="M12">
        <v>1006</v>
      </c>
      <c r="N12">
        <v>1154</v>
      </c>
      <c r="O12">
        <v>558</v>
      </c>
      <c r="P12">
        <v>596</v>
      </c>
      <c r="Q12">
        <v>0</v>
      </c>
      <c r="R12">
        <v>0</v>
      </c>
      <c r="S12">
        <v>846</v>
      </c>
      <c r="T12">
        <v>379</v>
      </c>
      <c r="U12">
        <v>380</v>
      </c>
      <c r="V12">
        <v>20</v>
      </c>
      <c r="W12">
        <v>30</v>
      </c>
      <c r="X12">
        <v>37</v>
      </c>
    </row>
    <row r="13" spans="1:24" x14ac:dyDescent="0.55000000000000004">
      <c r="A13">
        <v>61</v>
      </c>
      <c r="B13">
        <v>10</v>
      </c>
      <c r="C13" s="80" t="s">
        <v>111</v>
      </c>
      <c r="D13">
        <v>2</v>
      </c>
      <c r="E13">
        <v>2</v>
      </c>
      <c r="F13">
        <v>8</v>
      </c>
      <c r="G13">
        <v>4</v>
      </c>
      <c r="H13">
        <v>8</v>
      </c>
      <c r="I13">
        <v>2000</v>
      </c>
      <c r="J13">
        <v>4</v>
      </c>
      <c r="K13">
        <v>8</v>
      </c>
      <c r="L13">
        <v>1012</v>
      </c>
      <c r="M13">
        <v>885</v>
      </c>
      <c r="N13">
        <v>1087</v>
      </c>
      <c r="O13">
        <v>601</v>
      </c>
      <c r="P13">
        <v>486</v>
      </c>
      <c r="Q13">
        <v>0</v>
      </c>
      <c r="R13">
        <v>0</v>
      </c>
      <c r="S13">
        <v>913</v>
      </c>
      <c r="T13">
        <v>386</v>
      </c>
      <c r="U13">
        <v>381</v>
      </c>
      <c r="V13">
        <v>25</v>
      </c>
      <c r="W13">
        <v>18</v>
      </c>
      <c r="X13">
        <v>103</v>
      </c>
    </row>
    <row r="14" spans="1:24" x14ac:dyDescent="0.55000000000000004">
      <c r="A14">
        <v>62</v>
      </c>
      <c r="B14">
        <v>10</v>
      </c>
      <c r="C14" s="80" t="s">
        <v>111</v>
      </c>
      <c r="D14">
        <v>1</v>
      </c>
      <c r="E14">
        <v>2</v>
      </c>
      <c r="F14">
        <v>3</v>
      </c>
      <c r="G14">
        <v>2</v>
      </c>
      <c r="H14">
        <v>6</v>
      </c>
      <c r="I14">
        <v>2000</v>
      </c>
      <c r="J14">
        <v>2</v>
      </c>
      <c r="K14">
        <v>6</v>
      </c>
      <c r="L14">
        <v>1013</v>
      </c>
      <c r="M14">
        <v>966</v>
      </c>
      <c r="N14">
        <v>1503</v>
      </c>
      <c r="O14">
        <v>766</v>
      </c>
      <c r="P14">
        <v>737</v>
      </c>
      <c r="Q14">
        <v>0</v>
      </c>
      <c r="R14">
        <v>0</v>
      </c>
      <c r="S14">
        <v>497</v>
      </c>
      <c r="T14">
        <v>244</v>
      </c>
      <c r="U14">
        <v>226</v>
      </c>
      <c r="V14">
        <v>3</v>
      </c>
      <c r="W14">
        <v>3</v>
      </c>
      <c r="X14">
        <v>21</v>
      </c>
    </row>
    <row r="15" spans="1:24" x14ac:dyDescent="0.55000000000000004">
      <c r="A15">
        <v>63</v>
      </c>
      <c r="B15">
        <v>10</v>
      </c>
      <c r="C15" s="80" t="s">
        <v>111</v>
      </c>
      <c r="D15">
        <v>3</v>
      </c>
      <c r="E15">
        <v>4</v>
      </c>
      <c r="F15">
        <v>8</v>
      </c>
      <c r="G15">
        <v>3</v>
      </c>
      <c r="H15">
        <v>6</v>
      </c>
      <c r="I15">
        <v>2000</v>
      </c>
      <c r="J15">
        <v>3</v>
      </c>
      <c r="K15">
        <v>6</v>
      </c>
      <c r="L15">
        <v>1062</v>
      </c>
      <c r="M15">
        <v>895</v>
      </c>
      <c r="N15">
        <v>1271</v>
      </c>
      <c r="O15">
        <v>726</v>
      </c>
      <c r="P15">
        <v>545</v>
      </c>
      <c r="Q15">
        <v>0</v>
      </c>
      <c r="R15">
        <v>0</v>
      </c>
      <c r="S15">
        <v>729</v>
      </c>
      <c r="T15">
        <v>314</v>
      </c>
      <c r="U15">
        <v>322</v>
      </c>
      <c r="V15">
        <v>22</v>
      </c>
      <c r="W15">
        <v>28</v>
      </c>
      <c r="X15">
        <v>43</v>
      </c>
    </row>
    <row r="16" spans="1:24" x14ac:dyDescent="0.55000000000000004">
      <c r="A16">
        <v>64</v>
      </c>
      <c r="B16">
        <v>10</v>
      </c>
      <c r="C16" s="80" t="s">
        <v>111</v>
      </c>
      <c r="D16">
        <v>2</v>
      </c>
      <c r="E16">
        <v>8</v>
      </c>
      <c r="F16">
        <v>9</v>
      </c>
      <c r="G16">
        <v>2</v>
      </c>
      <c r="H16">
        <v>10</v>
      </c>
      <c r="I16">
        <v>2000</v>
      </c>
      <c r="J16">
        <v>2</v>
      </c>
      <c r="K16">
        <v>10</v>
      </c>
      <c r="L16">
        <v>958</v>
      </c>
      <c r="M16">
        <v>1037</v>
      </c>
      <c r="N16">
        <v>1443</v>
      </c>
      <c r="O16">
        <v>674</v>
      </c>
      <c r="P16">
        <v>769</v>
      </c>
      <c r="Q16">
        <v>0</v>
      </c>
      <c r="R16">
        <v>0</v>
      </c>
      <c r="S16">
        <v>557</v>
      </c>
      <c r="T16">
        <v>280</v>
      </c>
      <c r="U16">
        <v>267</v>
      </c>
      <c r="V16">
        <v>4</v>
      </c>
      <c r="W16">
        <v>1</v>
      </c>
      <c r="X16">
        <v>5</v>
      </c>
    </row>
    <row r="17" spans="1:24" x14ac:dyDescent="0.55000000000000004">
      <c r="A17">
        <v>65</v>
      </c>
      <c r="B17">
        <v>10</v>
      </c>
      <c r="C17" s="80" t="s">
        <v>111</v>
      </c>
      <c r="D17">
        <v>4</v>
      </c>
      <c r="E17">
        <v>9</v>
      </c>
      <c r="F17">
        <v>10</v>
      </c>
      <c r="G17">
        <v>2</v>
      </c>
      <c r="H17">
        <v>6</v>
      </c>
      <c r="I17">
        <v>2000</v>
      </c>
      <c r="J17">
        <v>2</v>
      </c>
      <c r="K17">
        <v>6</v>
      </c>
      <c r="L17">
        <v>994</v>
      </c>
      <c r="M17">
        <v>984</v>
      </c>
      <c r="N17">
        <v>1424</v>
      </c>
      <c r="O17">
        <v>729</v>
      </c>
      <c r="P17">
        <v>695</v>
      </c>
      <c r="Q17">
        <v>0</v>
      </c>
      <c r="R17">
        <v>0</v>
      </c>
      <c r="S17">
        <v>576</v>
      </c>
      <c r="T17">
        <v>261</v>
      </c>
      <c r="U17">
        <v>279</v>
      </c>
      <c r="V17">
        <v>4</v>
      </c>
      <c r="W17">
        <v>10</v>
      </c>
      <c r="X17">
        <v>22</v>
      </c>
    </row>
    <row r="18" spans="1:24" x14ac:dyDescent="0.55000000000000004">
      <c r="A18">
        <v>66</v>
      </c>
      <c r="B18">
        <v>10</v>
      </c>
      <c r="C18" s="80" t="s">
        <v>111</v>
      </c>
      <c r="D18">
        <v>1</v>
      </c>
      <c r="E18">
        <v>10</v>
      </c>
      <c r="F18">
        <v>13</v>
      </c>
      <c r="G18">
        <v>3</v>
      </c>
      <c r="H18">
        <v>28</v>
      </c>
      <c r="I18">
        <v>2000</v>
      </c>
      <c r="J18">
        <v>3</v>
      </c>
      <c r="K18">
        <v>25</v>
      </c>
      <c r="L18">
        <v>957</v>
      </c>
      <c r="M18">
        <v>1043</v>
      </c>
      <c r="N18">
        <v>1131</v>
      </c>
      <c r="O18">
        <v>539</v>
      </c>
      <c r="P18">
        <v>592</v>
      </c>
      <c r="Q18">
        <v>0</v>
      </c>
      <c r="R18">
        <v>0</v>
      </c>
      <c r="S18">
        <v>869</v>
      </c>
      <c r="T18">
        <v>418</v>
      </c>
      <c r="U18">
        <v>451</v>
      </c>
      <c r="V18">
        <v>0</v>
      </c>
      <c r="W18">
        <v>0</v>
      </c>
      <c r="X18">
        <v>0</v>
      </c>
    </row>
    <row r="19" spans="1:24" x14ac:dyDescent="0.55000000000000004">
      <c r="A19">
        <v>67</v>
      </c>
      <c r="B19">
        <v>10</v>
      </c>
      <c r="C19" s="80" t="s">
        <v>111</v>
      </c>
      <c r="D19">
        <v>2</v>
      </c>
      <c r="E19">
        <v>4</v>
      </c>
      <c r="F19">
        <v>10</v>
      </c>
      <c r="G19">
        <v>3</v>
      </c>
      <c r="H19">
        <v>10</v>
      </c>
      <c r="I19">
        <v>2000</v>
      </c>
      <c r="J19">
        <v>3</v>
      </c>
      <c r="K19">
        <v>10</v>
      </c>
      <c r="L19">
        <v>996</v>
      </c>
      <c r="M19">
        <v>994</v>
      </c>
      <c r="N19">
        <v>1134</v>
      </c>
      <c r="O19">
        <v>591</v>
      </c>
      <c r="P19">
        <v>543</v>
      </c>
      <c r="Q19">
        <v>0</v>
      </c>
      <c r="R19">
        <v>0</v>
      </c>
      <c r="S19">
        <v>866</v>
      </c>
      <c r="T19">
        <v>401</v>
      </c>
      <c r="U19">
        <v>445</v>
      </c>
      <c r="V19">
        <v>4</v>
      </c>
      <c r="W19">
        <v>6</v>
      </c>
      <c r="X19">
        <v>10</v>
      </c>
    </row>
    <row r="20" spans="1:24" x14ac:dyDescent="0.55000000000000004">
      <c r="A20">
        <v>68</v>
      </c>
      <c r="B20">
        <v>10</v>
      </c>
      <c r="C20" s="80" t="s">
        <v>111</v>
      </c>
      <c r="D20">
        <v>2</v>
      </c>
      <c r="E20">
        <v>7</v>
      </c>
      <c r="F20">
        <v>10</v>
      </c>
      <c r="G20">
        <v>3</v>
      </c>
      <c r="H20">
        <v>10</v>
      </c>
      <c r="I20">
        <v>2000</v>
      </c>
      <c r="J20">
        <v>3</v>
      </c>
      <c r="K20">
        <v>10</v>
      </c>
      <c r="L20">
        <v>1015</v>
      </c>
      <c r="M20">
        <v>974</v>
      </c>
      <c r="N20">
        <v>1278</v>
      </c>
      <c r="O20">
        <v>675</v>
      </c>
      <c r="P20">
        <v>603</v>
      </c>
      <c r="Q20">
        <v>0</v>
      </c>
      <c r="R20">
        <v>0</v>
      </c>
      <c r="S20">
        <v>722</v>
      </c>
      <c r="T20">
        <v>337</v>
      </c>
      <c r="U20">
        <v>369</v>
      </c>
      <c r="V20">
        <v>3</v>
      </c>
      <c r="W20">
        <v>2</v>
      </c>
      <c r="X20">
        <v>11</v>
      </c>
    </row>
    <row r="21" spans="1:24" x14ac:dyDescent="0.55000000000000004">
      <c r="A21">
        <v>69</v>
      </c>
      <c r="B21">
        <v>10</v>
      </c>
      <c r="C21" s="80" t="s">
        <v>111</v>
      </c>
      <c r="D21">
        <v>2</v>
      </c>
      <c r="E21">
        <v>7</v>
      </c>
      <c r="F21">
        <v>8</v>
      </c>
      <c r="G21">
        <v>2</v>
      </c>
      <c r="H21">
        <v>8</v>
      </c>
      <c r="I21">
        <v>2000</v>
      </c>
      <c r="J21">
        <v>2</v>
      </c>
      <c r="K21">
        <v>8</v>
      </c>
      <c r="L21">
        <v>1009</v>
      </c>
      <c r="M21">
        <v>974</v>
      </c>
      <c r="N21">
        <v>1424</v>
      </c>
      <c r="O21">
        <v>726</v>
      </c>
      <c r="P21">
        <v>698</v>
      </c>
      <c r="Q21">
        <v>0</v>
      </c>
      <c r="R21">
        <v>0</v>
      </c>
      <c r="S21">
        <v>576</v>
      </c>
      <c r="T21">
        <v>277</v>
      </c>
      <c r="U21">
        <v>271</v>
      </c>
      <c r="V21">
        <v>6</v>
      </c>
      <c r="W21">
        <v>5</v>
      </c>
      <c r="X21">
        <v>17</v>
      </c>
    </row>
    <row r="22" spans="1:24" x14ac:dyDescent="0.55000000000000004">
      <c r="A22">
        <v>70</v>
      </c>
      <c r="B22">
        <v>10</v>
      </c>
      <c r="C22" s="80" t="s">
        <v>111</v>
      </c>
      <c r="D22">
        <v>1</v>
      </c>
      <c r="E22">
        <v>8</v>
      </c>
      <c r="F22">
        <v>13</v>
      </c>
      <c r="G22">
        <v>3</v>
      </c>
      <c r="H22">
        <v>28</v>
      </c>
      <c r="I22">
        <v>2000</v>
      </c>
      <c r="J22">
        <v>3</v>
      </c>
      <c r="K22">
        <v>22</v>
      </c>
      <c r="L22">
        <v>973</v>
      </c>
      <c r="M22">
        <v>1027</v>
      </c>
      <c r="N22">
        <v>927</v>
      </c>
      <c r="O22">
        <v>431</v>
      </c>
      <c r="P22">
        <v>496</v>
      </c>
      <c r="Q22">
        <v>0</v>
      </c>
      <c r="R22">
        <v>0</v>
      </c>
      <c r="S22">
        <v>1073</v>
      </c>
      <c r="T22">
        <v>542</v>
      </c>
      <c r="U22">
        <v>531</v>
      </c>
      <c r="V22">
        <v>0</v>
      </c>
      <c r="W22">
        <v>0</v>
      </c>
      <c r="X22">
        <v>0</v>
      </c>
    </row>
    <row r="23" spans="1:24" x14ac:dyDescent="0.55000000000000004">
      <c r="A23">
        <v>71</v>
      </c>
      <c r="B23">
        <v>10</v>
      </c>
      <c r="C23" s="80" t="s">
        <v>111</v>
      </c>
      <c r="D23">
        <v>1</v>
      </c>
      <c r="E23">
        <v>2</v>
      </c>
      <c r="F23">
        <v>13</v>
      </c>
      <c r="G23">
        <v>9</v>
      </c>
      <c r="H23">
        <v>28</v>
      </c>
      <c r="I23">
        <v>2000</v>
      </c>
      <c r="J23">
        <v>9</v>
      </c>
      <c r="K23">
        <v>28</v>
      </c>
      <c r="L23">
        <v>993</v>
      </c>
      <c r="M23">
        <v>1006</v>
      </c>
      <c r="N23">
        <v>360</v>
      </c>
      <c r="O23">
        <v>185</v>
      </c>
      <c r="P23">
        <v>175</v>
      </c>
      <c r="Q23">
        <v>0</v>
      </c>
      <c r="R23">
        <v>0</v>
      </c>
      <c r="S23">
        <v>1640</v>
      </c>
      <c r="T23">
        <v>807</v>
      </c>
      <c r="U23">
        <v>831</v>
      </c>
      <c r="V23">
        <v>1</v>
      </c>
      <c r="W23">
        <v>0</v>
      </c>
      <c r="X23">
        <v>1</v>
      </c>
    </row>
    <row r="24" spans="1:24" x14ac:dyDescent="0.55000000000000004">
      <c r="A24">
        <v>72</v>
      </c>
      <c r="B24">
        <v>10</v>
      </c>
      <c r="C24" s="80" t="s">
        <v>111</v>
      </c>
      <c r="D24">
        <v>1</v>
      </c>
      <c r="E24">
        <v>5</v>
      </c>
      <c r="F24">
        <v>8</v>
      </c>
      <c r="G24">
        <v>3</v>
      </c>
      <c r="H24">
        <v>17</v>
      </c>
      <c r="I24">
        <v>2000</v>
      </c>
      <c r="J24">
        <v>3</v>
      </c>
      <c r="K24">
        <v>17</v>
      </c>
      <c r="L24">
        <v>1006</v>
      </c>
      <c r="M24">
        <v>994</v>
      </c>
      <c r="N24">
        <v>1066</v>
      </c>
      <c r="O24">
        <v>552</v>
      </c>
      <c r="P24">
        <v>514</v>
      </c>
      <c r="Q24">
        <v>0</v>
      </c>
      <c r="R24">
        <v>0</v>
      </c>
      <c r="S24">
        <v>934</v>
      </c>
      <c r="T24">
        <v>454</v>
      </c>
      <c r="U24">
        <v>479</v>
      </c>
      <c r="V24">
        <v>0</v>
      </c>
      <c r="W24">
        <v>1</v>
      </c>
      <c r="X24">
        <v>0</v>
      </c>
    </row>
    <row r="25" spans="1:24" x14ac:dyDescent="0.55000000000000004">
      <c r="A25">
        <v>73</v>
      </c>
      <c r="B25">
        <v>10</v>
      </c>
      <c r="C25" s="80" t="s">
        <v>111</v>
      </c>
      <c r="D25">
        <v>1</v>
      </c>
      <c r="E25">
        <v>5</v>
      </c>
      <c r="F25">
        <v>13</v>
      </c>
      <c r="G25">
        <v>5</v>
      </c>
      <c r="H25">
        <v>28</v>
      </c>
      <c r="I25">
        <v>2000</v>
      </c>
      <c r="J25">
        <v>5</v>
      </c>
      <c r="K25">
        <v>28</v>
      </c>
      <c r="L25">
        <v>959</v>
      </c>
      <c r="M25">
        <v>1040</v>
      </c>
      <c r="N25">
        <v>735</v>
      </c>
      <c r="O25">
        <v>368</v>
      </c>
      <c r="P25">
        <v>367</v>
      </c>
      <c r="Q25">
        <v>0</v>
      </c>
      <c r="R25">
        <v>0</v>
      </c>
      <c r="S25">
        <v>1265</v>
      </c>
      <c r="T25">
        <v>591</v>
      </c>
      <c r="U25">
        <v>673</v>
      </c>
      <c r="V25">
        <v>0</v>
      </c>
      <c r="W25">
        <v>0</v>
      </c>
      <c r="X25">
        <v>1</v>
      </c>
    </row>
    <row r="26" spans="1:24" x14ac:dyDescent="0.55000000000000004">
      <c r="A26">
        <v>74</v>
      </c>
      <c r="B26">
        <v>10</v>
      </c>
      <c r="C26" s="80" t="s">
        <v>111</v>
      </c>
      <c r="D26">
        <v>3</v>
      </c>
      <c r="E26">
        <v>8</v>
      </c>
      <c r="F26">
        <v>10</v>
      </c>
      <c r="G26">
        <v>2</v>
      </c>
      <c r="H26">
        <v>8</v>
      </c>
      <c r="I26">
        <v>2000</v>
      </c>
      <c r="J26">
        <v>2</v>
      </c>
      <c r="K26">
        <v>8</v>
      </c>
      <c r="L26">
        <v>954</v>
      </c>
      <c r="M26">
        <v>1010</v>
      </c>
      <c r="N26">
        <v>1360</v>
      </c>
      <c r="O26">
        <v>670</v>
      </c>
      <c r="P26">
        <v>690</v>
      </c>
      <c r="Q26">
        <v>0</v>
      </c>
      <c r="R26">
        <v>0</v>
      </c>
      <c r="S26">
        <v>640</v>
      </c>
      <c r="T26">
        <v>274</v>
      </c>
      <c r="U26">
        <v>313</v>
      </c>
      <c r="V26">
        <v>10</v>
      </c>
      <c r="W26">
        <v>7</v>
      </c>
      <c r="X26">
        <v>36</v>
      </c>
    </row>
    <row r="27" spans="1:24" x14ac:dyDescent="0.55000000000000004">
      <c r="A27">
        <v>75</v>
      </c>
      <c r="B27">
        <v>10</v>
      </c>
      <c r="C27" s="80" t="s">
        <v>111</v>
      </c>
      <c r="D27">
        <v>1</v>
      </c>
      <c r="E27">
        <v>2</v>
      </c>
      <c r="F27">
        <v>11</v>
      </c>
      <c r="G27">
        <v>7</v>
      </c>
      <c r="H27">
        <v>24</v>
      </c>
      <c r="I27">
        <v>2000</v>
      </c>
      <c r="J27">
        <v>8</v>
      </c>
      <c r="K27">
        <v>24</v>
      </c>
      <c r="L27">
        <v>1032</v>
      </c>
      <c r="M27">
        <v>964</v>
      </c>
      <c r="N27">
        <v>437</v>
      </c>
      <c r="O27">
        <v>218</v>
      </c>
      <c r="P27">
        <v>219</v>
      </c>
      <c r="Q27">
        <v>0</v>
      </c>
      <c r="R27">
        <v>0</v>
      </c>
      <c r="S27">
        <v>1563</v>
      </c>
      <c r="T27">
        <v>811</v>
      </c>
      <c r="U27">
        <v>745</v>
      </c>
      <c r="V27">
        <v>3</v>
      </c>
      <c r="W27">
        <v>0</v>
      </c>
      <c r="X27">
        <v>4</v>
      </c>
    </row>
    <row r="28" spans="1:24" x14ac:dyDescent="0.55000000000000004">
      <c r="A28">
        <v>76</v>
      </c>
      <c r="B28">
        <v>10</v>
      </c>
      <c r="C28" s="80" t="s">
        <v>111</v>
      </c>
      <c r="D28">
        <v>1</v>
      </c>
      <c r="E28">
        <v>5</v>
      </c>
      <c r="F28">
        <v>8</v>
      </c>
      <c r="G28">
        <v>3</v>
      </c>
      <c r="H28">
        <v>17</v>
      </c>
      <c r="I28">
        <v>2000</v>
      </c>
      <c r="J28">
        <v>3</v>
      </c>
      <c r="K28">
        <v>17</v>
      </c>
      <c r="L28">
        <v>1013</v>
      </c>
      <c r="M28">
        <v>982</v>
      </c>
      <c r="N28">
        <v>1065</v>
      </c>
      <c r="O28">
        <v>566</v>
      </c>
      <c r="P28">
        <v>499</v>
      </c>
      <c r="Q28">
        <v>0</v>
      </c>
      <c r="R28">
        <v>0</v>
      </c>
      <c r="S28">
        <v>935</v>
      </c>
      <c r="T28">
        <v>447</v>
      </c>
      <c r="U28">
        <v>481</v>
      </c>
      <c r="V28">
        <v>0</v>
      </c>
      <c r="W28">
        <v>2</v>
      </c>
      <c r="X28">
        <v>5</v>
      </c>
    </row>
    <row r="29" spans="1:24" x14ac:dyDescent="0.55000000000000004">
      <c r="A29">
        <v>77</v>
      </c>
      <c r="B29">
        <v>10</v>
      </c>
      <c r="C29" s="80" t="s">
        <v>111</v>
      </c>
      <c r="D29">
        <v>1</v>
      </c>
      <c r="E29">
        <v>3</v>
      </c>
      <c r="F29">
        <v>3</v>
      </c>
      <c r="G29">
        <v>1</v>
      </c>
      <c r="H29">
        <v>6</v>
      </c>
      <c r="I29">
        <v>2000</v>
      </c>
      <c r="J29">
        <v>1</v>
      </c>
      <c r="K29">
        <v>6</v>
      </c>
      <c r="L29">
        <v>1019</v>
      </c>
      <c r="M29">
        <v>943</v>
      </c>
      <c r="N29">
        <v>1444</v>
      </c>
      <c r="O29">
        <v>741</v>
      </c>
      <c r="P29">
        <v>703</v>
      </c>
      <c r="Q29">
        <v>0</v>
      </c>
      <c r="R29">
        <v>0</v>
      </c>
      <c r="S29">
        <v>556</v>
      </c>
      <c r="T29">
        <v>270</v>
      </c>
      <c r="U29">
        <v>234</v>
      </c>
      <c r="V29">
        <v>8</v>
      </c>
      <c r="W29">
        <v>6</v>
      </c>
      <c r="X29">
        <v>38</v>
      </c>
    </row>
    <row r="30" spans="1:24" x14ac:dyDescent="0.55000000000000004">
      <c r="A30">
        <v>78</v>
      </c>
      <c r="B30">
        <v>10</v>
      </c>
      <c r="C30" s="80" t="s">
        <v>111</v>
      </c>
      <c r="D30">
        <v>1</v>
      </c>
      <c r="E30">
        <v>7</v>
      </c>
      <c r="F30">
        <v>11</v>
      </c>
      <c r="G30">
        <v>3</v>
      </c>
      <c r="H30">
        <v>24</v>
      </c>
      <c r="I30">
        <v>2000</v>
      </c>
      <c r="J30">
        <v>3</v>
      </c>
      <c r="K30">
        <v>24</v>
      </c>
      <c r="L30">
        <v>1019</v>
      </c>
      <c r="M30">
        <v>979</v>
      </c>
      <c r="N30">
        <v>915</v>
      </c>
      <c r="O30">
        <v>464</v>
      </c>
      <c r="P30">
        <v>451</v>
      </c>
      <c r="Q30">
        <v>0</v>
      </c>
      <c r="R30">
        <v>0</v>
      </c>
      <c r="S30">
        <v>1085</v>
      </c>
      <c r="T30">
        <v>554</v>
      </c>
      <c r="U30">
        <v>528</v>
      </c>
      <c r="V30">
        <v>1</v>
      </c>
      <c r="W30">
        <v>0</v>
      </c>
      <c r="X30">
        <v>2</v>
      </c>
    </row>
    <row r="31" spans="1:24" x14ac:dyDescent="0.55000000000000004">
      <c r="A31">
        <v>79</v>
      </c>
      <c r="B31">
        <v>10</v>
      </c>
      <c r="C31" s="80" t="s">
        <v>111</v>
      </c>
      <c r="D31">
        <v>1</v>
      </c>
      <c r="E31">
        <v>5</v>
      </c>
      <c r="F31">
        <v>8</v>
      </c>
      <c r="G31">
        <v>3</v>
      </c>
      <c r="H31">
        <v>17</v>
      </c>
      <c r="I31">
        <v>2000</v>
      </c>
      <c r="J31">
        <v>3</v>
      </c>
      <c r="K31">
        <v>17</v>
      </c>
      <c r="L31">
        <v>1024</v>
      </c>
      <c r="M31">
        <v>968</v>
      </c>
      <c r="N31">
        <v>1057</v>
      </c>
      <c r="O31">
        <v>576</v>
      </c>
      <c r="P31">
        <v>481</v>
      </c>
      <c r="Q31">
        <v>0</v>
      </c>
      <c r="R31">
        <v>0</v>
      </c>
      <c r="S31">
        <v>943</v>
      </c>
      <c r="T31">
        <v>447</v>
      </c>
      <c r="U31">
        <v>483</v>
      </c>
      <c r="V31">
        <v>1</v>
      </c>
      <c r="W31">
        <v>4</v>
      </c>
      <c r="X31">
        <v>8</v>
      </c>
    </row>
    <row r="32" spans="1:24" x14ac:dyDescent="0.55000000000000004">
      <c r="A32">
        <v>80</v>
      </c>
      <c r="B32">
        <v>10</v>
      </c>
      <c r="C32" s="80" t="s">
        <v>111</v>
      </c>
      <c r="D32">
        <v>1</v>
      </c>
      <c r="E32">
        <v>4</v>
      </c>
      <c r="F32">
        <v>16</v>
      </c>
      <c r="G32">
        <v>7</v>
      </c>
      <c r="H32">
        <v>35</v>
      </c>
      <c r="I32">
        <v>2000</v>
      </c>
      <c r="J32">
        <v>7</v>
      </c>
      <c r="K32">
        <v>35</v>
      </c>
      <c r="L32">
        <v>1018</v>
      </c>
      <c r="M32">
        <v>982</v>
      </c>
      <c r="N32">
        <v>340</v>
      </c>
      <c r="O32">
        <v>181</v>
      </c>
      <c r="P32">
        <v>159</v>
      </c>
      <c r="Q32">
        <v>0</v>
      </c>
      <c r="R32">
        <v>0</v>
      </c>
      <c r="S32">
        <v>1660</v>
      </c>
      <c r="T32">
        <v>837</v>
      </c>
      <c r="U32">
        <v>823</v>
      </c>
      <c r="V32">
        <v>0</v>
      </c>
      <c r="W32">
        <v>0</v>
      </c>
      <c r="X32">
        <v>0</v>
      </c>
    </row>
    <row r="33" spans="1:24" x14ac:dyDescent="0.55000000000000004">
      <c r="A33">
        <v>81</v>
      </c>
      <c r="B33">
        <v>10</v>
      </c>
      <c r="C33" s="80" t="s">
        <v>111</v>
      </c>
      <c r="D33">
        <v>1</v>
      </c>
      <c r="E33">
        <v>7</v>
      </c>
      <c r="F33">
        <v>15</v>
      </c>
      <c r="G33">
        <v>3</v>
      </c>
      <c r="H33">
        <v>33</v>
      </c>
      <c r="I33">
        <v>2000</v>
      </c>
      <c r="J33">
        <v>3</v>
      </c>
      <c r="K33">
        <v>33</v>
      </c>
      <c r="L33">
        <v>993</v>
      </c>
      <c r="M33">
        <v>1006</v>
      </c>
      <c r="N33">
        <v>674</v>
      </c>
      <c r="O33">
        <v>322</v>
      </c>
      <c r="P33">
        <v>352</v>
      </c>
      <c r="Q33">
        <v>0</v>
      </c>
      <c r="R33">
        <v>0</v>
      </c>
      <c r="S33">
        <v>1326</v>
      </c>
      <c r="T33">
        <v>669</v>
      </c>
      <c r="U33">
        <v>654</v>
      </c>
      <c r="V33">
        <v>2</v>
      </c>
      <c r="W33">
        <v>0</v>
      </c>
      <c r="X33">
        <v>1</v>
      </c>
    </row>
    <row r="34" spans="1:24" x14ac:dyDescent="0.55000000000000004">
      <c r="A34">
        <v>82</v>
      </c>
      <c r="B34">
        <v>10</v>
      </c>
      <c r="C34" s="80" t="s">
        <v>111</v>
      </c>
      <c r="D34">
        <v>1</v>
      </c>
      <c r="E34">
        <v>13</v>
      </c>
      <c r="F34">
        <v>15</v>
      </c>
      <c r="G34">
        <v>3</v>
      </c>
      <c r="H34">
        <v>33</v>
      </c>
      <c r="I34">
        <v>2000</v>
      </c>
      <c r="J34">
        <v>3</v>
      </c>
      <c r="K34">
        <v>33</v>
      </c>
      <c r="L34">
        <v>1020</v>
      </c>
      <c r="M34">
        <v>980</v>
      </c>
      <c r="N34">
        <v>1130</v>
      </c>
      <c r="O34">
        <v>602</v>
      </c>
      <c r="P34">
        <v>528</v>
      </c>
      <c r="Q34">
        <v>0</v>
      </c>
      <c r="R34">
        <v>0</v>
      </c>
      <c r="S34">
        <v>870</v>
      </c>
      <c r="T34">
        <v>417</v>
      </c>
      <c r="U34">
        <v>452</v>
      </c>
      <c r="V34">
        <v>1</v>
      </c>
      <c r="W34">
        <v>0</v>
      </c>
      <c r="X34">
        <v>0</v>
      </c>
    </row>
    <row r="35" spans="1:24" x14ac:dyDescent="0.55000000000000004">
      <c r="A35">
        <v>83</v>
      </c>
      <c r="B35">
        <v>10</v>
      </c>
      <c r="C35" s="80" t="s">
        <v>111</v>
      </c>
      <c r="D35">
        <v>1</v>
      </c>
      <c r="E35">
        <v>8</v>
      </c>
      <c r="F35">
        <v>11</v>
      </c>
      <c r="G35">
        <v>3</v>
      </c>
      <c r="H35">
        <v>24</v>
      </c>
      <c r="I35">
        <v>2000</v>
      </c>
      <c r="J35">
        <v>3</v>
      </c>
      <c r="K35">
        <v>24</v>
      </c>
      <c r="L35">
        <v>980</v>
      </c>
      <c r="M35">
        <v>1018</v>
      </c>
      <c r="N35">
        <v>1001</v>
      </c>
      <c r="O35">
        <v>500</v>
      </c>
      <c r="P35">
        <v>501</v>
      </c>
      <c r="Q35">
        <v>0</v>
      </c>
      <c r="R35">
        <v>0</v>
      </c>
      <c r="S35">
        <v>999</v>
      </c>
      <c r="T35">
        <v>478</v>
      </c>
      <c r="U35">
        <v>515</v>
      </c>
      <c r="V35">
        <v>2</v>
      </c>
      <c r="W35">
        <v>2</v>
      </c>
      <c r="X35">
        <v>2</v>
      </c>
    </row>
    <row r="36" spans="1:24" x14ac:dyDescent="0.55000000000000004">
      <c r="A36">
        <v>84</v>
      </c>
      <c r="B36">
        <v>10</v>
      </c>
      <c r="C36" s="80" t="s">
        <v>111</v>
      </c>
      <c r="D36">
        <v>2</v>
      </c>
      <c r="E36">
        <v>8</v>
      </c>
      <c r="F36">
        <v>8</v>
      </c>
      <c r="G36">
        <v>1</v>
      </c>
      <c r="H36">
        <v>8</v>
      </c>
      <c r="I36">
        <v>2000</v>
      </c>
      <c r="J36">
        <v>1</v>
      </c>
      <c r="K36">
        <v>8</v>
      </c>
      <c r="L36">
        <v>1015</v>
      </c>
      <c r="M36">
        <v>916</v>
      </c>
      <c r="N36">
        <v>1307</v>
      </c>
      <c r="O36">
        <v>694</v>
      </c>
      <c r="P36">
        <v>613</v>
      </c>
      <c r="Q36">
        <v>0</v>
      </c>
      <c r="R36">
        <v>0</v>
      </c>
      <c r="S36">
        <v>693</v>
      </c>
      <c r="T36">
        <v>303</v>
      </c>
      <c r="U36">
        <v>294</v>
      </c>
      <c r="V36">
        <v>18</v>
      </c>
      <c r="W36">
        <v>9</v>
      </c>
      <c r="X36">
        <v>69</v>
      </c>
    </row>
    <row r="37" spans="1:24" x14ac:dyDescent="0.55000000000000004">
      <c r="A37">
        <v>85</v>
      </c>
      <c r="B37">
        <v>10</v>
      </c>
      <c r="C37" s="80" t="s">
        <v>111</v>
      </c>
      <c r="D37">
        <v>2</v>
      </c>
      <c r="E37">
        <v>9</v>
      </c>
      <c r="F37">
        <v>9</v>
      </c>
      <c r="G37">
        <v>1</v>
      </c>
      <c r="H37">
        <v>10</v>
      </c>
      <c r="I37">
        <v>2000</v>
      </c>
      <c r="J37">
        <v>1</v>
      </c>
      <c r="K37">
        <v>10</v>
      </c>
      <c r="L37">
        <v>944</v>
      </c>
      <c r="M37">
        <v>996</v>
      </c>
      <c r="N37">
        <v>1222</v>
      </c>
      <c r="O37">
        <v>588</v>
      </c>
      <c r="P37">
        <v>634</v>
      </c>
      <c r="Q37">
        <v>0</v>
      </c>
      <c r="R37">
        <v>0</v>
      </c>
      <c r="S37">
        <v>778</v>
      </c>
      <c r="T37">
        <v>343</v>
      </c>
      <c r="U37">
        <v>338</v>
      </c>
      <c r="V37">
        <v>13</v>
      </c>
      <c r="W37">
        <v>24</v>
      </c>
      <c r="X37">
        <v>60</v>
      </c>
    </row>
    <row r="38" spans="1:24" x14ac:dyDescent="0.55000000000000004">
      <c r="A38">
        <v>86</v>
      </c>
      <c r="B38">
        <v>10</v>
      </c>
      <c r="C38" s="80" t="s">
        <v>111</v>
      </c>
      <c r="D38">
        <v>2</v>
      </c>
      <c r="E38">
        <v>12</v>
      </c>
      <c r="F38">
        <v>12</v>
      </c>
      <c r="G38">
        <v>1</v>
      </c>
      <c r="H38">
        <v>13</v>
      </c>
      <c r="I38">
        <v>2000</v>
      </c>
      <c r="J38">
        <v>1</v>
      </c>
      <c r="K38">
        <v>13</v>
      </c>
      <c r="L38">
        <v>1030</v>
      </c>
      <c r="M38">
        <v>956</v>
      </c>
      <c r="N38">
        <v>1188</v>
      </c>
      <c r="O38">
        <v>579</v>
      </c>
      <c r="P38">
        <v>609</v>
      </c>
      <c r="Q38">
        <v>0</v>
      </c>
      <c r="R38">
        <v>0</v>
      </c>
      <c r="S38">
        <v>812</v>
      </c>
      <c r="T38">
        <v>442</v>
      </c>
      <c r="U38">
        <v>340</v>
      </c>
      <c r="V38">
        <v>9</v>
      </c>
      <c r="W38">
        <v>7</v>
      </c>
      <c r="X38">
        <v>14</v>
      </c>
    </row>
    <row r="39" spans="1:24" x14ac:dyDescent="0.55000000000000004">
      <c r="A39">
        <v>87</v>
      </c>
      <c r="B39">
        <v>10</v>
      </c>
      <c r="C39" s="80" t="s">
        <v>111</v>
      </c>
      <c r="D39">
        <v>1</v>
      </c>
      <c r="E39">
        <v>14</v>
      </c>
      <c r="F39">
        <v>17</v>
      </c>
      <c r="G39">
        <v>3</v>
      </c>
      <c r="H39">
        <v>37</v>
      </c>
      <c r="I39">
        <v>2000</v>
      </c>
      <c r="J39">
        <v>3</v>
      </c>
      <c r="K39">
        <v>37</v>
      </c>
      <c r="L39">
        <v>1044</v>
      </c>
      <c r="M39">
        <v>955</v>
      </c>
      <c r="N39">
        <v>867</v>
      </c>
      <c r="O39">
        <v>473</v>
      </c>
      <c r="P39">
        <v>394</v>
      </c>
      <c r="Q39">
        <v>0</v>
      </c>
      <c r="R39">
        <v>0</v>
      </c>
      <c r="S39">
        <v>1133</v>
      </c>
      <c r="T39">
        <v>569</v>
      </c>
      <c r="U39">
        <v>560</v>
      </c>
      <c r="V39">
        <v>2</v>
      </c>
      <c r="W39">
        <v>1</v>
      </c>
      <c r="X39">
        <v>1</v>
      </c>
    </row>
    <row r="40" spans="1:24" x14ac:dyDescent="0.55000000000000004">
      <c r="A40">
        <v>88</v>
      </c>
      <c r="B40">
        <v>10</v>
      </c>
      <c r="C40" s="80" t="s">
        <v>111</v>
      </c>
      <c r="D40">
        <v>1</v>
      </c>
      <c r="E40">
        <v>10</v>
      </c>
      <c r="F40">
        <v>12</v>
      </c>
      <c r="G40">
        <v>3</v>
      </c>
      <c r="H40">
        <v>26</v>
      </c>
      <c r="I40">
        <v>2000</v>
      </c>
      <c r="J40">
        <v>3</v>
      </c>
      <c r="K40">
        <v>26</v>
      </c>
      <c r="L40">
        <v>1004</v>
      </c>
      <c r="M40">
        <v>985</v>
      </c>
      <c r="N40">
        <v>926</v>
      </c>
      <c r="O40">
        <v>462</v>
      </c>
      <c r="P40">
        <v>464</v>
      </c>
      <c r="Q40">
        <v>0</v>
      </c>
      <c r="R40">
        <v>0</v>
      </c>
      <c r="S40">
        <v>1074</v>
      </c>
      <c r="T40">
        <v>537</v>
      </c>
      <c r="U40">
        <v>513</v>
      </c>
      <c r="V40">
        <v>5</v>
      </c>
      <c r="W40">
        <v>8</v>
      </c>
      <c r="X40">
        <v>11</v>
      </c>
    </row>
    <row r="41" spans="1:24" x14ac:dyDescent="0.55000000000000004">
      <c r="A41">
        <v>89</v>
      </c>
      <c r="B41">
        <v>10</v>
      </c>
      <c r="C41" s="80" t="s">
        <v>111</v>
      </c>
      <c r="D41">
        <v>1</v>
      </c>
      <c r="E41">
        <v>11</v>
      </c>
      <c r="F41">
        <v>12</v>
      </c>
      <c r="G41">
        <v>2</v>
      </c>
      <c r="H41">
        <v>26</v>
      </c>
      <c r="I41">
        <v>2000</v>
      </c>
      <c r="J41">
        <v>2</v>
      </c>
      <c r="K41">
        <v>26</v>
      </c>
      <c r="L41">
        <v>958</v>
      </c>
      <c r="M41">
        <v>1034</v>
      </c>
      <c r="N41">
        <v>1005</v>
      </c>
      <c r="O41">
        <v>471</v>
      </c>
      <c r="P41">
        <v>534</v>
      </c>
      <c r="Q41">
        <v>0</v>
      </c>
      <c r="R41">
        <v>0</v>
      </c>
      <c r="S41">
        <v>995</v>
      </c>
      <c r="T41">
        <v>478</v>
      </c>
      <c r="U41">
        <v>492</v>
      </c>
      <c r="V41">
        <v>9</v>
      </c>
      <c r="W41">
        <v>8</v>
      </c>
      <c r="X41">
        <v>8</v>
      </c>
    </row>
    <row r="42" spans="1:24" x14ac:dyDescent="0.55000000000000004">
      <c r="A42">
        <v>90</v>
      </c>
      <c r="B42">
        <v>10</v>
      </c>
      <c r="C42" s="80" t="s">
        <v>111</v>
      </c>
      <c r="D42">
        <v>1</v>
      </c>
      <c r="E42">
        <v>12</v>
      </c>
      <c r="F42">
        <v>15</v>
      </c>
      <c r="G42">
        <v>3</v>
      </c>
      <c r="H42">
        <v>33</v>
      </c>
      <c r="I42">
        <v>2000</v>
      </c>
      <c r="J42">
        <v>3</v>
      </c>
      <c r="K42">
        <v>33</v>
      </c>
      <c r="L42">
        <v>994</v>
      </c>
      <c r="M42">
        <v>999</v>
      </c>
      <c r="N42">
        <v>784</v>
      </c>
      <c r="O42">
        <v>405</v>
      </c>
      <c r="P42">
        <v>379</v>
      </c>
      <c r="Q42">
        <v>0</v>
      </c>
      <c r="R42">
        <v>0</v>
      </c>
      <c r="S42">
        <v>1216</v>
      </c>
      <c r="T42">
        <v>585</v>
      </c>
      <c r="U42">
        <v>614</v>
      </c>
      <c r="V42">
        <v>4</v>
      </c>
      <c r="W42">
        <v>6</v>
      </c>
      <c r="X42">
        <v>7</v>
      </c>
    </row>
    <row r="43" spans="1:24" x14ac:dyDescent="0.55000000000000004">
      <c r="A43">
        <v>91</v>
      </c>
      <c r="B43">
        <v>10</v>
      </c>
      <c r="C43" s="80" t="s">
        <v>111</v>
      </c>
      <c r="D43">
        <v>1</v>
      </c>
      <c r="E43">
        <v>10</v>
      </c>
      <c r="F43">
        <v>13</v>
      </c>
      <c r="G43">
        <v>3</v>
      </c>
      <c r="H43">
        <v>28</v>
      </c>
      <c r="I43">
        <v>2000</v>
      </c>
      <c r="J43">
        <v>3</v>
      </c>
      <c r="K43">
        <v>28</v>
      </c>
      <c r="L43">
        <v>1029</v>
      </c>
      <c r="M43">
        <v>961</v>
      </c>
      <c r="N43">
        <v>773</v>
      </c>
      <c r="O43">
        <v>424</v>
      </c>
      <c r="P43">
        <v>349</v>
      </c>
      <c r="Q43">
        <v>0</v>
      </c>
      <c r="R43">
        <v>0</v>
      </c>
      <c r="S43">
        <v>1227</v>
      </c>
      <c r="T43">
        <v>591</v>
      </c>
      <c r="U43">
        <v>602</v>
      </c>
      <c r="V43">
        <v>14</v>
      </c>
      <c r="W43">
        <v>10</v>
      </c>
      <c r="X43">
        <v>10</v>
      </c>
    </row>
    <row r="44" spans="1:24" x14ac:dyDescent="0.55000000000000004">
      <c r="A44">
        <v>92</v>
      </c>
      <c r="B44">
        <v>10</v>
      </c>
      <c r="C44" s="80" t="s">
        <v>111</v>
      </c>
      <c r="D44">
        <v>1</v>
      </c>
      <c r="E44">
        <v>12</v>
      </c>
      <c r="F44">
        <v>16</v>
      </c>
      <c r="G44">
        <v>3</v>
      </c>
      <c r="H44">
        <v>35</v>
      </c>
      <c r="I44">
        <v>2000</v>
      </c>
      <c r="J44">
        <v>3</v>
      </c>
      <c r="K44">
        <v>35</v>
      </c>
      <c r="L44">
        <v>1010</v>
      </c>
      <c r="M44">
        <v>976</v>
      </c>
      <c r="N44">
        <v>640</v>
      </c>
      <c r="O44">
        <v>355</v>
      </c>
      <c r="P44">
        <v>285</v>
      </c>
      <c r="Q44">
        <v>0</v>
      </c>
      <c r="R44">
        <v>0</v>
      </c>
      <c r="S44">
        <v>1360</v>
      </c>
      <c r="T44">
        <v>642</v>
      </c>
      <c r="U44">
        <v>683</v>
      </c>
      <c r="V44">
        <v>13</v>
      </c>
      <c r="W44">
        <v>8</v>
      </c>
      <c r="X44">
        <v>14</v>
      </c>
    </row>
    <row r="45" spans="1:24" x14ac:dyDescent="0.55000000000000004">
      <c r="A45">
        <v>93</v>
      </c>
      <c r="B45">
        <v>10</v>
      </c>
      <c r="C45" s="80" t="s">
        <v>111</v>
      </c>
      <c r="D45">
        <v>1</v>
      </c>
      <c r="E45">
        <v>10</v>
      </c>
      <c r="F45">
        <v>11</v>
      </c>
      <c r="G45">
        <v>2</v>
      </c>
      <c r="H45">
        <v>24</v>
      </c>
      <c r="I45">
        <v>2000</v>
      </c>
      <c r="J45">
        <v>2</v>
      </c>
      <c r="K45">
        <v>24</v>
      </c>
      <c r="L45">
        <v>1025</v>
      </c>
      <c r="M45">
        <v>952</v>
      </c>
      <c r="N45">
        <v>755</v>
      </c>
      <c r="O45">
        <v>386</v>
      </c>
      <c r="P45">
        <v>369</v>
      </c>
      <c r="Q45">
        <v>0</v>
      </c>
      <c r="R45">
        <v>0</v>
      </c>
      <c r="S45">
        <v>1245</v>
      </c>
      <c r="T45">
        <v>630</v>
      </c>
      <c r="U45">
        <v>566</v>
      </c>
      <c r="V45">
        <v>9</v>
      </c>
      <c r="W45">
        <v>17</v>
      </c>
      <c r="X45">
        <v>23</v>
      </c>
    </row>
    <row r="46" spans="1:24" x14ac:dyDescent="0.55000000000000004">
      <c r="A46">
        <v>94</v>
      </c>
      <c r="B46">
        <v>10</v>
      </c>
      <c r="C46" s="80" t="s">
        <v>111</v>
      </c>
      <c r="D46">
        <v>1</v>
      </c>
      <c r="E46">
        <v>13</v>
      </c>
      <c r="F46">
        <v>13</v>
      </c>
      <c r="G46">
        <v>1</v>
      </c>
      <c r="H46">
        <v>28</v>
      </c>
      <c r="I46">
        <v>2000</v>
      </c>
      <c r="J46">
        <v>1</v>
      </c>
      <c r="K46">
        <v>28</v>
      </c>
      <c r="L46">
        <v>973</v>
      </c>
      <c r="M46">
        <v>991</v>
      </c>
      <c r="N46">
        <v>712</v>
      </c>
      <c r="O46">
        <v>330</v>
      </c>
      <c r="P46">
        <v>382</v>
      </c>
      <c r="Q46">
        <v>0</v>
      </c>
      <c r="R46">
        <v>0</v>
      </c>
      <c r="S46">
        <v>1288</v>
      </c>
      <c r="T46">
        <v>619</v>
      </c>
      <c r="U46">
        <v>587</v>
      </c>
      <c r="V46">
        <v>24</v>
      </c>
      <c r="W46">
        <v>22</v>
      </c>
      <c r="X46">
        <v>36</v>
      </c>
    </row>
    <row r="47" spans="1:24" x14ac:dyDescent="0.55000000000000004">
      <c r="A47">
        <v>95</v>
      </c>
      <c r="B47">
        <v>10</v>
      </c>
      <c r="C47" s="80" t="s">
        <v>111</v>
      </c>
      <c r="D47">
        <v>1</v>
      </c>
      <c r="E47">
        <v>7</v>
      </c>
      <c r="F47">
        <v>14</v>
      </c>
      <c r="G47">
        <v>3</v>
      </c>
      <c r="H47">
        <v>30</v>
      </c>
      <c r="I47">
        <v>2000</v>
      </c>
      <c r="J47">
        <v>3</v>
      </c>
      <c r="K47">
        <v>30</v>
      </c>
      <c r="L47">
        <v>1059</v>
      </c>
      <c r="M47">
        <v>890</v>
      </c>
      <c r="N47">
        <v>342</v>
      </c>
      <c r="O47">
        <v>198</v>
      </c>
      <c r="P47">
        <v>144</v>
      </c>
      <c r="Q47">
        <v>0</v>
      </c>
      <c r="R47">
        <v>0</v>
      </c>
      <c r="S47">
        <v>1658</v>
      </c>
      <c r="T47">
        <v>826</v>
      </c>
      <c r="U47">
        <v>721</v>
      </c>
      <c r="V47">
        <v>35</v>
      </c>
      <c r="W47">
        <v>25</v>
      </c>
      <c r="X47">
        <v>51</v>
      </c>
    </row>
    <row r="48" spans="1:24" x14ac:dyDescent="0.55000000000000004">
      <c r="A48">
        <v>96</v>
      </c>
      <c r="B48">
        <v>10</v>
      </c>
      <c r="C48" s="80" t="s">
        <v>111</v>
      </c>
      <c r="D48">
        <v>1</v>
      </c>
      <c r="E48">
        <v>14</v>
      </c>
      <c r="F48">
        <v>14</v>
      </c>
      <c r="G48">
        <v>1</v>
      </c>
      <c r="H48">
        <v>30</v>
      </c>
      <c r="I48">
        <v>2000</v>
      </c>
      <c r="J48">
        <v>1</v>
      </c>
      <c r="K48">
        <v>30</v>
      </c>
      <c r="L48">
        <v>992</v>
      </c>
      <c r="M48">
        <v>949</v>
      </c>
      <c r="N48">
        <v>519</v>
      </c>
      <c r="O48">
        <v>247</v>
      </c>
      <c r="P48">
        <v>272</v>
      </c>
      <c r="Q48">
        <v>0</v>
      </c>
      <c r="R48">
        <v>0</v>
      </c>
      <c r="S48">
        <v>1481</v>
      </c>
      <c r="T48">
        <v>693</v>
      </c>
      <c r="U48">
        <v>636</v>
      </c>
      <c r="V48">
        <v>52</v>
      </c>
      <c r="W48">
        <v>41</v>
      </c>
      <c r="X48">
        <v>59</v>
      </c>
    </row>
    <row r="49" spans="1:24" x14ac:dyDescent="0.55000000000000004">
      <c r="A49">
        <v>97</v>
      </c>
      <c r="B49">
        <v>10</v>
      </c>
      <c r="C49" s="80" t="s">
        <v>111</v>
      </c>
      <c r="D49">
        <v>1</v>
      </c>
      <c r="E49">
        <v>7</v>
      </c>
      <c r="F49">
        <v>11</v>
      </c>
      <c r="G49">
        <v>3</v>
      </c>
      <c r="H49">
        <v>24</v>
      </c>
      <c r="I49">
        <v>2000</v>
      </c>
      <c r="J49">
        <v>5</v>
      </c>
      <c r="K49">
        <v>24</v>
      </c>
      <c r="L49">
        <v>1072</v>
      </c>
      <c r="M49">
        <v>864</v>
      </c>
      <c r="N49">
        <v>438</v>
      </c>
      <c r="O49">
        <v>267</v>
      </c>
      <c r="P49">
        <v>171</v>
      </c>
      <c r="Q49">
        <v>0</v>
      </c>
      <c r="R49">
        <v>0</v>
      </c>
      <c r="S49">
        <v>1562</v>
      </c>
      <c r="T49">
        <v>778</v>
      </c>
      <c r="U49">
        <v>664</v>
      </c>
      <c r="V49">
        <v>27</v>
      </c>
      <c r="W49">
        <v>29</v>
      </c>
      <c r="X49">
        <v>64</v>
      </c>
    </row>
    <row r="50" spans="1:24" x14ac:dyDescent="0.55000000000000004">
      <c r="A50">
        <v>98</v>
      </c>
      <c r="B50">
        <v>10</v>
      </c>
      <c r="C50" s="80" t="s">
        <v>111</v>
      </c>
      <c r="D50">
        <v>1</v>
      </c>
      <c r="E50">
        <v>12</v>
      </c>
      <c r="F50">
        <v>14</v>
      </c>
      <c r="G50">
        <v>3</v>
      </c>
      <c r="H50">
        <v>30</v>
      </c>
      <c r="I50">
        <v>2000</v>
      </c>
      <c r="J50">
        <v>3</v>
      </c>
      <c r="K50">
        <v>30</v>
      </c>
      <c r="L50">
        <v>1048</v>
      </c>
      <c r="M50">
        <v>853</v>
      </c>
      <c r="N50">
        <v>346</v>
      </c>
      <c r="O50">
        <v>205</v>
      </c>
      <c r="P50">
        <v>141</v>
      </c>
      <c r="Q50">
        <v>0</v>
      </c>
      <c r="R50">
        <v>0</v>
      </c>
      <c r="S50">
        <v>1654</v>
      </c>
      <c r="T50">
        <v>770</v>
      </c>
      <c r="U50">
        <v>642</v>
      </c>
      <c r="V50">
        <v>73</v>
      </c>
      <c r="W50">
        <v>70</v>
      </c>
      <c r="X50">
        <v>99</v>
      </c>
    </row>
    <row r="51" spans="1:24" x14ac:dyDescent="0.55000000000000004">
      <c r="A51">
        <v>99</v>
      </c>
      <c r="B51">
        <v>10</v>
      </c>
      <c r="C51" s="80" t="s">
        <v>111</v>
      </c>
      <c r="D51">
        <v>1</v>
      </c>
      <c r="E51">
        <v>12</v>
      </c>
      <c r="F51">
        <v>13</v>
      </c>
      <c r="G51">
        <v>2</v>
      </c>
      <c r="H51">
        <v>28</v>
      </c>
      <c r="I51">
        <v>2000</v>
      </c>
      <c r="J51">
        <v>2</v>
      </c>
      <c r="K51">
        <v>28</v>
      </c>
      <c r="L51">
        <v>1092</v>
      </c>
      <c r="M51">
        <v>796</v>
      </c>
      <c r="N51">
        <v>272</v>
      </c>
      <c r="O51">
        <v>175</v>
      </c>
      <c r="P51">
        <v>97</v>
      </c>
      <c r="Q51">
        <v>0</v>
      </c>
      <c r="R51">
        <v>0</v>
      </c>
      <c r="S51">
        <v>1728</v>
      </c>
      <c r="T51">
        <v>837</v>
      </c>
      <c r="U51">
        <v>629</v>
      </c>
      <c r="V51">
        <v>80</v>
      </c>
      <c r="W51">
        <v>70</v>
      </c>
      <c r="X51">
        <v>112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4089F-2DA9-4D8D-B932-3665B31D3002}">
  <dimension ref="A1:X51"/>
  <sheetViews>
    <sheetView workbookViewId="0"/>
  </sheetViews>
  <sheetFormatPr defaultRowHeight="18" x14ac:dyDescent="0.55000000000000004"/>
  <cols>
    <col min="1" max="1" width="4.5" bestFit="1" customWidth="1"/>
    <col min="2" max="2" width="13.75" bestFit="1" customWidth="1"/>
    <col min="3" max="3" width="14.6640625" bestFit="1" customWidth="1"/>
    <col min="4" max="4" width="12.75" bestFit="1" customWidth="1"/>
    <col min="5" max="5" width="10.9140625" bestFit="1" customWidth="1"/>
    <col min="6" max="6" width="7.75" bestFit="1" customWidth="1"/>
    <col min="7" max="7" width="16.83203125" bestFit="1" customWidth="1"/>
    <col min="8" max="8" width="19.5" bestFit="1" customWidth="1"/>
    <col min="9" max="9" width="13.9140625" bestFit="1" customWidth="1"/>
    <col min="10" max="10" width="23.58203125" bestFit="1" customWidth="1"/>
    <col min="11" max="11" width="22.75" bestFit="1" customWidth="1"/>
    <col min="12" max="13" width="9.58203125" bestFit="1" customWidth="1"/>
    <col min="14" max="14" width="22.1640625" bestFit="1" customWidth="1"/>
    <col min="15" max="16" width="14.9140625" bestFit="1" customWidth="1"/>
    <col min="17" max="18" width="15.4140625" bestFit="1" customWidth="1"/>
    <col min="19" max="19" width="14.9140625" bestFit="1" customWidth="1"/>
    <col min="20" max="21" width="14.58203125" bestFit="1" customWidth="1"/>
    <col min="22" max="23" width="15" bestFit="1" customWidth="1"/>
    <col min="24" max="24" width="14" bestFit="1" customWidth="1"/>
  </cols>
  <sheetData>
    <row r="1" spans="1:24" x14ac:dyDescent="0.55000000000000004">
      <c r="A1" t="s">
        <v>1</v>
      </c>
      <c r="B1" t="s">
        <v>2</v>
      </c>
      <c r="C1" t="s">
        <v>103</v>
      </c>
      <c r="D1" t="s">
        <v>104</v>
      </c>
      <c r="E1" t="s">
        <v>105</v>
      </c>
      <c r="F1" t="s">
        <v>5</v>
      </c>
      <c r="G1" t="s">
        <v>106</v>
      </c>
      <c r="H1" t="s">
        <v>107</v>
      </c>
      <c r="I1" t="s">
        <v>108</v>
      </c>
      <c r="J1" t="s">
        <v>114</v>
      </c>
      <c r="K1" t="s">
        <v>115</v>
      </c>
      <c r="L1" t="s">
        <v>8</v>
      </c>
      <c r="M1" t="s">
        <v>9</v>
      </c>
      <c r="N1" t="s">
        <v>109</v>
      </c>
      <c r="O1" t="s">
        <v>60</v>
      </c>
      <c r="P1" t="s">
        <v>62</v>
      </c>
      <c r="Q1" t="s">
        <v>64</v>
      </c>
      <c r="R1" t="s">
        <v>66</v>
      </c>
      <c r="S1" t="s">
        <v>110</v>
      </c>
      <c r="T1" t="s">
        <v>68</v>
      </c>
      <c r="U1" t="s">
        <v>70</v>
      </c>
      <c r="V1" t="s">
        <v>72</v>
      </c>
      <c r="W1" t="s">
        <v>74</v>
      </c>
      <c r="X1" t="s">
        <v>12</v>
      </c>
    </row>
    <row r="2" spans="1:24" x14ac:dyDescent="0.55000000000000004">
      <c r="A2">
        <v>50</v>
      </c>
      <c r="B2">
        <v>60</v>
      </c>
      <c r="C2" t="s">
        <v>111</v>
      </c>
      <c r="D2">
        <v>2</v>
      </c>
      <c r="E2">
        <v>4</v>
      </c>
      <c r="F2">
        <v>5</v>
      </c>
      <c r="G2">
        <v>2</v>
      </c>
      <c r="H2">
        <v>13</v>
      </c>
      <c r="I2">
        <v>20000</v>
      </c>
      <c r="J2">
        <v>2</v>
      </c>
      <c r="K2">
        <v>13</v>
      </c>
      <c r="L2">
        <v>9431</v>
      </c>
      <c r="M2">
        <v>10017</v>
      </c>
      <c r="N2">
        <v>2176</v>
      </c>
      <c r="O2">
        <v>1024</v>
      </c>
      <c r="P2">
        <v>1152</v>
      </c>
      <c r="Q2">
        <v>0</v>
      </c>
      <c r="R2">
        <v>0</v>
      </c>
      <c r="S2">
        <v>17824</v>
      </c>
      <c r="T2">
        <v>8012</v>
      </c>
      <c r="U2">
        <v>8485</v>
      </c>
      <c r="V2">
        <v>395</v>
      </c>
      <c r="W2">
        <v>380</v>
      </c>
      <c r="X2">
        <v>552</v>
      </c>
    </row>
    <row r="3" spans="1:24" x14ac:dyDescent="0.55000000000000004">
      <c r="A3">
        <v>51</v>
      </c>
      <c r="B3">
        <v>60</v>
      </c>
      <c r="C3" t="s">
        <v>111</v>
      </c>
      <c r="D3">
        <v>1</v>
      </c>
      <c r="E3">
        <v>3</v>
      </c>
      <c r="F3">
        <v>4</v>
      </c>
      <c r="G3">
        <v>2</v>
      </c>
      <c r="H3">
        <v>18</v>
      </c>
      <c r="I3">
        <v>20000</v>
      </c>
      <c r="J3">
        <v>2</v>
      </c>
      <c r="K3">
        <v>18</v>
      </c>
      <c r="L3">
        <v>9659</v>
      </c>
      <c r="M3">
        <v>10218</v>
      </c>
      <c r="N3">
        <v>2100</v>
      </c>
      <c r="O3">
        <v>997</v>
      </c>
      <c r="P3">
        <v>1103</v>
      </c>
      <c r="Q3">
        <v>0</v>
      </c>
      <c r="R3">
        <v>0</v>
      </c>
      <c r="S3">
        <v>17900</v>
      </c>
      <c r="T3">
        <v>8519</v>
      </c>
      <c r="U3">
        <v>8976</v>
      </c>
      <c r="V3">
        <v>143</v>
      </c>
      <c r="W3">
        <v>139</v>
      </c>
      <c r="X3">
        <v>123</v>
      </c>
    </row>
    <row r="4" spans="1:24" x14ac:dyDescent="0.55000000000000004">
      <c r="A4">
        <v>52</v>
      </c>
      <c r="B4">
        <v>60</v>
      </c>
      <c r="C4" t="s">
        <v>111</v>
      </c>
      <c r="D4">
        <v>1</v>
      </c>
      <c r="E4">
        <v>3</v>
      </c>
      <c r="F4">
        <v>5</v>
      </c>
      <c r="G4">
        <v>3</v>
      </c>
      <c r="H4">
        <v>23</v>
      </c>
      <c r="I4">
        <v>20000</v>
      </c>
      <c r="J4">
        <v>3</v>
      </c>
      <c r="K4">
        <v>23</v>
      </c>
      <c r="L4">
        <v>9658</v>
      </c>
      <c r="M4">
        <v>10261</v>
      </c>
      <c r="N4">
        <v>687</v>
      </c>
      <c r="O4">
        <v>296</v>
      </c>
      <c r="P4">
        <v>391</v>
      </c>
      <c r="Q4">
        <v>0</v>
      </c>
      <c r="R4">
        <v>0</v>
      </c>
      <c r="S4">
        <v>19313</v>
      </c>
      <c r="T4">
        <v>9258</v>
      </c>
      <c r="U4">
        <v>9749</v>
      </c>
      <c r="V4">
        <v>104</v>
      </c>
      <c r="W4">
        <v>121</v>
      </c>
      <c r="X4">
        <v>81</v>
      </c>
    </row>
    <row r="5" spans="1:24" x14ac:dyDescent="0.55000000000000004">
      <c r="A5">
        <v>53</v>
      </c>
      <c r="B5">
        <v>60</v>
      </c>
      <c r="C5" t="s">
        <v>111</v>
      </c>
      <c r="D5">
        <v>2</v>
      </c>
      <c r="E5">
        <v>2</v>
      </c>
      <c r="F5">
        <v>7</v>
      </c>
      <c r="G5">
        <v>4</v>
      </c>
      <c r="H5">
        <v>18</v>
      </c>
      <c r="I5">
        <v>20000</v>
      </c>
      <c r="J5">
        <v>4</v>
      </c>
      <c r="K5">
        <v>18</v>
      </c>
      <c r="L5">
        <v>9383</v>
      </c>
      <c r="M5">
        <v>9086</v>
      </c>
      <c r="N5">
        <v>140</v>
      </c>
      <c r="O5">
        <v>70</v>
      </c>
      <c r="P5">
        <v>70</v>
      </c>
      <c r="Q5">
        <v>0</v>
      </c>
      <c r="R5">
        <v>0</v>
      </c>
      <c r="S5">
        <v>19860</v>
      </c>
      <c r="T5">
        <v>8007</v>
      </c>
      <c r="U5">
        <v>7676</v>
      </c>
      <c r="V5">
        <v>1306</v>
      </c>
      <c r="W5">
        <v>1340</v>
      </c>
      <c r="X5">
        <v>1531</v>
      </c>
    </row>
    <row r="6" spans="1:24" x14ac:dyDescent="0.55000000000000004">
      <c r="A6">
        <v>54</v>
      </c>
      <c r="B6">
        <v>60</v>
      </c>
      <c r="C6" t="s">
        <v>111</v>
      </c>
      <c r="D6">
        <v>1</v>
      </c>
      <c r="E6">
        <v>3</v>
      </c>
      <c r="F6">
        <v>8</v>
      </c>
      <c r="G6">
        <v>4</v>
      </c>
      <c r="H6">
        <v>38</v>
      </c>
      <c r="I6">
        <v>20000</v>
      </c>
      <c r="J6">
        <v>4</v>
      </c>
      <c r="K6">
        <v>38</v>
      </c>
      <c r="L6">
        <v>9748</v>
      </c>
      <c r="M6">
        <v>10228</v>
      </c>
      <c r="N6">
        <v>135</v>
      </c>
      <c r="O6">
        <v>69</v>
      </c>
      <c r="P6">
        <v>66</v>
      </c>
      <c r="Q6">
        <v>0</v>
      </c>
      <c r="R6">
        <v>0</v>
      </c>
      <c r="S6">
        <v>19865</v>
      </c>
      <c r="T6">
        <v>9659</v>
      </c>
      <c r="U6">
        <v>10122</v>
      </c>
      <c r="V6">
        <v>20</v>
      </c>
      <c r="W6">
        <v>40</v>
      </c>
      <c r="X6">
        <v>24</v>
      </c>
    </row>
    <row r="7" spans="1:24" x14ac:dyDescent="0.55000000000000004">
      <c r="A7">
        <v>55</v>
      </c>
      <c r="B7">
        <v>60</v>
      </c>
      <c r="C7" t="s">
        <v>111</v>
      </c>
      <c r="D7">
        <v>1</v>
      </c>
      <c r="E7">
        <v>1</v>
      </c>
      <c r="F7">
        <v>7</v>
      </c>
      <c r="G7">
        <v>7</v>
      </c>
      <c r="H7">
        <v>33</v>
      </c>
      <c r="I7">
        <v>20000</v>
      </c>
      <c r="J7">
        <v>8</v>
      </c>
      <c r="K7">
        <v>33</v>
      </c>
      <c r="L7">
        <v>9479</v>
      </c>
      <c r="M7">
        <v>9366</v>
      </c>
      <c r="N7">
        <v>0</v>
      </c>
      <c r="O7">
        <v>0</v>
      </c>
      <c r="P7">
        <v>0</v>
      </c>
      <c r="Q7">
        <v>0</v>
      </c>
      <c r="R7">
        <v>0</v>
      </c>
      <c r="S7">
        <v>20000</v>
      </c>
      <c r="T7">
        <v>7944</v>
      </c>
      <c r="U7">
        <v>7785</v>
      </c>
      <c r="V7">
        <v>1535</v>
      </c>
      <c r="W7">
        <v>1581</v>
      </c>
      <c r="X7">
        <v>1155</v>
      </c>
    </row>
    <row r="8" spans="1:24" x14ac:dyDescent="0.55000000000000004">
      <c r="A8">
        <v>56</v>
      </c>
      <c r="B8">
        <v>60</v>
      </c>
      <c r="C8" t="s">
        <v>111</v>
      </c>
      <c r="D8">
        <v>1</v>
      </c>
      <c r="E8">
        <v>4</v>
      </c>
      <c r="F8">
        <v>7</v>
      </c>
      <c r="G8">
        <v>3</v>
      </c>
      <c r="H8">
        <v>33</v>
      </c>
      <c r="I8">
        <v>20000</v>
      </c>
      <c r="J8">
        <v>3</v>
      </c>
      <c r="K8">
        <v>33</v>
      </c>
      <c r="L8">
        <v>9578</v>
      </c>
      <c r="M8">
        <v>10412</v>
      </c>
      <c r="N8">
        <v>438</v>
      </c>
      <c r="O8">
        <v>125</v>
      </c>
      <c r="P8">
        <v>313</v>
      </c>
      <c r="Q8">
        <v>0</v>
      </c>
      <c r="R8">
        <v>0</v>
      </c>
      <c r="S8">
        <v>19562</v>
      </c>
      <c r="T8">
        <v>9423</v>
      </c>
      <c r="U8">
        <v>10065</v>
      </c>
      <c r="V8">
        <v>30</v>
      </c>
      <c r="W8">
        <v>34</v>
      </c>
      <c r="X8">
        <v>10</v>
      </c>
    </row>
    <row r="9" spans="1:24" x14ac:dyDescent="0.55000000000000004">
      <c r="A9">
        <v>57</v>
      </c>
      <c r="B9">
        <v>60</v>
      </c>
      <c r="C9" t="s">
        <v>111</v>
      </c>
      <c r="D9">
        <v>1</v>
      </c>
      <c r="E9">
        <v>1</v>
      </c>
      <c r="F9">
        <v>5</v>
      </c>
      <c r="G9">
        <v>5</v>
      </c>
      <c r="H9">
        <v>23</v>
      </c>
      <c r="I9">
        <v>20000</v>
      </c>
      <c r="J9">
        <v>5</v>
      </c>
      <c r="K9">
        <v>23</v>
      </c>
      <c r="L9">
        <v>9451</v>
      </c>
      <c r="M9">
        <v>9127</v>
      </c>
      <c r="N9">
        <v>35</v>
      </c>
      <c r="O9">
        <v>18</v>
      </c>
      <c r="P9">
        <v>17</v>
      </c>
      <c r="Q9">
        <v>0</v>
      </c>
      <c r="R9">
        <v>0</v>
      </c>
      <c r="S9">
        <v>19965</v>
      </c>
      <c r="T9">
        <v>7956</v>
      </c>
      <c r="U9">
        <v>7697</v>
      </c>
      <c r="V9">
        <v>1477</v>
      </c>
      <c r="W9">
        <v>1413</v>
      </c>
      <c r="X9">
        <v>1422</v>
      </c>
    </row>
    <row r="10" spans="1:24" x14ac:dyDescent="0.55000000000000004">
      <c r="A10">
        <v>58</v>
      </c>
      <c r="B10">
        <v>60</v>
      </c>
      <c r="C10" t="s">
        <v>111</v>
      </c>
      <c r="D10">
        <v>2</v>
      </c>
      <c r="E10">
        <v>4</v>
      </c>
      <c r="F10">
        <v>4</v>
      </c>
      <c r="G10">
        <v>1</v>
      </c>
      <c r="H10">
        <v>8</v>
      </c>
      <c r="I10">
        <v>20000</v>
      </c>
      <c r="J10">
        <v>1</v>
      </c>
      <c r="K10">
        <v>8</v>
      </c>
      <c r="L10">
        <v>8840</v>
      </c>
      <c r="M10">
        <v>10001</v>
      </c>
      <c r="N10">
        <v>4474</v>
      </c>
      <c r="O10">
        <v>1060</v>
      </c>
      <c r="P10">
        <v>3414</v>
      </c>
      <c r="Q10">
        <v>0</v>
      </c>
      <c r="R10">
        <v>0</v>
      </c>
      <c r="S10">
        <v>15526</v>
      </c>
      <c r="T10">
        <v>7274</v>
      </c>
      <c r="U10">
        <v>6050</v>
      </c>
      <c r="V10">
        <v>506</v>
      </c>
      <c r="W10">
        <v>537</v>
      </c>
      <c r="X10">
        <v>1159</v>
      </c>
    </row>
    <row r="11" spans="1:24" x14ac:dyDescent="0.55000000000000004">
      <c r="A11">
        <v>59</v>
      </c>
      <c r="B11">
        <v>60</v>
      </c>
      <c r="C11" t="s">
        <v>111</v>
      </c>
      <c r="D11">
        <v>2</v>
      </c>
      <c r="E11">
        <v>3</v>
      </c>
      <c r="F11">
        <v>4</v>
      </c>
      <c r="G11">
        <v>2</v>
      </c>
      <c r="H11">
        <v>8</v>
      </c>
      <c r="I11">
        <v>20000</v>
      </c>
      <c r="J11">
        <v>2</v>
      </c>
      <c r="K11">
        <v>8</v>
      </c>
      <c r="L11">
        <v>9367</v>
      </c>
      <c r="M11">
        <v>9121</v>
      </c>
      <c r="N11">
        <v>2286</v>
      </c>
      <c r="O11">
        <v>1199</v>
      </c>
      <c r="P11">
        <v>1087</v>
      </c>
      <c r="Q11">
        <v>0</v>
      </c>
      <c r="R11">
        <v>0</v>
      </c>
      <c r="S11">
        <v>17714</v>
      </c>
      <c r="T11">
        <v>6851</v>
      </c>
      <c r="U11">
        <v>6713</v>
      </c>
      <c r="V11">
        <v>1317</v>
      </c>
      <c r="W11">
        <v>1321</v>
      </c>
      <c r="X11">
        <v>1512</v>
      </c>
    </row>
    <row r="12" spans="1:24" x14ac:dyDescent="0.55000000000000004">
      <c r="A12">
        <v>60</v>
      </c>
      <c r="B12">
        <v>60</v>
      </c>
      <c r="C12" t="s">
        <v>111</v>
      </c>
      <c r="D12">
        <v>3</v>
      </c>
      <c r="E12">
        <v>4</v>
      </c>
      <c r="F12">
        <v>5</v>
      </c>
      <c r="G12">
        <v>2</v>
      </c>
      <c r="H12">
        <v>8</v>
      </c>
      <c r="I12">
        <v>20000</v>
      </c>
      <c r="J12">
        <v>2</v>
      </c>
      <c r="K12">
        <v>8</v>
      </c>
      <c r="L12">
        <v>9248</v>
      </c>
      <c r="M12">
        <v>9127</v>
      </c>
      <c r="N12">
        <v>2200</v>
      </c>
      <c r="O12">
        <v>1135</v>
      </c>
      <c r="P12">
        <v>1065</v>
      </c>
      <c r="Q12">
        <v>0</v>
      </c>
      <c r="R12">
        <v>0</v>
      </c>
      <c r="S12">
        <v>17800</v>
      </c>
      <c r="T12">
        <v>6790</v>
      </c>
      <c r="U12">
        <v>6788</v>
      </c>
      <c r="V12">
        <v>1323</v>
      </c>
      <c r="W12">
        <v>1274</v>
      </c>
      <c r="X12">
        <v>1625</v>
      </c>
    </row>
    <row r="13" spans="1:24" x14ac:dyDescent="0.55000000000000004">
      <c r="A13">
        <v>61</v>
      </c>
      <c r="B13">
        <v>60</v>
      </c>
      <c r="C13" t="s">
        <v>111</v>
      </c>
      <c r="D13">
        <v>2</v>
      </c>
      <c r="E13">
        <v>2</v>
      </c>
      <c r="F13">
        <v>8</v>
      </c>
      <c r="G13">
        <v>4</v>
      </c>
      <c r="H13">
        <v>18</v>
      </c>
      <c r="I13">
        <v>20000</v>
      </c>
      <c r="J13">
        <v>4</v>
      </c>
      <c r="K13">
        <v>18</v>
      </c>
      <c r="L13">
        <v>9451</v>
      </c>
      <c r="M13">
        <v>9030</v>
      </c>
      <c r="N13">
        <v>159</v>
      </c>
      <c r="O13">
        <v>83</v>
      </c>
      <c r="P13">
        <v>76</v>
      </c>
      <c r="Q13">
        <v>0</v>
      </c>
      <c r="R13">
        <v>0</v>
      </c>
      <c r="S13">
        <v>19841</v>
      </c>
      <c r="T13">
        <v>8004</v>
      </c>
      <c r="U13">
        <v>7623</v>
      </c>
      <c r="V13">
        <v>1364</v>
      </c>
      <c r="W13">
        <v>1331</v>
      </c>
      <c r="X13">
        <v>1519</v>
      </c>
    </row>
    <row r="14" spans="1:24" x14ac:dyDescent="0.55000000000000004">
      <c r="A14">
        <v>62</v>
      </c>
      <c r="B14">
        <v>60</v>
      </c>
      <c r="C14" t="s">
        <v>111</v>
      </c>
      <c r="D14">
        <v>2</v>
      </c>
      <c r="E14">
        <v>4</v>
      </c>
      <c r="F14">
        <v>5</v>
      </c>
      <c r="G14">
        <v>2</v>
      </c>
      <c r="H14">
        <v>13</v>
      </c>
      <c r="I14">
        <v>20000</v>
      </c>
      <c r="J14">
        <v>2</v>
      </c>
      <c r="K14">
        <v>13</v>
      </c>
      <c r="L14">
        <v>9442</v>
      </c>
      <c r="M14">
        <v>9820</v>
      </c>
      <c r="N14">
        <v>1881</v>
      </c>
      <c r="O14">
        <v>917</v>
      </c>
      <c r="P14">
        <v>964</v>
      </c>
      <c r="Q14">
        <v>0</v>
      </c>
      <c r="R14">
        <v>0</v>
      </c>
      <c r="S14">
        <v>18119</v>
      </c>
      <c r="T14">
        <v>8017</v>
      </c>
      <c r="U14">
        <v>8333</v>
      </c>
      <c r="V14">
        <v>508</v>
      </c>
      <c r="W14">
        <v>523</v>
      </c>
      <c r="X14">
        <v>738</v>
      </c>
    </row>
    <row r="15" spans="1:24" x14ac:dyDescent="0.55000000000000004">
      <c r="A15">
        <v>63</v>
      </c>
      <c r="B15">
        <v>60</v>
      </c>
      <c r="C15" t="s">
        <v>111</v>
      </c>
      <c r="D15">
        <v>1</v>
      </c>
      <c r="E15">
        <v>3</v>
      </c>
      <c r="F15">
        <v>4</v>
      </c>
      <c r="G15">
        <v>2</v>
      </c>
      <c r="H15">
        <v>18</v>
      </c>
      <c r="I15">
        <v>20000</v>
      </c>
      <c r="J15">
        <v>2</v>
      </c>
      <c r="K15">
        <v>18</v>
      </c>
      <c r="L15">
        <v>9877</v>
      </c>
      <c r="M15">
        <v>9911</v>
      </c>
      <c r="N15">
        <v>1876</v>
      </c>
      <c r="O15">
        <v>899</v>
      </c>
      <c r="P15">
        <v>977</v>
      </c>
      <c r="Q15">
        <v>0</v>
      </c>
      <c r="R15">
        <v>0</v>
      </c>
      <c r="S15">
        <v>18124</v>
      </c>
      <c r="T15">
        <v>8706</v>
      </c>
      <c r="U15">
        <v>8691</v>
      </c>
      <c r="V15">
        <v>272</v>
      </c>
      <c r="W15">
        <v>243</v>
      </c>
      <c r="X15">
        <v>212</v>
      </c>
    </row>
    <row r="16" spans="1:24" x14ac:dyDescent="0.55000000000000004">
      <c r="A16">
        <v>64</v>
      </c>
      <c r="B16">
        <v>60</v>
      </c>
      <c r="C16" t="s">
        <v>111</v>
      </c>
      <c r="D16">
        <v>1</v>
      </c>
      <c r="E16">
        <v>1</v>
      </c>
      <c r="F16">
        <v>1</v>
      </c>
      <c r="G16">
        <v>1</v>
      </c>
      <c r="H16">
        <v>3</v>
      </c>
      <c r="I16">
        <v>20000</v>
      </c>
      <c r="J16">
        <v>1</v>
      </c>
      <c r="K16">
        <v>3</v>
      </c>
      <c r="L16">
        <v>8632</v>
      </c>
      <c r="M16">
        <v>7033</v>
      </c>
      <c r="N16">
        <v>7902</v>
      </c>
      <c r="O16">
        <v>5042</v>
      </c>
      <c r="P16">
        <v>2860</v>
      </c>
      <c r="Q16">
        <v>0</v>
      </c>
      <c r="R16">
        <v>0</v>
      </c>
      <c r="S16">
        <v>12098</v>
      </c>
      <c r="T16">
        <v>3590</v>
      </c>
      <c r="U16">
        <v>4173</v>
      </c>
      <c r="V16">
        <v>0</v>
      </c>
      <c r="W16">
        <v>0</v>
      </c>
      <c r="X16">
        <v>4335</v>
      </c>
    </row>
    <row r="17" spans="1:24" x14ac:dyDescent="0.55000000000000004">
      <c r="A17">
        <v>65</v>
      </c>
      <c r="B17">
        <v>60</v>
      </c>
      <c r="C17" t="s">
        <v>111</v>
      </c>
      <c r="D17">
        <v>1</v>
      </c>
      <c r="E17">
        <v>3</v>
      </c>
      <c r="F17">
        <v>5</v>
      </c>
      <c r="G17">
        <v>3</v>
      </c>
      <c r="H17">
        <v>23</v>
      </c>
      <c r="I17">
        <v>20000</v>
      </c>
      <c r="J17">
        <v>3</v>
      </c>
      <c r="K17">
        <v>23</v>
      </c>
      <c r="L17">
        <v>9881</v>
      </c>
      <c r="M17">
        <v>9958</v>
      </c>
      <c r="N17">
        <v>538</v>
      </c>
      <c r="O17">
        <v>267</v>
      </c>
      <c r="P17">
        <v>271</v>
      </c>
      <c r="Q17">
        <v>0</v>
      </c>
      <c r="R17">
        <v>0</v>
      </c>
      <c r="S17">
        <v>19462</v>
      </c>
      <c r="T17">
        <v>9421</v>
      </c>
      <c r="U17">
        <v>9493</v>
      </c>
      <c r="V17">
        <v>193</v>
      </c>
      <c r="W17">
        <v>194</v>
      </c>
      <c r="X17">
        <v>161</v>
      </c>
    </row>
    <row r="18" spans="1:24" x14ac:dyDescent="0.55000000000000004">
      <c r="A18">
        <v>66</v>
      </c>
      <c r="B18">
        <v>60</v>
      </c>
      <c r="C18" t="s">
        <v>111</v>
      </c>
      <c r="D18">
        <v>2</v>
      </c>
      <c r="E18">
        <v>4</v>
      </c>
      <c r="F18">
        <v>7</v>
      </c>
      <c r="G18">
        <v>3</v>
      </c>
      <c r="H18">
        <v>18</v>
      </c>
      <c r="I18">
        <v>20000</v>
      </c>
      <c r="J18">
        <v>3</v>
      </c>
      <c r="K18">
        <v>18</v>
      </c>
      <c r="L18">
        <v>9719</v>
      </c>
      <c r="M18">
        <v>9733</v>
      </c>
      <c r="N18">
        <v>544</v>
      </c>
      <c r="O18">
        <v>280</v>
      </c>
      <c r="P18">
        <v>264</v>
      </c>
      <c r="Q18">
        <v>0</v>
      </c>
      <c r="R18">
        <v>0</v>
      </c>
      <c r="S18">
        <v>19456</v>
      </c>
      <c r="T18">
        <v>8948</v>
      </c>
      <c r="U18">
        <v>8983</v>
      </c>
      <c r="V18">
        <v>491</v>
      </c>
      <c r="W18">
        <v>486</v>
      </c>
      <c r="X18">
        <v>548</v>
      </c>
    </row>
    <row r="19" spans="1:24" x14ac:dyDescent="0.55000000000000004">
      <c r="A19">
        <v>67</v>
      </c>
      <c r="B19">
        <v>60</v>
      </c>
      <c r="C19" t="s">
        <v>111</v>
      </c>
      <c r="D19">
        <v>1</v>
      </c>
      <c r="E19">
        <v>1</v>
      </c>
      <c r="F19">
        <v>4</v>
      </c>
      <c r="G19">
        <v>4</v>
      </c>
      <c r="H19">
        <v>18</v>
      </c>
      <c r="I19">
        <v>20000</v>
      </c>
      <c r="J19">
        <v>4</v>
      </c>
      <c r="K19">
        <v>18</v>
      </c>
      <c r="L19">
        <v>9463</v>
      </c>
      <c r="M19">
        <v>8970</v>
      </c>
      <c r="N19">
        <v>166</v>
      </c>
      <c r="O19">
        <v>91</v>
      </c>
      <c r="P19">
        <v>75</v>
      </c>
      <c r="Q19">
        <v>0</v>
      </c>
      <c r="R19">
        <v>0</v>
      </c>
      <c r="S19">
        <v>19834</v>
      </c>
      <c r="T19">
        <v>8030</v>
      </c>
      <c r="U19">
        <v>7612</v>
      </c>
      <c r="V19">
        <v>1342</v>
      </c>
      <c r="W19">
        <v>1283</v>
      </c>
      <c r="X19">
        <v>1567</v>
      </c>
    </row>
    <row r="20" spans="1:24" x14ac:dyDescent="0.55000000000000004">
      <c r="A20">
        <v>68</v>
      </c>
      <c r="B20">
        <v>60</v>
      </c>
      <c r="C20" t="s">
        <v>111</v>
      </c>
      <c r="D20">
        <v>4</v>
      </c>
      <c r="E20">
        <v>5</v>
      </c>
      <c r="F20">
        <v>5</v>
      </c>
      <c r="G20">
        <v>1</v>
      </c>
      <c r="H20">
        <v>8</v>
      </c>
      <c r="I20">
        <v>20000</v>
      </c>
      <c r="J20">
        <v>1</v>
      </c>
      <c r="K20">
        <v>8</v>
      </c>
      <c r="L20">
        <v>9039</v>
      </c>
      <c r="M20">
        <v>9450</v>
      </c>
      <c r="N20">
        <v>3742</v>
      </c>
      <c r="O20">
        <v>1058</v>
      </c>
      <c r="P20">
        <v>2684</v>
      </c>
      <c r="Q20">
        <v>0</v>
      </c>
      <c r="R20">
        <v>0</v>
      </c>
      <c r="S20">
        <v>16258</v>
      </c>
      <c r="T20">
        <v>7388</v>
      </c>
      <c r="U20">
        <v>6106</v>
      </c>
      <c r="V20">
        <v>593</v>
      </c>
      <c r="W20">
        <v>660</v>
      </c>
      <c r="X20">
        <v>1511</v>
      </c>
    </row>
    <row r="21" spans="1:24" x14ac:dyDescent="0.55000000000000004">
      <c r="A21">
        <v>69</v>
      </c>
      <c r="B21">
        <v>60</v>
      </c>
      <c r="C21" t="s">
        <v>111</v>
      </c>
      <c r="D21">
        <v>4</v>
      </c>
      <c r="E21">
        <v>7</v>
      </c>
      <c r="F21">
        <v>7</v>
      </c>
      <c r="G21">
        <v>1</v>
      </c>
      <c r="H21">
        <v>8</v>
      </c>
      <c r="I21">
        <v>20000</v>
      </c>
      <c r="J21">
        <v>1</v>
      </c>
      <c r="K21">
        <v>8</v>
      </c>
      <c r="L21">
        <v>9073</v>
      </c>
      <c r="M21">
        <v>9461</v>
      </c>
      <c r="N21">
        <v>3719</v>
      </c>
      <c r="O21">
        <v>1093</v>
      </c>
      <c r="P21">
        <v>2626</v>
      </c>
      <c r="Q21">
        <v>0</v>
      </c>
      <c r="R21">
        <v>0</v>
      </c>
      <c r="S21">
        <v>16281</v>
      </c>
      <c r="T21">
        <v>7345</v>
      </c>
      <c r="U21">
        <v>6225</v>
      </c>
      <c r="V21">
        <v>635</v>
      </c>
      <c r="W21">
        <v>610</v>
      </c>
      <c r="X21">
        <v>1466</v>
      </c>
    </row>
    <row r="22" spans="1:24" x14ac:dyDescent="0.55000000000000004">
      <c r="A22">
        <v>70</v>
      </c>
      <c r="B22">
        <v>60</v>
      </c>
      <c r="C22" t="s">
        <v>111</v>
      </c>
      <c r="D22">
        <v>2</v>
      </c>
      <c r="E22">
        <v>2</v>
      </c>
      <c r="F22">
        <v>2</v>
      </c>
      <c r="G22">
        <v>1</v>
      </c>
      <c r="H22">
        <v>3</v>
      </c>
      <c r="I22">
        <v>20000</v>
      </c>
      <c r="J22">
        <v>1</v>
      </c>
      <c r="K22">
        <v>3</v>
      </c>
      <c r="L22">
        <v>9076</v>
      </c>
      <c r="M22">
        <v>6607</v>
      </c>
      <c r="N22">
        <v>7974</v>
      </c>
      <c r="O22">
        <v>5616</v>
      </c>
      <c r="P22">
        <v>2358</v>
      </c>
      <c r="Q22">
        <v>0</v>
      </c>
      <c r="R22">
        <v>0</v>
      </c>
      <c r="S22">
        <v>12026</v>
      </c>
      <c r="T22">
        <v>3460</v>
      </c>
      <c r="U22">
        <v>4249</v>
      </c>
      <c r="V22">
        <v>0</v>
      </c>
      <c r="W22">
        <v>0</v>
      </c>
      <c r="X22">
        <v>4317</v>
      </c>
    </row>
    <row r="23" spans="1:24" x14ac:dyDescent="0.55000000000000004">
      <c r="A23">
        <v>71</v>
      </c>
      <c r="B23">
        <v>60</v>
      </c>
      <c r="C23" t="s">
        <v>111</v>
      </c>
      <c r="D23">
        <v>1</v>
      </c>
      <c r="E23">
        <v>1</v>
      </c>
      <c r="F23">
        <v>3</v>
      </c>
      <c r="G23">
        <v>3</v>
      </c>
      <c r="H23">
        <v>13</v>
      </c>
      <c r="I23">
        <v>20000</v>
      </c>
      <c r="J23">
        <v>3</v>
      </c>
      <c r="K23">
        <v>13</v>
      </c>
      <c r="L23">
        <v>9616</v>
      </c>
      <c r="M23">
        <v>8470</v>
      </c>
      <c r="N23">
        <v>553</v>
      </c>
      <c r="O23">
        <v>347</v>
      </c>
      <c r="P23">
        <v>206</v>
      </c>
      <c r="Q23">
        <v>0</v>
      </c>
      <c r="R23">
        <v>0</v>
      </c>
      <c r="S23">
        <v>19447</v>
      </c>
      <c r="T23">
        <v>8019</v>
      </c>
      <c r="U23">
        <v>7159</v>
      </c>
      <c r="V23">
        <v>1250</v>
      </c>
      <c r="W23">
        <v>1105</v>
      </c>
      <c r="X23">
        <v>1914</v>
      </c>
    </row>
    <row r="24" spans="1:24" x14ac:dyDescent="0.55000000000000004">
      <c r="A24">
        <v>72</v>
      </c>
      <c r="B24">
        <v>60</v>
      </c>
      <c r="C24" t="s">
        <v>111</v>
      </c>
      <c r="D24">
        <v>4</v>
      </c>
      <c r="E24">
        <v>4</v>
      </c>
      <c r="F24">
        <v>4</v>
      </c>
      <c r="G24">
        <v>1</v>
      </c>
      <c r="H24">
        <v>3</v>
      </c>
      <c r="I24">
        <v>20000</v>
      </c>
      <c r="J24">
        <v>1</v>
      </c>
      <c r="K24">
        <v>3</v>
      </c>
      <c r="L24">
        <v>9142</v>
      </c>
      <c r="M24">
        <v>6597</v>
      </c>
      <c r="N24">
        <v>8034</v>
      </c>
      <c r="O24">
        <v>5772</v>
      </c>
      <c r="P24">
        <v>2262</v>
      </c>
      <c r="Q24">
        <v>0</v>
      </c>
      <c r="R24">
        <v>0</v>
      </c>
      <c r="S24">
        <v>11966</v>
      </c>
      <c r="T24">
        <v>3370</v>
      </c>
      <c r="U24">
        <v>4335</v>
      </c>
      <c r="V24">
        <v>0</v>
      </c>
      <c r="W24">
        <v>0</v>
      </c>
      <c r="X24">
        <v>4261</v>
      </c>
    </row>
    <row r="25" spans="1:24" x14ac:dyDescent="0.55000000000000004">
      <c r="A25">
        <v>73</v>
      </c>
      <c r="B25">
        <v>60</v>
      </c>
      <c r="C25" t="s">
        <v>111</v>
      </c>
      <c r="D25">
        <v>3</v>
      </c>
      <c r="E25">
        <v>4</v>
      </c>
      <c r="F25">
        <v>5</v>
      </c>
      <c r="G25">
        <v>2</v>
      </c>
      <c r="H25">
        <v>8</v>
      </c>
      <c r="I25">
        <v>20000</v>
      </c>
      <c r="J25">
        <v>2</v>
      </c>
      <c r="K25">
        <v>8</v>
      </c>
      <c r="L25">
        <v>9342</v>
      </c>
      <c r="M25">
        <v>8847</v>
      </c>
      <c r="N25">
        <v>2074</v>
      </c>
      <c r="O25">
        <v>1206</v>
      </c>
      <c r="P25">
        <v>868</v>
      </c>
      <c r="Q25">
        <v>0</v>
      </c>
      <c r="R25">
        <v>0</v>
      </c>
      <c r="S25">
        <v>17926</v>
      </c>
      <c r="T25">
        <v>6897</v>
      </c>
      <c r="U25">
        <v>6710</v>
      </c>
      <c r="V25">
        <v>1239</v>
      </c>
      <c r="W25">
        <v>1269</v>
      </c>
      <c r="X25">
        <v>1811</v>
      </c>
    </row>
    <row r="26" spans="1:24" x14ac:dyDescent="0.55000000000000004">
      <c r="A26">
        <v>74</v>
      </c>
      <c r="B26">
        <v>60</v>
      </c>
      <c r="C26" t="s">
        <v>111</v>
      </c>
      <c r="D26">
        <v>1</v>
      </c>
      <c r="E26">
        <v>4</v>
      </c>
      <c r="F26">
        <v>5</v>
      </c>
      <c r="G26">
        <v>2</v>
      </c>
      <c r="H26">
        <v>23</v>
      </c>
      <c r="I26">
        <v>20000</v>
      </c>
      <c r="J26">
        <v>2</v>
      </c>
      <c r="K26">
        <v>23</v>
      </c>
      <c r="L26">
        <v>9748</v>
      </c>
      <c r="M26">
        <v>10046</v>
      </c>
      <c r="N26">
        <v>1624</v>
      </c>
      <c r="O26">
        <v>761</v>
      </c>
      <c r="P26">
        <v>863</v>
      </c>
      <c r="Q26">
        <v>0</v>
      </c>
      <c r="R26">
        <v>0</v>
      </c>
      <c r="S26">
        <v>18376</v>
      </c>
      <c r="T26">
        <v>8685</v>
      </c>
      <c r="U26">
        <v>8920</v>
      </c>
      <c r="V26">
        <v>302</v>
      </c>
      <c r="W26">
        <v>263</v>
      </c>
      <c r="X26">
        <v>206</v>
      </c>
    </row>
    <row r="27" spans="1:24" x14ac:dyDescent="0.55000000000000004">
      <c r="A27">
        <v>75</v>
      </c>
      <c r="B27">
        <v>60</v>
      </c>
      <c r="C27" t="s">
        <v>111</v>
      </c>
      <c r="D27">
        <v>1</v>
      </c>
      <c r="E27">
        <v>3</v>
      </c>
      <c r="F27">
        <v>3</v>
      </c>
      <c r="G27">
        <v>1</v>
      </c>
      <c r="H27">
        <v>13</v>
      </c>
      <c r="I27">
        <v>20000</v>
      </c>
      <c r="J27">
        <v>1</v>
      </c>
      <c r="K27">
        <v>13</v>
      </c>
      <c r="L27">
        <v>9343</v>
      </c>
      <c r="M27">
        <v>9882</v>
      </c>
      <c r="N27">
        <v>2814</v>
      </c>
      <c r="O27">
        <v>655</v>
      </c>
      <c r="P27">
        <v>2159</v>
      </c>
      <c r="Q27">
        <v>0</v>
      </c>
      <c r="R27">
        <v>0</v>
      </c>
      <c r="S27">
        <v>17186</v>
      </c>
      <c r="T27">
        <v>8066</v>
      </c>
      <c r="U27">
        <v>7194</v>
      </c>
      <c r="V27">
        <v>622</v>
      </c>
      <c r="W27">
        <v>529</v>
      </c>
      <c r="X27">
        <v>775</v>
      </c>
    </row>
    <row r="28" spans="1:24" x14ac:dyDescent="0.55000000000000004">
      <c r="A28">
        <v>76</v>
      </c>
      <c r="B28">
        <v>60</v>
      </c>
      <c r="C28" t="s">
        <v>111</v>
      </c>
      <c r="D28">
        <v>1</v>
      </c>
      <c r="E28">
        <v>1</v>
      </c>
      <c r="F28">
        <v>3</v>
      </c>
      <c r="G28">
        <v>3</v>
      </c>
      <c r="H28">
        <v>13</v>
      </c>
      <c r="I28">
        <v>20000</v>
      </c>
      <c r="J28">
        <v>3</v>
      </c>
      <c r="K28">
        <v>13</v>
      </c>
      <c r="L28">
        <v>9555</v>
      </c>
      <c r="M28">
        <v>8494</v>
      </c>
      <c r="N28">
        <v>514</v>
      </c>
      <c r="O28">
        <v>320</v>
      </c>
      <c r="P28">
        <v>194</v>
      </c>
      <c r="Q28">
        <v>0</v>
      </c>
      <c r="R28">
        <v>0</v>
      </c>
      <c r="S28">
        <v>19486</v>
      </c>
      <c r="T28">
        <v>7960</v>
      </c>
      <c r="U28">
        <v>7207</v>
      </c>
      <c r="V28">
        <v>1275</v>
      </c>
      <c r="W28">
        <v>1093</v>
      </c>
      <c r="X28">
        <v>1951</v>
      </c>
    </row>
    <row r="29" spans="1:24" x14ac:dyDescent="0.55000000000000004">
      <c r="A29">
        <v>77</v>
      </c>
      <c r="B29">
        <v>60</v>
      </c>
      <c r="C29" t="s">
        <v>111</v>
      </c>
      <c r="D29">
        <v>1</v>
      </c>
      <c r="E29">
        <v>3</v>
      </c>
      <c r="F29">
        <v>4</v>
      </c>
      <c r="G29">
        <v>2</v>
      </c>
      <c r="H29">
        <v>18</v>
      </c>
      <c r="I29">
        <v>20000</v>
      </c>
      <c r="J29">
        <v>2</v>
      </c>
      <c r="K29">
        <v>18</v>
      </c>
      <c r="L29">
        <v>9593</v>
      </c>
      <c r="M29">
        <v>9857</v>
      </c>
      <c r="N29">
        <v>1447</v>
      </c>
      <c r="O29">
        <v>655</v>
      </c>
      <c r="P29">
        <v>792</v>
      </c>
      <c r="Q29">
        <v>0</v>
      </c>
      <c r="R29">
        <v>0</v>
      </c>
      <c r="S29">
        <v>18553</v>
      </c>
      <c r="T29">
        <v>8405</v>
      </c>
      <c r="U29">
        <v>8575</v>
      </c>
      <c r="V29">
        <v>533</v>
      </c>
      <c r="W29">
        <v>490</v>
      </c>
      <c r="X29">
        <v>550</v>
      </c>
    </row>
    <row r="30" spans="1:24" x14ac:dyDescent="0.55000000000000004">
      <c r="A30">
        <v>78</v>
      </c>
      <c r="B30">
        <v>60</v>
      </c>
      <c r="C30" t="s">
        <v>111</v>
      </c>
      <c r="D30">
        <v>1</v>
      </c>
      <c r="E30">
        <v>1</v>
      </c>
      <c r="F30">
        <v>5</v>
      </c>
      <c r="G30">
        <v>5</v>
      </c>
      <c r="H30">
        <v>23</v>
      </c>
      <c r="I30">
        <v>20000</v>
      </c>
      <c r="J30">
        <v>5</v>
      </c>
      <c r="K30">
        <v>23</v>
      </c>
      <c r="L30">
        <v>9817</v>
      </c>
      <c r="M30">
        <v>8762</v>
      </c>
      <c r="N30">
        <v>17</v>
      </c>
      <c r="O30">
        <v>13</v>
      </c>
      <c r="P30">
        <v>4</v>
      </c>
      <c r="Q30">
        <v>0</v>
      </c>
      <c r="R30">
        <v>0</v>
      </c>
      <c r="S30">
        <v>19983</v>
      </c>
      <c r="T30">
        <v>8311</v>
      </c>
      <c r="U30">
        <v>7493</v>
      </c>
      <c r="V30">
        <v>1493</v>
      </c>
      <c r="W30">
        <v>1265</v>
      </c>
      <c r="X30">
        <v>1421</v>
      </c>
    </row>
    <row r="31" spans="1:24" x14ac:dyDescent="0.55000000000000004">
      <c r="A31">
        <v>79</v>
      </c>
      <c r="B31">
        <v>60</v>
      </c>
      <c r="C31" t="s">
        <v>111</v>
      </c>
      <c r="D31">
        <v>1</v>
      </c>
      <c r="E31">
        <v>2</v>
      </c>
      <c r="F31">
        <v>3</v>
      </c>
      <c r="G31">
        <v>2</v>
      </c>
      <c r="H31">
        <v>13</v>
      </c>
      <c r="I31">
        <v>20000</v>
      </c>
      <c r="J31">
        <v>2</v>
      </c>
      <c r="K31">
        <v>13</v>
      </c>
      <c r="L31">
        <v>9700</v>
      </c>
      <c r="M31">
        <v>9205</v>
      </c>
      <c r="N31">
        <v>1442</v>
      </c>
      <c r="O31">
        <v>704</v>
      </c>
      <c r="P31">
        <v>738</v>
      </c>
      <c r="Q31">
        <v>0</v>
      </c>
      <c r="R31">
        <v>0</v>
      </c>
      <c r="S31">
        <v>18558</v>
      </c>
      <c r="T31">
        <v>8202</v>
      </c>
      <c r="U31">
        <v>7680</v>
      </c>
      <c r="V31">
        <v>794</v>
      </c>
      <c r="W31">
        <v>787</v>
      </c>
      <c r="X31">
        <v>1095</v>
      </c>
    </row>
    <row r="32" spans="1:24" x14ac:dyDescent="0.55000000000000004">
      <c r="A32">
        <v>80</v>
      </c>
      <c r="B32">
        <v>60</v>
      </c>
      <c r="C32" t="s">
        <v>111</v>
      </c>
      <c r="D32">
        <v>2</v>
      </c>
      <c r="E32">
        <v>3</v>
      </c>
      <c r="F32">
        <v>3</v>
      </c>
      <c r="G32">
        <v>1</v>
      </c>
      <c r="H32">
        <v>8</v>
      </c>
      <c r="I32">
        <v>20000</v>
      </c>
      <c r="J32">
        <v>1</v>
      </c>
      <c r="K32">
        <v>8</v>
      </c>
      <c r="L32">
        <v>9203</v>
      </c>
      <c r="M32">
        <v>8936</v>
      </c>
      <c r="N32">
        <v>3022</v>
      </c>
      <c r="O32">
        <v>1185</v>
      </c>
      <c r="P32">
        <v>1837</v>
      </c>
      <c r="Q32">
        <v>0</v>
      </c>
      <c r="R32">
        <v>0</v>
      </c>
      <c r="S32">
        <v>16978</v>
      </c>
      <c r="T32">
        <v>7353</v>
      </c>
      <c r="U32">
        <v>6351</v>
      </c>
      <c r="V32">
        <v>665</v>
      </c>
      <c r="W32">
        <v>748</v>
      </c>
      <c r="X32">
        <v>1861</v>
      </c>
    </row>
    <row r="33" spans="1:24" x14ac:dyDescent="0.55000000000000004">
      <c r="A33">
        <v>81</v>
      </c>
      <c r="B33">
        <v>60</v>
      </c>
      <c r="C33" t="s">
        <v>111</v>
      </c>
      <c r="D33">
        <v>2</v>
      </c>
      <c r="E33">
        <v>3</v>
      </c>
      <c r="F33">
        <v>4</v>
      </c>
      <c r="G33">
        <v>2</v>
      </c>
      <c r="H33">
        <v>8</v>
      </c>
      <c r="I33">
        <v>20000</v>
      </c>
      <c r="J33">
        <v>2</v>
      </c>
      <c r="K33">
        <v>8</v>
      </c>
      <c r="L33">
        <v>9474</v>
      </c>
      <c r="M33">
        <v>8561</v>
      </c>
      <c r="N33">
        <v>1896</v>
      </c>
      <c r="O33">
        <v>1231</v>
      </c>
      <c r="P33">
        <v>665</v>
      </c>
      <c r="Q33">
        <v>0</v>
      </c>
      <c r="R33">
        <v>0</v>
      </c>
      <c r="S33">
        <v>18104</v>
      </c>
      <c r="T33">
        <v>7078</v>
      </c>
      <c r="U33">
        <v>6713</v>
      </c>
      <c r="V33">
        <v>1165</v>
      </c>
      <c r="W33">
        <v>1183</v>
      </c>
      <c r="X33">
        <v>1965</v>
      </c>
    </row>
    <row r="34" spans="1:24" x14ac:dyDescent="0.55000000000000004">
      <c r="A34">
        <v>82</v>
      </c>
      <c r="B34">
        <v>60</v>
      </c>
      <c r="C34" t="s">
        <v>111</v>
      </c>
      <c r="D34">
        <v>3</v>
      </c>
      <c r="E34">
        <v>6</v>
      </c>
      <c r="F34">
        <v>6</v>
      </c>
      <c r="G34">
        <v>1</v>
      </c>
      <c r="H34">
        <v>8</v>
      </c>
      <c r="I34">
        <v>20000</v>
      </c>
      <c r="J34">
        <v>1</v>
      </c>
      <c r="K34">
        <v>8</v>
      </c>
      <c r="L34">
        <v>9443</v>
      </c>
      <c r="M34">
        <v>8621</v>
      </c>
      <c r="N34">
        <v>2662</v>
      </c>
      <c r="O34">
        <v>1151</v>
      </c>
      <c r="P34">
        <v>1511</v>
      </c>
      <c r="Q34">
        <v>0</v>
      </c>
      <c r="R34">
        <v>0</v>
      </c>
      <c r="S34">
        <v>17338</v>
      </c>
      <c r="T34">
        <v>7543</v>
      </c>
      <c r="U34">
        <v>6344</v>
      </c>
      <c r="V34">
        <v>749</v>
      </c>
      <c r="W34">
        <v>766</v>
      </c>
      <c r="X34">
        <v>1936</v>
      </c>
    </row>
    <row r="35" spans="1:24" x14ac:dyDescent="0.55000000000000004">
      <c r="A35">
        <v>83</v>
      </c>
      <c r="B35">
        <v>60</v>
      </c>
      <c r="C35" t="s">
        <v>111</v>
      </c>
      <c r="D35">
        <v>2</v>
      </c>
      <c r="E35">
        <v>3</v>
      </c>
      <c r="F35">
        <v>5</v>
      </c>
      <c r="G35">
        <v>2</v>
      </c>
      <c r="H35">
        <v>13</v>
      </c>
      <c r="I35">
        <v>20000</v>
      </c>
      <c r="J35">
        <v>2</v>
      </c>
      <c r="K35">
        <v>13</v>
      </c>
      <c r="L35">
        <v>9967</v>
      </c>
      <c r="M35">
        <v>8846</v>
      </c>
      <c r="N35">
        <v>1257</v>
      </c>
      <c r="O35">
        <v>653</v>
      </c>
      <c r="P35">
        <v>604</v>
      </c>
      <c r="Q35">
        <v>0</v>
      </c>
      <c r="R35">
        <v>0</v>
      </c>
      <c r="S35">
        <v>18743</v>
      </c>
      <c r="T35">
        <v>8303</v>
      </c>
      <c r="U35">
        <v>7404</v>
      </c>
      <c r="V35">
        <v>1011</v>
      </c>
      <c r="W35">
        <v>838</v>
      </c>
      <c r="X35">
        <v>1187</v>
      </c>
    </row>
    <row r="36" spans="1:24" x14ac:dyDescent="0.55000000000000004">
      <c r="A36">
        <v>84</v>
      </c>
      <c r="B36">
        <v>60</v>
      </c>
      <c r="C36" t="s">
        <v>111</v>
      </c>
      <c r="D36">
        <v>5</v>
      </c>
      <c r="E36">
        <v>7</v>
      </c>
      <c r="F36">
        <v>7</v>
      </c>
      <c r="G36">
        <v>1</v>
      </c>
      <c r="H36">
        <v>8</v>
      </c>
      <c r="I36">
        <v>20000</v>
      </c>
      <c r="J36">
        <v>1</v>
      </c>
      <c r="K36">
        <v>8</v>
      </c>
      <c r="L36">
        <v>9422</v>
      </c>
      <c r="M36">
        <v>8566</v>
      </c>
      <c r="N36">
        <v>2644</v>
      </c>
      <c r="O36">
        <v>1188</v>
      </c>
      <c r="P36">
        <v>1456</v>
      </c>
      <c r="Q36">
        <v>0</v>
      </c>
      <c r="R36">
        <v>0</v>
      </c>
      <c r="S36">
        <v>17356</v>
      </c>
      <c r="T36">
        <v>7450</v>
      </c>
      <c r="U36">
        <v>6371</v>
      </c>
      <c r="V36">
        <v>784</v>
      </c>
      <c r="W36">
        <v>739</v>
      </c>
      <c r="X36">
        <v>2012</v>
      </c>
    </row>
    <row r="37" spans="1:24" x14ac:dyDescent="0.55000000000000004">
      <c r="A37">
        <v>85</v>
      </c>
      <c r="B37">
        <v>60</v>
      </c>
      <c r="C37" t="s">
        <v>111</v>
      </c>
      <c r="D37">
        <v>1</v>
      </c>
      <c r="E37">
        <v>1</v>
      </c>
      <c r="F37">
        <v>3</v>
      </c>
      <c r="G37">
        <v>3</v>
      </c>
      <c r="H37">
        <v>13</v>
      </c>
      <c r="I37">
        <v>20000</v>
      </c>
      <c r="J37">
        <v>3</v>
      </c>
      <c r="K37">
        <v>13</v>
      </c>
      <c r="L37">
        <v>9810</v>
      </c>
      <c r="M37">
        <v>8140</v>
      </c>
      <c r="N37">
        <v>429</v>
      </c>
      <c r="O37">
        <v>274</v>
      </c>
      <c r="P37">
        <v>155</v>
      </c>
      <c r="Q37">
        <v>0</v>
      </c>
      <c r="R37">
        <v>0</v>
      </c>
      <c r="S37">
        <v>19571</v>
      </c>
      <c r="T37">
        <v>8277</v>
      </c>
      <c r="U37">
        <v>6927</v>
      </c>
      <c r="V37">
        <v>1259</v>
      </c>
      <c r="W37">
        <v>1058</v>
      </c>
      <c r="X37">
        <v>2050</v>
      </c>
    </row>
    <row r="38" spans="1:24" x14ac:dyDescent="0.55000000000000004">
      <c r="A38">
        <v>86</v>
      </c>
      <c r="B38">
        <v>60</v>
      </c>
      <c r="C38" t="s">
        <v>111</v>
      </c>
      <c r="D38">
        <v>5</v>
      </c>
      <c r="E38">
        <v>5</v>
      </c>
      <c r="F38">
        <v>5</v>
      </c>
      <c r="G38">
        <v>1</v>
      </c>
      <c r="H38">
        <v>3</v>
      </c>
      <c r="I38">
        <v>20000</v>
      </c>
      <c r="J38">
        <v>1</v>
      </c>
      <c r="K38">
        <v>3</v>
      </c>
      <c r="L38">
        <v>10002</v>
      </c>
      <c r="M38">
        <v>5739</v>
      </c>
      <c r="N38">
        <v>8010</v>
      </c>
      <c r="O38">
        <v>6867</v>
      </c>
      <c r="P38">
        <v>1143</v>
      </c>
      <c r="Q38">
        <v>0</v>
      </c>
      <c r="R38">
        <v>0</v>
      </c>
      <c r="S38">
        <v>11990</v>
      </c>
      <c r="T38">
        <v>3135</v>
      </c>
      <c r="U38">
        <v>4596</v>
      </c>
      <c r="V38">
        <v>0</v>
      </c>
      <c r="W38">
        <v>0</v>
      </c>
      <c r="X38">
        <v>4259</v>
      </c>
    </row>
    <row r="39" spans="1:24" x14ac:dyDescent="0.55000000000000004">
      <c r="A39">
        <v>87</v>
      </c>
      <c r="B39">
        <v>60</v>
      </c>
      <c r="C39" t="s">
        <v>111</v>
      </c>
      <c r="D39">
        <v>2</v>
      </c>
      <c r="E39">
        <v>2</v>
      </c>
      <c r="F39">
        <v>2</v>
      </c>
      <c r="G39">
        <v>1</v>
      </c>
      <c r="H39">
        <v>3</v>
      </c>
      <c r="I39">
        <v>20000</v>
      </c>
      <c r="J39">
        <v>1</v>
      </c>
      <c r="K39">
        <v>3</v>
      </c>
      <c r="L39">
        <v>10067</v>
      </c>
      <c r="M39">
        <v>5666</v>
      </c>
      <c r="N39">
        <v>7969</v>
      </c>
      <c r="O39">
        <v>6934</v>
      </c>
      <c r="P39">
        <v>1035</v>
      </c>
      <c r="Q39">
        <v>0</v>
      </c>
      <c r="R39">
        <v>0</v>
      </c>
      <c r="S39">
        <v>12031</v>
      </c>
      <c r="T39">
        <v>3133</v>
      </c>
      <c r="U39">
        <v>4631</v>
      </c>
      <c r="V39">
        <v>0</v>
      </c>
      <c r="W39">
        <v>0</v>
      </c>
      <c r="X39">
        <v>4267</v>
      </c>
    </row>
    <row r="40" spans="1:24" x14ac:dyDescent="0.55000000000000004">
      <c r="A40">
        <v>88</v>
      </c>
      <c r="B40">
        <v>60</v>
      </c>
      <c r="C40" t="s">
        <v>111</v>
      </c>
      <c r="D40">
        <v>1</v>
      </c>
      <c r="E40">
        <v>1</v>
      </c>
      <c r="F40">
        <v>2</v>
      </c>
      <c r="G40">
        <v>2</v>
      </c>
      <c r="H40">
        <v>8</v>
      </c>
      <c r="I40">
        <v>20000</v>
      </c>
      <c r="J40">
        <v>2</v>
      </c>
      <c r="K40">
        <v>8</v>
      </c>
      <c r="L40">
        <v>9417</v>
      </c>
      <c r="M40">
        <v>7937</v>
      </c>
      <c r="N40">
        <v>1686</v>
      </c>
      <c r="O40">
        <v>1252</v>
      </c>
      <c r="P40">
        <v>434</v>
      </c>
      <c r="Q40">
        <v>0</v>
      </c>
      <c r="R40">
        <v>0</v>
      </c>
      <c r="S40">
        <v>18314</v>
      </c>
      <c r="T40">
        <v>7281</v>
      </c>
      <c r="U40">
        <v>6651</v>
      </c>
      <c r="V40">
        <v>884</v>
      </c>
      <c r="W40">
        <v>852</v>
      </c>
      <c r="X40">
        <v>2646</v>
      </c>
    </row>
    <row r="41" spans="1:24" x14ac:dyDescent="0.55000000000000004">
      <c r="A41">
        <v>89</v>
      </c>
      <c r="B41">
        <v>60</v>
      </c>
      <c r="C41" t="s">
        <v>111</v>
      </c>
      <c r="D41">
        <v>4</v>
      </c>
      <c r="E41">
        <v>6</v>
      </c>
      <c r="F41">
        <v>6</v>
      </c>
      <c r="G41">
        <v>1</v>
      </c>
      <c r="H41">
        <v>8</v>
      </c>
      <c r="I41">
        <v>20000</v>
      </c>
      <c r="J41">
        <v>1</v>
      </c>
      <c r="K41">
        <v>8</v>
      </c>
      <c r="L41">
        <v>9467</v>
      </c>
      <c r="M41">
        <v>8385</v>
      </c>
      <c r="N41">
        <v>2231</v>
      </c>
      <c r="O41">
        <v>1206</v>
      </c>
      <c r="P41">
        <v>1025</v>
      </c>
      <c r="Q41">
        <v>0</v>
      </c>
      <c r="R41">
        <v>0</v>
      </c>
      <c r="S41">
        <v>17769</v>
      </c>
      <c r="T41">
        <v>7453</v>
      </c>
      <c r="U41">
        <v>6562</v>
      </c>
      <c r="V41">
        <v>808</v>
      </c>
      <c r="W41">
        <v>798</v>
      </c>
      <c r="X41">
        <v>2148</v>
      </c>
    </row>
    <row r="42" spans="1:24" x14ac:dyDescent="0.55000000000000004">
      <c r="A42">
        <v>90</v>
      </c>
      <c r="B42">
        <v>60</v>
      </c>
      <c r="C42" t="s">
        <v>111</v>
      </c>
      <c r="D42">
        <v>1</v>
      </c>
      <c r="E42">
        <v>1</v>
      </c>
      <c r="F42">
        <v>1</v>
      </c>
      <c r="G42">
        <v>1</v>
      </c>
      <c r="H42">
        <v>3</v>
      </c>
      <c r="I42">
        <v>20000</v>
      </c>
      <c r="J42">
        <v>1</v>
      </c>
      <c r="K42">
        <v>3</v>
      </c>
      <c r="L42">
        <v>10331</v>
      </c>
      <c r="M42">
        <v>5350</v>
      </c>
      <c r="N42">
        <v>8014</v>
      </c>
      <c r="O42">
        <v>7224</v>
      </c>
      <c r="P42">
        <v>790</v>
      </c>
      <c r="Q42">
        <v>0</v>
      </c>
      <c r="R42">
        <v>0</v>
      </c>
      <c r="S42">
        <v>11986</v>
      </c>
      <c r="T42">
        <v>3107</v>
      </c>
      <c r="U42">
        <v>4560</v>
      </c>
      <c r="V42">
        <v>0</v>
      </c>
      <c r="W42">
        <v>0</v>
      </c>
      <c r="X42">
        <v>4319</v>
      </c>
    </row>
    <row r="43" spans="1:24" x14ac:dyDescent="0.55000000000000004">
      <c r="A43">
        <v>91</v>
      </c>
      <c r="B43">
        <v>60</v>
      </c>
      <c r="C43" t="s">
        <v>111</v>
      </c>
      <c r="D43">
        <v>3</v>
      </c>
      <c r="E43">
        <v>6</v>
      </c>
      <c r="F43">
        <v>6</v>
      </c>
      <c r="G43">
        <v>1</v>
      </c>
      <c r="H43">
        <v>8</v>
      </c>
      <c r="I43">
        <v>20000</v>
      </c>
      <c r="J43">
        <v>1</v>
      </c>
      <c r="K43">
        <v>8</v>
      </c>
      <c r="L43">
        <v>9405</v>
      </c>
      <c r="M43">
        <v>8330</v>
      </c>
      <c r="N43">
        <v>2032</v>
      </c>
      <c r="O43">
        <v>1271</v>
      </c>
      <c r="P43">
        <v>761</v>
      </c>
      <c r="Q43">
        <v>0</v>
      </c>
      <c r="R43">
        <v>0</v>
      </c>
      <c r="S43">
        <v>17968</v>
      </c>
      <c r="T43">
        <v>7305</v>
      </c>
      <c r="U43">
        <v>6740</v>
      </c>
      <c r="V43">
        <v>829</v>
      </c>
      <c r="W43">
        <v>829</v>
      </c>
      <c r="X43">
        <v>2265</v>
      </c>
    </row>
    <row r="44" spans="1:24" x14ac:dyDescent="0.55000000000000004">
      <c r="A44">
        <v>92</v>
      </c>
      <c r="B44">
        <v>60</v>
      </c>
      <c r="C44" t="s">
        <v>111</v>
      </c>
      <c r="D44">
        <v>1</v>
      </c>
      <c r="E44">
        <v>2</v>
      </c>
      <c r="F44">
        <v>2</v>
      </c>
      <c r="G44">
        <v>1</v>
      </c>
      <c r="H44">
        <v>8</v>
      </c>
      <c r="I44">
        <v>20000</v>
      </c>
      <c r="J44">
        <v>1</v>
      </c>
      <c r="K44">
        <v>8</v>
      </c>
      <c r="L44">
        <v>9475</v>
      </c>
      <c r="M44">
        <v>8181</v>
      </c>
      <c r="N44">
        <v>1956</v>
      </c>
      <c r="O44">
        <v>1256</v>
      </c>
      <c r="P44">
        <v>700</v>
      </c>
      <c r="Q44">
        <v>0</v>
      </c>
      <c r="R44">
        <v>0</v>
      </c>
      <c r="S44">
        <v>18044</v>
      </c>
      <c r="T44">
        <v>7405</v>
      </c>
      <c r="U44">
        <v>6625</v>
      </c>
      <c r="V44">
        <v>814</v>
      </c>
      <c r="W44">
        <v>856</v>
      </c>
      <c r="X44">
        <v>2344</v>
      </c>
    </row>
    <row r="45" spans="1:24" x14ac:dyDescent="0.55000000000000004">
      <c r="A45">
        <v>93</v>
      </c>
      <c r="B45">
        <v>60</v>
      </c>
      <c r="C45" t="s">
        <v>111</v>
      </c>
      <c r="D45">
        <v>1</v>
      </c>
      <c r="E45">
        <v>1</v>
      </c>
      <c r="F45">
        <v>3</v>
      </c>
      <c r="G45">
        <v>3</v>
      </c>
      <c r="H45">
        <v>13</v>
      </c>
      <c r="I45">
        <v>20000</v>
      </c>
      <c r="J45">
        <v>3</v>
      </c>
      <c r="K45">
        <v>13</v>
      </c>
      <c r="L45">
        <v>9972</v>
      </c>
      <c r="M45">
        <v>7911</v>
      </c>
      <c r="N45">
        <v>278</v>
      </c>
      <c r="O45">
        <v>210</v>
      </c>
      <c r="P45">
        <v>68</v>
      </c>
      <c r="Q45">
        <v>0</v>
      </c>
      <c r="R45">
        <v>0</v>
      </c>
      <c r="S45">
        <v>19722</v>
      </c>
      <c r="T45">
        <v>8468</v>
      </c>
      <c r="U45">
        <v>6736</v>
      </c>
      <c r="V45">
        <v>1294</v>
      </c>
      <c r="W45">
        <v>1107</v>
      </c>
      <c r="X45">
        <v>2117</v>
      </c>
    </row>
    <row r="46" spans="1:24" x14ac:dyDescent="0.55000000000000004">
      <c r="A46">
        <v>94</v>
      </c>
      <c r="B46">
        <v>60</v>
      </c>
      <c r="C46" t="s">
        <v>111</v>
      </c>
      <c r="D46">
        <v>1</v>
      </c>
      <c r="E46">
        <v>1</v>
      </c>
      <c r="F46">
        <v>3</v>
      </c>
      <c r="G46">
        <v>3</v>
      </c>
      <c r="H46">
        <v>13</v>
      </c>
      <c r="I46">
        <v>20000</v>
      </c>
      <c r="J46">
        <v>3</v>
      </c>
      <c r="K46">
        <v>13</v>
      </c>
      <c r="L46">
        <v>10058</v>
      </c>
      <c r="M46">
        <v>7794</v>
      </c>
      <c r="N46">
        <v>328</v>
      </c>
      <c r="O46">
        <v>260</v>
      </c>
      <c r="P46">
        <v>68</v>
      </c>
      <c r="Q46">
        <v>0</v>
      </c>
      <c r="R46">
        <v>0</v>
      </c>
      <c r="S46">
        <v>19672</v>
      </c>
      <c r="T46">
        <v>8467</v>
      </c>
      <c r="U46">
        <v>6643</v>
      </c>
      <c r="V46">
        <v>1331</v>
      </c>
      <c r="W46">
        <v>1083</v>
      </c>
      <c r="X46">
        <v>2148</v>
      </c>
    </row>
    <row r="47" spans="1:24" x14ac:dyDescent="0.55000000000000004">
      <c r="A47">
        <v>95</v>
      </c>
      <c r="B47">
        <v>60</v>
      </c>
      <c r="C47" t="s">
        <v>111</v>
      </c>
      <c r="D47">
        <v>5</v>
      </c>
      <c r="E47">
        <v>5</v>
      </c>
      <c r="F47">
        <v>5</v>
      </c>
      <c r="G47">
        <v>1</v>
      </c>
      <c r="H47">
        <v>3</v>
      </c>
      <c r="I47">
        <v>20000</v>
      </c>
      <c r="J47">
        <v>1</v>
      </c>
      <c r="K47">
        <v>3</v>
      </c>
      <c r="L47">
        <v>10589</v>
      </c>
      <c r="M47">
        <v>5017</v>
      </c>
      <c r="N47">
        <v>7967</v>
      </c>
      <c r="O47">
        <v>7554</v>
      </c>
      <c r="P47">
        <v>413</v>
      </c>
      <c r="Q47">
        <v>0</v>
      </c>
      <c r="R47">
        <v>0</v>
      </c>
      <c r="S47">
        <v>12033</v>
      </c>
      <c r="T47">
        <v>3035</v>
      </c>
      <c r="U47">
        <v>4604</v>
      </c>
      <c r="V47">
        <v>0</v>
      </c>
      <c r="W47">
        <v>0</v>
      </c>
      <c r="X47">
        <v>4394</v>
      </c>
    </row>
    <row r="48" spans="1:24" x14ac:dyDescent="0.55000000000000004">
      <c r="A48">
        <v>96</v>
      </c>
      <c r="B48">
        <v>60</v>
      </c>
      <c r="C48" t="s">
        <v>111</v>
      </c>
      <c r="D48">
        <v>1</v>
      </c>
      <c r="E48">
        <v>3</v>
      </c>
      <c r="F48">
        <v>5</v>
      </c>
      <c r="G48">
        <v>3</v>
      </c>
      <c r="H48">
        <v>23</v>
      </c>
      <c r="I48">
        <v>20000</v>
      </c>
      <c r="J48">
        <v>3</v>
      </c>
      <c r="K48">
        <v>23</v>
      </c>
      <c r="L48">
        <v>10088</v>
      </c>
      <c r="M48">
        <v>8663</v>
      </c>
      <c r="N48">
        <v>123</v>
      </c>
      <c r="O48">
        <v>80</v>
      </c>
      <c r="P48">
        <v>43</v>
      </c>
      <c r="Q48">
        <v>0</v>
      </c>
      <c r="R48">
        <v>0</v>
      </c>
      <c r="S48">
        <v>19877</v>
      </c>
      <c r="T48">
        <v>8692</v>
      </c>
      <c r="U48">
        <v>7469</v>
      </c>
      <c r="V48">
        <v>1316</v>
      </c>
      <c r="W48">
        <v>1151</v>
      </c>
      <c r="X48">
        <v>1249</v>
      </c>
    </row>
    <row r="49" spans="1:24" x14ac:dyDescent="0.55000000000000004">
      <c r="A49">
        <v>97</v>
      </c>
      <c r="B49">
        <v>60</v>
      </c>
      <c r="C49" t="s">
        <v>111</v>
      </c>
      <c r="D49">
        <v>1</v>
      </c>
      <c r="E49">
        <v>2</v>
      </c>
      <c r="F49">
        <v>2</v>
      </c>
      <c r="G49">
        <v>1</v>
      </c>
      <c r="H49">
        <v>8</v>
      </c>
      <c r="I49">
        <v>20000</v>
      </c>
      <c r="J49">
        <v>1</v>
      </c>
      <c r="K49">
        <v>8</v>
      </c>
      <c r="L49">
        <v>9494</v>
      </c>
      <c r="M49">
        <v>7948</v>
      </c>
      <c r="N49">
        <v>1509</v>
      </c>
      <c r="O49">
        <v>1238</v>
      </c>
      <c r="P49">
        <v>271</v>
      </c>
      <c r="Q49">
        <v>0</v>
      </c>
      <c r="R49">
        <v>0</v>
      </c>
      <c r="S49">
        <v>18491</v>
      </c>
      <c r="T49">
        <v>7404</v>
      </c>
      <c r="U49">
        <v>6786</v>
      </c>
      <c r="V49">
        <v>852</v>
      </c>
      <c r="W49">
        <v>891</v>
      </c>
      <c r="X49">
        <v>2558</v>
      </c>
    </row>
    <row r="50" spans="1:24" x14ac:dyDescent="0.55000000000000004">
      <c r="A50">
        <v>98</v>
      </c>
      <c r="B50">
        <v>60</v>
      </c>
      <c r="C50" t="s">
        <v>111</v>
      </c>
      <c r="D50">
        <v>2</v>
      </c>
      <c r="E50">
        <v>3</v>
      </c>
      <c r="F50">
        <v>6</v>
      </c>
      <c r="G50">
        <v>3</v>
      </c>
      <c r="H50">
        <v>13</v>
      </c>
      <c r="I50">
        <v>20000</v>
      </c>
      <c r="J50">
        <v>3</v>
      </c>
      <c r="K50">
        <v>13</v>
      </c>
      <c r="L50">
        <v>10190</v>
      </c>
      <c r="M50">
        <v>7809</v>
      </c>
      <c r="N50">
        <v>242</v>
      </c>
      <c r="O50">
        <v>212</v>
      </c>
      <c r="P50">
        <v>30</v>
      </c>
      <c r="Q50">
        <v>0</v>
      </c>
      <c r="R50">
        <v>0</v>
      </c>
      <c r="S50">
        <v>19758</v>
      </c>
      <c r="T50">
        <v>8664</v>
      </c>
      <c r="U50">
        <v>6618</v>
      </c>
      <c r="V50">
        <v>1314</v>
      </c>
      <c r="W50">
        <v>1161</v>
      </c>
      <c r="X50">
        <v>2001</v>
      </c>
    </row>
    <row r="51" spans="1:24" x14ac:dyDescent="0.55000000000000004">
      <c r="A51">
        <v>99</v>
      </c>
      <c r="B51">
        <v>60</v>
      </c>
      <c r="C51" t="s">
        <v>111</v>
      </c>
      <c r="D51">
        <v>1</v>
      </c>
      <c r="E51">
        <v>2</v>
      </c>
      <c r="F51">
        <v>2</v>
      </c>
      <c r="G51">
        <v>1</v>
      </c>
      <c r="H51">
        <v>8</v>
      </c>
      <c r="I51">
        <v>20000</v>
      </c>
      <c r="J51">
        <v>1</v>
      </c>
      <c r="K51">
        <v>8</v>
      </c>
      <c r="L51">
        <v>9402</v>
      </c>
      <c r="M51">
        <v>7886</v>
      </c>
      <c r="N51">
        <v>1332</v>
      </c>
      <c r="O51">
        <v>1258</v>
      </c>
      <c r="P51">
        <v>74</v>
      </c>
      <c r="Q51">
        <v>0</v>
      </c>
      <c r="R51">
        <v>0</v>
      </c>
      <c r="S51">
        <v>18668</v>
      </c>
      <c r="T51">
        <v>7220</v>
      </c>
      <c r="U51">
        <v>6882</v>
      </c>
      <c r="V51">
        <v>924</v>
      </c>
      <c r="W51">
        <v>930</v>
      </c>
      <c r="X51">
        <v>2712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1A96-1670-41D7-9001-20D1C9863CAF}">
  <dimension ref="A1:X51"/>
  <sheetViews>
    <sheetView workbookViewId="0"/>
  </sheetViews>
  <sheetFormatPr defaultRowHeight="18" x14ac:dyDescent="0.55000000000000004"/>
  <cols>
    <col min="1" max="1" width="4.5" bestFit="1" customWidth="1"/>
    <col min="2" max="2" width="13.75" bestFit="1" customWidth="1"/>
    <col min="3" max="3" width="14.6640625" bestFit="1" customWidth="1"/>
    <col min="4" max="4" width="12.75" bestFit="1" customWidth="1"/>
    <col min="5" max="5" width="10.9140625" bestFit="1" customWidth="1"/>
    <col min="6" max="6" width="7.75" bestFit="1" customWidth="1"/>
    <col min="7" max="7" width="16.83203125" bestFit="1" customWidth="1"/>
    <col min="8" max="8" width="19.5" bestFit="1" customWidth="1"/>
    <col min="9" max="9" width="13.9140625" bestFit="1" customWidth="1"/>
    <col min="10" max="10" width="23.58203125" bestFit="1" customWidth="1"/>
    <col min="11" max="11" width="22.75" bestFit="1" customWidth="1"/>
    <col min="12" max="13" width="9.58203125" bestFit="1" customWidth="1"/>
    <col min="14" max="14" width="22.1640625" bestFit="1" customWidth="1"/>
    <col min="15" max="16" width="14.9140625" bestFit="1" customWidth="1"/>
    <col min="17" max="18" width="15.4140625" bestFit="1" customWidth="1"/>
    <col min="19" max="19" width="14.9140625" bestFit="1" customWidth="1"/>
    <col min="20" max="21" width="14.58203125" bestFit="1" customWidth="1"/>
    <col min="22" max="23" width="15" bestFit="1" customWidth="1"/>
    <col min="24" max="24" width="14" bestFit="1" customWidth="1"/>
  </cols>
  <sheetData>
    <row r="1" spans="1:24" x14ac:dyDescent="0.55000000000000004">
      <c r="A1" t="s">
        <v>1</v>
      </c>
      <c r="B1" t="s">
        <v>2</v>
      </c>
      <c r="C1" t="s">
        <v>103</v>
      </c>
      <c r="D1" t="s">
        <v>104</v>
      </c>
      <c r="E1" t="s">
        <v>105</v>
      </c>
      <c r="F1" t="s">
        <v>5</v>
      </c>
      <c r="G1" t="s">
        <v>106</v>
      </c>
      <c r="H1" t="s">
        <v>107</v>
      </c>
      <c r="I1" t="s">
        <v>108</v>
      </c>
      <c r="J1" t="s">
        <v>114</v>
      </c>
      <c r="K1" t="s">
        <v>115</v>
      </c>
      <c r="L1" t="s">
        <v>8</v>
      </c>
      <c r="M1" t="s">
        <v>9</v>
      </c>
      <c r="N1" t="s">
        <v>109</v>
      </c>
      <c r="O1" t="s">
        <v>60</v>
      </c>
      <c r="P1" t="s">
        <v>62</v>
      </c>
      <c r="Q1" t="s">
        <v>64</v>
      </c>
      <c r="R1" t="s">
        <v>66</v>
      </c>
      <c r="S1" t="s">
        <v>110</v>
      </c>
      <c r="T1" t="s">
        <v>68</v>
      </c>
      <c r="U1" t="s">
        <v>70</v>
      </c>
      <c r="V1" t="s">
        <v>72</v>
      </c>
      <c r="W1" t="s">
        <v>74</v>
      </c>
      <c r="X1" t="s">
        <v>12</v>
      </c>
    </row>
    <row r="2" spans="1:24" x14ac:dyDescent="0.55000000000000004">
      <c r="A2">
        <v>50</v>
      </c>
      <c r="B2">
        <v>50</v>
      </c>
      <c r="C2" t="s">
        <v>111</v>
      </c>
      <c r="D2">
        <v>1</v>
      </c>
      <c r="E2">
        <v>1</v>
      </c>
      <c r="F2">
        <v>3</v>
      </c>
      <c r="G2">
        <v>3</v>
      </c>
      <c r="H2">
        <v>10</v>
      </c>
      <c r="I2">
        <v>20000</v>
      </c>
      <c r="J2">
        <v>3</v>
      </c>
      <c r="K2">
        <v>10</v>
      </c>
      <c r="L2">
        <v>8968</v>
      </c>
      <c r="M2">
        <v>9061</v>
      </c>
      <c r="N2">
        <v>1286</v>
      </c>
      <c r="O2">
        <v>624</v>
      </c>
      <c r="P2">
        <v>662</v>
      </c>
      <c r="Q2">
        <v>0</v>
      </c>
      <c r="R2">
        <v>0</v>
      </c>
      <c r="S2">
        <v>18714</v>
      </c>
      <c r="T2">
        <v>7137</v>
      </c>
      <c r="U2">
        <v>7204</v>
      </c>
      <c r="V2">
        <v>1207</v>
      </c>
      <c r="W2">
        <v>1195</v>
      </c>
      <c r="X2">
        <v>1971</v>
      </c>
    </row>
    <row r="3" spans="1:24" x14ac:dyDescent="0.55000000000000004">
      <c r="A3">
        <v>51</v>
      </c>
      <c r="B3">
        <v>50</v>
      </c>
      <c r="C3" t="s">
        <v>111</v>
      </c>
      <c r="D3">
        <v>1</v>
      </c>
      <c r="E3">
        <v>1</v>
      </c>
      <c r="F3">
        <v>3</v>
      </c>
      <c r="G3">
        <v>3</v>
      </c>
      <c r="H3">
        <v>10</v>
      </c>
      <c r="I3">
        <v>20000</v>
      </c>
      <c r="J3">
        <v>3</v>
      </c>
      <c r="K3">
        <v>10</v>
      </c>
      <c r="L3">
        <v>9054</v>
      </c>
      <c r="M3">
        <v>8919</v>
      </c>
      <c r="N3">
        <v>1347</v>
      </c>
      <c r="O3">
        <v>692</v>
      </c>
      <c r="P3">
        <v>655</v>
      </c>
      <c r="Q3">
        <v>0</v>
      </c>
      <c r="R3">
        <v>0</v>
      </c>
      <c r="S3">
        <v>18653</v>
      </c>
      <c r="T3">
        <v>7156</v>
      </c>
      <c r="U3">
        <v>7067</v>
      </c>
      <c r="V3">
        <v>1206</v>
      </c>
      <c r="W3">
        <v>1197</v>
      </c>
      <c r="X3">
        <v>2027</v>
      </c>
    </row>
    <row r="4" spans="1:24" x14ac:dyDescent="0.55000000000000004">
      <c r="A4">
        <v>52</v>
      </c>
      <c r="B4">
        <v>50</v>
      </c>
      <c r="C4" t="s">
        <v>111</v>
      </c>
      <c r="D4">
        <v>1</v>
      </c>
      <c r="E4">
        <v>1</v>
      </c>
      <c r="F4">
        <v>3</v>
      </c>
      <c r="G4">
        <v>3</v>
      </c>
      <c r="H4">
        <v>10</v>
      </c>
      <c r="I4">
        <v>20000</v>
      </c>
      <c r="J4">
        <v>3</v>
      </c>
      <c r="K4">
        <v>10</v>
      </c>
      <c r="L4">
        <v>9118</v>
      </c>
      <c r="M4">
        <v>8885</v>
      </c>
      <c r="N4">
        <v>1351</v>
      </c>
      <c r="O4">
        <v>706</v>
      </c>
      <c r="P4">
        <v>645</v>
      </c>
      <c r="Q4">
        <v>0</v>
      </c>
      <c r="R4">
        <v>0</v>
      </c>
      <c r="S4">
        <v>18649</v>
      </c>
      <c r="T4">
        <v>7249</v>
      </c>
      <c r="U4">
        <v>7067</v>
      </c>
      <c r="V4">
        <v>1163</v>
      </c>
      <c r="W4">
        <v>1173</v>
      </c>
      <c r="X4">
        <v>1997</v>
      </c>
    </row>
    <row r="5" spans="1:24" x14ac:dyDescent="0.55000000000000004">
      <c r="A5">
        <v>53</v>
      </c>
      <c r="B5">
        <v>50</v>
      </c>
      <c r="C5" t="s">
        <v>111</v>
      </c>
      <c r="D5">
        <v>1</v>
      </c>
      <c r="E5">
        <v>1</v>
      </c>
      <c r="F5">
        <v>3</v>
      </c>
      <c r="G5">
        <v>3</v>
      </c>
      <c r="H5">
        <v>10</v>
      </c>
      <c r="I5">
        <v>20000</v>
      </c>
      <c r="J5">
        <v>3</v>
      </c>
      <c r="K5">
        <v>10</v>
      </c>
      <c r="L5">
        <v>8998</v>
      </c>
      <c r="M5">
        <v>8966</v>
      </c>
      <c r="N5">
        <v>1323</v>
      </c>
      <c r="O5">
        <v>651</v>
      </c>
      <c r="P5">
        <v>672</v>
      </c>
      <c r="Q5">
        <v>0</v>
      </c>
      <c r="R5">
        <v>0</v>
      </c>
      <c r="S5">
        <v>18677</v>
      </c>
      <c r="T5">
        <v>7117</v>
      </c>
      <c r="U5">
        <v>7102</v>
      </c>
      <c r="V5">
        <v>1230</v>
      </c>
      <c r="W5">
        <v>1192</v>
      </c>
      <c r="X5">
        <v>2036</v>
      </c>
    </row>
    <row r="6" spans="1:24" x14ac:dyDescent="0.55000000000000004">
      <c r="A6">
        <v>54</v>
      </c>
      <c r="B6">
        <v>50</v>
      </c>
      <c r="C6" t="s">
        <v>111</v>
      </c>
      <c r="D6">
        <v>1</v>
      </c>
      <c r="E6">
        <v>1</v>
      </c>
      <c r="F6">
        <v>3</v>
      </c>
      <c r="G6">
        <v>3</v>
      </c>
      <c r="H6">
        <v>10</v>
      </c>
      <c r="I6">
        <v>20000</v>
      </c>
      <c r="J6">
        <v>3</v>
      </c>
      <c r="K6">
        <v>10</v>
      </c>
      <c r="L6">
        <v>9093</v>
      </c>
      <c r="M6">
        <v>8916</v>
      </c>
      <c r="N6">
        <v>1256</v>
      </c>
      <c r="O6">
        <v>644</v>
      </c>
      <c r="P6">
        <v>612</v>
      </c>
      <c r="Q6">
        <v>0</v>
      </c>
      <c r="R6">
        <v>0</v>
      </c>
      <c r="S6">
        <v>18744</v>
      </c>
      <c r="T6">
        <v>7241</v>
      </c>
      <c r="U6">
        <v>7092</v>
      </c>
      <c r="V6">
        <v>1208</v>
      </c>
      <c r="W6">
        <v>1212</v>
      </c>
      <c r="X6">
        <v>1991</v>
      </c>
    </row>
    <row r="7" spans="1:24" x14ac:dyDescent="0.55000000000000004">
      <c r="A7">
        <v>55</v>
      </c>
      <c r="B7">
        <v>50</v>
      </c>
      <c r="C7" t="s">
        <v>111</v>
      </c>
      <c r="D7">
        <v>1</v>
      </c>
      <c r="E7">
        <v>1</v>
      </c>
      <c r="F7">
        <v>3</v>
      </c>
      <c r="G7">
        <v>3</v>
      </c>
      <c r="H7">
        <v>10</v>
      </c>
      <c r="I7">
        <v>20000</v>
      </c>
      <c r="J7">
        <v>3</v>
      </c>
      <c r="K7">
        <v>10</v>
      </c>
      <c r="L7">
        <v>9066</v>
      </c>
      <c r="M7">
        <v>8879</v>
      </c>
      <c r="N7">
        <v>1293</v>
      </c>
      <c r="O7">
        <v>691</v>
      </c>
      <c r="P7">
        <v>602</v>
      </c>
      <c r="Q7">
        <v>0</v>
      </c>
      <c r="R7">
        <v>0</v>
      </c>
      <c r="S7">
        <v>18707</v>
      </c>
      <c r="T7">
        <v>7209</v>
      </c>
      <c r="U7">
        <v>7139</v>
      </c>
      <c r="V7">
        <v>1166</v>
      </c>
      <c r="W7">
        <v>1138</v>
      </c>
      <c r="X7">
        <v>2055</v>
      </c>
    </row>
    <row r="8" spans="1:24" x14ac:dyDescent="0.55000000000000004">
      <c r="A8">
        <v>56</v>
      </c>
      <c r="B8">
        <v>50</v>
      </c>
      <c r="C8" t="s">
        <v>111</v>
      </c>
      <c r="D8">
        <v>1</v>
      </c>
      <c r="E8">
        <v>1</v>
      </c>
      <c r="F8">
        <v>3</v>
      </c>
      <c r="G8">
        <v>3</v>
      </c>
      <c r="H8">
        <v>10</v>
      </c>
      <c r="I8">
        <v>20000</v>
      </c>
      <c r="J8">
        <v>3</v>
      </c>
      <c r="K8">
        <v>10</v>
      </c>
      <c r="L8">
        <v>9097</v>
      </c>
      <c r="M8">
        <v>8957</v>
      </c>
      <c r="N8">
        <v>1298</v>
      </c>
      <c r="O8">
        <v>717</v>
      </c>
      <c r="P8">
        <v>581</v>
      </c>
      <c r="Q8">
        <v>0</v>
      </c>
      <c r="R8">
        <v>0</v>
      </c>
      <c r="S8">
        <v>18702</v>
      </c>
      <c r="T8">
        <v>7186</v>
      </c>
      <c r="U8">
        <v>7160</v>
      </c>
      <c r="V8">
        <v>1194</v>
      </c>
      <c r="W8">
        <v>1216</v>
      </c>
      <c r="X8">
        <v>1946</v>
      </c>
    </row>
    <row r="9" spans="1:24" x14ac:dyDescent="0.55000000000000004">
      <c r="A9">
        <v>57</v>
      </c>
      <c r="B9">
        <v>50</v>
      </c>
      <c r="C9" t="s">
        <v>111</v>
      </c>
      <c r="D9">
        <v>1</v>
      </c>
      <c r="E9">
        <v>1</v>
      </c>
      <c r="F9">
        <v>3</v>
      </c>
      <c r="G9">
        <v>3</v>
      </c>
      <c r="H9">
        <v>10</v>
      </c>
      <c r="I9">
        <v>20000</v>
      </c>
      <c r="J9">
        <v>3</v>
      </c>
      <c r="K9">
        <v>10</v>
      </c>
      <c r="L9">
        <v>9073</v>
      </c>
      <c r="M9">
        <v>8952</v>
      </c>
      <c r="N9">
        <v>1329</v>
      </c>
      <c r="O9">
        <v>678</v>
      </c>
      <c r="P9">
        <v>651</v>
      </c>
      <c r="Q9">
        <v>0</v>
      </c>
      <c r="R9">
        <v>0</v>
      </c>
      <c r="S9">
        <v>18671</v>
      </c>
      <c r="T9">
        <v>7232</v>
      </c>
      <c r="U9">
        <v>7077</v>
      </c>
      <c r="V9">
        <v>1163</v>
      </c>
      <c r="W9">
        <v>1224</v>
      </c>
      <c r="X9">
        <v>1975</v>
      </c>
    </row>
    <row r="10" spans="1:24" x14ac:dyDescent="0.55000000000000004">
      <c r="A10">
        <v>58</v>
      </c>
      <c r="B10">
        <v>50</v>
      </c>
      <c r="C10" t="s">
        <v>111</v>
      </c>
      <c r="D10">
        <v>1</v>
      </c>
      <c r="E10">
        <v>1</v>
      </c>
      <c r="F10">
        <v>3</v>
      </c>
      <c r="G10">
        <v>3</v>
      </c>
      <c r="H10">
        <v>10</v>
      </c>
      <c r="I10">
        <v>20000</v>
      </c>
      <c r="J10">
        <v>3</v>
      </c>
      <c r="K10">
        <v>10</v>
      </c>
      <c r="L10">
        <v>9104</v>
      </c>
      <c r="M10">
        <v>8811</v>
      </c>
      <c r="N10">
        <v>1357</v>
      </c>
      <c r="O10">
        <v>732</v>
      </c>
      <c r="P10">
        <v>625</v>
      </c>
      <c r="Q10">
        <v>0</v>
      </c>
      <c r="R10">
        <v>0</v>
      </c>
      <c r="S10">
        <v>18643</v>
      </c>
      <c r="T10">
        <v>7189</v>
      </c>
      <c r="U10">
        <v>6989</v>
      </c>
      <c r="V10">
        <v>1183</v>
      </c>
      <c r="W10">
        <v>1197</v>
      </c>
      <c r="X10">
        <v>2085</v>
      </c>
    </row>
    <row r="11" spans="1:24" x14ac:dyDescent="0.55000000000000004">
      <c r="A11">
        <v>59</v>
      </c>
      <c r="B11">
        <v>50</v>
      </c>
      <c r="C11" t="s">
        <v>111</v>
      </c>
      <c r="D11">
        <v>1</v>
      </c>
      <c r="E11">
        <v>2</v>
      </c>
      <c r="F11">
        <v>2</v>
      </c>
      <c r="G11">
        <v>1</v>
      </c>
      <c r="H11">
        <v>6</v>
      </c>
      <c r="I11">
        <v>20000</v>
      </c>
      <c r="J11">
        <v>1</v>
      </c>
      <c r="K11">
        <v>6</v>
      </c>
      <c r="L11">
        <v>8628</v>
      </c>
      <c r="M11">
        <v>10047</v>
      </c>
      <c r="N11">
        <v>6140</v>
      </c>
      <c r="O11">
        <v>1678</v>
      </c>
      <c r="P11">
        <v>4462</v>
      </c>
      <c r="Q11">
        <v>0</v>
      </c>
      <c r="R11">
        <v>0</v>
      </c>
      <c r="S11">
        <v>13860</v>
      </c>
      <c r="T11">
        <v>6409</v>
      </c>
      <c r="U11">
        <v>5032</v>
      </c>
      <c r="V11">
        <v>541</v>
      </c>
      <c r="W11">
        <v>553</v>
      </c>
      <c r="X11">
        <v>1325</v>
      </c>
    </row>
    <row r="12" spans="1:24" x14ac:dyDescent="0.55000000000000004">
      <c r="A12">
        <v>60</v>
      </c>
      <c r="B12">
        <v>50</v>
      </c>
      <c r="C12" t="s">
        <v>111</v>
      </c>
      <c r="D12">
        <v>1</v>
      </c>
      <c r="E12">
        <v>1</v>
      </c>
      <c r="F12">
        <v>3</v>
      </c>
      <c r="G12">
        <v>3</v>
      </c>
      <c r="H12">
        <v>10</v>
      </c>
      <c r="I12">
        <v>20000</v>
      </c>
      <c r="J12">
        <v>3</v>
      </c>
      <c r="K12">
        <v>10</v>
      </c>
      <c r="L12">
        <v>9092</v>
      </c>
      <c r="M12">
        <v>8908</v>
      </c>
      <c r="N12">
        <v>1319</v>
      </c>
      <c r="O12">
        <v>709</v>
      </c>
      <c r="P12">
        <v>610</v>
      </c>
      <c r="Q12">
        <v>0</v>
      </c>
      <c r="R12">
        <v>0</v>
      </c>
      <c r="S12">
        <v>18681</v>
      </c>
      <c r="T12">
        <v>7185</v>
      </c>
      <c r="U12">
        <v>7110</v>
      </c>
      <c r="V12">
        <v>1198</v>
      </c>
      <c r="W12">
        <v>1188</v>
      </c>
      <c r="X12">
        <v>2000</v>
      </c>
    </row>
    <row r="13" spans="1:24" x14ac:dyDescent="0.55000000000000004">
      <c r="A13">
        <v>61</v>
      </c>
      <c r="B13">
        <v>50</v>
      </c>
      <c r="C13" t="s">
        <v>111</v>
      </c>
      <c r="D13">
        <v>1</v>
      </c>
      <c r="E13">
        <v>1</v>
      </c>
      <c r="F13">
        <v>3</v>
      </c>
      <c r="G13">
        <v>3</v>
      </c>
      <c r="H13">
        <v>10</v>
      </c>
      <c r="I13">
        <v>20000</v>
      </c>
      <c r="J13">
        <v>3</v>
      </c>
      <c r="K13">
        <v>10</v>
      </c>
      <c r="L13">
        <v>8994</v>
      </c>
      <c r="M13">
        <v>8937</v>
      </c>
      <c r="N13">
        <v>1335</v>
      </c>
      <c r="O13">
        <v>737</v>
      </c>
      <c r="P13">
        <v>598</v>
      </c>
      <c r="Q13">
        <v>0</v>
      </c>
      <c r="R13">
        <v>0</v>
      </c>
      <c r="S13">
        <v>18665</v>
      </c>
      <c r="T13">
        <v>7113</v>
      </c>
      <c r="U13">
        <v>7160</v>
      </c>
      <c r="V13">
        <v>1144</v>
      </c>
      <c r="W13">
        <v>1179</v>
      </c>
      <c r="X13">
        <v>2069</v>
      </c>
    </row>
    <row r="14" spans="1:24" x14ac:dyDescent="0.55000000000000004">
      <c r="A14">
        <v>62</v>
      </c>
      <c r="B14">
        <v>50</v>
      </c>
      <c r="C14" t="s">
        <v>111</v>
      </c>
      <c r="D14">
        <v>1</v>
      </c>
      <c r="E14">
        <v>1</v>
      </c>
      <c r="F14">
        <v>3</v>
      </c>
      <c r="G14">
        <v>3</v>
      </c>
      <c r="H14">
        <v>10</v>
      </c>
      <c r="I14">
        <v>20000</v>
      </c>
      <c r="J14">
        <v>3</v>
      </c>
      <c r="K14">
        <v>10</v>
      </c>
      <c r="L14">
        <v>9000</v>
      </c>
      <c r="M14">
        <v>8981</v>
      </c>
      <c r="N14">
        <v>1278</v>
      </c>
      <c r="O14">
        <v>689</v>
      </c>
      <c r="P14">
        <v>589</v>
      </c>
      <c r="Q14">
        <v>0</v>
      </c>
      <c r="R14">
        <v>0</v>
      </c>
      <c r="S14">
        <v>18722</v>
      </c>
      <c r="T14">
        <v>7135</v>
      </c>
      <c r="U14">
        <v>7151</v>
      </c>
      <c r="V14">
        <v>1176</v>
      </c>
      <c r="W14">
        <v>1241</v>
      </c>
      <c r="X14">
        <v>2019</v>
      </c>
    </row>
    <row r="15" spans="1:24" x14ac:dyDescent="0.55000000000000004">
      <c r="A15">
        <v>63</v>
      </c>
      <c r="B15">
        <v>50</v>
      </c>
      <c r="C15" t="s">
        <v>111</v>
      </c>
      <c r="D15">
        <v>1</v>
      </c>
      <c r="E15">
        <v>1</v>
      </c>
      <c r="F15">
        <v>3</v>
      </c>
      <c r="G15">
        <v>3</v>
      </c>
      <c r="H15">
        <v>10</v>
      </c>
      <c r="I15">
        <v>20000</v>
      </c>
      <c r="J15">
        <v>3</v>
      </c>
      <c r="K15">
        <v>10</v>
      </c>
      <c r="L15">
        <v>9167</v>
      </c>
      <c r="M15">
        <v>8862</v>
      </c>
      <c r="N15">
        <v>1301</v>
      </c>
      <c r="O15">
        <v>744</v>
      </c>
      <c r="P15">
        <v>557</v>
      </c>
      <c r="Q15">
        <v>0</v>
      </c>
      <c r="R15">
        <v>0</v>
      </c>
      <c r="S15">
        <v>18699</v>
      </c>
      <c r="T15">
        <v>7229</v>
      </c>
      <c r="U15">
        <v>7132</v>
      </c>
      <c r="V15">
        <v>1194</v>
      </c>
      <c r="W15">
        <v>1173</v>
      </c>
      <c r="X15">
        <v>1971</v>
      </c>
    </row>
    <row r="16" spans="1:24" x14ac:dyDescent="0.55000000000000004">
      <c r="A16">
        <v>64</v>
      </c>
      <c r="B16">
        <v>50</v>
      </c>
      <c r="C16" t="s">
        <v>111</v>
      </c>
      <c r="D16">
        <v>1</v>
      </c>
      <c r="E16">
        <v>1</v>
      </c>
      <c r="F16">
        <v>3</v>
      </c>
      <c r="G16">
        <v>3</v>
      </c>
      <c r="H16">
        <v>10</v>
      </c>
      <c r="I16">
        <v>20000</v>
      </c>
      <c r="J16">
        <v>3</v>
      </c>
      <c r="K16">
        <v>10</v>
      </c>
      <c r="L16">
        <v>9090</v>
      </c>
      <c r="M16">
        <v>8829</v>
      </c>
      <c r="N16">
        <v>1300</v>
      </c>
      <c r="O16">
        <v>709</v>
      </c>
      <c r="P16">
        <v>591</v>
      </c>
      <c r="Q16">
        <v>0</v>
      </c>
      <c r="R16">
        <v>0</v>
      </c>
      <c r="S16">
        <v>18700</v>
      </c>
      <c r="T16">
        <v>7177</v>
      </c>
      <c r="U16">
        <v>6961</v>
      </c>
      <c r="V16">
        <v>1204</v>
      </c>
      <c r="W16">
        <v>1277</v>
      </c>
      <c r="X16">
        <v>2081</v>
      </c>
    </row>
    <row r="17" spans="1:24" x14ac:dyDescent="0.55000000000000004">
      <c r="A17">
        <v>65</v>
      </c>
      <c r="B17">
        <v>50</v>
      </c>
      <c r="C17" t="s">
        <v>111</v>
      </c>
      <c r="D17">
        <v>1</v>
      </c>
      <c r="E17">
        <v>2</v>
      </c>
      <c r="F17">
        <v>2</v>
      </c>
      <c r="G17">
        <v>1</v>
      </c>
      <c r="H17">
        <v>6</v>
      </c>
      <c r="I17">
        <v>20000</v>
      </c>
      <c r="J17">
        <v>1</v>
      </c>
      <c r="K17">
        <v>6</v>
      </c>
      <c r="L17">
        <v>8723</v>
      </c>
      <c r="M17">
        <v>9710</v>
      </c>
      <c r="N17">
        <v>5686</v>
      </c>
      <c r="O17">
        <v>1773</v>
      </c>
      <c r="P17">
        <v>3913</v>
      </c>
      <c r="Q17">
        <v>0</v>
      </c>
      <c r="R17">
        <v>0</v>
      </c>
      <c r="S17">
        <v>14314</v>
      </c>
      <c r="T17">
        <v>6363</v>
      </c>
      <c r="U17">
        <v>5175</v>
      </c>
      <c r="V17">
        <v>587</v>
      </c>
      <c r="W17">
        <v>622</v>
      </c>
      <c r="X17">
        <v>1567</v>
      </c>
    </row>
    <row r="18" spans="1:24" x14ac:dyDescent="0.55000000000000004">
      <c r="A18">
        <v>66</v>
      </c>
      <c r="B18">
        <v>50</v>
      </c>
      <c r="C18" t="s">
        <v>111</v>
      </c>
      <c r="D18">
        <v>1</v>
      </c>
      <c r="E18">
        <v>1</v>
      </c>
      <c r="F18">
        <v>3</v>
      </c>
      <c r="G18">
        <v>3</v>
      </c>
      <c r="H18">
        <v>10</v>
      </c>
      <c r="I18">
        <v>20000</v>
      </c>
      <c r="J18">
        <v>3</v>
      </c>
      <c r="K18">
        <v>10</v>
      </c>
      <c r="L18">
        <v>9180</v>
      </c>
      <c r="M18">
        <v>8802</v>
      </c>
      <c r="N18">
        <v>1275</v>
      </c>
      <c r="O18">
        <v>746</v>
      </c>
      <c r="P18">
        <v>529</v>
      </c>
      <c r="Q18">
        <v>0</v>
      </c>
      <c r="R18">
        <v>0</v>
      </c>
      <c r="S18">
        <v>18725</v>
      </c>
      <c r="T18">
        <v>7189</v>
      </c>
      <c r="U18">
        <v>7063</v>
      </c>
      <c r="V18">
        <v>1245</v>
      </c>
      <c r="W18">
        <v>1210</v>
      </c>
      <c r="X18">
        <v>2018</v>
      </c>
    </row>
    <row r="19" spans="1:24" x14ac:dyDescent="0.55000000000000004">
      <c r="A19">
        <v>67</v>
      </c>
      <c r="B19">
        <v>50</v>
      </c>
      <c r="C19" t="s">
        <v>111</v>
      </c>
      <c r="D19">
        <v>1</v>
      </c>
      <c r="E19">
        <v>2</v>
      </c>
      <c r="F19">
        <v>2</v>
      </c>
      <c r="G19">
        <v>1</v>
      </c>
      <c r="H19">
        <v>6</v>
      </c>
      <c r="I19">
        <v>20000</v>
      </c>
      <c r="J19">
        <v>1</v>
      </c>
      <c r="K19">
        <v>6</v>
      </c>
      <c r="L19">
        <v>9031</v>
      </c>
      <c r="M19">
        <v>9450</v>
      </c>
      <c r="N19">
        <v>5436</v>
      </c>
      <c r="O19">
        <v>1880</v>
      </c>
      <c r="P19">
        <v>3556</v>
      </c>
      <c r="Q19">
        <v>0</v>
      </c>
      <c r="R19">
        <v>0</v>
      </c>
      <c r="S19">
        <v>14564</v>
      </c>
      <c r="T19">
        <v>6471</v>
      </c>
      <c r="U19">
        <v>5268</v>
      </c>
      <c r="V19">
        <v>680</v>
      </c>
      <c r="W19">
        <v>626</v>
      </c>
      <c r="X19">
        <v>1519</v>
      </c>
    </row>
    <row r="20" spans="1:24" x14ac:dyDescent="0.55000000000000004">
      <c r="A20">
        <v>68</v>
      </c>
      <c r="B20">
        <v>50</v>
      </c>
      <c r="C20" t="s">
        <v>111</v>
      </c>
      <c r="D20">
        <v>1</v>
      </c>
      <c r="E20">
        <v>2</v>
      </c>
      <c r="F20">
        <v>3</v>
      </c>
      <c r="G20">
        <v>2</v>
      </c>
      <c r="H20">
        <v>10</v>
      </c>
      <c r="I20">
        <v>20000</v>
      </c>
      <c r="J20">
        <v>2</v>
      </c>
      <c r="K20">
        <v>10</v>
      </c>
      <c r="L20">
        <v>9551</v>
      </c>
      <c r="M20">
        <v>9555</v>
      </c>
      <c r="N20">
        <v>3072</v>
      </c>
      <c r="O20">
        <v>1462</v>
      </c>
      <c r="P20">
        <v>1610</v>
      </c>
      <c r="Q20">
        <v>0</v>
      </c>
      <c r="R20">
        <v>0</v>
      </c>
      <c r="S20">
        <v>16928</v>
      </c>
      <c r="T20">
        <v>7515</v>
      </c>
      <c r="U20">
        <v>7337</v>
      </c>
      <c r="V20">
        <v>574</v>
      </c>
      <c r="W20">
        <v>608</v>
      </c>
      <c r="X20">
        <v>894</v>
      </c>
    </row>
    <row r="21" spans="1:24" x14ac:dyDescent="0.55000000000000004">
      <c r="A21">
        <v>69</v>
      </c>
      <c r="B21">
        <v>50</v>
      </c>
      <c r="C21" t="s">
        <v>111</v>
      </c>
      <c r="D21">
        <v>1</v>
      </c>
      <c r="E21">
        <v>1</v>
      </c>
      <c r="F21">
        <v>3</v>
      </c>
      <c r="G21">
        <v>3</v>
      </c>
      <c r="H21">
        <v>10</v>
      </c>
      <c r="I21">
        <v>20000</v>
      </c>
      <c r="J21">
        <v>3</v>
      </c>
      <c r="K21">
        <v>10</v>
      </c>
      <c r="L21">
        <v>9297</v>
      </c>
      <c r="M21">
        <v>8714</v>
      </c>
      <c r="N21">
        <v>1181</v>
      </c>
      <c r="O21">
        <v>702</v>
      </c>
      <c r="P21">
        <v>479</v>
      </c>
      <c r="Q21">
        <v>0</v>
      </c>
      <c r="R21">
        <v>0</v>
      </c>
      <c r="S21">
        <v>18819</v>
      </c>
      <c r="T21">
        <v>7394</v>
      </c>
      <c r="U21">
        <v>7088</v>
      </c>
      <c r="V21">
        <v>1201</v>
      </c>
      <c r="W21">
        <v>1147</v>
      </c>
      <c r="X21">
        <v>1989</v>
      </c>
    </row>
    <row r="22" spans="1:24" x14ac:dyDescent="0.55000000000000004">
      <c r="A22">
        <v>70</v>
      </c>
      <c r="B22">
        <v>50</v>
      </c>
      <c r="C22" t="s">
        <v>111</v>
      </c>
      <c r="D22">
        <v>1</v>
      </c>
      <c r="E22">
        <v>1</v>
      </c>
      <c r="F22">
        <v>3</v>
      </c>
      <c r="G22">
        <v>3</v>
      </c>
      <c r="H22">
        <v>10</v>
      </c>
      <c r="I22">
        <v>20000</v>
      </c>
      <c r="J22">
        <v>3</v>
      </c>
      <c r="K22">
        <v>10</v>
      </c>
      <c r="L22">
        <v>9225</v>
      </c>
      <c r="M22">
        <v>8728</v>
      </c>
      <c r="N22">
        <v>1211</v>
      </c>
      <c r="O22">
        <v>665</v>
      </c>
      <c r="P22">
        <v>546</v>
      </c>
      <c r="Q22">
        <v>0</v>
      </c>
      <c r="R22">
        <v>0</v>
      </c>
      <c r="S22">
        <v>18789</v>
      </c>
      <c r="T22">
        <v>7295</v>
      </c>
      <c r="U22">
        <v>7003</v>
      </c>
      <c r="V22">
        <v>1265</v>
      </c>
      <c r="W22">
        <v>1179</v>
      </c>
      <c r="X22">
        <v>2047</v>
      </c>
    </row>
    <row r="23" spans="1:24" x14ac:dyDescent="0.55000000000000004">
      <c r="A23">
        <v>71</v>
      </c>
      <c r="B23">
        <v>50</v>
      </c>
      <c r="C23" t="s">
        <v>111</v>
      </c>
      <c r="D23">
        <v>1</v>
      </c>
      <c r="E23">
        <v>1</v>
      </c>
      <c r="F23">
        <v>3</v>
      </c>
      <c r="G23">
        <v>3</v>
      </c>
      <c r="H23">
        <v>10</v>
      </c>
      <c r="I23">
        <v>20000</v>
      </c>
      <c r="J23">
        <v>3</v>
      </c>
      <c r="K23">
        <v>10</v>
      </c>
      <c r="L23">
        <v>9249</v>
      </c>
      <c r="M23">
        <v>8702</v>
      </c>
      <c r="N23">
        <v>1241</v>
      </c>
      <c r="O23">
        <v>731</v>
      </c>
      <c r="P23">
        <v>510</v>
      </c>
      <c r="Q23">
        <v>0</v>
      </c>
      <c r="R23">
        <v>0</v>
      </c>
      <c r="S23">
        <v>18759</v>
      </c>
      <c r="T23">
        <v>7318</v>
      </c>
      <c r="U23">
        <v>6987</v>
      </c>
      <c r="V23">
        <v>1200</v>
      </c>
      <c r="W23">
        <v>1205</v>
      </c>
      <c r="X23">
        <v>2049</v>
      </c>
    </row>
    <row r="24" spans="1:24" x14ac:dyDescent="0.55000000000000004">
      <c r="A24">
        <v>72</v>
      </c>
      <c r="B24">
        <v>50</v>
      </c>
      <c r="C24" t="s">
        <v>111</v>
      </c>
      <c r="D24">
        <v>1</v>
      </c>
      <c r="E24">
        <v>2</v>
      </c>
      <c r="F24">
        <v>2</v>
      </c>
      <c r="G24">
        <v>1</v>
      </c>
      <c r="H24">
        <v>6</v>
      </c>
      <c r="I24">
        <v>20000</v>
      </c>
      <c r="J24">
        <v>1</v>
      </c>
      <c r="K24">
        <v>6</v>
      </c>
      <c r="L24">
        <v>8934</v>
      </c>
      <c r="M24">
        <v>9294</v>
      </c>
      <c r="N24">
        <v>5111</v>
      </c>
      <c r="O24">
        <v>1902</v>
      </c>
      <c r="P24">
        <v>3209</v>
      </c>
      <c r="Q24">
        <v>0</v>
      </c>
      <c r="R24">
        <v>0</v>
      </c>
      <c r="S24">
        <v>14889</v>
      </c>
      <c r="T24">
        <v>6398</v>
      </c>
      <c r="U24">
        <v>5392</v>
      </c>
      <c r="V24">
        <v>634</v>
      </c>
      <c r="W24">
        <v>693</v>
      </c>
      <c r="X24">
        <v>1772</v>
      </c>
    </row>
    <row r="25" spans="1:24" x14ac:dyDescent="0.55000000000000004">
      <c r="A25">
        <v>73</v>
      </c>
      <c r="B25">
        <v>50</v>
      </c>
      <c r="C25" t="s">
        <v>111</v>
      </c>
      <c r="D25">
        <v>1</v>
      </c>
      <c r="E25">
        <v>2</v>
      </c>
      <c r="F25">
        <v>2</v>
      </c>
      <c r="G25">
        <v>1</v>
      </c>
      <c r="H25">
        <v>6</v>
      </c>
      <c r="I25">
        <v>20000</v>
      </c>
      <c r="J25">
        <v>1</v>
      </c>
      <c r="K25">
        <v>6</v>
      </c>
      <c r="L25">
        <v>9025</v>
      </c>
      <c r="M25">
        <v>9159</v>
      </c>
      <c r="N25">
        <v>5058</v>
      </c>
      <c r="O25">
        <v>1974</v>
      </c>
      <c r="P25">
        <v>3084</v>
      </c>
      <c r="Q25">
        <v>0</v>
      </c>
      <c r="R25">
        <v>0</v>
      </c>
      <c r="S25">
        <v>14942</v>
      </c>
      <c r="T25">
        <v>6362</v>
      </c>
      <c r="U25">
        <v>5363</v>
      </c>
      <c r="V25">
        <v>689</v>
      </c>
      <c r="W25">
        <v>712</v>
      </c>
      <c r="X25">
        <v>1816</v>
      </c>
    </row>
    <row r="26" spans="1:24" x14ac:dyDescent="0.55000000000000004">
      <c r="A26">
        <v>74</v>
      </c>
      <c r="B26">
        <v>50</v>
      </c>
      <c r="C26" t="s">
        <v>111</v>
      </c>
      <c r="D26">
        <v>1</v>
      </c>
      <c r="E26">
        <v>1</v>
      </c>
      <c r="F26">
        <v>3</v>
      </c>
      <c r="G26">
        <v>3</v>
      </c>
      <c r="H26">
        <v>10</v>
      </c>
      <c r="I26">
        <v>20000</v>
      </c>
      <c r="J26">
        <v>3</v>
      </c>
      <c r="K26">
        <v>10</v>
      </c>
      <c r="L26">
        <v>9179</v>
      </c>
      <c r="M26">
        <v>8629</v>
      </c>
      <c r="N26">
        <v>1195</v>
      </c>
      <c r="O26">
        <v>711</v>
      </c>
      <c r="P26">
        <v>484</v>
      </c>
      <c r="Q26">
        <v>0</v>
      </c>
      <c r="R26">
        <v>0</v>
      </c>
      <c r="S26">
        <v>18805</v>
      </c>
      <c r="T26">
        <v>7328</v>
      </c>
      <c r="U26">
        <v>6929</v>
      </c>
      <c r="V26">
        <v>1140</v>
      </c>
      <c r="W26">
        <v>1216</v>
      </c>
      <c r="X26">
        <v>2192</v>
      </c>
    </row>
    <row r="27" spans="1:24" x14ac:dyDescent="0.55000000000000004">
      <c r="A27">
        <v>75</v>
      </c>
      <c r="B27">
        <v>50</v>
      </c>
      <c r="C27" t="s">
        <v>111</v>
      </c>
      <c r="D27">
        <v>1</v>
      </c>
      <c r="E27">
        <v>1</v>
      </c>
      <c r="F27">
        <v>3</v>
      </c>
      <c r="G27">
        <v>3</v>
      </c>
      <c r="H27">
        <v>10</v>
      </c>
      <c r="I27">
        <v>20000</v>
      </c>
      <c r="J27">
        <v>3</v>
      </c>
      <c r="K27">
        <v>10</v>
      </c>
      <c r="L27">
        <v>9324</v>
      </c>
      <c r="M27">
        <v>8569</v>
      </c>
      <c r="N27">
        <v>1203</v>
      </c>
      <c r="O27">
        <v>717</v>
      </c>
      <c r="P27">
        <v>486</v>
      </c>
      <c r="Q27">
        <v>0</v>
      </c>
      <c r="R27">
        <v>0</v>
      </c>
      <c r="S27">
        <v>18797</v>
      </c>
      <c r="T27">
        <v>7438</v>
      </c>
      <c r="U27">
        <v>6931</v>
      </c>
      <c r="V27">
        <v>1169</v>
      </c>
      <c r="W27">
        <v>1152</v>
      </c>
      <c r="X27">
        <v>2107</v>
      </c>
    </row>
    <row r="28" spans="1:24" x14ac:dyDescent="0.55000000000000004">
      <c r="A28">
        <v>76</v>
      </c>
      <c r="B28">
        <v>50</v>
      </c>
      <c r="C28" t="s">
        <v>111</v>
      </c>
      <c r="D28">
        <v>1</v>
      </c>
      <c r="E28">
        <v>2</v>
      </c>
      <c r="F28">
        <v>2</v>
      </c>
      <c r="G28">
        <v>1</v>
      </c>
      <c r="H28">
        <v>6</v>
      </c>
      <c r="I28">
        <v>20000</v>
      </c>
      <c r="J28">
        <v>1</v>
      </c>
      <c r="K28">
        <v>6</v>
      </c>
      <c r="L28">
        <v>9209</v>
      </c>
      <c r="M28">
        <v>8883</v>
      </c>
      <c r="N28">
        <v>4806</v>
      </c>
      <c r="O28">
        <v>2058</v>
      </c>
      <c r="P28">
        <v>2748</v>
      </c>
      <c r="Q28">
        <v>0</v>
      </c>
      <c r="R28">
        <v>0</v>
      </c>
      <c r="S28">
        <v>15194</v>
      </c>
      <c r="T28">
        <v>6404</v>
      </c>
      <c r="U28">
        <v>5375</v>
      </c>
      <c r="V28">
        <v>747</v>
      </c>
      <c r="W28">
        <v>760</v>
      </c>
      <c r="X28">
        <v>1908</v>
      </c>
    </row>
    <row r="29" spans="1:24" x14ac:dyDescent="0.55000000000000004">
      <c r="A29">
        <v>77</v>
      </c>
      <c r="B29">
        <v>50</v>
      </c>
      <c r="C29" t="s">
        <v>111</v>
      </c>
      <c r="D29">
        <v>1</v>
      </c>
      <c r="E29">
        <v>1</v>
      </c>
      <c r="F29">
        <v>3</v>
      </c>
      <c r="G29">
        <v>3</v>
      </c>
      <c r="H29">
        <v>10</v>
      </c>
      <c r="I29">
        <v>20000</v>
      </c>
      <c r="J29">
        <v>3</v>
      </c>
      <c r="K29">
        <v>10</v>
      </c>
      <c r="L29">
        <v>9284</v>
      </c>
      <c r="M29">
        <v>8590</v>
      </c>
      <c r="N29">
        <v>1128</v>
      </c>
      <c r="O29">
        <v>703</v>
      </c>
      <c r="P29">
        <v>425</v>
      </c>
      <c r="Q29">
        <v>0</v>
      </c>
      <c r="R29">
        <v>0</v>
      </c>
      <c r="S29">
        <v>18872</v>
      </c>
      <c r="T29">
        <v>7346</v>
      </c>
      <c r="U29">
        <v>6975</v>
      </c>
      <c r="V29">
        <v>1235</v>
      </c>
      <c r="W29">
        <v>1190</v>
      </c>
      <c r="X29">
        <v>2126</v>
      </c>
    </row>
    <row r="30" spans="1:24" x14ac:dyDescent="0.55000000000000004">
      <c r="A30">
        <v>78</v>
      </c>
      <c r="B30">
        <v>50</v>
      </c>
      <c r="C30" t="s">
        <v>111</v>
      </c>
      <c r="D30">
        <v>1</v>
      </c>
      <c r="E30">
        <v>2</v>
      </c>
      <c r="F30">
        <v>2</v>
      </c>
      <c r="G30">
        <v>1</v>
      </c>
      <c r="H30">
        <v>6</v>
      </c>
      <c r="I30">
        <v>20000</v>
      </c>
      <c r="J30">
        <v>1</v>
      </c>
      <c r="K30">
        <v>6</v>
      </c>
      <c r="L30">
        <v>9047</v>
      </c>
      <c r="M30">
        <v>8920</v>
      </c>
      <c r="N30">
        <v>4611</v>
      </c>
      <c r="O30">
        <v>1979</v>
      </c>
      <c r="P30">
        <v>2632</v>
      </c>
      <c r="Q30">
        <v>0</v>
      </c>
      <c r="R30">
        <v>0</v>
      </c>
      <c r="S30">
        <v>15389</v>
      </c>
      <c r="T30">
        <v>6355</v>
      </c>
      <c r="U30">
        <v>5532</v>
      </c>
      <c r="V30">
        <v>713</v>
      </c>
      <c r="W30">
        <v>756</v>
      </c>
      <c r="X30">
        <v>2033</v>
      </c>
    </row>
    <row r="31" spans="1:24" x14ac:dyDescent="0.55000000000000004">
      <c r="A31">
        <v>79</v>
      </c>
      <c r="B31">
        <v>50</v>
      </c>
      <c r="C31" t="s">
        <v>111</v>
      </c>
      <c r="D31">
        <v>1</v>
      </c>
      <c r="E31">
        <v>1</v>
      </c>
      <c r="F31">
        <v>3</v>
      </c>
      <c r="G31">
        <v>3</v>
      </c>
      <c r="H31">
        <v>10</v>
      </c>
      <c r="I31">
        <v>20000</v>
      </c>
      <c r="J31">
        <v>3</v>
      </c>
      <c r="K31">
        <v>10</v>
      </c>
      <c r="L31">
        <v>9265</v>
      </c>
      <c r="M31">
        <v>8505</v>
      </c>
      <c r="N31">
        <v>1111</v>
      </c>
      <c r="O31">
        <v>719</v>
      </c>
      <c r="P31">
        <v>392</v>
      </c>
      <c r="Q31">
        <v>0</v>
      </c>
      <c r="R31">
        <v>0</v>
      </c>
      <c r="S31">
        <v>18889</v>
      </c>
      <c r="T31">
        <v>7357</v>
      </c>
      <c r="U31">
        <v>6909</v>
      </c>
      <c r="V31">
        <v>1189</v>
      </c>
      <c r="W31">
        <v>1204</v>
      </c>
      <c r="X31">
        <v>2230</v>
      </c>
    </row>
    <row r="32" spans="1:24" x14ac:dyDescent="0.55000000000000004">
      <c r="A32">
        <v>80</v>
      </c>
      <c r="B32">
        <v>50</v>
      </c>
      <c r="C32" t="s">
        <v>111</v>
      </c>
      <c r="D32">
        <v>1</v>
      </c>
      <c r="E32">
        <v>2</v>
      </c>
      <c r="F32">
        <v>2</v>
      </c>
      <c r="G32">
        <v>1</v>
      </c>
      <c r="H32">
        <v>6</v>
      </c>
      <c r="I32">
        <v>20000</v>
      </c>
      <c r="J32">
        <v>1</v>
      </c>
      <c r="K32">
        <v>6</v>
      </c>
      <c r="L32">
        <v>9363</v>
      </c>
      <c r="M32">
        <v>8574</v>
      </c>
      <c r="N32">
        <v>4449</v>
      </c>
      <c r="O32">
        <v>2109</v>
      </c>
      <c r="P32">
        <v>2340</v>
      </c>
      <c r="Q32">
        <v>0</v>
      </c>
      <c r="R32">
        <v>0</v>
      </c>
      <c r="S32">
        <v>15551</v>
      </c>
      <c r="T32">
        <v>6516</v>
      </c>
      <c r="U32">
        <v>5500</v>
      </c>
      <c r="V32">
        <v>738</v>
      </c>
      <c r="W32">
        <v>734</v>
      </c>
      <c r="X32">
        <v>2063</v>
      </c>
    </row>
    <row r="33" spans="1:24" x14ac:dyDescent="0.55000000000000004">
      <c r="A33">
        <v>81</v>
      </c>
      <c r="B33">
        <v>50</v>
      </c>
      <c r="C33" t="s">
        <v>111</v>
      </c>
      <c r="D33">
        <v>1</v>
      </c>
      <c r="E33">
        <v>1</v>
      </c>
      <c r="F33">
        <v>3</v>
      </c>
      <c r="G33">
        <v>3</v>
      </c>
      <c r="H33">
        <v>10</v>
      </c>
      <c r="I33">
        <v>20000</v>
      </c>
      <c r="J33">
        <v>3</v>
      </c>
      <c r="K33">
        <v>10</v>
      </c>
      <c r="L33">
        <v>9360</v>
      </c>
      <c r="M33">
        <v>8455</v>
      </c>
      <c r="N33">
        <v>1119</v>
      </c>
      <c r="O33">
        <v>706</v>
      </c>
      <c r="P33">
        <v>413</v>
      </c>
      <c r="Q33">
        <v>0</v>
      </c>
      <c r="R33">
        <v>0</v>
      </c>
      <c r="S33">
        <v>18881</v>
      </c>
      <c r="T33">
        <v>7385</v>
      </c>
      <c r="U33">
        <v>6906</v>
      </c>
      <c r="V33">
        <v>1269</v>
      </c>
      <c r="W33">
        <v>1136</v>
      </c>
      <c r="X33">
        <v>2185</v>
      </c>
    </row>
    <row r="34" spans="1:24" x14ac:dyDescent="0.55000000000000004">
      <c r="A34">
        <v>82</v>
      </c>
      <c r="B34">
        <v>50</v>
      </c>
      <c r="C34" t="s">
        <v>111</v>
      </c>
      <c r="D34">
        <v>1</v>
      </c>
      <c r="E34">
        <v>1</v>
      </c>
      <c r="F34">
        <v>3</v>
      </c>
      <c r="G34">
        <v>3</v>
      </c>
      <c r="H34">
        <v>10</v>
      </c>
      <c r="I34">
        <v>20000</v>
      </c>
      <c r="J34">
        <v>3</v>
      </c>
      <c r="K34">
        <v>10</v>
      </c>
      <c r="L34">
        <v>9229</v>
      </c>
      <c r="M34">
        <v>8611</v>
      </c>
      <c r="N34">
        <v>1122</v>
      </c>
      <c r="O34">
        <v>738</v>
      </c>
      <c r="P34">
        <v>384</v>
      </c>
      <c r="Q34">
        <v>0</v>
      </c>
      <c r="R34">
        <v>0</v>
      </c>
      <c r="S34">
        <v>18878</v>
      </c>
      <c r="T34">
        <v>7258</v>
      </c>
      <c r="U34">
        <v>7006</v>
      </c>
      <c r="V34">
        <v>1233</v>
      </c>
      <c r="W34">
        <v>1221</v>
      </c>
      <c r="X34">
        <v>2160</v>
      </c>
    </row>
    <row r="35" spans="1:24" x14ac:dyDescent="0.55000000000000004">
      <c r="A35">
        <v>83</v>
      </c>
      <c r="B35">
        <v>50</v>
      </c>
      <c r="C35" t="s">
        <v>111</v>
      </c>
      <c r="D35">
        <v>1</v>
      </c>
      <c r="E35">
        <v>2</v>
      </c>
      <c r="F35">
        <v>3</v>
      </c>
      <c r="G35">
        <v>2</v>
      </c>
      <c r="H35">
        <v>10</v>
      </c>
      <c r="I35">
        <v>20000</v>
      </c>
      <c r="J35">
        <v>2</v>
      </c>
      <c r="K35">
        <v>10</v>
      </c>
      <c r="L35">
        <v>9582</v>
      </c>
      <c r="M35">
        <v>9009</v>
      </c>
      <c r="N35">
        <v>2103</v>
      </c>
      <c r="O35">
        <v>1087</v>
      </c>
      <c r="P35">
        <v>1016</v>
      </c>
      <c r="Q35">
        <v>0</v>
      </c>
      <c r="R35">
        <v>0</v>
      </c>
      <c r="S35">
        <v>17897</v>
      </c>
      <c r="T35">
        <v>7632</v>
      </c>
      <c r="U35">
        <v>7105</v>
      </c>
      <c r="V35">
        <v>863</v>
      </c>
      <c r="W35">
        <v>888</v>
      </c>
      <c r="X35">
        <v>1409</v>
      </c>
    </row>
    <row r="36" spans="1:24" x14ac:dyDescent="0.55000000000000004">
      <c r="A36">
        <v>84</v>
      </c>
      <c r="B36">
        <v>50</v>
      </c>
      <c r="C36" t="s">
        <v>111</v>
      </c>
      <c r="D36">
        <v>1</v>
      </c>
      <c r="E36">
        <v>1</v>
      </c>
      <c r="F36">
        <v>3</v>
      </c>
      <c r="G36">
        <v>3</v>
      </c>
      <c r="H36">
        <v>10</v>
      </c>
      <c r="I36">
        <v>20000</v>
      </c>
      <c r="J36">
        <v>3</v>
      </c>
      <c r="K36">
        <v>10</v>
      </c>
      <c r="L36">
        <v>9400</v>
      </c>
      <c r="M36">
        <v>8463</v>
      </c>
      <c r="N36">
        <v>1009</v>
      </c>
      <c r="O36">
        <v>701</v>
      </c>
      <c r="P36">
        <v>308</v>
      </c>
      <c r="Q36">
        <v>0</v>
      </c>
      <c r="R36">
        <v>0</v>
      </c>
      <c r="S36">
        <v>18991</v>
      </c>
      <c r="T36">
        <v>7455</v>
      </c>
      <c r="U36">
        <v>6868</v>
      </c>
      <c r="V36">
        <v>1244</v>
      </c>
      <c r="W36">
        <v>1287</v>
      </c>
      <c r="X36">
        <v>2137</v>
      </c>
    </row>
    <row r="37" spans="1:24" x14ac:dyDescent="0.55000000000000004">
      <c r="A37">
        <v>85</v>
      </c>
      <c r="B37">
        <v>50</v>
      </c>
      <c r="C37" t="s">
        <v>111</v>
      </c>
      <c r="D37">
        <v>1</v>
      </c>
      <c r="E37">
        <v>2</v>
      </c>
      <c r="F37">
        <v>2</v>
      </c>
      <c r="G37">
        <v>1</v>
      </c>
      <c r="H37">
        <v>6</v>
      </c>
      <c r="I37">
        <v>20000</v>
      </c>
      <c r="J37">
        <v>1</v>
      </c>
      <c r="K37">
        <v>6</v>
      </c>
      <c r="L37">
        <v>9352</v>
      </c>
      <c r="M37">
        <v>8312</v>
      </c>
      <c r="N37">
        <v>3896</v>
      </c>
      <c r="O37">
        <v>2175</v>
      </c>
      <c r="P37">
        <v>1721</v>
      </c>
      <c r="Q37">
        <v>0</v>
      </c>
      <c r="R37">
        <v>0</v>
      </c>
      <c r="S37">
        <v>16104</v>
      </c>
      <c r="T37">
        <v>6409</v>
      </c>
      <c r="U37">
        <v>5763</v>
      </c>
      <c r="V37">
        <v>768</v>
      </c>
      <c r="W37">
        <v>828</v>
      </c>
      <c r="X37">
        <v>2336</v>
      </c>
    </row>
    <row r="38" spans="1:24" x14ac:dyDescent="0.55000000000000004">
      <c r="A38">
        <v>86</v>
      </c>
      <c r="B38">
        <v>50</v>
      </c>
      <c r="C38" t="s">
        <v>111</v>
      </c>
      <c r="D38">
        <v>1</v>
      </c>
      <c r="E38">
        <v>1</v>
      </c>
      <c r="F38">
        <v>3</v>
      </c>
      <c r="G38">
        <v>3</v>
      </c>
      <c r="H38">
        <v>10</v>
      </c>
      <c r="I38">
        <v>20000</v>
      </c>
      <c r="J38">
        <v>3</v>
      </c>
      <c r="K38">
        <v>10</v>
      </c>
      <c r="L38">
        <v>9320</v>
      </c>
      <c r="M38">
        <v>8513</v>
      </c>
      <c r="N38">
        <v>997</v>
      </c>
      <c r="O38">
        <v>694</v>
      </c>
      <c r="P38">
        <v>303</v>
      </c>
      <c r="Q38">
        <v>0</v>
      </c>
      <c r="R38">
        <v>0</v>
      </c>
      <c r="S38">
        <v>19003</v>
      </c>
      <c r="T38">
        <v>7424</v>
      </c>
      <c r="U38">
        <v>6995</v>
      </c>
      <c r="V38">
        <v>1202</v>
      </c>
      <c r="W38">
        <v>1215</v>
      </c>
      <c r="X38">
        <v>2167</v>
      </c>
    </row>
    <row r="39" spans="1:24" x14ac:dyDescent="0.55000000000000004">
      <c r="A39">
        <v>87</v>
      </c>
      <c r="B39">
        <v>50</v>
      </c>
      <c r="C39" t="s">
        <v>111</v>
      </c>
      <c r="D39">
        <v>1</v>
      </c>
      <c r="E39">
        <v>2</v>
      </c>
      <c r="F39">
        <v>3</v>
      </c>
      <c r="G39">
        <v>2</v>
      </c>
      <c r="H39">
        <v>10</v>
      </c>
      <c r="I39">
        <v>20000</v>
      </c>
      <c r="J39">
        <v>2</v>
      </c>
      <c r="K39">
        <v>10</v>
      </c>
      <c r="L39">
        <v>9522</v>
      </c>
      <c r="M39">
        <v>8872</v>
      </c>
      <c r="N39">
        <v>1889</v>
      </c>
      <c r="O39">
        <v>1023</v>
      </c>
      <c r="P39">
        <v>866</v>
      </c>
      <c r="Q39">
        <v>0</v>
      </c>
      <c r="R39">
        <v>0</v>
      </c>
      <c r="S39">
        <v>18111</v>
      </c>
      <c r="T39">
        <v>7551</v>
      </c>
      <c r="U39">
        <v>7070</v>
      </c>
      <c r="V39">
        <v>948</v>
      </c>
      <c r="W39">
        <v>936</v>
      </c>
      <c r="X39">
        <v>1606</v>
      </c>
    </row>
    <row r="40" spans="1:24" x14ac:dyDescent="0.55000000000000004">
      <c r="A40">
        <v>88</v>
      </c>
      <c r="B40">
        <v>50</v>
      </c>
      <c r="C40" t="s">
        <v>111</v>
      </c>
      <c r="D40">
        <v>1</v>
      </c>
      <c r="E40">
        <v>3</v>
      </c>
      <c r="F40">
        <v>3</v>
      </c>
      <c r="G40">
        <v>1</v>
      </c>
      <c r="H40">
        <v>10</v>
      </c>
      <c r="I40">
        <v>20000</v>
      </c>
      <c r="J40">
        <v>1</v>
      </c>
      <c r="K40">
        <v>10</v>
      </c>
      <c r="L40">
        <v>9532</v>
      </c>
      <c r="M40">
        <v>8865</v>
      </c>
      <c r="N40">
        <v>2361</v>
      </c>
      <c r="O40">
        <v>946</v>
      </c>
      <c r="P40">
        <v>1415</v>
      </c>
      <c r="Q40">
        <v>0</v>
      </c>
      <c r="R40">
        <v>0</v>
      </c>
      <c r="S40">
        <v>17639</v>
      </c>
      <c r="T40">
        <v>7706</v>
      </c>
      <c r="U40">
        <v>6546</v>
      </c>
      <c r="V40">
        <v>880</v>
      </c>
      <c r="W40">
        <v>904</v>
      </c>
      <c r="X40">
        <v>1603</v>
      </c>
    </row>
    <row r="41" spans="1:24" x14ac:dyDescent="0.55000000000000004">
      <c r="A41">
        <v>89</v>
      </c>
      <c r="B41">
        <v>50</v>
      </c>
      <c r="C41" t="s">
        <v>111</v>
      </c>
      <c r="D41">
        <v>1</v>
      </c>
      <c r="E41">
        <v>2</v>
      </c>
      <c r="F41">
        <v>4</v>
      </c>
      <c r="G41">
        <v>3</v>
      </c>
      <c r="H41">
        <v>14</v>
      </c>
      <c r="I41">
        <v>20000</v>
      </c>
      <c r="J41">
        <v>3</v>
      </c>
      <c r="K41">
        <v>14</v>
      </c>
      <c r="L41">
        <v>9552</v>
      </c>
      <c r="M41">
        <v>9111</v>
      </c>
      <c r="N41">
        <v>722</v>
      </c>
      <c r="O41">
        <v>435</v>
      </c>
      <c r="P41">
        <v>287</v>
      </c>
      <c r="Q41">
        <v>0</v>
      </c>
      <c r="R41">
        <v>0</v>
      </c>
      <c r="S41">
        <v>19278</v>
      </c>
      <c r="T41">
        <v>8100</v>
      </c>
      <c r="U41">
        <v>7858</v>
      </c>
      <c r="V41">
        <v>1017</v>
      </c>
      <c r="W41">
        <v>966</v>
      </c>
      <c r="X41">
        <v>1337</v>
      </c>
    </row>
    <row r="42" spans="1:24" x14ac:dyDescent="0.55000000000000004">
      <c r="A42">
        <v>90</v>
      </c>
      <c r="B42">
        <v>50</v>
      </c>
      <c r="C42" t="s">
        <v>111</v>
      </c>
      <c r="D42">
        <v>1</v>
      </c>
      <c r="E42">
        <v>1</v>
      </c>
      <c r="F42">
        <v>3</v>
      </c>
      <c r="G42">
        <v>3</v>
      </c>
      <c r="H42">
        <v>10</v>
      </c>
      <c r="I42">
        <v>20000</v>
      </c>
      <c r="J42">
        <v>3</v>
      </c>
      <c r="K42">
        <v>10</v>
      </c>
      <c r="L42">
        <v>9272</v>
      </c>
      <c r="M42">
        <v>8418</v>
      </c>
      <c r="N42">
        <v>929</v>
      </c>
      <c r="O42">
        <v>677</v>
      </c>
      <c r="P42">
        <v>252</v>
      </c>
      <c r="Q42">
        <v>0</v>
      </c>
      <c r="R42">
        <v>0</v>
      </c>
      <c r="S42">
        <v>19071</v>
      </c>
      <c r="T42">
        <v>7262</v>
      </c>
      <c r="U42">
        <v>6919</v>
      </c>
      <c r="V42">
        <v>1333</v>
      </c>
      <c r="W42">
        <v>1247</v>
      </c>
      <c r="X42">
        <v>2310</v>
      </c>
    </row>
    <row r="43" spans="1:24" x14ac:dyDescent="0.55000000000000004">
      <c r="A43">
        <v>91</v>
      </c>
      <c r="B43">
        <v>50</v>
      </c>
      <c r="C43" t="s">
        <v>111</v>
      </c>
      <c r="D43">
        <v>2</v>
      </c>
      <c r="E43">
        <v>2</v>
      </c>
      <c r="F43">
        <v>2</v>
      </c>
      <c r="G43">
        <v>1</v>
      </c>
      <c r="H43">
        <v>2</v>
      </c>
      <c r="I43">
        <v>20000</v>
      </c>
      <c r="J43">
        <v>1</v>
      </c>
      <c r="K43">
        <v>2</v>
      </c>
      <c r="L43">
        <v>9576</v>
      </c>
      <c r="M43">
        <v>5356</v>
      </c>
      <c r="N43">
        <v>9936</v>
      </c>
      <c r="O43">
        <v>9080</v>
      </c>
      <c r="P43">
        <v>856</v>
      </c>
      <c r="Q43">
        <v>0</v>
      </c>
      <c r="R43">
        <v>0</v>
      </c>
      <c r="S43">
        <v>10064</v>
      </c>
      <c r="T43">
        <v>496</v>
      </c>
      <c r="U43">
        <v>4500</v>
      </c>
      <c r="V43">
        <v>0</v>
      </c>
      <c r="W43">
        <v>0</v>
      </c>
      <c r="X43">
        <v>5068</v>
      </c>
    </row>
    <row r="44" spans="1:24" x14ac:dyDescent="0.55000000000000004">
      <c r="A44">
        <v>92</v>
      </c>
      <c r="B44">
        <v>50</v>
      </c>
      <c r="C44" t="s">
        <v>111</v>
      </c>
      <c r="D44">
        <v>1</v>
      </c>
      <c r="E44">
        <v>3</v>
      </c>
      <c r="F44">
        <v>5</v>
      </c>
      <c r="G44">
        <v>3</v>
      </c>
      <c r="H44">
        <v>18</v>
      </c>
      <c r="I44">
        <v>20000</v>
      </c>
      <c r="J44">
        <v>3</v>
      </c>
      <c r="K44">
        <v>18</v>
      </c>
      <c r="L44">
        <v>9828</v>
      </c>
      <c r="M44">
        <v>9079</v>
      </c>
      <c r="N44">
        <v>515</v>
      </c>
      <c r="O44">
        <v>303</v>
      </c>
      <c r="P44">
        <v>212</v>
      </c>
      <c r="Q44">
        <v>0</v>
      </c>
      <c r="R44">
        <v>0</v>
      </c>
      <c r="S44">
        <v>19485</v>
      </c>
      <c r="T44">
        <v>8530</v>
      </c>
      <c r="U44">
        <v>7932</v>
      </c>
      <c r="V44">
        <v>995</v>
      </c>
      <c r="W44">
        <v>935</v>
      </c>
      <c r="X44">
        <v>1093</v>
      </c>
    </row>
    <row r="45" spans="1:24" x14ac:dyDescent="0.55000000000000004">
      <c r="A45">
        <v>93</v>
      </c>
      <c r="B45">
        <v>50</v>
      </c>
      <c r="C45" t="s">
        <v>111</v>
      </c>
      <c r="D45">
        <v>1</v>
      </c>
      <c r="E45">
        <v>1</v>
      </c>
      <c r="F45">
        <v>1</v>
      </c>
      <c r="G45">
        <v>1</v>
      </c>
      <c r="H45">
        <v>2</v>
      </c>
      <c r="I45">
        <v>20000</v>
      </c>
      <c r="J45">
        <v>1</v>
      </c>
      <c r="K45">
        <v>2</v>
      </c>
      <c r="L45">
        <v>9588</v>
      </c>
      <c r="M45">
        <v>5423</v>
      </c>
      <c r="N45">
        <v>9997</v>
      </c>
      <c r="O45">
        <v>9249</v>
      </c>
      <c r="P45">
        <v>748</v>
      </c>
      <c r="Q45">
        <v>0</v>
      </c>
      <c r="R45">
        <v>0</v>
      </c>
      <c r="S45">
        <v>10003</v>
      </c>
      <c r="T45">
        <v>339</v>
      </c>
      <c r="U45">
        <v>4675</v>
      </c>
      <c r="V45">
        <v>0</v>
      </c>
      <c r="W45">
        <v>0</v>
      </c>
      <c r="X45">
        <v>4989</v>
      </c>
    </row>
    <row r="46" spans="1:24" x14ac:dyDescent="0.55000000000000004">
      <c r="A46">
        <v>94</v>
      </c>
      <c r="B46">
        <v>50</v>
      </c>
      <c r="C46" t="s">
        <v>111</v>
      </c>
      <c r="D46">
        <v>4</v>
      </c>
      <c r="E46">
        <v>4</v>
      </c>
      <c r="F46">
        <v>4</v>
      </c>
      <c r="G46">
        <v>1</v>
      </c>
      <c r="H46">
        <v>2</v>
      </c>
      <c r="I46">
        <v>20000</v>
      </c>
      <c r="J46">
        <v>1</v>
      </c>
      <c r="K46">
        <v>2</v>
      </c>
      <c r="L46">
        <v>9801</v>
      </c>
      <c r="M46">
        <v>5234</v>
      </c>
      <c r="N46">
        <v>10070</v>
      </c>
      <c r="O46">
        <v>9493</v>
      </c>
      <c r="P46">
        <v>577</v>
      </c>
      <c r="Q46">
        <v>0</v>
      </c>
      <c r="R46">
        <v>0</v>
      </c>
      <c r="S46">
        <v>9930</v>
      </c>
      <c r="T46">
        <v>308</v>
      </c>
      <c r="U46">
        <v>4657</v>
      </c>
      <c r="V46">
        <v>0</v>
      </c>
      <c r="W46">
        <v>0</v>
      </c>
      <c r="X46">
        <v>4965</v>
      </c>
    </row>
    <row r="47" spans="1:24" x14ac:dyDescent="0.55000000000000004">
      <c r="A47">
        <v>95</v>
      </c>
      <c r="B47">
        <v>50</v>
      </c>
      <c r="C47" t="s">
        <v>111</v>
      </c>
      <c r="D47">
        <v>2</v>
      </c>
      <c r="E47">
        <v>2</v>
      </c>
      <c r="F47">
        <v>2</v>
      </c>
      <c r="G47">
        <v>1</v>
      </c>
      <c r="H47">
        <v>2</v>
      </c>
      <c r="I47">
        <v>20000</v>
      </c>
      <c r="J47">
        <v>1</v>
      </c>
      <c r="K47">
        <v>2</v>
      </c>
      <c r="L47">
        <v>9770</v>
      </c>
      <c r="M47">
        <v>5264</v>
      </c>
      <c r="N47">
        <v>10074</v>
      </c>
      <c r="O47">
        <v>9550</v>
      </c>
      <c r="P47">
        <v>524</v>
      </c>
      <c r="Q47">
        <v>0</v>
      </c>
      <c r="R47">
        <v>0</v>
      </c>
      <c r="S47">
        <v>9926</v>
      </c>
      <c r="T47">
        <v>220</v>
      </c>
      <c r="U47">
        <v>4740</v>
      </c>
      <c r="V47">
        <v>0</v>
      </c>
      <c r="W47">
        <v>0</v>
      </c>
      <c r="X47">
        <v>4966</v>
      </c>
    </row>
    <row r="48" spans="1:24" x14ac:dyDescent="0.55000000000000004">
      <c r="A48">
        <v>96</v>
      </c>
      <c r="B48">
        <v>50</v>
      </c>
      <c r="C48" t="s">
        <v>111</v>
      </c>
      <c r="D48">
        <v>4</v>
      </c>
      <c r="E48">
        <v>4</v>
      </c>
      <c r="F48">
        <v>4</v>
      </c>
      <c r="G48">
        <v>1</v>
      </c>
      <c r="H48">
        <v>2</v>
      </c>
      <c r="I48">
        <v>20000</v>
      </c>
      <c r="J48">
        <v>1</v>
      </c>
      <c r="K48">
        <v>2</v>
      </c>
      <c r="L48">
        <v>9670</v>
      </c>
      <c r="M48">
        <v>5255</v>
      </c>
      <c r="N48">
        <v>9882</v>
      </c>
      <c r="O48">
        <v>9455</v>
      </c>
      <c r="P48">
        <v>427</v>
      </c>
      <c r="Q48">
        <v>0</v>
      </c>
      <c r="R48">
        <v>0</v>
      </c>
      <c r="S48">
        <v>10118</v>
      </c>
      <c r="T48">
        <v>215</v>
      </c>
      <c r="U48">
        <v>4828</v>
      </c>
      <c r="V48">
        <v>0</v>
      </c>
      <c r="W48">
        <v>0</v>
      </c>
      <c r="X48">
        <v>5075</v>
      </c>
    </row>
    <row r="49" spans="1:24" x14ac:dyDescent="0.55000000000000004">
      <c r="A49">
        <v>97</v>
      </c>
      <c r="B49">
        <v>50</v>
      </c>
      <c r="C49" t="s">
        <v>111</v>
      </c>
      <c r="D49">
        <v>2</v>
      </c>
      <c r="E49">
        <v>2</v>
      </c>
      <c r="F49">
        <v>2</v>
      </c>
      <c r="G49">
        <v>1</v>
      </c>
      <c r="H49">
        <v>2</v>
      </c>
      <c r="I49">
        <v>20000</v>
      </c>
      <c r="J49">
        <v>1</v>
      </c>
      <c r="K49">
        <v>2</v>
      </c>
      <c r="L49">
        <v>9841</v>
      </c>
      <c r="M49">
        <v>5189</v>
      </c>
      <c r="N49">
        <v>9997</v>
      </c>
      <c r="O49">
        <v>9691</v>
      </c>
      <c r="P49">
        <v>306</v>
      </c>
      <c r="Q49">
        <v>0</v>
      </c>
      <c r="R49">
        <v>0</v>
      </c>
      <c r="S49">
        <v>10003</v>
      </c>
      <c r="T49">
        <v>150</v>
      </c>
      <c r="U49">
        <v>4883</v>
      </c>
      <c r="V49">
        <v>0</v>
      </c>
      <c r="W49">
        <v>0</v>
      </c>
      <c r="X49">
        <v>4970</v>
      </c>
    </row>
    <row r="50" spans="1:24" x14ac:dyDescent="0.55000000000000004">
      <c r="A50">
        <v>98</v>
      </c>
      <c r="B50">
        <v>50</v>
      </c>
      <c r="C50" t="s">
        <v>111</v>
      </c>
      <c r="D50">
        <v>1</v>
      </c>
      <c r="E50">
        <v>1</v>
      </c>
      <c r="F50">
        <v>1</v>
      </c>
      <c r="G50">
        <v>1</v>
      </c>
      <c r="H50">
        <v>2</v>
      </c>
      <c r="I50">
        <v>20000</v>
      </c>
      <c r="J50">
        <v>1</v>
      </c>
      <c r="K50">
        <v>2</v>
      </c>
      <c r="L50">
        <v>9987</v>
      </c>
      <c r="M50">
        <v>5023</v>
      </c>
      <c r="N50">
        <v>10078</v>
      </c>
      <c r="O50">
        <v>9881</v>
      </c>
      <c r="P50">
        <v>197</v>
      </c>
      <c r="Q50">
        <v>0</v>
      </c>
      <c r="R50">
        <v>0</v>
      </c>
      <c r="S50">
        <v>9922</v>
      </c>
      <c r="T50">
        <v>106</v>
      </c>
      <c r="U50">
        <v>4826</v>
      </c>
      <c r="V50">
        <v>0</v>
      </c>
      <c r="W50">
        <v>0</v>
      </c>
      <c r="X50">
        <v>4990</v>
      </c>
    </row>
    <row r="51" spans="1:24" x14ac:dyDescent="0.55000000000000004">
      <c r="A51">
        <v>99</v>
      </c>
      <c r="B51">
        <v>50</v>
      </c>
      <c r="C51" t="s">
        <v>111</v>
      </c>
      <c r="D51">
        <v>2</v>
      </c>
      <c r="E51">
        <v>2</v>
      </c>
      <c r="F51">
        <v>2</v>
      </c>
      <c r="G51">
        <v>1</v>
      </c>
      <c r="H51">
        <v>2</v>
      </c>
      <c r="I51">
        <v>20000</v>
      </c>
      <c r="J51">
        <v>1</v>
      </c>
      <c r="K51">
        <v>2</v>
      </c>
      <c r="L51">
        <v>9935</v>
      </c>
      <c r="M51">
        <v>5075</v>
      </c>
      <c r="N51">
        <v>9989</v>
      </c>
      <c r="O51">
        <v>9884</v>
      </c>
      <c r="P51">
        <v>105</v>
      </c>
      <c r="Q51">
        <v>0</v>
      </c>
      <c r="R51">
        <v>0</v>
      </c>
      <c r="S51">
        <v>10011</v>
      </c>
      <c r="T51">
        <v>51</v>
      </c>
      <c r="U51">
        <v>4970</v>
      </c>
      <c r="V51">
        <v>0</v>
      </c>
      <c r="W51">
        <v>0</v>
      </c>
      <c r="X51">
        <v>4990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895C-3885-406B-A815-373D5A8D274B}">
  <dimension ref="A1:ER1"/>
  <sheetViews>
    <sheetView workbookViewId="0">
      <selection activeCell="B3" sqref="B3"/>
    </sheetView>
  </sheetViews>
  <sheetFormatPr defaultColWidth="5" defaultRowHeight="18" x14ac:dyDescent="0.55000000000000004"/>
  <sheetData>
    <row r="1" spans="1:148" x14ac:dyDescent="0.55000000000000004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</row>
  </sheetData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B140F-9FEF-4DB0-955A-E64159759052}">
  <dimension ref="A1:AQ51"/>
  <sheetViews>
    <sheetView workbookViewId="0"/>
  </sheetViews>
  <sheetFormatPr defaultRowHeight="18" x14ac:dyDescent="0.55000000000000004"/>
  <cols>
    <col min="1" max="1" width="5.83203125" bestFit="1" customWidth="1"/>
    <col min="2" max="2" width="4.5" bestFit="1" customWidth="1"/>
    <col min="3" max="3" width="7.75" bestFit="1" customWidth="1"/>
    <col min="4" max="4" width="13.75" bestFit="1" customWidth="1"/>
    <col min="5" max="5" width="8.9140625" bestFit="1" customWidth="1"/>
    <col min="6" max="6" width="9.25" bestFit="1" customWidth="1"/>
    <col min="7" max="7" width="6.58203125" bestFit="1" customWidth="1"/>
    <col min="8" max="8" width="9.33203125" bestFit="1" customWidth="1"/>
    <col min="9" max="9" width="6.58203125" bestFit="1" customWidth="1"/>
    <col min="10" max="10" width="7.75" bestFit="1" customWidth="1"/>
    <col min="11" max="11" width="8.4140625" bestFit="1" customWidth="1"/>
    <col min="12" max="12" width="10.83203125" bestFit="1" customWidth="1"/>
    <col min="13" max="13" width="10.75" bestFit="1" customWidth="1"/>
    <col min="14" max="14" width="10" bestFit="1" customWidth="1"/>
    <col min="15" max="15" width="8.9140625" bestFit="1" customWidth="1"/>
    <col min="16" max="16" width="10.5" bestFit="1" customWidth="1"/>
    <col min="17" max="17" width="12.6640625" bestFit="1" customWidth="1"/>
    <col min="18" max="18" width="9.58203125" bestFit="1" customWidth="1"/>
    <col min="19" max="19" width="12.6640625" bestFit="1" customWidth="1"/>
    <col min="20" max="20" width="9.58203125" bestFit="1" customWidth="1"/>
    <col min="21" max="21" width="12.6640625" bestFit="1" customWidth="1"/>
    <col min="22" max="22" width="7.58203125" bestFit="1" customWidth="1"/>
    <col min="23" max="23" width="16.58203125" bestFit="1" customWidth="1"/>
    <col min="24" max="24" width="14.9140625" bestFit="1" customWidth="1"/>
    <col min="25" max="25" width="16.58203125" bestFit="1" customWidth="1"/>
    <col min="26" max="26" width="14.9140625" bestFit="1" customWidth="1"/>
    <col min="27" max="27" width="18.5" bestFit="1" customWidth="1"/>
    <col min="28" max="28" width="15.4140625" bestFit="1" customWidth="1"/>
    <col min="29" max="29" width="18.5" bestFit="1" customWidth="1"/>
    <col min="30" max="30" width="15.4140625" bestFit="1" customWidth="1"/>
    <col min="31" max="31" width="12.6640625" bestFit="1" customWidth="1"/>
    <col min="32" max="32" width="6.1640625" bestFit="1" customWidth="1"/>
    <col min="33" max="33" width="16.58203125" bestFit="1" customWidth="1"/>
    <col min="34" max="34" width="14.58203125" bestFit="1" customWidth="1"/>
    <col min="35" max="35" width="16.58203125" bestFit="1" customWidth="1"/>
    <col min="36" max="36" width="14.58203125" bestFit="1" customWidth="1"/>
    <col min="37" max="37" width="19.08203125" bestFit="1" customWidth="1"/>
    <col min="38" max="38" width="15" bestFit="1" customWidth="1"/>
    <col min="39" max="39" width="18.5" bestFit="1" customWidth="1"/>
    <col min="40" max="40" width="15" bestFit="1" customWidth="1"/>
    <col min="41" max="41" width="18.5" bestFit="1" customWidth="1"/>
    <col min="42" max="42" width="14" bestFit="1" customWidth="1"/>
    <col min="43" max="43" width="7.08203125" bestFit="1" customWidth="1"/>
  </cols>
  <sheetData>
    <row r="1" spans="1:43" x14ac:dyDescent="0.55000000000000004">
      <c r="A1" t="s">
        <v>0</v>
      </c>
      <c r="B1" t="s">
        <v>1</v>
      </c>
      <c r="C1" t="s">
        <v>13</v>
      </c>
      <c r="D1" t="s">
        <v>2</v>
      </c>
      <c r="E1" t="s">
        <v>14</v>
      </c>
      <c r="F1" t="s">
        <v>3</v>
      </c>
      <c r="G1" t="s">
        <v>15</v>
      </c>
      <c r="H1" t="s">
        <v>4</v>
      </c>
      <c r="I1" t="s">
        <v>16</v>
      </c>
      <c r="J1" t="s">
        <v>5</v>
      </c>
      <c r="K1" t="s">
        <v>25</v>
      </c>
      <c r="L1" t="s">
        <v>26</v>
      </c>
      <c r="M1" t="s">
        <v>75</v>
      </c>
      <c r="N1" t="s">
        <v>6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9</v>
      </c>
      <c r="U1" t="s">
        <v>20</v>
      </c>
      <c r="V1" t="s">
        <v>10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21</v>
      </c>
      <c r="AF1" t="s">
        <v>11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  <c r="AO1" t="s">
        <v>76</v>
      </c>
      <c r="AP1" t="s">
        <v>12</v>
      </c>
      <c r="AQ1" t="s">
        <v>22</v>
      </c>
    </row>
    <row r="2" spans="1:43" x14ac:dyDescent="0.55000000000000004">
      <c r="A2" t="s">
        <v>0</v>
      </c>
      <c r="B2">
        <v>50</v>
      </c>
      <c r="C2" t="s">
        <v>13</v>
      </c>
      <c r="D2">
        <v>0</v>
      </c>
      <c r="E2" t="s">
        <v>14</v>
      </c>
      <c r="F2">
        <v>3</v>
      </c>
      <c r="G2" t="s">
        <v>15</v>
      </c>
      <c r="H2">
        <v>4</v>
      </c>
      <c r="I2" t="s">
        <v>16</v>
      </c>
      <c r="J2">
        <v>5</v>
      </c>
      <c r="K2" t="s">
        <v>25</v>
      </c>
      <c r="L2">
        <v>2</v>
      </c>
      <c r="M2" t="s">
        <v>75</v>
      </c>
      <c r="N2">
        <v>3</v>
      </c>
      <c r="O2" t="s">
        <v>17</v>
      </c>
      <c r="P2">
        <v>200</v>
      </c>
      <c r="Q2" t="s">
        <v>18</v>
      </c>
      <c r="R2">
        <v>95</v>
      </c>
      <c r="S2" t="s">
        <v>19</v>
      </c>
      <c r="T2">
        <v>105</v>
      </c>
      <c r="U2" t="s">
        <v>20</v>
      </c>
      <c r="V2">
        <v>200</v>
      </c>
      <c r="W2" t="s">
        <v>59</v>
      </c>
      <c r="X2">
        <v>95</v>
      </c>
      <c r="Y2" t="s">
        <v>61</v>
      </c>
      <c r="Z2">
        <v>105</v>
      </c>
      <c r="AA2" t="s">
        <v>63</v>
      </c>
      <c r="AB2">
        <v>0</v>
      </c>
      <c r="AC2" t="s">
        <v>65</v>
      </c>
      <c r="AD2">
        <v>0</v>
      </c>
      <c r="AE2" t="s">
        <v>21</v>
      </c>
      <c r="AF2">
        <v>0</v>
      </c>
      <c r="AG2" t="s">
        <v>67</v>
      </c>
      <c r="AH2">
        <v>0</v>
      </c>
      <c r="AI2" t="s">
        <v>69</v>
      </c>
      <c r="AJ2">
        <v>0</v>
      </c>
      <c r="AK2" t="s">
        <v>77</v>
      </c>
      <c r="AL2">
        <v>0</v>
      </c>
      <c r="AM2" t="s">
        <v>73</v>
      </c>
      <c r="AN2">
        <v>0</v>
      </c>
      <c r="AO2" t="s">
        <v>76</v>
      </c>
      <c r="AP2">
        <v>0</v>
      </c>
      <c r="AQ2" t="s">
        <v>22</v>
      </c>
    </row>
    <row r="3" spans="1:43" x14ac:dyDescent="0.55000000000000004">
      <c r="A3" t="s">
        <v>0</v>
      </c>
      <c r="B3">
        <v>51</v>
      </c>
      <c r="C3" t="s">
        <v>13</v>
      </c>
      <c r="D3">
        <v>0</v>
      </c>
      <c r="E3" t="s">
        <v>14</v>
      </c>
      <c r="F3">
        <v>2</v>
      </c>
      <c r="G3" t="s">
        <v>15</v>
      </c>
      <c r="H3">
        <v>2</v>
      </c>
      <c r="I3" t="s">
        <v>16</v>
      </c>
      <c r="J3">
        <v>3</v>
      </c>
      <c r="K3" t="s">
        <v>25</v>
      </c>
      <c r="L3">
        <v>2</v>
      </c>
      <c r="M3" t="s">
        <v>75</v>
      </c>
      <c r="N3">
        <v>3</v>
      </c>
      <c r="O3" t="s">
        <v>17</v>
      </c>
      <c r="P3">
        <v>200</v>
      </c>
      <c r="Q3" t="s">
        <v>18</v>
      </c>
      <c r="R3">
        <v>99</v>
      </c>
      <c r="S3" t="s">
        <v>19</v>
      </c>
      <c r="T3">
        <v>101</v>
      </c>
      <c r="U3" t="s">
        <v>20</v>
      </c>
      <c r="V3">
        <v>200</v>
      </c>
      <c r="W3" t="s">
        <v>59</v>
      </c>
      <c r="X3">
        <v>99</v>
      </c>
      <c r="Y3" t="s">
        <v>61</v>
      </c>
      <c r="Z3">
        <v>101</v>
      </c>
      <c r="AA3" t="s">
        <v>63</v>
      </c>
      <c r="AB3">
        <v>0</v>
      </c>
      <c r="AC3" t="s">
        <v>65</v>
      </c>
      <c r="AD3">
        <v>0</v>
      </c>
      <c r="AE3" t="s">
        <v>21</v>
      </c>
      <c r="AF3">
        <v>0</v>
      </c>
      <c r="AG3" t="s">
        <v>67</v>
      </c>
      <c r="AH3">
        <v>0</v>
      </c>
      <c r="AI3" t="s">
        <v>69</v>
      </c>
      <c r="AJ3">
        <v>0</v>
      </c>
      <c r="AK3" t="s">
        <v>77</v>
      </c>
      <c r="AL3">
        <v>0</v>
      </c>
      <c r="AM3" t="s">
        <v>73</v>
      </c>
      <c r="AN3">
        <v>0</v>
      </c>
      <c r="AO3" t="s">
        <v>76</v>
      </c>
      <c r="AP3">
        <v>0</v>
      </c>
      <c r="AQ3" t="s">
        <v>22</v>
      </c>
    </row>
    <row r="4" spans="1:43" x14ac:dyDescent="0.55000000000000004">
      <c r="A4" t="s">
        <v>0</v>
      </c>
      <c r="B4">
        <v>52</v>
      </c>
      <c r="C4" t="s">
        <v>13</v>
      </c>
      <c r="D4">
        <v>0</v>
      </c>
      <c r="E4" t="s">
        <v>14</v>
      </c>
      <c r="F4">
        <v>1</v>
      </c>
      <c r="G4" t="s">
        <v>15</v>
      </c>
      <c r="H4">
        <v>1</v>
      </c>
      <c r="I4" t="s">
        <v>16</v>
      </c>
      <c r="J4">
        <v>4</v>
      </c>
      <c r="K4" t="s">
        <v>25</v>
      </c>
      <c r="L4">
        <v>4</v>
      </c>
      <c r="M4" t="s">
        <v>75</v>
      </c>
      <c r="N4">
        <v>7</v>
      </c>
      <c r="O4" t="s">
        <v>17</v>
      </c>
      <c r="P4">
        <v>200</v>
      </c>
      <c r="Q4" t="s">
        <v>18</v>
      </c>
      <c r="R4">
        <v>102</v>
      </c>
      <c r="S4" t="s">
        <v>19</v>
      </c>
      <c r="T4">
        <v>98</v>
      </c>
      <c r="U4" t="s">
        <v>20</v>
      </c>
      <c r="V4">
        <v>200</v>
      </c>
      <c r="W4" t="s">
        <v>59</v>
      </c>
      <c r="X4">
        <v>102</v>
      </c>
      <c r="Y4" t="s">
        <v>61</v>
      </c>
      <c r="Z4">
        <v>98</v>
      </c>
      <c r="AA4" t="s">
        <v>63</v>
      </c>
      <c r="AB4">
        <v>0</v>
      </c>
      <c r="AC4" t="s">
        <v>65</v>
      </c>
      <c r="AD4">
        <v>0</v>
      </c>
      <c r="AE4" t="s">
        <v>21</v>
      </c>
      <c r="AF4">
        <v>0</v>
      </c>
      <c r="AG4" t="s">
        <v>67</v>
      </c>
      <c r="AH4">
        <v>0</v>
      </c>
      <c r="AI4" t="s">
        <v>69</v>
      </c>
      <c r="AJ4">
        <v>0</v>
      </c>
      <c r="AK4" t="s">
        <v>77</v>
      </c>
      <c r="AL4">
        <v>0</v>
      </c>
      <c r="AM4" t="s">
        <v>73</v>
      </c>
      <c r="AN4">
        <v>0</v>
      </c>
      <c r="AO4" t="s">
        <v>76</v>
      </c>
      <c r="AP4">
        <v>0</v>
      </c>
      <c r="AQ4" t="s">
        <v>22</v>
      </c>
    </row>
    <row r="5" spans="1:43" x14ac:dyDescent="0.55000000000000004">
      <c r="A5" t="s">
        <v>0</v>
      </c>
      <c r="B5">
        <v>53</v>
      </c>
      <c r="C5" t="s">
        <v>13</v>
      </c>
      <c r="D5">
        <v>0</v>
      </c>
      <c r="E5" t="s">
        <v>14</v>
      </c>
      <c r="F5">
        <v>1</v>
      </c>
      <c r="G5" t="s">
        <v>15</v>
      </c>
      <c r="H5">
        <v>2</v>
      </c>
      <c r="I5" t="s">
        <v>16</v>
      </c>
      <c r="J5">
        <v>2</v>
      </c>
      <c r="K5" t="s">
        <v>25</v>
      </c>
      <c r="L5">
        <v>1</v>
      </c>
      <c r="M5" t="s">
        <v>75</v>
      </c>
      <c r="N5">
        <v>3</v>
      </c>
      <c r="O5" t="s">
        <v>17</v>
      </c>
      <c r="P5">
        <v>200</v>
      </c>
      <c r="Q5" t="s">
        <v>18</v>
      </c>
      <c r="R5">
        <v>84</v>
      </c>
      <c r="S5" t="s">
        <v>19</v>
      </c>
      <c r="T5">
        <v>116</v>
      </c>
      <c r="U5" t="s">
        <v>20</v>
      </c>
      <c r="V5">
        <v>200</v>
      </c>
      <c r="W5" t="s">
        <v>59</v>
      </c>
      <c r="X5">
        <v>84</v>
      </c>
      <c r="Y5" t="s">
        <v>61</v>
      </c>
      <c r="Z5">
        <v>116</v>
      </c>
      <c r="AA5" t="s">
        <v>63</v>
      </c>
      <c r="AB5">
        <v>0</v>
      </c>
      <c r="AC5" t="s">
        <v>65</v>
      </c>
      <c r="AD5">
        <v>0</v>
      </c>
      <c r="AE5" t="s">
        <v>21</v>
      </c>
      <c r="AF5">
        <v>0</v>
      </c>
      <c r="AG5" t="s">
        <v>67</v>
      </c>
      <c r="AH5">
        <v>0</v>
      </c>
      <c r="AI5" t="s">
        <v>69</v>
      </c>
      <c r="AJ5">
        <v>0</v>
      </c>
      <c r="AK5" t="s">
        <v>77</v>
      </c>
      <c r="AL5">
        <v>0</v>
      </c>
      <c r="AM5" t="s">
        <v>73</v>
      </c>
      <c r="AN5">
        <v>0</v>
      </c>
      <c r="AO5" t="s">
        <v>76</v>
      </c>
      <c r="AP5">
        <v>0</v>
      </c>
      <c r="AQ5" t="s">
        <v>22</v>
      </c>
    </row>
    <row r="6" spans="1:43" x14ac:dyDescent="0.55000000000000004">
      <c r="A6" t="s">
        <v>0</v>
      </c>
      <c r="B6">
        <v>54</v>
      </c>
      <c r="C6" t="s">
        <v>13</v>
      </c>
      <c r="D6">
        <v>0</v>
      </c>
      <c r="E6" t="s">
        <v>14</v>
      </c>
      <c r="F6">
        <v>3</v>
      </c>
      <c r="G6" t="s">
        <v>15</v>
      </c>
      <c r="H6">
        <v>4</v>
      </c>
      <c r="I6" t="s">
        <v>16</v>
      </c>
      <c r="J6">
        <v>5</v>
      </c>
      <c r="K6" t="s">
        <v>25</v>
      </c>
      <c r="L6">
        <v>2</v>
      </c>
      <c r="M6" t="s">
        <v>75</v>
      </c>
      <c r="N6">
        <v>3</v>
      </c>
      <c r="O6" t="s">
        <v>17</v>
      </c>
      <c r="P6">
        <v>200</v>
      </c>
      <c r="Q6" t="s">
        <v>18</v>
      </c>
      <c r="R6">
        <v>89</v>
      </c>
      <c r="S6" t="s">
        <v>19</v>
      </c>
      <c r="T6">
        <v>111</v>
      </c>
      <c r="U6" t="s">
        <v>20</v>
      </c>
      <c r="V6">
        <v>200</v>
      </c>
      <c r="W6" t="s">
        <v>59</v>
      </c>
      <c r="X6">
        <v>89</v>
      </c>
      <c r="Y6" t="s">
        <v>61</v>
      </c>
      <c r="Z6">
        <v>111</v>
      </c>
      <c r="AA6" t="s">
        <v>63</v>
      </c>
      <c r="AB6">
        <v>0</v>
      </c>
      <c r="AC6" t="s">
        <v>65</v>
      </c>
      <c r="AD6">
        <v>0</v>
      </c>
      <c r="AE6" t="s">
        <v>21</v>
      </c>
      <c r="AF6">
        <v>0</v>
      </c>
      <c r="AG6" t="s">
        <v>67</v>
      </c>
      <c r="AH6">
        <v>0</v>
      </c>
      <c r="AI6" t="s">
        <v>69</v>
      </c>
      <c r="AJ6">
        <v>0</v>
      </c>
      <c r="AK6" t="s">
        <v>77</v>
      </c>
      <c r="AL6">
        <v>0</v>
      </c>
      <c r="AM6" t="s">
        <v>73</v>
      </c>
      <c r="AN6">
        <v>0</v>
      </c>
      <c r="AO6" t="s">
        <v>76</v>
      </c>
      <c r="AP6">
        <v>0</v>
      </c>
      <c r="AQ6" t="s">
        <v>22</v>
      </c>
    </row>
    <row r="7" spans="1:43" x14ac:dyDescent="0.55000000000000004">
      <c r="A7" t="s">
        <v>0</v>
      </c>
      <c r="B7">
        <v>55</v>
      </c>
      <c r="C7" t="s">
        <v>13</v>
      </c>
      <c r="D7">
        <v>0</v>
      </c>
      <c r="E7" t="s">
        <v>14</v>
      </c>
      <c r="F7">
        <v>2</v>
      </c>
      <c r="G7" t="s">
        <v>15</v>
      </c>
      <c r="H7">
        <v>2</v>
      </c>
      <c r="I7" t="s">
        <v>16</v>
      </c>
      <c r="J7">
        <v>3</v>
      </c>
      <c r="K7" t="s">
        <v>25</v>
      </c>
      <c r="L7">
        <v>2</v>
      </c>
      <c r="M7" t="s">
        <v>75</v>
      </c>
      <c r="N7">
        <v>3</v>
      </c>
      <c r="O7" t="s">
        <v>17</v>
      </c>
      <c r="P7">
        <v>200</v>
      </c>
      <c r="Q7" t="s">
        <v>18</v>
      </c>
      <c r="R7">
        <v>105</v>
      </c>
      <c r="S7" t="s">
        <v>19</v>
      </c>
      <c r="T7">
        <v>95</v>
      </c>
      <c r="U7" t="s">
        <v>20</v>
      </c>
      <c r="V7">
        <v>200</v>
      </c>
      <c r="W7" t="s">
        <v>59</v>
      </c>
      <c r="X7">
        <v>105</v>
      </c>
      <c r="Y7" t="s">
        <v>61</v>
      </c>
      <c r="Z7">
        <v>95</v>
      </c>
      <c r="AA7" t="s">
        <v>63</v>
      </c>
      <c r="AB7">
        <v>0</v>
      </c>
      <c r="AC7" t="s">
        <v>65</v>
      </c>
      <c r="AD7">
        <v>0</v>
      </c>
      <c r="AE7" t="s">
        <v>21</v>
      </c>
      <c r="AF7">
        <v>0</v>
      </c>
      <c r="AG7" t="s">
        <v>67</v>
      </c>
      <c r="AH7">
        <v>0</v>
      </c>
      <c r="AI7" t="s">
        <v>69</v>
      </c>
      <c r="AJ7">
        <v>0</v>
      </c>
      <c r="AK7" t="s">
        <v>77</v>
      </c>
      <c r="AL7">
        <v>0</v>
      </c>
      <c r="AM7" t="s">
        <v>73</v>
      </c>
      <c r="AN7">
        <v>0</v>
      </c>
      <c r="AO7" t="s">
        <v>76</v>
      </c>
      <c r="AP7">
        <v>0</v>
      </c>
      <c r="AQ7" t="s">
        <v>22</v>
      </c>
    </row>
    <row r="8" spans="1:43" x14ac:dyDescent="0.55000000000000004">
      <c r="A8" t="s">
        <v>0</v>
      </c>
      <c r="B8">
        <v>56</v>
      </c>
      <c r="C8" t="s">
        <v>13</v>
      </c>
      <c r="D8">
        <v>0</v>
      </c>
      <c r="E8" t="s">
        <v>14</v>
      </c>
      <c r="F8">
        <v>1</v>
      </c>
      <c r="G8" t="s">
        <v>15</v>
      </c>
      <c r="H8">
        <v>1</v>
      </c>
      <c r="I8" t="s">
        <v>16</v>
      </c>
      <c r="J8">
        <v>4</v>
      </c>
      <c r="K8" t="s">
        <v>25</v>
      </c>
      <c r="L8">
        <v>4</v>
      </c>
      <c r="M8" t="s">
        <v>75</v>
      </c>
      <c r="N8">
        <v>7</v>
      </c>
      <c r="O8" t="s">
        <v>17</v>
      </c>
      <c r="P8">
        <v>200</v>
      </c>
      <c r="Q8" t="s">
        <v>18</v>
      </c>
      <c r="R8">
        <v>97</v>
      </c>
      <c r="S8" t="s">
        <v>19</v>
      </c>
      <c r="T8">
        <v>103</v>
      </c>
      <c r="U8" t="s">
        <v>20</v>
      </c>
      <c r="V8">
        <v>200</v>
      </c>
      <c r="W8" t="s">
        <v>59</v>
      </c>
      <c r="X8">
        <v>97</v>
      </c>
      <c r="Y8" t="s">
        <v>61</v>
      </c>
      <c r="Z8">
        <v>103</v>
      </c>
      <c r="AA8" t="s">
        <v>63</v>
      </c>
      <c r="AB8">
        <v>0</v>
      </c>
      <c r="AC8" t="s">
        <v>65</v>
      </c>
      <c r="AD8">
        <v>0</v>
      </c>
      <c r="AE8" t="s">
        <v>21</v>
      </c>
      <c r="AF8">
        <v>0</v>
      </c>
      <c r="AG8" t="s">
        <v>67</v>
      </c>
      <c r="AH8">
        <v>0</v>
      </c>
      <c r="AI8" t="s">
        <v>69</v>
      </c>
      <c r="AJ8">
        <v>0</v>
      </c>
      <c r="AK8" t="s">
        <v>77</v>
      </c>
      <c r="AL8">
        <v>0</v>
      </c>
      <c r="AM8" t="s">
        <v>73</v>
      </c>
      <c r="AN8">
        <v>0</v>
      </c>
      <c r="AO8" t="s">
        <v>76</v>
      </c>
      <c r="AP8">
        <v>0</v>
      </c>
      <c r="AQ8" t="s">
        <v>22</v>
      </c>
    </row>
    <row r="9" spans="1:43" x14ac:dyDescent="0.55000000000000004">
      <c r="A9" t="s">
        <v>0</v>
      </c>
      <c r="B9">
        <v>57</v>
      </c>
      <c r="C9" t="s">
        <v>13</v>
      </c>
      <c r="D9">
        <v>0</v>
      </c>
      <c r="E9" t="s">
        <v>14</v>
      </c>
      <c r="F9">
        <v>2</v>
      </c>
      <c r="G9" t="s">
        <v>15</v>
      </c>
      <c r="H9">
        <v>3</v>
      </c>
      <c r="I9" t="s">
        <v>16</v>
      </c>
      <c r="J9">
        <v>6</v>
      </c>
      <c r="K9" t="s">
        <v>25</v>
      </c>
      <c r="L9">
        <v>3</v>
      </c>
      <c r="M9" t="s">
        <v>75</v>
      </c>
      <c r="N9">
        <v>5</v>
      </c>
      <c r="O9" t="s">
        <v>17</v>
      </c>
      <c r="P9">
        <v>200</v>
      </c>
      <c r="Q9" t="s">
        <v>18</v>
      </c>
      <c r="R9">
        <v>108</v>
      </c>
      <c r="S9" t="s">
        <v>19</v>
      </c>
      <c r="T9">
        <v>92</v>
      </c>
      <c r="U9" t="s">
        <v>20</v>
      </c>
      <c r="V9">
        <v>200</v>
      </c>
      <c r="W9" t="s">
        <v>59</v>
      </c>
      <c r="X9">
        <v>108</v>
      </c>
      <c r="Y9" t="s">
        <v>61</v>
      </c>
      <c r="Z9">
        <v>92</v>
      </c>
      <c r="AA9" t="s">
        <v>63</v>
      </c>
      <c r="AB9">
        <v>0</v>
      </c>
      <c r="AC9" t="s">
        <v>65</v>
      </c>
      <c r="AD9">
        <v>0</v>
      </c>
      <c r="AE9" t="s">
        <v>21</v>
      </c>
      <c r="AF9">
        <v>0</v>
      </c>
      <c r="AG9" t="s">
        <v>67</v>
      </c>
      <c r="AH9">
        <v>0</v>
      </c>
      <c r="AI9" t="s">
        <v>69</v>
      </c>
      <c r="AJ9">
        <v>0</v>
      </c>
      <c r="AK9" t="s">
        <v>77</v>
      </c>
      <c r="AL9">
        <v>0</v>
      </c>
      <c r="AM9" t="s">
        <v>73</v>
      </c>
      <c r="AN9">
        <v>0</v>
      </c>
      <c r="AO9" t="s">
        <v>76</v>
      </c>
      <c r="AP9">
        <v>0</v>
      </c>
      <c r="AQ9" t="s">
        <v>22</v>
      </c>
    </row>
    <row r="10" spans="1:43" x14ac:dyDescent="0.55000000000000004">
      <c r="A10" t="s">
        <v>0</v>
      </c>
      <c r="B10">
        <v>58</v>
      </c>
      <c r="C10" t="s">
        <v>13</v>
      </c>
      <c r="D10">
        <v>0</v>
      </c>
      <c r="E10" t="s">
        <v>14</v>
      </c>
      <c r="F10">
        <v>1</v>
      </c>
      <c r="G10" t="s">
        <v>15</v>
      </c>
      <c r="H10">
        <v>1</v>
      </c>
      <c r="I10" t="s">
        <v>16</v>
      </c>
      <c r="J10">
        <v>3</v>
      </c>
      <c r="K10" t="s">
        <v>25</v>
      </c>
      <c r="L10">
        <v>3</v>
      </c>
      <c r="M10" t="s">
        <v>75</v>
      </c>
      <c r="N10">
        <v>5</v>
      </c>
      <c r="O10" t="s">
        <v>17</v>
      </c>
      <c r="P10">
        <v>200</v>
      </c>
      <c r="Q10" t="s">
        <v>18</v>
      </c>
      <c r="R10">
        <v>118</v>
      </c>
      <c r="S10" t="s">
        <v>19</v>
      </c>
      <c r="T10">
        <v>82</v>
      </c>
      <c r="U10" t="s">
        <v>20</v>
      </c>
      <c r="V10">
        <v>200</v>
      </c>
      <c r="W10" t="s">
        <v>59</v>
      </c>
      <c r="X10">
        <v>118</v>
      </c>
      <c r="Y10" t="s">
        <v>61</v>
      </c>
      <c r="Z10">
        <v>82</v>
      </c>
      <c r="AA10" t="s">
        <v>63</v>
      </c>
      <c r="AB10">
        <v>0</v>
      </c>
      <c r="AC10" t="s">
        <v>65</v>
      </c>
      <c r="AD10">
        <v>0</v>
      </c>
      <c r="AE10" t="s">
        <v>21</v>
      </c>
      <c r="AF10">
        <v>0</v>
      </c>
      <c r="AG10" t="s">
        <v>67</v>
      </c>
      <c r="AH10">
        <v>0</v>
      </c>
      <c r="AI10" t="s">
        <v>69</v>
      </c>
      <c r="AJ10">
        <v>0</v>
      </c>
      <c r="AK10" t="s">
        <v>77</v>
      </c>
      <c r="AL10">
        <v>0</v>
      </c>
      <c r="AM10" t="s">
        <v>73</v>
      </c>
      <c r="AN10">
        <v>0</v>
      </c>
      <c r="AO10" t="s">
        <v>76</v>
      </c>
      <c r="AP10">
        <v>0</v>
      </c>
      <c r="AQ10" t="s">
        <v>22</v>
      </c>
    </row>
    <row r="11" spans="1:43" x14ac:dyDescent="0.55000000000000004">
      <c r="A11" t="s">
        <v>0</v>
      </c>
      <c r="B11">
        <v>59</v>
      </c>
      <c r="C11" t="s">
        <v>13</v>
      </c>
      <c r="D11">
        <v>0</v>
      </c>
      <c r="E11" t="s">
        <v>14</v>
      </c>
      <c r="F11">
        <v>3</v>
      </c>
      <c r="G11" t="s">
        <v>15</v>
      </c>
      <c r="H11">
        <v>3</v>
      </c>
      <c r="I11" t="s">
        <v>16</v>
      </c>
      <c r="J11">
        <v>4</v>
      </c>
      <c r="K11" t="s">
        <v>25</v>
      </c>
      <c r="L11">
        <v>2</v>
      </c>
      <c r="M11" t="s">
        <v>75</v>
      </c>
      <c r="N11">
        <v>3</v>
      </c>
      <c r="O11" t="s">
        <v>17</v>
      </c>
      <c r="P11">
        <v>200</v>
      </c>
      <c r="Q11" t="s">
        <v>18</v>
      </c>
      <c r="R11">
        <v>108</v>
      </c>
      <c r="S11" t="s">
        <v>19</v>
      </c>
      <c r="T11">
        <v>92</v>
      </c>
      <c r="U11" t="s">
        <v>20</v>
      </c>
      <c r="V11">
        <v>200</v>
      </c>
      <c r="W11" t="s">
        <v>59</v>
      </c>
      <c r="X11">
        <v>108</v>
      </c>
      <c r="Y11" t="s">
        <v>61</v>
      </c>
      <c r="Z11">
        <v>92</v>
      </c>
      <c r="AA11" t="s">
        <v>63</v>
      </c>
      <c r="AB11">
        <v>0</v>
      </c>
      <c r="AC11" t="s">
        <v>65</v>
      </c>
      <c r="AD11">
        <v>0</v>
      </c>
      <c r="AE11" t="s">
        <v>21</v>
      </c>
      <c r="AF11">
        <v>0</v>
      </c>
      <c r="AG11" t="s">
        <v>67</v>
      </c>
      <c r="AH11">
        <v>0</v>
      </c>
      <c r="AI11" t="s">
        <v>69</v>
      </c>
      <c r="AJ11">
        <v>0</v>
      </c>
      <c r="AK11" t="s">
        <v>77</v>
      </c>
      <c r="AL11">
        <v>0</v>
      </c>
      <c r="AM11" t="s">
        <v>73</v>
      </c>
      <c r="AN11">
        <v>0</v>
      </c>
      <c r="AO11" t="s">
        <v>76</v>
      </c>
      <c r="AP11">
        <v>0</v>
      </c>
      <c r="AQ11" t="s">
        <v>22</v>
      </c>
    </row>
    <row r="12" spans="1:43" x14ac:dyDescent="0.55000000000000004">
      <c r="A12" t="s">
        <v>0</v>
      </c>
      <c r="B12">
        <v>60</v>
      </c>
      <c r="C12" t="s">
        <v>13</v>
      </c>
      <c r="D12">
        <v>0</v>
      </c>
      <c r="E12" t="s">
        <v>14</v>
      </c>
      <c r="F12">
        <v>1</v>
      </c>
      <c r="G12" t="s">
        <v>15</v>
      </c>
      <c r="H12">
        <v>2</v>
      </c>
      <c r="I12" t="s">
        <v>16</v>
      </c>
      <c r="J12">
        <v>2</v>
      </c>
      <c r="K12" t="s">
        <v>25</v>
      </c>
      <c r="L12">
        <v>1</v>
      </c>
      <c r="M12" t="s">
        <v>75</v>
      </c>
      <c r="N12">
        <v>3</v>
      </c>
      <c r="O12" t="s">
        <v>17</v>
      </c>
      <c r="P12">
        <v>200</v>
      </c>
      <c r="Q12" t="s">
        <v>18</v>
      </c>
      <c r="R12">
        <v>92</v>
      </c>
      <c r="S12" t="s">
        <v>19</v>
      </c>
      <c r="T12">
        <v>108</v>
      </c>
      <c r="U12" t="s">
        <v>20</v>
      </c>
      <c r="V12">
        <v>200</v>
      </c>
      <c r="W12" t="s">
        <v>59</v>
      </c>
      <c r="X12">
        <v>92</v>
      </c>
      <c r="Y12" t="s">
        <v>61</v>
      </c>
      <c r="Z12">
        <v>108</v>
      </c>
      <c r="AA12" t="s">
        <v>63</v>
      </c>
      <c r="AB12">
        <v>0</v>
      </c>
      <c r="AC12" t="s">
        <v>65</v>
      </c>
      <c r="AD12">
        <v>0</v>
      </c>
      <c r="AE12" t="s">
        <v>21</v>
      </c>
      <c r="AF12">
        <v>0</v>
      </c>
      <c r="AG12" t="s">
        <v>67</v>
      </c>
      <c r="AH12">
        <v>0</v>
      </c>
      <c r="AI12" t="s">
        <v>69</v>
      </c>
      <c r="AJ12">
        <v>0</v>
      </c>
      <c r="AK12" t="s">
        <v>77</v>
      </c>
      <c r="AL12">
        <v>0</v>
      </c>
      <c r="AM12" t="s">
        <v>73</v>
      </c>
      <c r="AN12">
        <v>0</v>
      </c>
      <c r="AO12" t="s">
        <v>76</v>
      </c>
      <c r="AP12">
        <v>0</v>
      </c>
      <c r="AQ12" t="s">
        <v>22</v>
      </c>
    </row>
    <row r="13" spans="1:43" x14ac:dyDescent="0.55000000000000004">
      <c r="A13" t="s">
        <v>0</v>
      </c>
      <c r="B13">
        <v>61</v>
      </c>
      <c r="C13" t="s">
        <v>13</v>
      </c>
      <c r="D13">
        <v>0</v>
      </c>
      <c r="E13" t="s">
        <v>14</v>
      </c>
      <c r="F13">
        <v>1</v>
      </c>
      <c r="G13" t="s">
        <v>15</v>
      </c>
      <c r="H13">
        <v>2</v>
      </c>
      <c r="I13" t="s">
        <v>16</v>
      </c>
      <c r="J13">
        <v>3</v>
      </c>
      <c r="K13" t="s">
        <v>25</v>
      </c>
      <c r="L13">
        <v>2</v>
      </c>
      <c r="M13" t="s">
        <v>75</v>
      </c>
      <c r="N13">
        <v>5</v>
      </c>
      <c r="O13" t="s">
        <v>17</v>
      </c>
      <c r="P13">
        <v>200</v>
      </c>
      <c r="Q13" t="s">
        <v>18</v>
      </c>
      <c r="R13">
        <v>95</v>
      </c>
      <c r="S13" t="s">
        <v>19</v>
      </c>
      <c r="T13">
        <v>105</v>
      </c>
      <c r="U13" t="s">
        <v>20</v>
      </c>
      <c r="V13">
        <v>200</v>
      </c>
      <c r="W13" t="s">
        <v>59</v>
      </c>
      <c r="X13">
        <v>95</v>
      </c>
      <c r="Y13" t="s">
        <v>61</v>
      </c>
      <c r="Z13">
        <v>105</v>
      </c>
      <c r="AA13" t="s">
        <v>63</v>
      </c>
      <c r="AB13">
        <v>0</v>
      </c>
      <c r="AC13" t="s">
        <v>65</v>
      </c>
      <c r="AD13">
        <v>0</v>
      </c>
      <c r="AE13" t="s">
        <v>21</v>
      </c>
      <c r="AF13">
        <v>0</v>
      </c>
      <c r="AG13" t="s">
        <v>67</v>
      </c>
      <c r="AH13">
        <v>0</v>
      </c>
      <c r="AI13" t="s">
        <v>69</v>
      </c>
      <c r="AJ13">
        <v>0</v>
      </c>
      <c r="AK13" t="s">
        <v>77</v>
      </c>
      <c r="AL13">
        <v>0</v>
      </c>
      <c r="AM13" t="s">
        <v>73</v>
      </c>
      <c r="AN13">
        <v>0</v>
      </c>
      <c r="AO13" t="s">
        <v>76</v>
      </c>
      <c r="AP13">
        <v>0</v>
      </c>
      <c r="AQ13" t="s">
        <v>22</v>
      </c>
    </row>
    <row r="14" spans="1:43" x14ac:dyDescent="0.55000000000000004">
      <c r="A14" t="s">
        <v>0</v>
      </c>
      <c r="B14">
        <v>62</v>
      </c>
      <c r="C14" t="s">
        <v>13</v>
      </c>
      <c r="D14">
        <v>0</v>
      </c>
      <c r="E14" t="s">
        <v>14</v>
      </c>
      <c r="F14">
        <v>4</v>
      </c>
      <c r="G14" t="s">
        <v>15</v>
      </c>
      <c r="H14">
        <v>6</v>
      </c>
      <c r="I14" t="s">
        <v>16</v>
      </c>
      <c r="J14">
        <v>6</v>
      </c>
      <c r="K14" t="s">
        <v>25</v>
      </c>
      <c r="L14">
        <v>1</v>
      </c>
      <c r="M14" t="s">
        <v>75</v>
      </c>
      <c r="N14">
        <v>3</v>
      </c>
      <c r="O14" t="s">
        <v>17</v>
      </c>
      <c r="P14">
        <v>200</v>
      </c>
      <c r="Q14" t="s">
        <v>18</v>
      </c>
      <c r="R14">
        <v>106</v>
      </c>
      <c r="S14" t="s">
        <v>19</v>
      </c>
      <c r="T14">
        <v>94</v>
      </c>
      <c r="U14" t="s">
        <v>20</v>
      </c>
      <c r="V14">
        <v>200</v>
      </c>
      <c r="W14" t="s">
        <v>59</v>
      </c>
      <c r="X14">
        <v>106</v>
      </c>
      <c r="Y14" t="s">
        <v>61</v>
      </c>
      <c r="Z14">
        <v>94</v>
      </c>
      <c r="AA14" t="s">
        <v>63</v>
      </c>
      <c r="AB14">
        <v>0</v>
      </c>
      <c r="AC14" t="s">
        <v>65</v>
      </c>
      <c r="AD14">
        <v>0</v>
      </c>
      <c r="AE14" t="s">
        <v>21</v>
      </c>
      <c r="AF14">
        <v>0</v>
      </c>
      <c r="AG14" t="s">
        <v>67</v>
      </c>
      <c r="AH14">
        <v>0</v>
      </c>
      <c r="AI14" t="s">
        <v>69</v>
      </c>
      <c r="AJ14">
        <v>0</v>
      </c>
      <c r="AK14" t="s">
        <v>77</v>
      </c>
      <c r="AL14">
        <v>0</v>
      </c>
      <c r="AM14" t="s">
        <v>73</v>
      </c>
      <c r="AN14">
        <v>0</v>
      </c>
      <c r="AO14" t="s">
        <v>76</v>
      </c>
      <c r="AP14">
        <v>0</v>
      </c>
      <c r="AQ14" t="s">
        <v>22</v>
      </c>
    </row>
    <row r="15" spans="1:43" x14ac:dyDescent="0.55000000000000004">
      <c r="A15" t="s">
        <v>0</v>
      </c>
      <c r="B15">
        <v>63</v>
      </c>
      <c r="C15" t="s">
        <v>13</v>
      </c>
      <c r="D15">
        <v>0</v>
      </c>
      <c r="E15" t="s">
        <v>14</v>
      </c>
      <c r="F15">
        <v>3</v>
      </c>
      <c r="G15" t="s">
        <v>15</v>
      </c>
      <c r="H15">
        <v>4</v>
      </c>
      <c r="I15" t="s">
        <v>16</v>
      </c>
      <c r="J15">
        <v>7</v>
      </c>
      <c r="K15" t="s">
        <v>25</v>
      </c>
      <c r="L15">
        <v>2</v>
      </c>
      <c r="M15" t="s">
        <v>75</v>
      </c>
      <c r="N15">
        <v>5</v>
      </c>
      <c r="O15" t="s">
        <v>17</v>
      </c>
      <c r="P15">
        <v>200</v>
      </c>
      <c r="Q15" t="s">
        <v>18</v>
      </c>
      <c r="R15">
        <v>101</v>
      </c>
      <c r="S15" t="s">
        <v>19</v>
      </c>
      <c r="T15">
        <v>99</v>
      </c>
      <c r="U15" t="s">
        <v>20</v>
      </c>
      <c r="V15">
        <v>200</v>
      </c>
      <c r="W15" t="s">
        <v>59</v>
      </c>
      <c r="X15">
        <v>101</v>
      </c>
      <c r="Y15" t="s">
        <v>61</v>
      </c>
      <c r="Z15">
        <v>99</v>
      </c>
      <c r="AA15" t="s">
        <v>63</v>
      </c>
      <c r="AB15">
        <v>0</v>
      </c>
      <c r="AC15" t="s">
        <v>65</v>
      </c>
      <c r="AD15">
        <v>0</v>
      </c>
      <c r="AE15" t="s">
        <v>21</v>
      </c>
      <c r="AF15">
        <v>0</v>
      </c>
      <c r="AG15" t="s">
        <v>67</v>
      </c>
      <c r="AH15">
        <v>0</v>
      </c>
      <c r="AI15" t="s">
        <v>69</v>
      </c>
      <c r="AJ15">
        <v>0</v>
      </c>
      <c r="AK15" t="s">
        <v>77</v>
      </c>
      <c r="AL15">
        <v>0</v>
      </c>
      <c r="AM15" t="s">
        <v>73</v>
      </c>
      <c r="AN15">
        <v>0</v>
      </c>
      <c r="AO15" t="s">
        <v>76</v>
      </c>
      <c r="AP15">
        <v>0</v>
      </c>
      <c r="AQ15" t="s">
        <v>22</v>
      </c>
    </row>
    <row r="16" spans="1:43" x14ac:dyDescent="0.55000000000000004">
      <c r="A16" t="s">
        <v>0</v>
      </c>
      <c r="B16">
        <v>64</v>
      </c>
      <c r="C16" t="s">
        <v>13</v>
      </c>
      <c r="D16">
        <v>0</v>
      </c>
      <c r="E16" t="s">
        <v>14</v>
      </c>
      <c r="F16">
        <v>1</v>
      </c>
      <c r="G16" t="s">
        <v>15</v>
      </c>
      <c r="H16">
        <v>2</v>
      </c>
      <c r="I16" t="s">
        <v>16</v>
      </c>
      <c r="J16">
        <v>3</v>
      </c>
      <c r="K16" t="s">
        <v>25</v>
      </c>
      <c r="L16">
        <v>2</v>
      </c>
      <c r="M16" t="s">
        <v>75</v>
      </c>
      <c r="N16">
        <v>5</v>
      </c>
      <c r="O16" t="s">
        <v>17</v>
      </c>
      <c r="P16">
        <v>200</v>
      </c>
      <c r="Q16" t="s">
        <v>18</v>
      </c>
      <c r="R16">
        <v>94</v>
      </c>
      <c r="S16" t="s">
        <v>19</v>
      </c>
      <c r="T16">
        <v>106</v>
      </c>
      <c r="U16" t="s">
        <v>20</v>
      </c>
      <c r="V16">
        <v>200</v>
      </c>
      <c r="W16" t="s">
        <v>59</v>
      </c>
      <c r="X16">
        <v>94</v>
      </c>
      <c r="Y16" t="s">
        <v>61</v>
      </c>
      <c r="Z16">
        <v>106</v>
      </c>
      <c r="AA16" t="s">
        <v>63</v>
      </c>
      <c r="AB16">
        <v>0</v>
      </c>
      <c r="AC16" t="s">
        <v>65</v>
      </c>
      <c r="AD16">
        <v>0</v>
      </c>
      <c r="AE16" t="s">
        <v>21</v>
      </c>
      <c r="AF16">
        <v>0</v>
      </c>
      <c r="AG16" t="s">
        <v>67</v>
      </c>
      <c r="AH16">
        <v>0</v>
      </c>
      <c r="AI16" t="s">
        <v>69</v>
      </c>
      <c r="AJ16">
        <v>0</v>
      </c>
      <c r="AK16" t="s">
        <v>77</v>
      </c>
      <c r="AL16">
        <v>0</v>
      </c>
      <c r="AM16" t="s">
        <v>73</v>
      </c>
      <c r="AN16">
        <v>0</v>
      </c>
      <c r="AO16" t="s">
        <v>76</v>
      </c>
      <c r="AP16">
        <v>0</v>
      </c>
      <c r="AQ16" t="s">
        <v>22</v>
      </c>
    </row>
    <row r="17" spans="1:43" x14ac:dyDescent="0.55000000000000004">
      <c r="A17" t="s">
        <v>0</v>
      </c>
      <c r="B17">
        <v>65</v>
      </c>
      <c r="C17" t="s">
        <v>13</v>
      </c>
      <c r="D17">
        <v>0</v>
      </c>
      <c r="E17" t="s">
        <v>14</v>
      </c>
      <c r="F17">
        <v>4</v>
      </c>
      <c r="G17" t="s">
        <v>15</v>
      </c>
      <c r="H17">
        <v>5</v>
      </c>
      <c r="I17" t="s">
        <v>16</v>
      </c>
      <c r="J17">
        <v>6</v>
      </c>
      <c r="K17" t="s">
        <v>25</v>
      </c>
      <c r="L17">
        <v>2</v>
      </c>
      <c r="M17" t="s">
        <v>75</v>
      </c>
      <c r="N17">
        <v>3</v>
      </c>
      <c r="O17" t="s">
        <v>17</v>
      </c>
      <c r="P17">
        <v>200</v>
      </c>
      <c r="Q17" t="s">
        <v>18</v>
      </c>
      <c r="R17">
        <v>116</v>
      </c>
      <c r="S17" t="s">
        <v>19</v>
      </c>
      <c r="T17">
        <v>84</v>
      </c>
      <c r="U17" t="s">
        <v>20</v>
      </c>
      <c r="V17">
        <v>200</v>
      </c>
      <c r="W17" t="s">
        <v>59</v>
      </c>
      <c r="X17">
        <v>116</v>
      </c>
      <c r="Y17" t="s">
        <v>61</v>
      </c>
      <c r="Z17">
        <v>84</v>
      </c>
      <c r="AA17" t="s">
        <v>63</v>
      </c>
      <c r="AB17">
        <v>0</v>
      </c>
      <c r="AC17" t="s">
        <v>65</v>
      </c>
      <c r="AD17">
        <v>0</v>
      </c>
      <c r="AE17" t="s">
        <v>21</v>
      </c>
      <c r="AF17">
        <v>0</v>
      </c>
      <c r="AG17" t="s">
        <v>67</v>
      </c>
      <c r="AH17">
        <v>0</v>
      </c>
      <c r="AI17" t="s">
        <v>69</v>
      </c>
      <c r="AJ17">
        <v>0</v>
      </c>
      <c r="AK17" t="s">
        <v>77</v>
      </c>
      <c r="AL17">
        <v>0</v>
      </c>
      <c r="AM17" t="s">
        <v>73</v>
      </c>
      <c r="AN17">
        <v>0</v>
      </c>
      <c r="AO17" t="s">
        <v>76</v>
      </c>
      <c r="AP17">
        <v>0</v>
      </c>
      <c r="AQ17" t="s">
        <v>22</v>
      </c>
    </row>
    <row r="18" spans="1:43" x14ac:dyDescent="0.55000000000000004">
      <c r="A18" t="s">
        <v>0</v>
      </c>
      <c r="B18">
        <v>66</v>
      </c>
      <c r="C18" t="s">
        <v>13</v>
      </c>
      <c r="D18">
        <v>0</v>
      </c>
      <c r="E18" t="s">
        <v>14</v>
      </c>
      <c r="F18">
        <v>6</v>
      </c>
      <c r="G18" t="s">
        <v>15</v>
      </c>
      <c r="H18">
        <v>8</v>
      </c>
      <c r="I18" t="s">
        <v>16</v>
      </c>
      <c r="J18">
        <v>8</v>
      </c>
      <c r="K18" t="s">
        <v>25</v>
      </c>
      <c r="L18">
        <v>1</v>
      </c>
      <c r="M18" t="s">
        <v>75</v>
      </c>
      <c r="N18">
        <v>3</v>
      </c>
      <c r="O18" t="s">
        <v>17</v>
      </c>
      <c r="P18">
        <v>200</v>
      </c>
      <c r="Q18" t="s">
        <v>18</v>
      </c>
      <c r="R18">
        <v>96</v>
      </c>
      <c r="S18" t="s">
        <v>19</v>
      </c>
      <c r="T18">
        <v>104</v>
      </c>
      <c r="U18" t="s">
        <v>20</v>
      </c>
      <c r="V18">
        <v>200</v>
      </c>
      <c r="W18" t="s">
        <v>59</v>
      </c>
      <c r="X18">
        <v>96</v>
      </c>
      <c r="Y18" t="s">
        <v>61</v>
      </c>
      <c r="Z18">
        <v>104</v>
      </c>
      <c r="AA18" t="s">
        <v>63</v>
      </c>
      <c r="AB18">
        <v>0</v>
      </c>
      <c r="AC18" t="s">
        <v>65</v>
      </c>
      <c r="AD18">
        <v>0</v>
      </c>
      <c r="AE18" t="s">
        <v>21</v>
      </c>
      <c r="AF18">
        <v>0</v>
      </c>
      <c r="AG18" t="s">
        <v>67</v>
      </c>
      <c r="AH18">
        <v>0</v>
      </c>
      <c r="AI18" t="s">
        <v>69</v>
      </c>
      <c r="AJ18">
        <v>0</v>
      </c>
      <c r="AK18" t="s">
        <v>77</v>
      </c>
      <c r="AL18">
        <v>0</v>
      </c>
      <c r="AM18" t="s">
        <v>73</v>
      </c>
      <c r="AN18">
        <v>0</v>
      </c>
      <c r="AO18" t="s">
        <v>76</v>
      </c>
      <c r="AP18">
        <v>0</v>
      </c>
      <c r="AQ18" t="s">
        <v>22</v>
      </c>
    </row>
    <row r="19" spans="1:43" x14ac:dyDescent="0.55000000000000004">
      <c r="A19" t="s">
        <v>0</v>
      </c>
      <c r="B19">
        <v>67</v>
      </c>
      <c r="C19" t="s">
        <v>13</v>
      </c>
      <c r="D19">
        <v>0</v>
      </c>
      <c r="E19" t="s">
        <v>14</v>
      </c>
      <c r="F19">
        <v>1</v>
      </c>
      <c r="G19" t="s">
        <v>15</v>
      </c>
      <c r="H19">
        <v>2</v>
      </c>
      <c r="I19" t="s">
        <v>16</v>
      </c>
      <c r="J19">
        <v>6</v>
      </c>
      <c r="K19" t="s">
        <v>25</v>
      </c>
      <c r="L19">
        <v>4</v>
      </c>
      <c r="M19" t="s">
        <v>75</v>
      </c>
      <c r="N19">
        <v>11</v>
      </c>
      <c r="O19" t="s">
        <v>17</v>
      </c>
      <c r="P19">
        <v>200</v>
      </c>
      <c r="Q19" t="s">
        <v>18</v>
      </c>
      <c r="R19">
        <v>109</v>
      </c>
      <c r="S19" t="s">
        <v>19</v>
      </c>
      <c r="T19">
        <v>91</v>
      </c>
      <c r="U19" t="s">
        <v>20</v>
      </c>
      <c r="V19">
        <v>200</v>
      </c>
      <c r="W19" t="s">
        <v>59</v>
      </c>
      <c r="X19">
        <v>109</v>
      </c>
      <c r="Y19" t="s">
        <v>61</v>
      </c>
      <c r="Z19">
        <v>91</v>
      </c>
      <c r="AA19" t="s">
        <v>63</v>
      </c>
      <c r="AB19">
        <v>0</v>
      </c>
      <c r="AC19" t="s">
        <v>65</v>
      </c>
      <c r="AD19">
        <v>0</v>
      </c>
      <c r="AE19" t="s">
        <v>21</v>
      </c>
      <c r="AF19">
        <v>0</v>
      </c>
      <c r="AG19" t="s">
        <v>67</v>
      </c>
      <c r="AH19">
        <v>0</v>
      </c>
      <c r="AI19" t="s">
        <v>69</v>
      </c>
      <c r="AJ19">
        <v>0</v>
      </c>
      <c r="AK19" t="s">
        <v>77</v>
      </c>
      <c r="AL19">
        <v>0</v>
      </c>
      <c r="AM19" t="s">
        <v>73</v>
      </c>
      <c r="AN19">
        <v>0</v>
      </c>
      <c r="AO19" t="s">
        <v>76</v>
      </c>
      <c r="AP19">
        <v>0</v>
      </c>
      <c r="AQ19" t="s">
        <v>22</v>
      </c>
    </row>
    <row r="20" spans="1:43" x14ac:dyDescent="0.55000000000000004">
      <c r="A20" t="s">
        <v>0</v>
      </c>
      <c r="B20">
        <v>68</v>
      </c>
      <c r="C20" t="s">
        <v>13</v>
      </c>
      <c r="D20">
        <v>0</v>
      </c>
      <c r="E20" t="s">
        <v>14</v>
      </c>
      <c r="F20">
        <v>3</v>
      </c>
      <c r="G20" t="s">
        <v>15</v>
      </c>
      <c r="H20">
        <v>5</v>
      </c>
      <c r="I20" t="s">
        <v>16</v>
      </c>
      <c r="J20">
        <v>7</v>
      </c>
      <c r="K20" t="s">
        <v>25</v>
      </c>
      <c r="L20">
        <v>2</v>
      </c>
      <c r="M20" t="s">
        <v>75</v>
      </c>
      <c r="N20">
        <v>5</v>
      </c>
      <c r="O20" t="s">
        <v>17</v>
      </c>
      <c r="P20">
        <v>200</v>
      </c>
      <c r="Q20" t="s">
        <v>18</v>
      </c>
      <c r="R20">
        <v>100</v>
      </c>
      <c r="S20" t="s">
        <v>19</v>
      </c>
      <c r="T20">
        <v>100</v>
      </c>
      <c r="U20" t="s">
        <v>20</v>
      </c>
      <c r="V20">
        <v>200</v>
      </c>
      <c r="W20" t="s">
        <v>59</v>
      </c>
      <c r="X20">
        <v>100</v>
      </c>
      <c r="Y20" t="s">
        <v>61</v>
      </c>
      <c r="Z20">
        <v>100</v>
      </c>
      <c r="AA20" t="s">
        <v>63</v>
      </c>
      <c r="AB20">
        <v>0</v>
      </c>
      <c r="AC20" t="s">
        <v>65</v>
      </c>
      <c r="AD20">
        <v>0</v>
      </c>
      <c r="AE20" t="s">
        <v>21</v>
      </c>
      <c r="AF20">
        <v>0</v>
      </c>
      <c r="AG20" t="s">
        <v>67</v>
      </c>
      <c r="AH20">
        <v>0</v>
      </c>
      <c r="AI20" t="s">
        <v>69</v>
      </c>
      <c r="AJ20">
        <v>0</v>
      </c>
      <c r="AK20" t="s">
        <v>77</v>
      </c>
      <c r="AL20">
        <v>0</v>
      </c>
      <c r="AM20" t="s">
        <v>73</v>
      </c>
      <c r="AN20">
        <v>0</v>
      </c>
      <c r="AO20" t="s">
        <v>76</v>
      </c>
      <c r="AP20">
        <v>0</v>
      </c>
      <c r="AQ20" t="s">
        <v>22</v>
      </c>
    </row>
    <row r="21" spans="1:43" x14ac:dyDescent="0.55000000000000004">
      <c r="A21" t="s">
        <v>0</v>
      </c>
      <c r="B21">
        <v>69</v>
      </c>
      <c r="C21" t="s">
        <v>13</v>
      </c>
      <c r="D21">
        <v>0</v>
      </c>
      <c r="E21" t="s">
        <v>14</v>
      </c>
      <c r="F21">
        <v>2</v>
      </c>
      <c r="G21" t="s">
        <v>15</v>
      </c>
      <c r="H21">
        <v>3</v>
      </c>
      <c r="I21" t="s">
        <v>16</v>
      </c>
      <c r="J21">
        <v>3</v>
      </c>
      <c r="K21" t="s">
        <v>25</v>
      </c>
      <c r="L21">
        <v>1</v>
      </c>
      <c r="M21" t="s">
        <v>75</v>
      </c>
      <c r="N21">
        <v>3</v>
      </c>
      <c r="O21" t="s">
        <v>17</v>
      </c>
      <c r="P21">
        <v>200</v>
      </c>
      <c r="Q21" t="s">
        <v>18</v>
      </c>
      <c r="R21">
        <v>106</v>
      </c>
      <c r="S21" t="s">
        <v>19</v>
      </c>
      <c r="T21">
        <v>94</v>
      </c>
      <c r="U21" t="s">
        <v>20</v>
      </c>
      <c r="V21">
        <v>200</v>
      </c>
      <c r="W21" t="s">
        <v>59</v>
      </c>
      <c r="X21">
        <v>106</v>
      </c>
      <c r="Y21" t="s">
        <v>61</v>
      </c>
      <c r="Z21">
        <v>94</v>
      </c>
      <c r="AA21" t="s">
        <v>63</v>
      </c>
      <c r="AB21">
        <v>0</v>
      </c>
      <c r="AC21" t="s">
        <v>65</v>
      </c>
      <c r="AD21">
        <v>0</v>
      </c>
      <c r="AE21" t="s">
        <v>21</v>
      </c>
      <c r="AF21">
        <v>0</v>
      </c>
      <c r="AG21" t="s">
        <v>67</v>
      </c>
      <c r="AH21">
        <v>0</v>
      </c>
      <c r="AI21" t="s">
        <v>69</v>
      </c>
      <c r="AJ21">
        <v>0</v>
      </c>
      <c r="AK21" t="s">
        <v>77</v>
      </c>
      <c r="AL21">
        <v>0</v>
      </c>
      <c r="AM21" t="s">
        <v>73</v>
      </c>
      <c r="AN21">
        <v>0</v>
      </c>
      <c r="AO21" t="s">
        <v>76</v>
      </c>
      <c r="AP21">
        <v>0</v>
      </c>
      <c r="AQ21" t="s">
        <v>22</v>
      </c>
    </row>
    <row r="22" spans="1:43" x14ac:dyDescent="0.55000000000000004">
      <c r="A22" t="s">
        <v>0</v>
      </c>
      <c r="B22">
        <v>70</v>
      </c>
      <c r="C22" t="s">
        <v>13</v>
      </c>
      <c r="D22">
        <v>0</v>
      </c>
      <c r="E22" t="s">
        <v>14</v>
      </c>
      <c r="F22">
        <v>1</v>
      </c>
      <c r="G22" t="s">
        <v>15</v>
      </c>
      <c r="H22">
        <v>2</v>
      </c>
      <c r="I22" t="s">
        <v>16</v>
      </c>
      <c r="J22">
        <v>9</v>
      </c>
      <c r="K22" t="s">
        <v>25</v>
      </c>
      <c r="L22">
        <v>6</v>
      </c>
      <c r="M22" t="s">
        <v>75</v>
      </c>
      <c r="N22">
        <v>17</v>
      </c>
      <c r="O22" t="s">
        <v>17</v>
      </c>
      <c r="P22">
        <v>200</v>
      </c>
      <c r="Q22" t="s">
        <v>18</v>
      </c>
      <c r="R22">
        <v>108</v>
      </c>
      <c r="S22" t="s">
        <v>19</v>
      </c>
      <c r="T22">
        <v>92</v>
      </c>
      <c r="U22" t="s">
        <v>20</v>
      </c>
      <c r="V22">
        <v>200</v>
      </c>
      <c r="W22" t="s">
        <v>59</v>
      </c>
      <c r="X22">
        <v>108</v>
      </c>
      <c r="Y22" t="s">
        <v>61</v>
      </c>
      <c r="Z22">
        <v>92</v>
      </c>
      <c r="AA22" t="s">
        <v>63</v>
      </c>
      <c r="AB22">
        <v>0</v>
      </c>
      <c r="AC22" t="s">
        <v>65</v>
      </c>
      <c r="AD22">
        <v>0</v>
      </c>
      <c r="AE22" t="s">
        <v>21</v>
      </c>
      <c r="AF22">
        <v>0</v>
      </c>
      <c r="AG22" t="s">
        <v>67</v>
      </c>
      <c r="AH22">
        <v>0</v>
      </c>
      <c r="AI22" t="s">
        <v>69</v>
      </c>
      <c r="AJ22">
        <v>0</v>
      </c>
      <c r="AK22" t="s">
        <v>77</v>
      </c>
      <c r="AL22">
        <v>0</v>
      </c>
      <c r="AM22" t="s">
        <v>73</v>
      </c>
      <c r="AN22">
        <v>0</v>
      </c>
      <c r="AO22" t="s">
        <v>76</v>
      </c>
      <c r="AP22">
        <v>0</v>
      </c>
      <c r="AQ22" t="s">
        <v>22</v>
      </c>
    </row>
    <row r="23" spans="1:43" x14ac:dyDescent="0.55000000000000004">
      <c r="A23" t="s">
        <v>0</v>
      </c>
      <c r="B23">
        <v>71</v>
      </c>
      <c r="C23" t="s">
        <v>13</v>
      </c>
      <c r="D23">
        <v>0</v>
      </c>
      <c r="E23" t="s">
        <v>14</v>
      </c>
      <c r="F23">
        <v>2</v>
      </c>
      <c r="G23" t="s">
        <v>15</v>
      </c>
      <c r="H23">
        <v>4</v>
      </c>
      <c r="I23" t="s">
        <v>16</v>
      </c>
      <c r="J23">
        <v>4</v>
      </c>
      <c r="K23" t="s">
        <v>25</v>
      </c>
      <c r="L23">
        <v>1</v>
      </c>
      <c r="M23" t="s">
        <v>75</v>
      </c>
      <c r="N23">
        <v>3</v>
      </c>
      <c r="O23" t="s">
        <v>17</v>
      </c>
      <c r="P23">
        <v>200</v>
      </c>
      <c r="Q23" t="s">
        <v>18</v>
      </c>
      <c r="R23">
        <v>109</v>
      </c>
      <c r="S23" t="s">
        <v>19</v>
      </c>
      <c r="T23">
        <v>91</v>
      </c>
      <c r="U23" t="s">
        <v>20</v>
      </c>
      <c r="V23">
        <v>200</v>
      </c>
      <c r="W23" t="s">
        <v>59</v>
      </c>
      <c r="X23">
        <v>109</v>
      </c>
      <c r="Y23" t="s">
        <v>61</v>
      </c>
      <c r="Z23">
        <v>91</v>
      </c>
      <c r="AA23" t="s">
        <v>63</v>
      </c>
      <c r="AB23">
        <v>0</v>
      </c>
      <c r="AC23" t="s">
        <v>65</v>
      </c>
      <c r="AD23">
        <v>0</v>
      </c>
      <c r="AE23" t="s">
        <v>21</v>
      </c>
      <c r="AF23">
        <v>0</v>
      </c>
      <c r="AG23" t="s">
        <v>67</v>
      </c>
      <c r="AH23">
        <v>0</v>
      </c>
      <c r="AI23" t="s">
        <v>69</v>
      </c>
      <c r="AJ23">
        <v>0</v>
      </c>
      <c r="AK23" t="s">
        <v>77</v>
      </c>
      <c r="AL23">
        <v>0</v>
      </c>
      <c r="AM23" t="s">
        <v>73</v>
      </c>
      <c r="AN23">
        <v>0</v>
      </c>
      <c r="AO23" t="s">
        <v>76</v>
      </c>
      <c r="AP23">
        <v>0</v>
      </c>
      <c r="AQ23" t="s">
        <v>22</v>
      </c>
    </row>
    <row r="24" spans="1:43" x14ac:dyDescent="0.55000000000000004">
      <c r="A24" t="s">
        <v>0</v>
      </c>
      <c r="B24">
        <v>72</v>
      </c>
      <c r="C24" t="s">
        <v>13</v>
      </c>
      <c r="D24">
        <v>0</v>
      </c>
      <c r="E24" t="s">
        <v>14</v>
      </c>
      <c r="F24">
        <v>1</v>
      </c>
      <c r="G24" t="s">
        <v>15</v>
      </c>
      <c r="H24">
        <v>3</v>
      </c>
      <c r="I24" t="s">
        <v>16</v>
      </c>
      <c r="J24">
        <v>6</v>
      </c>
      <c r="K24" t="s">
        <v>25</v>
      </c>
      <c r="L24">
        <v>3</v>
      </c>
      <c r="M24" t="s">
        <v>75</v>
      </c>
      <c r="N24">
        <v>11</v>
      </c>
      <c r="O24" t="s">
        <v>17</v>
      </c>
      <c r="P24">
        <v>200</v>
      </c>
      <c r="Q24" t="s">
        <v>18</v>
      </c>
      <c r="R24">
        <v>108</v>
      </c>
      <c r="S24" t="s">
        <v>19</v>
      </c>
      <c r="T24">
        <v>92</v>
      </c>
      <c r="U24" t="s">
        <v>20</v>
      </c>
      <c r="V24">
        <v>200</v>
      </c>
      <c r="W24" t="s">
        <v>59</v>
      </c>
      <c r="X24">
        <v>108</v>
      </c>
      <c r="Y24" t="s">
        <v>61</v>
      </c>
      <c r="Z24">
        <v>92</v>
      </c>
      <c r="AA24" t="s">
        <v>63</v>
      </c>
      <c r="AB24">
        <v>0</v>
      </c>
      <c r="AC24" t="s">
        <v>65</v>
      </c>
      <c r="AD24">
        <v>0</v>
      </c>
      <c r="AE24" t="s">
        <v>21</v>
      </c>
      <c r="AF24">
        <v>0</v>
      </c>
      <c r="AG24" t="s">
        <v>67</v>
      </c>
      <c r="AH24">
        <v>0</v>
      </c>
      <c r="AI24" t="s">
        <v>69</v>
      </c>
      <c r="AJ24">
        <v>0</v>
      </c>
      <c r="AK24" t="s">
        <v>77</v>
      </c>
      <c r="AL24">
        <v>0</v>
      </c>
      <c r="AM24" t="s">
        <v>73</v>
      </c>
      <c r="AN24">
        <v>0</v>
      </c>
      <c r="AO24" t="s">
        <v>76</v>
      </c>
      <c r="AP24">
        <v>0</v>
      </c>
      <c r="AQ24" t="s">
        <v>22</v>
      </c>
    </row>
    <row r="25" spans="1:43" x14ac:dyDescent="0.55000000000000004">
      <c r="A25" t="s">
        <v>0</v>
      </c>
      <c r="B25">
        <v>73</v>
      </c>
      <c r="C25" t="s">
        <v>13</v>
      </c>
      <c r="D25">
        <v>0</v>
      </c>
      <c r="E25" t="s">
        <v>14</v>
      </c>
      <c r="F25">
        <v>1</v>
      </c>
      <c r="G25" t="s">
        <v>15</v>
      </c>
      <c r="H25">
        <v>2</v>
      </c>
      <c r="I25" t="s">
        <v>16</v>
      </c>
      <c r="J25">
        <v>3</v>
      </c>
      <c r="K25" t="s">
        <v>25</v>
      </c>
      <c r="L25">
        <v>2</v>
      </c>
      <c r="M25" t="s">
        <v>75</v>
      </c>
      <c r="N25">
        <v>5</v>
      </c>
      <c r="O25" t="s">
        <v>17</v>
      </c>
      <c r="P25">
        <v>200</v>
      </c>
      <c r="Q25" t="s">
        <v>18</v>
      </c>
      <c r="R25">
        <v>120</v>
      </c>
      <c r="S25" t="s">
        <v>19</v>
      </c>
      <c r="T25">
        <v>80</v>
      </c>
      <c r="U25" t="s">
        <v>20</v>
      </c>
      <c r="V25">
        <v>200</v>
      </c>
      <c r="W25" t="s">
        <v>59</v>
      </c>
      <c r="X25">
        <v>120</v>
      </c>
      <c r="Y25" t="s">
        <v>61</v>
      </c>
      <c r="Z25">
        <v>80</v>
      </c>
      <c r="AA25" t="s">
        <v>63</v>
      </c>
      <c r="AB25">
        <v>0</v>
      </c>
      <c r="AC25" t="s">
        <v>65</v>
      </c>
      <c r="AD25">
        <v>0</v>
      </c>
      <c r="AE25" t="s">
        <v>21</v>
      </c>
      <c r="AF25">
        <v>0</v>
      </c>
      <c r="AG25" t="s">
        <v>67</v>
      </c>
      <c r="AH25">
        <v>0</v>
      </c>
      <c r="AI25" t="s">
        <v>69</v>
      </c>
      <c r="AJ25">
        <v>0</v>
      </c>
      <c r="AK25" t="s">
        <v>77</v>
      </c>
      <c r="AL25">
        <v>0</v>
      </c>
      <c r="AM25" t="s">
        <v>73</v>
      </c>
      <c r="AN25">
        <v>0</v>
      </c>
      <c r="AO25" t="s">
        <v>76</v>
      </c>
      <c r="AP25">
        <v>0</v>
      </c>
      <c r="AQ25" t="s">
        <v>22</v>
      </c>
    </row>
    <row r="26" spans="1:43" x14ac:dyDescent="0.55000000000000004">
      <c r="A26" t="s">
        <v>0</v>
      </c>
      <c r="B26">
        <v>74</v>
      </c>
      <c r="C26" t="s">
        <v>13</v>
      </c>
      <c r="D26">
        <v>0</v>
      </c>
      <c r="E26" t="s">
        <v>14</v>
      </c>
      <c r="F26">
        <v>1</v>
      </c>
      <c r="G26" t="s">
        <v>15</v>
      </c>
      <c r="H26">
        <v>4</v>
      </c>
      <c r="I26" t="s">
        <v>16</v>
      </c>
      <c r="J26">
        <v>6</v>
      </c>
      <c r="K26" t="s">
        <v>25</v>
      </c>
      <c r="L26">
        <v>3</v>
      </c>
      <c r="M26" t="s">
        <v>75</v>
      </c>
      <c r="N26">
        <v>11</v>
      </c>
      <c r="O26" t="s">
        <v>17</v>
      </c>
      <c r="P26">
        <v>200</v>
      </c>
      <c r="Q26" t="s">
        <v>18</v>
      </c>
      <c r="R26">
        <v>108</v>
      </c>
      <c r="S26" t="s">
        <v>19</v>
      </c>
      <c r="T26">
        <v>92</v>
      </c>
      <c r="U26" t="s">
        <v>20</v>
      </c>
      <c r="V26">
        <v>200</v>
      </c>
      <c r="W26" t="s">
        <v>59</v>
      </c>
      <c r="X26">
        <v>108</v>
      </c>
      <c r="Y26" t="s">
        <v>61</v>
      </c>
      <c r="Z26">
        <v>92</v>
      </c>
      <c r="AA26" t="s">
        <v>63</v>
      </c>
      <c r="AB26">
        <v>0</v>
      </c>
      <c r="AC26" t="s">
        <v>65</v>
      </c>
      <c r="AD26">
        <v>0</v>
      </c>
      <c r="AE26" t="s">
        <v>21</v>
      </c>
      <c r="AF26">
        <v>0</v>
      </c>
      <c r="AG26" t="s">
        <v>67</v>
      </c>
      <c r="AH26">
        <v>0</v>
      </c>
      <c r="AI26" t="s">
        <v>69</v>
      </c>
      <c r="AJ26">
        <v>0</v>
      </c>
      <c r="AK26" t="s">
        <v>77</v>
      </c>
      <c r="AL26">
        <v>0</v>
      </c>
      <c r="AM26" t="s">
        <v>73</v>
      </c>
      <c r="AN26">
        <v>0</v>
      </c>
      <c r="AO26" t="s">
        <v>76</v>
      </c>
      <c r="AP26">
        <v>0</v>
      </c>
      <c r="AQ26" t="s">
        <v>22</v>
      </c>
    </row>
    <row r="27" spans="1:43" x14ac:dyDescent="0.55000000000000004">
      <c r="A27" t="s">
        <v>0</v>
      </c>
      <c r="B27">
        <v>75</v>
      </c>
      <c r="C27" t="s">
        <v>13</v>
      </c>
      <c r="D27">
        <v>0</v>
      </c>
      <c r="E27" t="s">
        <v>14</v>
      </c>
      <c r="F27">
        <v>2</v>
      </c>
      <c r="G27" t="s">
        <v>15</v>
      </c>
      <c r="H27">
        <v>6</v>
      </c>
      <c r="I27" t="s">
        <v>16</v>
      </c>
      <c r="J27">
        <v>8</v>
      </c>
      <c r="K27" t="s">
        <v>25</v>
      </c>
      <c r="L27">
        <v>2</v>
      </c>
      <c r="M27" t="s">
        <v>75</v>
      </c>
      <c r="N27">
        <v>7</v>
      </c>
      <c r="O27" t="s">
        <v>17</v>
      </c>
      <c r="P27">
        <v>200</v>
      </c>
      <c r="Q27" t="s">
        <v>18</v>
      </c>
      <c r="R27">
        <v>109</v>
      </c>
      <c r="S27" t="s">
        <v>19</v>
      </c>
      <c r="T27">
        <v>91</v>
      </c>
      <c r="U27" t="s">
        <v>20</v>
      </c>
      <c r="V27">
        <v>200</v>
      </c>
      <c r="W27" t="s">
        <v>59</v>
      </c>
      <c r="X27">
        <v>109</v>
      </c>
      <c r="Y27" t="s">
        <v>61</v>
      </c>
      <c r="Z27">
        <v>91</v>
      </c>
      <c r="AA27" t="s">
        <v>63</v>
      </c>
      <c r="AB27">
        <v>0</v>
      </c>
      <c r="AC27" t="s">
        <v>65</v>
      </c>
      <c r="AD27">
        <v>0</v>
      </c>
      <c r="AE27" t="s">
        <v>21</v>
      </c>
      <c r="AF27">
        <v>0</v>
      </c>
      <c r="AG27" t="s">
        <v>67</v>
      </c>
      <c r="AH27">
        <v>0</v>
      </c>
      <c r="AI27" t="s">
        <v>69</v>
      </c>
      <c r="AJ27">
        <v>0</v>
      </c>
      <c r="AK27" t="s">
        <v>77</v>
      </c>
      <c r="AL27">
        <v>0</v>
      </c>
      <c r="AM27" t="s">
        <v>73</v>
      </c>
      <c r="AN27">
        <v>0</v>
      </c>
      <c r="AO27" t="s">
        <v>76</v>
      </c>
      <c r="AP27">
        <v>0</v>
      </c>
      <c r="AQ27" t="s">
        <v>22</v>
      </c>
    </row>
    <row r="28" spans="1:43" x14ac:dyDescent="0.55000000000000004">
      <c r="A28" t="s">
        <v>0</v>
      </c>
      <c r="B28">
        <v>76</v>
      </c>
      <c r="C28" t="s">
        <v>13</v>
      </c>
      <c r="D28">
        <v>0</v>
      </c>
      <c r="E28" t="s">
        <v>14</v>
      </c>
      <c r="F28">
        <v>1</v>
      </c>
      <c r="G28" t="s">
        <v>15</v>
      </c>
      <c r="H28">
        <v>1</v>
      </c>
      <c r="I28" t="s">
        <v>16</v>
      </c>
      <c r="J28">
        <v>3</v>
      </c>
      <c r="K28" t="s">
        <v>25</v>
      </c>
      <c r="L28">
        <v>3</v>
      </c>
      <c r="M28" t="s">
        <v>75</v>
      </c>
      <c r="N28">
        <v>5</v>
      </c>
      <c r="O28" t="s">
        <v>17</v>
      </c>
      <c r="P28">
        <v>200</v>
      </c>
      <c r="Q28" t="s">
        <v>18</v>
      </c>
      <c r="R28">
        <v>128</v>
      </c>
      <c r="S28" t="s">
        <v>19</v>
      </c>
      <c r="T28">
        <v>72</v>
      </c>
      <c r="U28" t="s">
        <v>20</v>
      </c>
      <c r="V28">
        <v>200</v>
      </c>
      <c r="W28" t="s">
        <v>59</v>
      </c>
      <c r="X28">
        <v>128</v>
      </c>
      <c r="Y28" t="s">
        <v>61</v>
      </c>
      <c r="Z28">
        <v>72</v>
      </c>
      <c r="AA28" t="s">
        <v>63</v>
      </c>
      <c r="AB28">
        <v>0</v>
      </c>
      <c r="AC28" t="s">
        <v>65</v>
      </c>
      <c r="AD28">
        <v>0</v>
      </c>
      <c r="AE28" t="s">
        <v>21</v>
      </c>
      <c r="AF28">
        <v>0</v>
      </c>
      <c r="AG28" t="s">
        <v>67</v>
      </c>
      <c r="AH28">
        <v>0</v>
      </c>
      <c r="AI28" t="s">
        <v>69</v>
      </c>
      <c r="AJ28">
        <v>0</v>
      </c>
      <c r="AK28" t="s">
        <v>77</v>
      </c>
      <c r="AL28">
        <v>0</v>
      </c>
      <c r="AM28" t="s">
        <v>73</v>
      </c>
      <c r="AN28">
        <v>0</v>
      </c>
      <c r="AO28" t="s">
        <v>76</v>
      </c>
      <c r="AP28">
        <v>0</v>
      </c>
      <c r="AQ28" t="s">
        <v>22</v>
      </c>
    </row>
    <row r="29" spans="1:43" x14ac:dyDescent="0.55000000000000004">
      <c r="A29" t="s">
        <v>0</v>
      </c>
      <c r="B29">
        <v>77</v>
      </c>
      <c r="C29" t="s">
        <v>13</v>
      </c>
      <c r="D29">
        <v>0</v>
      </c>
      <c r="E29" t="s">
        <v>14</v>
      </c>
      <c r="F29">
        <v>1</v>
      </c>
      <c r="G29" t="s">
        <v>15</v>
      </c>
      <c r="H29">
        <v>7</v>
      </c>
      <c r="I29" t="s">
        <v>16</v>
      </c>
      <c r="J29">
        <v>9</v>
      </c>
      <c r="K29" t="s">
        <v>25</v>
      </c>
      <c r="L29">
        <v>3</v>
      </c>
      <c r="M29" t="s">
        <v>75</v>
      </c>
      <c r="N29">
        <v>17</v>
      </c>
      <c r="O29" t="s">
        <v>17</v>
      </c>
      <c r="P29">
        <v>200</v>
      </c>
      <c r="Q29" t="s">
        <v>18</v>
      </c>
      <c r="R29">
        <v>112</v>
      </c>
      <c r="S29" t="s">
        <v>19</v>
      </c>
      <c r="T29">
        <v>88</v>
      </c>
      <c r="U29" t="s">
        <v>20</v>
      </c>
      <c r="V29">
        <v>200</v>
      </c>
      <c r="W29" t="s">
        <v>59</v>
      </c>
      <c r="X29">
        <v>112</v>
      </c>
      <c r="Y29" t="s">
        <v>61</v>
      </c>
      <c r="Z29">
        <v>88</v>
      </c>
      <c r="AA29" t="s">
        <v>63</v>
      </c>
      <c r="AB29">
        <v>0</v>
      </c>
      <c r="AC29" t="s">
        <v>65</v>
      </c>
      <c r="AD29">
        <v>0</v>
      </c>
      <c r="AE29" t="s">
        <v>21</v>
      </c>
      <c r="AF29">
        <v>0</v>
      </c>
      <c r="AG29" t="s">
        <v>67</v>
      </c>
      <c r="AH29">
        <v>0</v>
      </c>
      <c r="AI29" t="s">
        <v>69</v>
      </c>
      <c r="AJ29">
        <v>0</v>
      </c>
      <c r="AK29" t="s">
        <v>77</v>
      </c>
      <c r="AL29">
        <v>0</v>
      </c>
      <c r="AM29" t="s">
        <v>73</v>
      </c>
      <c r="AN29">
        <v>0</v>
      </c>
      <c r="AO29" t="s">
        <v>76</v>
      </c>
      <c r="AP29">
        <v>0</v>
      </c>
      <c r="AQ29" t="s">
        <v>22</v>
      </c>
    </row>
    <row r="30" spans="1:43" x14ac:dyDescent="0.55000000000000004">
      <c r="A30" t="s">
        <v>0</v>
      </c>
      <c r="B30">
        <v>78</v>
      </c>
      <c r="C30" t="s">
        <v>13</v>
      </c>
      <c r="D30">
        <v>0</v>
      </c>
      <c r="E30" t="s">
        <v>14</v>
      </c>
      <c r="F30">
        <v>1</v>
      </c>
      <c r="G30" t="s">
        <v>15</v>
      </c>
      <c r="H30">
        <v>2</v>
      </c>
      <c r="I30" t="s">
        <v>16</v>
      </c>
      <c r="J30">
        <v>8</v>
      </c>
      <c r="K30" t="s">
        <v>25</v>
      </c>
      <c r="L30">
        <v>5</v>
      </c>
      <c r="M30" t="s">
        <v>75</v>
      </c>
      <c r="N30">
        <v>15</v>
      </c>
      <c r="O30" t="s">
        <v>17</v>
      </c>
      <c r="P30">
        <v>200</v>
      </c>
      <c r="Q30" t="s">
        <v>18</v>
      </c>
      <c r="R30">
        <v>109</v>
      </c>
      <c r="S30" t="s">
        <v>19</v>
      </c>
      <c r="T30">
        <v>91</v>
      </c>
      <c r="U30" t="s">
        <v>20</v>
      </c>
      <c r="V30">
        <v>200</v>
      </c>
      <c r="W30" t="s">
        <v>59</v>
      </c>
      <c r="X30">
        <v>109</v>
      </c>
      <c r="Y30" t="s">
        <v>61</v>
      </c>
      <c r="Z30">
        <v>91</v>
      </c>
      <c r="AA30" t="s">
        <v>63</v>
      </c>
      <c r="AB30">
        <v>0</v>
      </c>
      <c r="AC30" t="s">
        <v>65</v>
      </c>
      <c r="AD30">
        <v>0</v>
      </c>
      <c r="AE30" t="s">
        <v>21</v>
      </c>
      <c r="AF30">
        <v>0</v>
      </c>
      <c r="AG30" t="s">
        <v>67</v>
      </c>
      <c r="AH30">
        <v>0</v>
      </c>
      <c r="AI30" t="s">
        <v>69</v>
      </c>
      <c r="AJ30">
        <v>0</v>
      </c>
      <c r="AK30" t="s">
        <v>77</v>
      </c>
      <c r="AL30">
        <v>0</v>
      </c>
      <c r="AM30" t="s">
        <v>73</v>
      </c>
      <c r="AN30">
        <v>0</v>
      </c>
      <c r="AO30" t="s">
        <v>76</v>
      </c>
      <c r="AP30">
        <v>0</v>
      </c>
      <c r="AQ30" t="s">
        <v>22</v>
      </c>
    </row>
    <row r="31" spans="1:43" x14ac:dyDescent="0.55000000000000004">
      <c r="A31" t="s">
        <v>0</v>
      </c>
      <c r="B31">
        <v>79</v>
      </c>
      <c r="C31" t="s">
        <v>13</v>
      </c>
      <c r="D31">
        <v>0</v>
      </c>
      <c r="E31" t="s">
        <v>14</v>
      </c>
      <c r="F31">
        <v>1</v>
      </c>
      <c r="G31" t="s">
        <v>15</v>
      </c>
      <c r="H31">
        <v>4</v>
      </c>
      <c r="I31" t="s">
        <v>16</v>
      </c>
      <c r="J31">
        <v>7</v>
      </c>
      <c r="K31" t="s">
        <v>25</v>
      </c>
      <c r="L31">
        <v>3</v>
      </c>
      <c r="M31" t="s">
        <v>75</v>
      </c>
      <c r="N31">
        <v>13</v>
      </c>
      <c r="O31" t="s">
        <v>17</v>
      </c>
      <c r="P31">
        <v>200</v>
      </c>
      <c r="Q31" t="s">
        <v>18</v>
      </c>
      <c r="R31">
        <v>111</v>
      </c>
      <c r="S31" t="s">
        <v>19</v>
      </c>
      <c r="T31">
        <v>89</v>
      </c>
      <c r="U31" t="s">
        <v>20</v>
      </c>
      <c r="V31">
        <v>200</v>
      </c>
      <c r="W31" t="s">
        <v>59</v>
      </c>
      <c r="X31">
        <v>111</v>
      </c>
      <c r="Y31" t="s">
        <v>61</v>
      </c>
      <c r="Z31">
        <v>89</v>
      </c>
      <c r="AA31" t="s">
        <v>63</v>
      </c>
      <c r="AB31">
        <v>0</v>
      </c>
      <c r="AC31" t="s">
        <v>65</v>
      </c>
      <c r="AD31">
        <v>0</v>
      </c>
      <c r="AE31" t="s">
        <v>21</v>
      </c>
      <c r="AF31">
        <v>0</v>
      </c>
      <c r="AG31" t="s">
        <v>67</v>
      </c>
      <c r="AH31">
        <v>0</v>
      </c>
      <c r="AI31" t="s">
        <v>69</v>
      </c>
      <c r="AJ31">
        <v>0</v>
      </c>
      <c r="AK31" t="s">
        <v>77</v>
      </c>
      <c r="AL31">
        <v>0</v>
      </c>
      <c r="AM31" t="s">
        <v>73</v>
      </c>
      <c r="AN31">
        <v>0</v>
      </c>
      <c r="AO31" t="s">
        <v>76</v>
      </c>
      <c r="AP31">
        <v>0</v>
      </c>
      <c r="AQ31" t="s">
        <v>22</v>
      </c>
    </row>
    <row r="32" spans="1:43" x14ac:dyDescent="0.55000000000000004">
      <c r="A32" t="s">
        <v>0</v>
      </c>
      <c r="B32">
        <v>80</v>
      </c>
      <c r="C32" t="s">
        <v>13</v>
      </c>
      <c r="D32">
        <v>0</v>
      </c>
      <c r="E32" t="s">
        <v>14</v>
      </c>
      <c r="F32">
        <v>1</v>
      </c>
      <c r="G32" t="s">
        <v>15</v>
      </c>
      <c r="H32">
        <v>2</v>
      </c>
      <c r="I32" t="s">
        <v>16</v>
      </c>
      <c r="J32">
        <v>13</v>
      </c>
      <c r="K32" t="s">
        <v>25</v>
      </c>
      <c r="L32">
        <v>9</v>
      </c>
      <c r="M32" t="s">
        <v>75</v>
      </c>
      <c r="N32">
        <v>25</v>
      </c>
      <c r="O32" t="s">
        <v>17</v>
      </c>
      <c r="P32">
        <v>200</v>
      </c>
      <c r="Q32" t="s">
        <v>18</v>
      </c>
      <c r="R32">
        <v>106</v>
      </c>
      <c r="S32" t="s">
        <v>19</v>
      </c>
      <c r="T32">
        <v>94</v>
      </c>
      <c r="U32" t="s">
        <v>20</v>
      </c>
      <c r="V32">
        <v>200</v>
      </c>
      <c r="W32" t="s">
        <v>59</v>
      </c>
      <c r="X32">
        <v>106</v>
      </c>
      <c r="Y32" t="s">
        <v>61</v>
      </c>
      <c r="Z32">
        <v>94</v>
      </c>
      <c r="AA32" t="s">
        <v>63</v>
      </c>
      <c r="AB32">
        <v>0</v>
      </c>
      <c r="AC32" t="s">
        <v>65</v>
      </c>
      <c r="AD32">
        <v>0</v>
      </c>
      <c r="AE32" t="s">
        <v>21</v>
      </c>
      <c r="AF32">
        <v>0</v>
      </c>
      <c r="AG32" t="s">
        <v>67</v>
      </c>
      <c r="AH32">
        <v>0</v>
      </c>
      <c r="AI32" t="s">
        <v>69</v>
      </c>
      <c r="AJ32">
        <v>0</v>
      </c>
      <c r="AK32" t="s">
        <v>77</v>
      </c>
      <c r="AL32">
        <v>0</v>
      </c>
      <c r="AM32" t="s">
        <v>73</v>
      </c>
      <c r="AN32">
        <v>0</v>
      </c>
      <c r="AO32" t="s">
        <v>76</v>
      </c>
      <c r="AP32">
        <v>0</v>
      </c>
      <c r="AQ32" t="s">
        <v>22</v>
      </c>
    </row>
    <row r="33" spans="1:43" x14ac:dyDescent="0.55000000000000004">
      <c r="A33" t="s">
        <v>0</v>
      </c>
      <c r="B33">
        <v>81</v>
      </c>
      <c r="C33" t="s">
        <v>13</v>
      </c>
      <c r="D33">
        <v>0</v>
      </c>
      <c r="E33" t="s">
        <v>14</v>
      </c>
      <c r="F33">
        <v>1</v>
      </c>
      <c r="G33" t="s">
        <v>15</v>
      </c>
      <c r="H33">
        <v>4</v>
      </c>
      <c r="I33" t="s">
        <v>16</v>
      </c>
      <c r="J33">
        <v>6</v>
      </c>
      <c r="K33" t="s">
        <v>25</v>
      </c>
      <c r="L33">
        <v>3</v>
      </c>
      <c r="M33" t="s">
        <v>75</v>
      </c>
      <c r="N33">
        <v>11</v>
      </c>
      <c r="O33" t="s">
        <v>17</v>
      </c>
      <c r="P33">
        <v>200</v>
      </c>
      <c r="Q33" t="s">
        <v>18</v>
      </c>
      <c r="R33">
        <v>105</v>
      </c>
      <c r="S33" t="s">
        <v>19</v>
      </c>
      <c r="T33">
        <v>95</v>
      </c>
      <c r="U33" t="s">
        <v>20</v>
      </c>
      <c r="V33">
        <v>200</v>
      </c>
      <c r="W33" t="s">
        <v>59</v>
      </c>
      <c r="X33">
        <v>105</v>
      </c>
      <c r="Y33" t="s">
        <v>61</v>
      </c>
      <c r="Z33">
        <v>95</v>
      </c>
      <c r="AA33" t="s">
        <v>63</v>
      </c>
      <c r="AB33">
        <v>0</v>
      </c>
      <c r="AC33" t="s">
        <v>65</v>
      </c>
      <c r="AD33">
        <v>0</v>
      </c>
      <c r="AE33" t="s">
        <v>21</v>
      </c>
      <c r="AF33">
        <v>0</v>
      </c>
      <c r="AG33" t="s">
        <v>67</v>
      </c>
      <c r="AH33">
        <v>0</v>
      </c>
      <c r="AI33" t="s">
        <v>69</v>
      </c>
      <c r="AJ33">
        <v>0</v>
      </c>
      <c r="AK33" t="s">
        <v>77</v>
      </c>
      <c r="AL33">
        <v>0</v>
      </c>
      <c r="AM33" t="s">
        <v>73</v>
      </c>
      <c r="AN33">
        <v>0</v>
      </c>
      <c r="AO33" t="s">
        <v>76</v>
      </c>
      <c r="AP33">
        <v>0</v>
      </c>
      <c r="AQ33" t="s">
        <v>22</v>
      </c>
    </row>
    <row r="34" spans="1:43" x14ac:dyDescent="0.55000000000000004">
      <c r="A34" t="s">
        <v>0</v>
      </c>
      <c r="B34">
        <v>82</v>
      </c>
      <c r="C34" t="s">
        <v>13</v>
      </c>
      <c r="D34">
        <v>0</v>
      </c>
      <c r="E34" t="s">
        <v>14</v>
      </c>
      <c r="F34">
        <v>1</v>
      </c>
      <c r="G34" t="s">
        <v>15</v>
      </c>
      <c r="H34">
        <v>5</v>
      </c>
      <c r="I34" t="s">
        <v>16</v>
      </c>
      <c r="J34">
        <v>7</v>
      </c>
      <c r="K34" t="s">
        <v>25</v>
      </c>
      <c r="L34">
        <v>3</v>
      </c>
      <c r="M34" t="s">
        <v>75</v>
      </c>
      <c r="N34">
        <v>13</v>
      </c>
      <c r="O34" t="s">
        <v>17</v>
      </c>
      <c r="P34">
        <v>200</v>
      </c>
      <c r="Q34" t="s">
        <v>18</v>
      </c>
      <c r="R34">
        <v>115</v>
      </c>
      <c r="S34" t="s">
        <v>19</v>
      </c>
      <c r="T34">
        <v>85</v>
      </c>
      <c r="U34" t="s">
        <v>20</v>
      </c>
      <c r="V34">
        <v>200</v>
      </c>
      <c r="W34" t="s">
        <v>59</v>
      </c>
      <c r="X34">
        <v>115</v>
      </c>
      <c r="Y34" t="s">
        <v>61</v>
      </c>
      <c r="Z34">
        <v>85</v>
      </c>
      <c r="AA34" t="s">
        <v>63</v>
      </c>
      <c r="AB34">
        <v>0</v>
      </c>
      <c r="AC34" t="s">
        <v>65</v>
      </c>
      <c r="AD34">
        <v>0</v>
      </c>
      <c r="AE34" t="s">
        <v>21</v>
      </c>
      <c r="AF34">
        <v>0</v>
      </c>
      <c r="AG34" t="s">
        <v>67</v>
      </c>
      <c r="AH34">
        <v>0</v>
      </c>
      <c r="AI34" t="s">
        <v>69</v>
      </c>
      <c r="AJ34">
        <v>0</v>
      </c>
      <c r="AK34" t="s">
        <v>77</v>
      </c>
      <c r="AL34">
        <v>0</v>
      </c>
      <c r="AM34" t="s">
        <v>73</v>
      </c>
      <c r="AN34">
        <v>0</v>
      </c>
      <c r="AO34" t="s">
        <v>76</v>
      </c>
      <c r="AP34">
        <v>0</v>
      </c>
      <c r="AQ34" t="s">
        <v>22</v>
      </c>
    </row>
    <row r="35" spans="1:43" x14ac:dyDescent="0.55000000000000004">
      <c r="A35" t="s">
        <v>0</v>
      </c>
      <c r="B35">
        <v>83</v>
      </c>
      <c r="C35" t="s">
        <v>13</v>
      </c>
      <c r="D35">
        <v>0</v>
      </c>
      <c r="E35" t="s">
        <v>14</v>
      </c>
      <c r="F35">
        <v>1</v>
      </c>
      <c r="G35" t="s">
        <v>15</v>
      </c>
      <c r="H35">
        <v>4</v>
      </c>
      <c r="I35" t="s">
        <v>16</v>
      </c>
      <c r="J35">
        <v>11</v>
      </c>
      <c r="K35" t="s">
        <v>25</v>
      </c>
      <c r="L35">
        <v>5</v>
      </c>
      <c r="M35" t="s">
        <v>75</v>
      </c>
      <c r="N35">
        <v>21</v>
      </c>
      <c r="O35" t="s">
        <v>17</v>
      </c>
      <c r="P35">
        <v>200</v>
      </c>
      <c r="Q35" t="s">
        <v>18</v>
      </c>
      <c r="R35">
        <v>110</v>
      </c>
      <c r="S35" t="s">
        <v>19</v>
      </c>
      <c r="T35">
        <v>90</v>
      </c>
      <c r="U35" t="s">
        <v>20</v>
      </c>
      <c r="V35">
        <v>200</v>
      </c>
      <c r="W35" t="s">
        <v>59</v>
      </c>
      <c r="X35">
        <v>110</v>
      </c>
      <c r="Y35" t="s">
        <v>61</v>
      </c>
      <c r="Z35">
        <v>90</v>
      </c>
      <c r="AA35" t="s">
        <v>63</v>
      </c>
      <c r="AB35">
        <v>0</v>
      </c>
      <c r="AC35" t="s">
        <v>65</v>
      </c>
      <c r="AD35">
        <v>0</v>
      </c>
      <c r="AE35" t="s">
        <v>21</v>
      </c>
      <c r="AF35">
        <v>0</v>
      </c>
      <c r="AG35" t="s">
        <v>67</v>
      </c>
      <c r="AH35">
        <v>0</v>
      </c>
      <c r="AI35" t="s">
        <v>69</v>
      </c>
      <c r="AJ35">
        <v>0</v>
      </c>
      <c r="AK35" t="s">
        <v>77</v>
      </c>
      <c r="AL35">
        <v>0</v>
      </c>
      <c r="AM35" t="s">
        <v>73</v>
      </c>
      <c r="AN35">
        <v>0</v>
      </c>
      <c r="AO35" t="s">
        <v>76</v>
      </c>
      <c r="AP35">
        <v>0</v>
      </c>
      <c r="AQ35" t="s">
        <v>22</v>
      </c>
    </row>
    <row r="36" spans="1:43" x14ac:dyDescent="0.55000000000000004">
      <c r="A36" t="s">
        <v>0</v>
      </c>
      <c r="B36">
        <v>84</v>
      </c>
      <c r="C36" t="s">
        <v>13</v>
      </c>
      <c r="D36">
        <v>0</v>
      </c>
      <c r="E36" t="s">
        <v>14</v>
      </c>
      <c r="F36">
        <v>2</v>
      </c>
      <c r="G36" t="s">
        <v>15</v>
      </c>
      <c r="H36">
        <v>8</v>
      </c>
      <c r="I36" t="s">
        <v>16</v>
      </c>
      <c r="J36">
        <v>14</v>
      </c>
      <c r="K36" t="s">
        <v>25</v>
      </c>
      <c r="L36">
        <v>3</v>
      </c>
      <c r="M36" t="s">
        <v>75</v>
      </c>
      <c r="N36">
        <v>13</v>
      </c>
      <c r="O36" t="s">
        <v>17</v>
      </c>
      <c r="P36">
        <v>200</v>
      </c>
      <c r="Q36" t="s">
        <v>18</v>
      </c>
      <c r="R36">
        <v>118</v>
      </c>
      <c r="S36" t="s">
        <v>19</v>
      </c>
      <c r="T36">
        <v>82</v>
      </c>
      <c r="U36" t="s">
        <v>20</v>
      </c>
      <c r="V36">
        <v>200</v>
      </c>
      <c r="W36" t="s">
        <v>59</v>
      </c>
      <c r="X36">
        <v>118</v>
      </c>
      <c r="Y36" t="s">
        <v>61</v>
      </c>
      <c r="Z36">
        <v>82</v>
      </c>
      <c r="AA36" t="s">
        <v>63</v>
      </c>
      <c r="AB36">
        <v>0</v>
      </c>
      <c r="AC36" t="s">
        <v>65</v>
      </c>
      <c r="AD36">
        <v>0</v>
      </c>
      <c r="AE36" t="s">
        <v>21</v>
      </c>
      <c r="AF36">
        <v>0</v>
      </c>
      <c r="AG36" t="s">
        <v>67</v>
      </c>
      <c r="AH36">
        <v>0</v>
      </c>
      <c r="AI36" t="s">
        <v>69</v>
      </c>
      <c r="AJ36">
        <v>0</v>
      </c>
      <c r="AK36" t="s">
        <v>77</v>
      </c>
      <c r="AL36">
        <v>0</v>
      </c>
      <c r="AM36" t="s">
        <v>73</v>
      </c>
      <c r="AN36">
        <v>0</v>
      </c>
      <c r="AO36" t="s">
        <v>76</v>
      </c>
      <c r="AP36">
        <v>0</v>
      </c>
      <c r="AQ36" t="s">
        <v>22</v>
      </c>
    </row>
    <row r="37" spans="1:43" x14ac:dyDescent="0.55000000000000004">
      <c r="A37" t="s">
        <v>0</v>
      </c>
      <c r="B37">
        <v>85</v>
      </c>
      <c r="C37" t="s">
        <v>13</v>
      </c>
      <c r="D37">
        <v>0</v>
      </c>
      <c r="E37" t="s">
        <v>14</v>
      </c>
      <c r="F37">
        <v>1</v>
      </c>
      <c r="G37" t="s">
        <v>15</v>
      </c>
      <c r="H37">
        <v>11</v>
      </c>
      <c r="I37" t="s">
        <v>16</v>
      </c>
      <c r="J37">
        <v>12</v>
      </c>
      <c r="K37" t="s">
        <v>25</v>
      </c>
      <c r="L37">
        <v>2</v>
      </c>
      <c r="M37" t="s">
        <v>75</v>
      </c>
      <c r="N37">
        <v>23</v>
      </c>
      <c r="O37" t="s">
        <v>17</v>
      </c>
      <c r="P37">
        <v>200</v>
      </c>
      <c r="Q37" t="s">
        <v>18</v>
      </c>
      <c r="R37">
        <v>95</v>
      </c>
      <c r="S37" t="s">
        <v>19</v>
      </c>
      <c r="T37">
        <v>105</v>
      </c>
      <c r="U37" t="s">
        <v>20</v>
      </c>
      <c r="V37">
        <v>200</v>
      </c>
      <c r="W37" t="s">
        <v>59</v>
      </c>
      <c r="X37">
        <v>95</v>
      </c>
      <c r="Y37" t="s">
        <v>61</v>
      </c>
      <c r="Z37">
        <v>105</v>
      </c>
      <c r="AA37" t="s">
        <v>63</v>
      </c>
      <c r="AB37">
        <v>0</v>
      </c>
      <c r="AC37" t="s">
        <v>65</v>
      </c>
      <c r="AD37">
        <v>0</v>
      </c>
      <c r="AE37" t="s">
        <v>21</v>
      </c>
      <c r="AF37">
        <v>0</v>
      </c>
      <c r="AG37" t="s">
        <v>67</v>
      </c>
      <c r="AH37">
        <v>0</v>
      </c>
      <c r="AI37" t="s">
        <v>69</v>
      </c>
      <c r="AJ37">
        <v>0</v>
      </c>
      <c r="AK37" t="s">
        <v>77</v>
      </c>
      <c r="AL37">
        <v>0</v>
      </c>
      <c r="AM37" t="s">
        <v>73</v>
      </c>
      <c r="AN37">
        <v>0</v>
      </c>
      <c r="AO37" t="s">
        <v>76</v>
      </c>
      <c r="AP37">
        <v>0</v>
      </c>
      <c r="AQ37" t="s">
        <v>22</v>
      </c>
    </row>
    <row r="38" spans="1:43" x14ac:dyDescent="0.55000000000000004">
      <c r="A38" t="s">
        <v>0</v>
      </c>
      <c r="B38">
        <v>86</v>
      </c>
      <c r="C38" t="s">
        <v>13</v>
      </c>
      <c r="D38">
        <v>0</v>
      </c>
      <c r="E38" t="s">
        <v>14</v>
      </c>
      <c r="F38">
        <v>1</v>
      </c>
      <c r="G38" t="s">
        <v>15</v>
      </c>
      <c r="H38">
        <v>10</v>
      </c>
      <c r="I38" t="s">
        <v>16</v>
      </c>
      <c r="J38">
        <v>11</v>
      </c>
      <c r="K38" t="s">
        <v>25</v>
      </c>
      <c r="L38">
        <v>2</v>
      </c>
      <c r="M38" t="s">
        <v>75</v>
      </c>
      <c r="N38">
        <v>21</v>
      </c>
      <c r="O38" t="s">
        <v>17</v>
      </c>
      <c r="P38">
        <v>200</v>
      </c>
      <c r="Q38" t="s">
        <v>18</v>
      </c>
      <c r="R38">
        <v>95</v>
      </c>
      <c r="S38" t="s">
        <v>19</v>
      </c>
      <c r="T38">
        <v>105</v>
      </c>
      <c r="U38" t="s">
        <v>20</v>
      </c>
      <c r="V38">
        <v>200</v>
      </c>
      <c r="W38" t="s">
        <v>59</v>
      </c>
      <c r="X38">
        <v>95</v>
      </c>
      <c r="Y38" t="s">
        <v>61</v>
      </c>
      <c r="Z38">
        <v>105</v>
      </c>
      <c r="AA38" t="s">
        <v>63</v>
      </c>
      <c r="AB38">
        <v>0</v>
      </c>
      <c r="AC38" t="s">
        <v>65</v>
      </c>
      <c r="AD38">
        <v>0</v>
      </c>
      <c r="AE38" t="s">
        <v>21</v>
      </c>
      <c r="AF38">
        <v>0</v>
      </c>
      <c r="AG38" t="s">
        <v>67</v>
      </c>
      <c r="AH38">
        <v>0</v>
      </c>
      <c r="AI38" t="s">
        <v>69</v>
      </c>
      <c r="AJ38">
        <v>0</v>
      </c>
      <c r="AK38" t="s">
        <v>77</v>
      </c>
      <c r="AL38">
        <v>0</v>
      </c>
      <c r="AM38" t="s">
        <v>73</v>
      </c>
      <c r="AN38">
        <v>0</v>
      </c>
      <c r="AO38" t="s">
        <v>76</v>
      </c>
      <c r="AP38">
        <v>0</v>
      </c>
      <c r="AQ38" t="s">
        <v>22</v>
      </c>
    </row>
    <row r="39" spans="1:43" x14ac:dyDescent="0.55000000000000004">
      <c r="A39" t="s">
        <v>0</v>
      </c>
      <c r="B39">
        <v>87</v>
      </c>
      <c r="C39" t="s">
        <v>13</v>
      </c>
      <c r="D39">
        <v>0</v>
      </c>
      <c r="E39" t="s">
        <v>14</v>
      </c>
      <c r="F39">
        <v>1</v>
      </c>
      <c r="G39" t="s">
        <v>15</v>
      </c>
      <c r="H39">
        <v>11</v>
      </c>
      <c r="I39" t="s">
        <v>16</v>
      </c>
      <c r="J39">
        <v>13</v>
      </c>
      <c r="K39" t="s">
        <v>25</v>
      </c>
      <c r="L39">
        <v>3</v>
      </c>
      <c r="M39" t="s">
        <v>75</v>
      </c>
      <c r="N39">
        <v>25</v>
      </c>
      <c r="O39" t="s">
        <v>17</v>
      </c>
      <c r="P39">
        <v>200</v>
      </c>
      <c r="Q39" t="s">
        <v>18</v>
      </c>
      <c r="R39">
        <v>123</v>
      </c>
      <c r="S39" t="s">
        <v>19</v>
      </c>
      <c r="T39">
        <v>77</v>
      </c>
      <c r="U39" t="s">
        <v>20</v>
      </c>
      <c r="V39">
        <v>200</v>
      </c>
      <c r="W39" t="s">
        <v>59</v>
      </c>
      <c r="X39">
        <v>123</v>
      </c>
      <c r="Y39" t="s">
        <v>61</v>
      </c>
      <c r="Z39">
        <v>77</v>
      </c>
      <c r="AA39" t="s">
        <v>63</v>
      </c>
      <c r="AB39">
        <v>0</v>
      </c>
      <c r="AC39" t="s">
        <v>65</v>
      </c>
      <c r="AD39">
        <v>0</v>
      </c>
      <c r="AE39" t="s">
        <v>21</v>
      </c>
      <c r="AF39">
        <v>0</v>
      </c>
      <c r="AG39" t="s">
        <v>67</v>
      </c>
      <c r="AH39">
        <v>0</v>
      </c>
      <c r="AI39" t="s">
        <v>69</v>
      </c>
      <c r="AJ39">
        <v>0</v>
      </c>
      <c r="AK39" t="s">
        <v>77</v>
      </c>
      <c r="AL39">
        <v>0</v>
      </c>
      <c r="AM39" t="s">
        <v>73</v>
      </c>
      <c r="AN39">
        <v>0</v>
      </c>
      <c r="AO39" t="s">
        <v>76</v>
      </c>
      <c r="AP39">
        <v>0</v>
      </c>
      <c r="AQ39" t="s">
        <v>22</v>
      </c>
    </row>
    <row r="40" spans="1:43" x14ac:dyDescent="0.55000000000000004">
      <c r="A40" t="s">
        <v>0</v>
      </c>
      <c r="B40">
        <v>88</v>
      </c>
      <c r="C40" t="s">
        <v>13</v>
      </c>
      <c r="D40">
        <v>0</v>
      </c>
      <c r="E40" t="s">
        <v>14</v>
      </c>
      <c r="F40">
        <v>1</v>
      </c>
      <c r="G40" t="s">
        <v>15</v>
      </c>
      <c r="H40">
        <v>7</v>
      </c>
      <c r="I40" t="s">
        <v>16</v>
      </c>
      <c r="J40">
        <v>7</v>
      </c>
      <c r="K40" t="s">
        <v>25</v>
      </c>
      <c r="L40">
        <v>1</v>
      </c>
      <c r="M40" t="s">
        <v>75</v>
      </c>
      <c r="N40">
        <v>13</v>
      </c>
      <c r="O40" t="s">
        <v>17</v>
      </c>
      <c r="P40">
        <v>200</v>
      </c>
      <c r="Q40" t="s">
        <v>18</v>
      </c>
      <c r="R40">
        <v>115</v>
      </c>
      <c r="S40" t="s">
        <v>19</v>
      </c>
      <c r="T40">
        <v>85</v>
      </c>
      <c r="U40" t="s">
        <v>20</v>
      </c>
      <c r="V40">
        <v>200</v>
      </c>
      <c r="W40" t="s">
        <v>59</v>
      </c>
      <c r="X40">
        <v>115</v>
      </c>
      <c r="Y40" t="s">
        <v>61</v>
      </c>
      <c r="Z40">
        <v>85</v>
      </c>
      <c r="AA40" t="s">
        <v>63</v>
      </c>
      <c r="AB40">
        <v>0</v>
      </c>
      <c r="AC40" t="s">
        <v>65</v>
      </c>
      <c r="AD40">
        <v>0</v>
      </c>
      <c r="AE40" t="s">
        <v>21</v>
      </c>
      <c r="AF40">
        <v>0</v>
      </c>
      <c r="AG40" t="s">
        <v>67</v>
      </c>
      <c r="AH40">
        <v>0</v>
      </c>
      <c r="AI40" t="s">
        <v>69</v>
      </c>
      <c r="AJ40">
        <v>0</v>
      </c>
      <c r="AK40" t="s">
        <v>77</v>
      </c>
      <c r="AL40">
        <v>0</v>
      </c>
      <c r="AM40" t="s">
        <v>73</v>
      </c>
      <c r="AN40">
        <v>0</v>
      </c>
      <c r="AO40" t="s">
        <v>76</v>
      </c>
      <c r="AP40">
        <v>0</v>
      </c>
      <c r="AQ40" t="s">
        <v>22</v>
      </c>
    </row>
    <row r="41" spans="1:43" x14ac:dyDescent="0.55000000000000004">
      <c r="A41" t="s">
        <v>0</v>
      </c>
      <c r="B41">
        <v>89</v>
      </c>
      <c r="C41" t="s">
        <v>13</v>
      </c>
      <c r="D41">
        <v>0</v>
      </c>
      <c r="E41" t="s">
        <v>14</v>
      </c>
      <c r="F41">
        <v>1</v>
      </c>
      <c r="G41" t="s">
        <v>15</v>
      </c>
      <c r="H41">
        <v>11</v>
      </c>
      <c r="I41" t="s">
        <v>16</v>
      </c>
      <c r="J41">
        <v>12</v>
      </c>
      <c r="K41" t="s">
        <v>25</v>
      </c>
      <c r="L41">
        <v>2</v>
      </c>
      <c r="M41" t="s">
        <v>75</v>
      </c>
      <c r="N41">
        <v>23</v>
      </c>
      <c r="O41" t="s">
        <v>17</v>
      </c>
      <c r="P41">
        <v>200</v>
      </c>
      <c r="Q41" t="s">
        <v>18</v>
      </c>
      <c r="R41">
        <v>94</v>
      </c>
      <c r="S41" t="s">
        <v>19</v>
      </c>
      <c r="T41">
        <v>106</v>
      </c>
      <c r="U41" t="s">
        <v>20</v>
      </c>
      <c r="V41">
        <v>200</v>
      </c>
      <c r="W41" t="s">
        <v>59</v>
      </c>
      <c r="X41">
        <v>94</v>
      </c>
      <c r="Y41" t="s">
        <v>61</v>
      </c>
      <c r="Z41">
        <v>106</v>
      </c>
      <c r="AA41" t="s">
        <v>63</v>
      </c>
      <c r="AB41">
        <v>0</v>
      </c>
      <c r="AC41" t="s">
        <v>65</v>
      </c>
      <c r="AD41">
        <v>0</v>
      </c>
      <c r="AE41" t="s">
        <v>21</v>
      </c>
      <c r="AF41">
        <v>0</v>
      </c>
      <c r="AG41" t="s">
        <v>67</v>
      </c>
      <c r="AH41">
        <v>0</v>
      </c>
      <c r="AI41" t="s">
        <v>69</v>
      </c>
      <c r="AJ41">
        <v>0</v>
      </c>
      <c r="AK41" t="s">
        <v>77</v>
      </c>
      <c r="AL41">
        <v>0</v>
      </c>
      <c r="AM41" t="s">
        <v>73</v>
      </c>
      <c r="AN41">
        <v>0</v>
      </c>
      <c r="AO41" t="s">
        <v>76</v>
      </c>
      <c r="AP41">
        <v>0</v>
      </c>
      <c r="AQ41" t="s">
        <v>22</v>
      </c>
    </row>
    <row r="42" spans="1:43" x14ac:dyDescent="0.55000000000000004">
      <c r="A42" t="s">
        <v>0</v>
      </c>
      <c r="B42">
        <v>90</v>
      </c>
      <c r="C42" t="s">
        <v>13</v>
      </c>
      <c r="D42">
        <v>0</v>
      </c>
      <c r="E42" t="s">
        <v>14</v>
      </c>
      <c r="F42">
        <v>1</v>
      </c>
      <c r="G42" t="s">
        <v>15</v>
      </c>
      <c r="H42">
        <v>15</v>
      </c>
      <c r="I42" t="s">
        <v>16</v>
      </c>
      <c r="J42">
        <v>17</v>
      </c>
      <c r="K42" t="s">
        <v>25</v>
      </c>
      <c r="L42">
        <v>3</v>
      </c>
      <c r="M42" t="s">
        <v>75</v>
      </c>
      <c r="N42">
        <v>33</v>
      </c>
      <c r="O42" t="s">
        <v>17</v>
      </c>
      <c r="P42">
        <v>200</v>
      </c>
      <c r="Q42" t="s">
        <v>18</v>
      </c>
      <c r="R42">
        <v>95</v>
      </c>
      <c r="S42" t="s">
        <v>19</v>
      </c>
      <c r="T42">
        <v>105</v>
      </c>
      <c r="U42" t="s">
        <v>20</v>
      </c>
      <c r="V42">
        <v>200</v>
      </c>
      <c r="W42" t="s">
        <v>59</v>
      </c>
      <c r="X42">
        <v>95</v>
      </c>
      <c r="Y42" t="s">
        <v>61</v>
      </c>
      <c r="Z42">
        <v>105</v>
      </c>
      <c r="AA42" t="s">
        <v>63</v>
      </c>
      <c r="AB42">
        <v>0</v>
      </c>
      <c r="AC42" t="s">
        <v>65</v>
      </c>
      <c r="AD42">
        <v>0</v>
      </c>
      <c r="AE42" t="s">
        <v>21</v>
      </c>
      <c r="AF42">
        <v>0</v>
      </c>
      <c r="AG42" t="s">
        <v>67</v>
      </c>
      <c r="AH42">
        <v>0</v>
      </c>
      <c r="AI42" t="s">
        <v>69</v>
      </c>
      <c r="AJ42">
        <v>0</v>
      </c>
      <c r="AK42" t="s">
        <v>77</v>
      </c>
      <c r="AL42">
        <v>0</v>
      </c>
      <c r="AM42" t="s">
        <v>73</v>
      </c>
      <c r="AN42">
        <v>0</v>
      </c>
      <c r="AO42" t="s">
        <v>76</v>
      </c>
      <c r="AP42">
        <v>0</v>
      </c>
      <c r="AQ42" t="s">
        <v>22</v>
      </c>
    </row>
    <row r="43" spans="1:43" x14ac:dyDescent="0.55000000000000004">
      <c r="A43" t="s">
        <v>0</v>
      </c>
      <c r="B43">
        <v>91</v>
      </c>
      <c r="C43" t="s">
        <v>13</v>
      </c>
      <c r="D43">
        <v>0</v>
      </c>
      <c r="E43" t="s">
        <v>14</v>
      </c>
      <c r="F43">
        <v>1</v>
      </c>
      <c r="G43" t="s">
        <v>15</v>
      </c>
      <c r="H43">
        <v>8</v>
      </c>
      <c r="I43" t="s">
        <v>16</v>
      </c>
      <c r="J43">
        <v>18</v>
      </c>
      <c r="K43" t="s">
        <v>25</v>
      </c>
      <c r="L43">
        <v>4</v>
      </c>
      <c r="M43" t="s">
        <v>75</v>
      </c>
      <c r="N43">
        <v>35</v>
      </c>
      <c r="O43" t="s">
        <v>17</v>
      </c>
      <c r="P43">
        <v>200</v>
      </c>
      <c r="Q43" t="s">
        <v>18</v>
      </c>
      <c r="R43">
        <v>119</v>
      </c>
      <c r="S43" t="s">
        <v>19</v>
      </c>
      <c r="T43">
        <v>81</v>
      </c>
      <c r="U43" t="s">
        <v>20</v>
      </c>
      <c r="V43">
        <v>200</v>
      </c>
      <c r="W43" t="s">
        <v>59</v>
      </c>
      <c r="X43">
        <v>119</v>
      </c>
      <c r="Y43" t="s">
        <v>61</v>
      </c>
      <c r="Z43">
        <v>81</v>
      </c>
      <c r="AA43" t="s">
        <v>63</v>
      </c>
      <c r="AB43">
        <v>0</v>
      </c>
      <c r="AC43" t="s">
        <v>65</v>
      </c>
      <c r="AD43">
        <v>0</v>
      </c>
      <c r="AE43" t="s">
        <v>21</v>
      </c>
      <c r="AF43">
        <v>0</v>
      </c>
      <c r="AG43" t="s">
        <v>67</v>
      </c>
      <c r="AH43">
        <v>0</v>
      </c>
      <c r="AI43" t="s">
        <v>69</v>
      </c>
      <c r="AJ43">
        <v>0</v>
      </c>
      <c r="AK43" t="s">
        <v>77</v>
      </c>
      <c r="AL43">
        <v>0</v>
      </c>
      <c r="AM43" t="s">
        <v>73</v>
      </c>
      <c r="AN43">
        <v>0</v>
      </c>
      <c r="AO43" t="s">
        <v>76</v>
      </c>
      <c r="AP43">
        <v>0</v>
      </c>
      <c r="AQ43" t="s">
        <v>22</v>
      </c>
    </row>
    <row r="44" spans="1:43" x14ac:dyDescent="0.55000000000000004">
      <c r="A44" t="s">
        <v>0</v>
      </c>
      <c r="B44">
        <v>92</v>
      </c>
      <c r="C44" t="s">
        <v>13</v>
      </c>
      <c r="D44">
        <v>0</v>
      </c>
      <c r="E44" t="s">
        <v>14</v>
      </c>
      <c r="F44">
        <v>1</v>
      </c>
      <c r="G44" t="s">
        <v>15</v>
      </c>
      <c r="H44">
        <v>10</v>
      </c>
      <c r="I44" t="s">
        <v>16</v>
      </c>
      <c r="J44">
        <v>18</v>
      </c>
      <c r="K44" t="s">
        <v>25</v>
      </c>
      <c r="L44">
        <v>3</v>
      </c>
      <c r="M44" t="s">
        <v>75</v>
      </c>
      <c r="N44">
        <v>35</v>
      </c>
      <c r="O44" t="s">
        <v>17</v>
      </c>
      <c r="P44">
        <v>200</v>
      </c>
      <c r="Q44" t="s">
        <v>18</v>
      </c>
      <c r="R44">
        <v>134</v>
      </c>
      <c r="S44" t="s">
        <v>19</v>
      </c>
      <c r="T44">
        <v>66</v>
      </c>
      <c r="U44" t="s">
        <v>20</v>
      </c>
      <c r="V44">
        <v>200</v>
      </c>
      <c r="W44" t="s">
        <v>59</v>
      </c>
      <c r="X44">
        <v>134</v>
      </c>
      <c r="Y44" t="s">
        <v>61</v>
      </c>
      <c r="Z44">
        <v>66</v>
      </c>
      <c r="AA44" t="s">
        <v>63</v>
      </c>
      <c r="AB44">
        <v>0</v>
      </c>
      <c r="AC44" t="s">
        <v>65</v>
      </c>
      <c r="AD44">
        <v>0</v>
      </c>
      <c r="AE44" t="s">
        <v>21</v>
      </c>
      <c r="AF44">
        <v>0</v>
      </c>
      <c r="AG44" t="s">
        <v>67</v>
      </c>
      <c r="AH44">
        <v>0</v>
      </c>
      <c r="AI44" t="s">
        <v>69</v>
      </c>
      <c r="AJ44">
        <v>0</v>
      </c>
      <c r="AK44" t="s">
        <v>77</v>
      </c>
      <c r="AL44">
        <v>0</v>
      </c>
      <c r="AM44" t="s">
        <v>73</v>
      </c>
      <c r="AN44">
        <v>0</v>
      </c>
      <c r="AO44" t="s">
        <v>76</v>
      </c>
      <c r="AP44">
        <v>0</v>
      </c>
      <c r="AQ44" t="s">
        <v>22</v>
      </c>
    </row>
    <row r="45" spans="1:43" x14ac:dyDescent="0.55000000000000004">
      <c r="A45" t="s">
        <v>0</v>
      </c>
      <c r="B45">
        <v>93</v>
      </c>
      <c r="C45" t="s">
        <v>13</v>
      </c>
      <c r="D45">
        <v>0</v>
      </c>
      <c r="E45" t="s">
        <v>14</v>
      </c>
      <c r="F45">
        <v>1</v>
      </c>
      <c r="G45" t="s">
        <v>15</v>
      </c>
      <c r="H45">
        <v>11</v>
      </c>
      <c r="I45" t="s">
        <v>16</v>
      </c>
      <c r="J45">
        <v>12</v>
      </c>
      <c r="K45" t="s">
        <v>25</v>
      </c>
      <c r="L45">
        <v>2</v>
      </c>
      <c r="M45" t="s">
        <v>75</v>
      </c>
      <c r="N45">
        <v>23</v>
      </c>
      <c r="O45" t="s">
        <v>17</v>
      </c>
      <c r="P45">
        <v>200</v>
      </c>
      <c r="Q45" t="s">
        <v>18</v>
      </c>
      <c r="R45">
        <v>115</v>
      </c>
      <c r="S45" t="s">
        <v>19</v>
      </c>
      <c r="T45">
        <v>85</v>
      </c>
      <c r="U45" t="s">
        <v>20</v>
      </c>
      <c r="V45">
        <v>200</v>
      </c>
      <c r="W45" t="s">
        <v>59</v>
      </c>
      <c r="X45">
        <v>115</v>
      </c>
      <c r="Y45" t="s">
        <v>61</v>
      </c>
      <c r="Z45">
        <v>85</v>
      </c>
      <c r="AA45" t="s">
        <v>63</v>
      </c>
      <c r="AB45">
        <v>0</v>
      </c>
      <c r="AC45" t="s">
        <v>65</v>
      </c>
      <c r="AD45">
        <v>0</v>
      </c>
      <c r="AE45" t="s">
        <v>21</v>
      </c>
      <c r="AF45">
        <v>0</v>
      </c>
      <c r="AG45" t="s">
        <v>67</v>
      </c>
      <c r="AH45">
        <v>0</v>
      </c>
      <c r="AI45" t="s">
        <v>69</v>
      </c>
      <c r="AJ45">
        <v>0</v>
      </c>
      <c r="AK45" t="s">
        <v>77</v>
      </c>
      <c r="AL45">
        <v>0</v>
      </c>
      <c r="AM45" t="s">
        <v>73</v>
      </c>
      <c r="AN45">
        <v>0</v>
      </c>
      <c r="AO45" t="s">
        <v>76</v>
      </c>
      <c r="AP45">
        <v>0</v>
      </c>
      <c r="AQ45" t="s">
        <v>22</v>
      </c>
    </row>
    <row r="46" spans="1:43" x14ac:dyDescent="0.55000000000000004">
      <c r="A46" t="s">
        <v>0</v>
      </c>
      <c r="B46">
        <v>94</v>
      </c>
      <c r="C46" t="s">
        <v>13</v>
      </c>
      <c r="D46">
        <v>0</v>
      </c>
      <c r="E46" t="s">
        <v>14</v>
      </c>
      <c r="F46">
        <v>1</v>
      </c>
      <c r="G46" t="s">
        <v>15</v>
      </c>
      <c r="H46">
        <v>5</v>
      </c>
      <c r="I46" t="s">
        <v>16</v>
      </c>
      <c r="J46">
        <v>17</v>
      </c>
      <c r="K46" t="s">
        <v>25</v>
      </c>
      <c r="L46">
        <v>5</v>
      </c>
      <c r="M46" t="s">
        <v>75</v>
      </c>
      <c r="N46">
        <v>33</v>
      </c>
      <c r="O46" t="s">
        <v>17</v>
      </c>
      <c r="P46">
        <v>200</v>
      </c>
      <c r="Q46" t="s">
        <v>18</v>
      </c>
      <c r="R46">
        <v>137</v>
      </c>
      <c r="S46" t="s">
        <v>19</v>
      </c>
      <c r="T46">
        <v>63</v>
      </c>
      <c r="U46" t="s">
        <v>20</v>
      </c>
      <c r="V46">
        <v>200</v>
      </c>
      <c r="W46" t="s">
        <v>59</v>
      </c>
      <c r="X46">
        <v>137</v>
      </c>
      <c r="Y46" t="s">
        <v>61</v>
      </c>
      <c r="Z46">
        <v>63</v>
      </c>
      <c r="AA46" t="s">
        <v>63</v>
      </c>
      <c r="AB46">
        <v>0</v>
      </c>
      <c r="AC46" t="s">
        <v>65</v>
      </c>
      <c r="AD46">
        <v>0</v>
      </c>
      <c r="AE46" t="s">
        <v>21</v>
      </c>
      <c r="AF46">
        <v>0</v>
      </c>
      <c r="AG46" t="s">
        <v>67</v>
      </c>
      <c r="AH46">
        <v>0</v>
      </c>
      <c r="AI46" t="s">
        <v>69</v>
      </c>
      <c r="AJ46">
        <v>0</v>
      </c>
      <c r="AK46" t="s">
        <v>77</v>
      </c>
      <c r="AL46">
        <v>0</v>
      </c>
      <c r="AM46" t="s">
        <v>73</v>
      </c>
      <c r="AN46">
        <v>0</v>
      </c>
      <c r="AO46" t="s">
        <v>76</v>
      </c>
      <c r="AP46">
        <v>0</v>
      </c>
      <c r="AQ46" t="s">
        <v>22</v>
      </c>
    </row>
    <row r="47" spans="1:43" x14ac:dyDescent="0.55000000000000004">
      <c r="A47" t="s">
        <v>0</v>
      </c>
      <c r="B47">
        <v>95</v>
      </c>
      <c r="C47" t="s">
        <v>13</v>
      </c>
      <c r="D47">
        <v>0</v>
      </c>
      <c r="E47" t="s">
        <v>14</v>
      </c>
      <c r="F47">
        <v>1</v>
      </c>
      <c r="G47" t="s">
        <v>15</v>
      </c>
      <c r="H47">
        <v>11</v>
      </c>
      <c r="I47" t="s">
        <v>16</v>
      </c>
      <c r="J47">
        <v>33</v>
      </c>
      <c r="K47" t="s">
        <v>25</v>
      </c>
      <c r="L47">
        <v>5</v>
      </c>
      <c r="M47" t="s">
        <v>75</v>
      </c>
      <c r="N47">
        <v>65</v>
      </c>
      <c r="O47" t="s">
        <v>17</v>
      </c>
      <c r="P47">
        <v>200</v>
      </c>
      <c r="Q47" t="s">
        <v>18</v>
      </c>
      <c r="R47">
        <v>121</v>
      </c>
      <c r="S47" t="s">
        <v>19</v>
      </c>
      <c r="T47">
        <v>79</v>
      </c>
      <c r="U47" t="s">
        <v>20</v>
      </c>
      <c r="V47">
        <v>200</v>
      </c>
      <c r="W47" t="s">
        <v>59</v>
      </c>
      <c r="X47">
        <v>121</v>
      </c>
      <c r="Y47" t="s">
        <v>61</v>
      </c>
      <c r="Z47">
        <v>79</v>
      </c>
      <c r="AA47" t="s">
        <v>63</v>
      </c>
      <c r="AB47">
        <v>0</v>
      </c>
      <c r="AC47" t="s">
        <v>65</v>
      </c>
      <c r="AD47">
        <v>0</v>
      </c>
      <c r="AE47" t="s">
        <v>21</v>
      </c>
      <c r="AF47">
        <v>0</v>
      </c>
      <c r="AG47" t="s">
        <v>67</v>
      </c>
      <c r="AH47">
        <v>0</v>
      </c>
      <c r="AI47" t="s">
        <v>69</v>
      </c>
      <c r="AJ47">
        <v>0</v>
      </c>
      <c r="AK47" t="s">
        <v>77</v>
      </c>
      <c r="AL47">
        <v>0</v>
      </c>
      <c r="AM47" t="s">
        <v>73</v>
      </c>
      <c r="AN47">
        <v>0</v>
      </c>
      <c r="AO47" t="s">
        <v>76</v>
      </c>
      <c r="AP47">
        <v>0</v>
      </c>
      <c r="AQ47" t="s">
        <v>22</v>
      </c>
    </row>
    <row r="48" spans="1:43" x14ac:dyDescent="0.55000000000000004">
      <c r="A48" t="s">
        <v>0</v>
      </c>
      <c r="B48">
        <v>96</v>
      </c>
      <c r="C48" t="s">
        <v>13</v>
      </c>
      <c r="D48">
        <v>0</v>
      </c>
      <c r="E48" t="s">
        <v>14</v>
      </c>
      <c r="F48">
        <v>1</v>
      </c>
      <c r="G48" t="s">
        <v>15</v>
      </c>
      <c r="H48">
        <v>24</v>
      </c>
      <c r="I48" t="s">
        <v>16</v>
      </c>
      <c r="J48">
        <v>24</v>
      </c>
      <c r="K48" t="s">
        <v>25</v>
      </c>
      <c r="L48">
        <v>1</v>
      </c>
      <c r="M48" t="s">
        <v>75</v>
      </c>
      <c r="N48">
        <v>47</v>
      </c>
      <c r="O48" t="s">
        <v>17</v>
      </c>
      <c r="P48">
        <v>200</v>
      </c>
      <c r="Q48" t="s">
        <v>18</v>
      </c>
      <c r="R48">
        <v>106</v>
      </c>
      <c r="S48" t="s">
        <v>19</v>
      </c>
      <c r="T48">
        <v>94</v>
      </c>
      <c r="U48" t="s">
        <v>20</v>
      </c>
      <c r="V48">
        <v>200</v>
      </c>
      <c r="W48" t="s">
        <v>59</v>
      </c>
      <c r="X48">
        <v>106</v>
      </c>
      <c r="Y48" t="s">
        <v>61</v>
      </c>
      <c r="Z48">
        <v>94</v>
      </c>
      <c r="AA48" t="s">
        <v>63</v>
      </c>
      <c r="AB48">
        <v>0</v>
      </c>
      <c r="AC48" t="s">
        <v>65</v>
      </c>
      <c r="AD48">
        <v>0</v>
      </c>
      <c r="AE48" t="s">
        <v>21</v>
      </c>
      <c r="AF48">
        <v>0</v>
      </c>
      <c r="AG48" t="s">
        <v>67</v>
      </c>
      <c r="AH48">
        <v>0</v>
      </c>
      <c r="AI48" t="s">
        <v>69</v>
      </c>
      <c r="AJ48">
        <v>0</v>
      </c>
      <c r="AK48" t="s">
        <v>77</v>
      </c>
      <c r="AL48">
        <v>0</v>
      </c>
      <c r="AM48" t="s">
        <v>73</v>
      </c>
      <c r="AN48">
        <v>0</v>
      </c>
      <c r="AO48" t="s">
        <v>76</v>
      </c>
      <c r="AP48">
        <v>0</v>
      </c>
      <c r="AQ48" t="s">
        <v>22</v>
      </c>
    </row>
    <row r="49" spans="1:43" x14ac:dyDescent="0.55000000000000004">
      <c r="A49" t="s">
        <v>0</v>
      </c>
      <c r="B49">
        <v>97</v>
      </c>
      <c r="C49" t="s">
        <v>13</v>
      </c>
      <c r="D49">
        <v>0</v>
      </c>
      <c r="E49" t="s">
        <v>14</v>
      </c>
      <c r="F49">
        <v>1</v>
      </c>
      <c r="G49" t="s">
        <v>15</v>
      </c>
      <c r="H49">
        <v>24</v>
      </c>
      <c r="I49" t="s">
        <v>16</v>
      </c>
      <c r="J49">
        <v>28</v>
      </c>
      <c r="K49" t="s">
        <v>25</v>
      </c>
      <c r="L49">
        <v>3</v>
      </c>
      <c r="M49" t="s">
        <v>75</v>
      </c>
      <c r="N49">
        <v>55</v>
      </c>
      <c r="O49" t="s">
        <v>17</v>
      </c>
      <c r="P49">
        <v>200</v>
      </c>
      <c r="Q49" t="s">
        <v>18</v>
      </c>
      <c r="R49">
        <v>118</v>
      </c>
      <c r="S49" t="s">
        <v>19</v>
      </c>
      <c r="T49">
        <v>82</v>
      </c>
      <c r="U49" t="s">
        <v>20</v>
      </c>
      <c r="V49">
        <v>200</v>
      </c>
      <c r="W49" t="s">
        <v>59</v>
      </c>
      <c r="X49">
        <v>118</v>
      </c>
      <c r="Y49" t="s">
        <v>61</v>
      </c>
      <c r="Z49">
        <v>82</v>
      </c>
      <c r="AA49" t="s">
        <v>63</v>
      </c>
      <c r="AB49">
        <v>0</v>
      </c>
      <c r="AC49" t="s">
        <v>65</v>
      </c>
      <c r="AD49">
        <v>0</v>
      </c>
      <c r="AE49" t="s">
        <v>21</v>
      </c>
      <c r="AF49">
        <v>0</v>
      </c>
      <c r="AG49" t="s">
        <v>67</v>
      </c>
      <c r="AH49">
        <v>0</v>
      </c>
      <c r="AI49" t="s">
        <v>69</v>
      </c>
      <c r="AJ49">
        <v>0</v>
      </c>
      <c r="AK49" t="s">
        <v>77</v>
      </c>
      <c r="AL49">
        <v>0</v>
      </c>
      <c r="AM49" t="s">
        <v>73</v>
      </c>
      <c r="AN49">
        <v>0</v>
      </c>
      <c r="AO49" t="s">
        <v>76</v>
      </c>
      <c r="AP49">
        <v>0</v>
      </c>
      <c r="AQ49" t="s">
        <v>22</v>
      </c>
    </row>
    <row r="50" spans="1:43" x14ac:dyDescent="0.55000000000000004">
      <c r="A50" t="s">
        <v>0</v>
      </c>
      <c r="B50">
        <v>98</v>
      </c>
      <c r="C50" t="s">
        <v>13</v>
      </c>
      <c r="D50">
        <v>0</v>
      </c>
      <c r="E50" t="s">
        <v>14</v>
      </c>
      <c r="F50">
        <v>1</v>
      </c>
      <c r="G50" t="s">
        <v>15</v>
      </c>
      <c r="H50">
        <v>44</v>
      </c>
      <c r="I50" t="s">
        <v>16</v>
      </c>
      <c r="J50">
        <v>52</v>
      </c>
      <c r="K50" t="s">
        <v>25</v>
      </c>
      <c r="L50">
        <v>3</v>
      </c>
      <c r="M50" t="s">
        <v>75</v>
      </c>
      <c r="N50">
        <v>103</v>
      </c>
      <c r="O50" t="s">
        <v>17</v>
      </c>
      <c r="P50">
        <v>200</v>
      </c>
      <c r="Q50" t="s">
        <v>18</v>
      </c>
      <c r="R50">
        <v>107</v>
      </c>
      <c r="S50" t="s">
        <v>19</v>
      </c>
      <c r="T50">
        <v>93</v>
      </c>
      <c r="U50" t="s">
        <v>20</v>
      </c>
      <c r="V50">
        <v>200</v>
      </c>
      <c r="W50" t="s">
        <v>59</v>
      </c>
      <c r="X50">
        <v>107</v>
      </c>
      <c r="Y50" t="s">
        <v>61</v>
      </c>
      <c r="Z50">
        <v>93</v>
      </c>
      <c r="AA50" t="s">
        <v>63</v>
      </c>
      <c r="AB50">
        <v>0</v>
      </c>
      <c r="AC50" t="s">
        <v>65</v>
      </c>
      <c r="AD50">
        <v>0</v>
      </c>
      <c r="AE50" t="s">
        <v>21</v>
      </c>
      <c r="AF50">
        <v>0</v>
      </c>
      <c r="AG50" t="s">
        <v>67</v>
      </c>
      <c r="AH50">
        <v>0</v>
      </c>
      <c r="AI50" t="s">
        <v>69</v>
      </c>
      <c r="AJ50">
        <v>0</v>
      </c>
      <c r="AK50" t="s">
        <v>77</v>
      </c>
      <c r="AL50">
        <v>0</v>
      </c>
      <c r="AM50" t="s">
        <v>73</v>
      </c>
      <c r="AN50">
        <v>0</v>
      </c>
      <c r="AO50" t="s">
        <v>76</v>
      </c>
      <c r="AP50">
        <v>0</v>
      </c>
      <c r="AQ50" t="s">
        <v>22</v>
      </c>
    </row>
    <row r="51" spans="1:43" x14ac:dyDescent="0.55000000000000004">
      <c r="A51" t="s">
        <v>0</v>
      </c>
      <c r="B51">
        <v>99</v>
      </c>
      <c r="C51" t="s">
        <v>13</v>
      </c>
      <c r="D51">
        <v>0</v>
      </c>
      <c r="E51" t="s">
        <v>14</v>
      </c>
      <c r="F51">
        <v>1</v>
      </c>
      <c r="G51" t="s">
        <v>15</v>
      </c>
      <c r="H51">
        <v>77</v>
      </c>
      <c r="I51" t="s">
        <v>16</v>
      </c>
      <c r="J51">
        <v>83</v>
      </c>
      <c r="K51" t="s">
        <v>25</v>
      </c>
      <c r="L51">
        <v>3</v>
      </c>
      <c r="M51" t="s">
        <v>75</v>
      </c>
      <c r="N51">
        <v>165</v>
      </c>
      <c r="O51" t="s">
        <v>17</v>
      </c>
      <c r="P51">
        <v>200</v>
      </c>
      <c r="Q51" t="s">
        <v>18</v>
      </c>
      <c r="R51">
        <v>111</v>
      </c>
      <c r="S51" t="s">
        <v>19</v>
      </c>
      <c r="T51">
        <v>89</v>
      </c>
      <c r="U51" t="s">
        <v>20</v>
      </c>
      <c r="V51">
        <v>200</v>
      </c>
      <c r="W51" t="s">
        <v>59</v>
      </c>
      <c r="X51">
        <v>111</v>
      </c>
      <c r="Y51" t="s">
        <v>61</v>
      </c>
      <c r="Z51">
        <v>89</v>
      </c>
      <c r="AA51" t="s">
        <v>63</v>
      </c>
      <c r="AB51">
        <v>0</v>
      </c>
      <c r="AC51" t="s">
        <v>65</v>
      </c>
      <c r="AD51">
        <v>0</v>
      </c>
      <c r="AE51" t="s">
        <v>21</v>
      </c>
      <c r="AF51">
        <v>0</v>
      </c>
      <c r="AG51" t="s">
        <v>67</v>
      </c>
      <c r="AH51">
        <v>0</v>
      </c>
      <c r="AI51" t="s">
        <v>69</v>
      </c>
      <c r="AJ51">
        <v>0</v>
      </c>
      <c r="AK51" t="s">
        <v>77</v>
      </c>
      <c r="AL51">
        <v>0</v>
      </c>
      <c r="AM51" t="s">
        <v>73</v>
      </c>
      <c r="AN51">
        <v>0</v>
      </c>
      <c r="AO51" t="s">
        <v>76</v>
      </c>
      <c r="AP51">
        <v>0</v>
      </c>
      <c r="AQ51" t="s">
        <v>22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8C22F-6632-4A86-833B-7F57CE563B19}">
  <dimension ref="A1:AQ51"/>
  <sheetViews>
    <sheetView workbookViewId="0">
      <selection activeCell="D40" sqref="D40"/>
    </sheetView>
  </sheetViews>
  <sheetFormatPr defaultRowHeight="18" x14ac:dyDescent="0.55000000000000004"/>
  <cols>
    <col min="1" max="1" width="5.83203125" bestFit="1" customWidth="1"/>
    <col min="2" max="2" width="4.5" bestFit="1" customWidth="1"/>
    <col min="3" max="3" width="7.75" bestFit="1" customWidth="1"/>
    <col min="4" max="4" width="13.75" bestFit="1" customWidth="1"/>
    <col min="5" max="5" width="8.9140625" bestFit="1" customWidth="1"/>
    <col min="6" max="6" width="9.25" bestFit="1" customWidth="1"/>
    <col min="7" max="7" width="6.58203125" bestFit="1" customWidth="1"/>
    <col min="8" max="8" width="9.33203125" bestFit="1" customWidth="1"/>
    <col min="9" max="9" width="6.58203125" bestFit="1" customWidth="1"/>
    <col min="10" max="10" width="7.75" bestFit="1" customWidth="1"/>
    <col min="11" max="11" width="8.4140625" bestFit="1" customWidth="1"/>
    <col min="12" max="12" width="10.83203125" bestFit="1" customWidth="1"/>
    <col min="13" max="13" width="10.75" bestFit="1" customWidth="1"/>
    <col min="14" max="14" width="10" bestFit="1" customWidth="1"/>
    <col min="15" max="15" width="8.9140625" bestFit="1" customWidth="1"/>
    <col min="16" max="16" width="10.5" bestFit="1" customWidth="1"/>
    <col min="17" max="17" width="12.6640625" bestFit="1" customWidth="1"/>
    <col min="18" max="18" width="9.58203125" bestFit="1" customWidth="1"/>
    <col min="19" max="19" width="12.6640625" bestFit="1" customWidth="1"/>
    <col min="20" max="20" width="9.58203125" bestFit="1" customWidth="1"/>
    <col min="21" max="21" width="12.6640625" bestFit="1" customWidth="1"/>
    <col min="22" max="22" width="7.58203125" bestFit="1" customWidth="1"/>
    <col min="23" max="23" width="16.58203125" bestFit="1" customWidth="1"/>
    <col min="24" max="24" width="14.9140625" bestFit="1" customWidth="1"/>
    <col min="25" max="25" width="16.58203125" bestFit="1" customWidth="1"/>
    <col min="26" max="26" width="14.9140625" bestFit="1" customWidth="1"/>
    <col min="27" max="27" width="18.5" bestFit="1" customWidth="1"/>
    <col min="28" max="28" width="15.4140625" bestFit="1" customWidth="1"/>
    <col min="29" max="29" width="18.5" bestFit="1" customWidth="1"/>
    <col min="30" max="30" width="15.4140625" bestFit="1" customWidth="1"/>
    <col min="31" max="31" width="12.6640625" bestFit="1" customWidth="1"/>
    <col min="32" max="32" width="6.1640625" bestFit="1" customWidth="1"/>
    <col min="33" max="33" width="16.58203125" bestFit="1" customWidth="1"/>
    <col min="34" max="34" width="14.58203125" bestFit="1" customWidth="1"/>
    <col min="35" max="35" width="16.58203125" bestFit="1" customWidth="1"/>
    <col min="36" max="36" width="14.58203125" bestFit="1" customWidth="1"/>
    <col min="37" max="37" width="19.08203125" bestFit="1" customWidth="1"/>
    <col min="38" max="38" width="15" bestFit="1" customWidth="1"/>
    <col min="39" max="39" width="18.5" bestFit="1" customWidth="1"/>
    <col min="40" max="40" width="15" bestFit="1" customWidth="1"/>
    <col min="41" max="41" width="18.5" bestFit="1" customWidth="1"/>
    <col min="42" max="42" width="14" bestFit="1" customWidth="1"/>
    <col min="43" max="43" width="7.08203125" bestFit="1" customWidth="1"/>
  </cols>
  <sheetData>
    <row r="1" spans="1:43" x14ac:dyDescent="0.55000000000000004">
      <c r="A1" t="s">
        <v>0</v>
      </c>
      <c r="B1" t="s">
        <v>1</v>
      </c>
      <c r="C1" t="s">
        <v>13</v>
      </c>
      <c r="D1" t="s">
        <v>2</v>
      </c>
      <c r="E1" t="s">
        <v>14</v>
      </c>
      <c r="F1" t="s">
        <v>3</v>
      </c>
      <c r="G1" t="s">
        <v>15</v>
      </c>
      <c r="H1" t="s">
        <v>4</v>
      </c>
      <c r="I1" t="s">
        <v>16</v>
      </c>
      <c r="J1" t="s">
        <v>5</v>
      </c>
      <c r="K1" t="s">
        <v>25</v>
      </c>
      <c r="L1" t="s">
        <v>26</v>
      </c>
      <c r="M1" t="s">
        <v>75</v>
      </c>
      <c r="N1" t="s">
        <v>6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9</v>
      </c>
      <c r="U1" t="s">
        <v>20</v>
      </c>
      <c r="V1" t="s">
        <v>10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21</v>
      </c>
      <c r="AF1" t="s">
        <v>11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  <c r="AO1" t="s">
        <v>76</v>
      </c>
      <c r="AP1" t="s">
        <v>12</v>
      </c>
      <c r="AQ1" t="s">
        <v>22</v>
      </c>
    </row>
    <row r="2" spans="1:43" x14ac:dyDescent="0.55000000000000004">
      <c r="A2" t="s">
        <v>0</v>
      </c>
      <c r="B2">
        <v>50</v>
      </c>
      <c r="C2" t="s">
        <v>13</v>
      </c>
      <c r="D2">
        <v>0</v>
      </c>
      <c r="E2" t="s">
        <v>14</v>
      </c>
      <c r="F2">
        <v>1</v>
      </c>
      <c r="G2" t="s">
        <v>15</v>
      </c>
      <c r="H2">
        <v>1</v>
      </c>
      <c r="I2" t="s">
        <v>16</v>
      </c>
      <c r="J2">
        <v>1</v>
      </c>
      <c r="K2" t="s">
        <v>25</v>
      </c>
      <c r="L2">
        <v>1</v>
      </c>
      <c r="M2" t="s">
        <v>75</v>
      </c>
      <c r="N2">
        <v>1</v>
      </c>
      <c r="O2" t="s">
        <v>17</v>
      </c>
      <c r="P2">
        <v>200</v>
      </c>
      <c r="Q2" t="s">
        <v>18</v>
      </c>
      <c r="R2">
        <v>91</v>
      </c>
      <c r="S2" t="s">
        <v>19</v>
      </c>
      <c r="T2">
        <v>109</v>
      </c>
      <c r="U2" t="s">
        <v>20</v>
      </c>
      <c r="V2">
        <v>200</v>
      </c>
      <c r="W2" t="s">
        <v>59</v>
      </c>
      <c r="X2">
        <v>91</v>
      </c>
      <c r="Y2" t="s">
        <v>61</v>
      </c>
      <c r="Z2">
        <v>109</v>
      </c>
      <c r="AA2" t="s">
        <v>63</v>
      </c>
      <c r="AB2">
        <v>0</v>
      </c>
      <c r="AC2" t="s">
        <v>65</v>
      </c>
      <c r="AD2">
        <v>0</v>
      </c>
      <c r="AE2" t="s">
        <v>21</v>
      </c>
      <c r="AF2">
        <v>0</v>
      </c>
      <c r="AG2" t="s">
        <v>67</v>
      </c>
      <c r="AH2">
        <v>0</v>
      </c>
      <c r="AI2" t="s">
        <v>69</v>
      </c>
      <c r="AJ2">
        <v>0</v>
      </c>
      <c r="AK2" t="s">
        <v>77</v>
      </c>
      <c r="AL2">
        <v>0</v>
      </c>
      <c r="AM2" t="s">
        <v>73</v>
      </c>
      <c r="AN2">
        <v>0</v>
      </c>
      <c r="AO2" t="s">
        <v>76</v>
      </c>
      <c r="AP2">
        <v>0</v>
      </c>
      <c r="AQ2" t="s">
        <v>22</v>
      </c>
    </row>
    <row r="3" spans="1:43" x14ac:dyDescent="0.55000000000000004">
      <c r="A3" t="s">
        <v>0</v>
      </c>
      <c r="B3">
        <v>51</v>
      </c>
      <c r="C3" t="s">
        <v>13</v>
      </c>
      <c r="D3">
        <v>0</v>
      </c>
      <c r="E3" t="s">
        <v>14</v>
      </c>
      <c r="F3">
        <v>12</v>
      </c>
      <c r="G3" t="s">
        <v>15</v>
      </c>
      <c r="H3">
        <v>13</v>
      </c>
      <c r="I3" t="s">
        <v>16</v>
      </c>
      <c r="J3">
        <v>287</v>
      </c>
      <c r="K3" t="s">
        <v>25</v>
      </c>
      <c r="L3">
        <v>22</v>
      </c>
      <c r="M3" t="s">
        <v>75</v>
      </c>
      <c r="N3">
        <v>46</v>
      </c>
      <c r="O3" t="s">
        <v>17</v>
      </c>
      <c r="P3">
        <v>200</v>
      </c>
      <c r="Q3" t="s">
        <v>18</v>
      </c>
      <c r="R3">
        <v>96</v>
      </c>
      <c r="S3" t="s">
        <v>19</v>
      </c>
      <c r="T3">
        <v>104</v>
      </c>
      <c r="U3" t="s">
        <v>20</v>
      </c>
      <c r="V3">
        <v>200</v>
      </c>
      <c r="W3" t="s">
        <v>59</v>
      </c>
      <c r="X3">
        <v>96</v>
      </c>
      <c r="Y3" t="s">
        <v>61</v>
      </c>
      <c r="Z3">
        <v>104</v>
      </c>
      <c r="AA3" t="s">
        <v>63</v>
      </c>
      <c r="AB3">
        <v>0</v>
      </c>
      <c r="AC3" t="s">
        <v>65</v>
      </c>
      <c r="AD3">
        <v>0</v>
      </c>
      <c r="AE3" t="s">
        <v>21</v>
      </c>
      <c r="AF3">
        <v>0</v>
      </c>
      <c r="AG3" t="s">
        <v>67</v>
      </c>
      <c r="AH3">
        <v>0</v>
      </c>
      <c r="AI3" t="s">
        <v>69</v>
      </c>
      <c r="AJ3">
        <v>0</v>
      </c>
      <c r="AK3" t="s">
        <v>77</v>
      </c>
      <c r="AL3">
        <v>0</v>
      </c>
      <c r="AM3" t="s">
        <v>73</v>
      </c>
      <c r="AN3">
        <v>0</v>
      </c>
      <c r="AO3" t="s">
        <v>76</v>
      </c>
      <c r="AP3">
        <v>0</v>
      </c>
      <c r="AQ3" t="s">
        <v>22</v>
      </c>
    </row>
    <row r="4" spans="1:43" x14ac:dyDescent="0.55000000000000004">
      <c r="A4" t="s">
        <v>0</v>
      </c>
      <c r="B4">
        <v>52</v>
      </c>
      <c r="C4" t="s">
        <v>13</v>
      </c>
      <c r="D4">
        <v>0</v>
      </c>
      <c r="E4" t="s">
        <v>14</v>
      </c>
      <c r="F4">
        <v>8</v>
      </c>
      <c r="G4" t="s">
        <v>15</v>
      </c>
      <c r="H4">
        <v>9</v>
      </c>
      <c r="I4" t="s">
        <v>16</v>
      </c>
      <c r="J4">
        <v>208</v>
      </c>
      <c r="K4" t="s">
        <v>25</v>
      </c>
      <c r="L4">
        <v>23</v>
      </c>
      <c r="M4" t="s">
        <v>75</v>
      </c>
      <c r="N4">
        <v>49</v>
      </c>
      <c r="O4" t="s">
        <v>17</v>
      </c>
      <c r="P4">
        <v>200</v>
      </c>
      <c r="Q4" t="s">
        <v>18</v>
      </c>
      <c r="R4">
        <v>101</v>
      </c>
      <c r="S4" t="s">
        <v>19</v>
      </c>
      <c r="T4">
        <v>99</v>
      </c>
      <c r="U4" t="s">
        <v>20</v>
      </c>
      <c r="V4">
        <v>200</v>
      </c>
      <c r="W4" t="s">
        <v>59</v>
      </c>
      <c r="X4">
        <v>101</v>
      </c>
      <c r="Y4" t="s">
        <v>61</v>
      </c>
      <c r="Z4">
        <v>99</v>
      </c>
      <c r="AA4" t="s">
        <v>63</v>
      </c>
      <c r="AB4">
        <v>0</v>
      </c>
      <c r="AC4" t="s">
        <v>65</v>
      </c>
      <c r="AD4">
        <v>0</v>
      </c>
      <c r="AE4" t="s">
        <v>21</v>
      </c>
      <c r="AF4">
        <v>0</v>
      </c>
      <c r="AG4" t="s">
        <v>67</v>
      </c>
      <c r="AH4">
        <v>0</v>
      </c>
      <c r="AI4" t="s">
        <v>69</v>
      </c>
      <c r="AJ4">
        <v>0</v>
      </c>
      <c r="AK4" t="s">
        <v>77</v>
      </c>
      <c r="AL4">
        <v>0</v>
      </c>
      <c r="AM4" t="s">
        <v>73</v>
      </c>
      <c r="AN4">
        <v>0</v>
      </c>
      <c r="AO4" t="s">
        <v>76</v>
      </c>
      <c r="AP4">
        <v>0</v>
      </c>
      <c r="AQ4" t="s">
        <v>22</v>
      </c>
    </row>
    <row r="5" spans="1:43" x14ac:dyDescent="0.55000000000000004">
      <c r="A5" t="s">
        <v>0</v>
      </c>
      <c r="B5">
        <v>53</v>
      </c>
      <c r="C5" t="s">
        <v>13</v>
      </c>
      <c r="D5">
        <v>0</v>
      </c>
      <c r="E5" t="s">
        <v>14</v>
      </c>
      <c r="F5">
        <v>6</v>
      </c>
      <c r="G5" t="s">
        <v>15</v>
      </c>
      <c r="H5">
        <v>7</v>
      </c>
      <c r="I5" t="s">
        <v>16</v>
      </c>
      <c r="J5">
        <v>106</v>
      </c>
      <c r="K5" t="s">
        <v>25</v>
      </c>
      <c r="L5">
        <v>15</v>
      </c>
      <c r="M5" t="s">
        <v>75</v>
      </c>
      <c r="N5">
        <v>33</v>
      </c>
      <c r="O5" t="s">
        <v>17</v>
      </c>
      <c r="P5">
        <v>200</v>
      </c>
      <c r="Q5" t="s">
        <v>18</v>
      </c>
      <c r="R5">
        <v>89</v>
      </c>
      <c r="S5" t="s">
        <v>19</v>
      </c>
      <c r="T5">
        <v>111</v>
      </c>
      <c r="U5" t="s">
        <v>20</v>
      </c>
      <c r="V5">
        <v>200</v>
      </c>
      <c r="W5" t="s">
        <v>59</v>
      </c>
      <c r="X5">
        <v>89</v>
      </c>
      <c r="Y5" t="s">
        <v>61</v>
      </c>
      <c r="Z5">
        <v>111</v>
      </c>
      <c r="AA5" t="s">
        <v>63</v>
      </c>
      <c r="AB5">
        <v>0</v>
      </c>
      <c r="AC5" t="s">
        <v>65</v>
      </c>
      <c r="AD5">
        <v>0</v>
      </c>
      <c r="AE5" t="s">
        <v>21</v>
      </c>
      <c r="AF5">
        <v>0</v>
      </c>
      <c r="AG5" t="s">
        <v>67</v>
      </c>
      <c r="AH5">
        <v>0</v>
      </c>
      <c r="AI5" t="s">
        <v>69</v>
      </c>
      <c r="AJ5">
        <v>0</v>
      </c>
      <c r="AK5" t="s">
        <v>77</v>
      </c>
      <c r="AL5">
        <v>0</v>
      </c>
      <c r="AM5" t="s">
        <v>73</v>
      </c>
      <c r="AN5">
        <v>0</v>
      </c>
      <c r="AO5" t="s">
        <v>76</v>
      </c>
      <c r="AP5">
        <v>0</v>
      </c>
      <c r="AQ5" t="s">
        <v>22</v>
      </c>
    </row>
    <row r="6" spans="1:43" x14ac:dyDescent="0.55000000000000004">
      <c r="A6" t="s">
        <v>0</v>
      </c>
      <c r="B6">
        <v>54</v>
      </c>
      <c r="C6" t="s">
        <v>13</v>
      </c>
      <c r="D6">
        <v>0</v>
      </c>
      <c r="E6" t="s">
        <v>14</v>
      </c>
      <c r="F6">
        <v>5</v>
      </c>
      <c r="G6" t="s">
        <v>15</v>
      </c>
      <c r="H6">
        <v>6</v>
      </c>
      <c r="I6" t="s">
        <v>16</v>
      </c>
      <c r="J6">
        <v>169</v>
      </c>
      <c r="K6" t="s">
        <v>25</v>
      </c>
      <c r="L6">
        <v>28</v>
      </c>
      <c r="M6" t="s">
        <v>75</v>
      </c>
      <c r="N6">
        <v>62</v>
      </c>
      <c r="O6" t="s">
        <v>17</v>
      </c>
      <c r="P6">
        <v>200</v>
      </c>
      <c r="Q6" t="s">
        <v>18</v>
      </c>
      <c r="R6">
        <v>89</v>
      </c>
      <c r="S6" t="s">
        <v>19</v>
      </c>
      <c r="T6">
        <v>111</v>
      </c>
      <c r="U6" t="s">
        <v>20</v>
      </c>
      <c r="V6">
        <v>200</v>
      </c>
      <c r="W6" t="s">
        <v>59</v>
      </c>
      <c r="X6">
        <v>89</v>
      </c>
      <c r="Y6" t="s">
        <v>61</v>
      </c>
      <c r="Z6">
        <v>111</v>
      </c>
      <c r="AA6" t="s">
        <v>63</v>
      </c>
      <c r="AB6">
        <v>0</v>
      </c>
      <c r="AC6" t="s">
        <v>65</v>
      </c>
      <c r="AD6">
        <v>0</v>
      </c>
      <c r="AE6" t="s">
        <v>21</v>
      </c>
      <c r="AF6">
        <v>0</v>
      </c>
      <c r="AG6" t="s">
        <v>67</v>
      </c>
      <c r="AH6">
        <v>0</v>
      </c>
      <c r="AI6" t="s">
        <v>69</v>
      </c>
      <c r="AJ6">
        <v>0</v>
      </c>
      <c r="AK6" t="s">
        <v>77</v>
      </c>
      <c r="AL6">
        <v>0</v>
      </c>
      <c r="AM6" t="s">
        <v>73</v>
      </c>
      <c r="AN6">
        <v>0</v>
      </c>
      <c r="AO6" t="s">
        <v>76</v>
      </c>
      <c r="AP6">
        <v>0</v>
      </c>
      <c r="AQ6" t="s">
        <v>22</v>
      </c>
    </row>
    <row r="7" spans="1:43" x14ac:dyDescent="0.55000000000000004">
      <c r="A7" t="s">
        <v>0</v>
      </c>
      <c r="B7">
        <v>55</v>
      </c>
      <c r="C7" t="s">
        <v>13</v>
      </c>
      <c r="D7">
        <v>0</v>
      </c>
      <c r="E7" t="s">
        <v>14</v>
      </c>
      <c r="F7">
        <v>5</v>
      </c>
      <c r="G7" t="s">
        <v>15</v>
      </c>
      <c r="H7">
        <v>6</v>
      </c>
      <c r="I7" t="s">
        <v>16</v>
      </c>
      <c r="J7">
        <v>246</v>
      </c>
      <c r="K7" t="s">
        <v>25</v>
      </c>
      <c r="L7">
        <v>41</v>
      </c>
      <c r="M7" t="s">
        <v>75</v>
      </c>
      <c r="N7">
        <v>90</v>
      </c>
      <c r="O7" t="s">
        <v>17</v>
      </c>
      <c r="P7">
        <v>200</v>
      </c>
      <c r="Q7" t="s">
        <v>18</v>
      </c>
      <c r="R7">
        <v>92</v>
      </c>
      <c r="S7" t="s">
        <v>19</v>
      </c>
      <c r="T7">
        <v>108</v>
      </c>
      <c r="U7" t="s">
        <v>20</v>
      </c>
      <c r="V7">
        <v>200</v>
      </c>
      <c r="W7" t="s">
        <v>59</v>
      </c>
      <c r="X7">
        <v>92</v>
      </c>
      <c r="Y7" t="s">
        <v>61</v>
      </c>
      <c r="Z7">
        <v>108</v>
      </c>
      <c r="AA7" t="s">
        <v>63</v>
      </c>
      <c r="AB7">
        <v>0</v>
      </c>
      <c r="AC7" t="s">
        <v>65</v>
      </c>
      <c r="AD7">
        <v>0</v>
      </c>
      <c r="AE7" t="s">
        <v>21</v>
      </c>
      <c r="AF7">
        <v>0</v>
      </c>
      <c r="AG7" t="s">
        <v>67</v>
      </c>
      <c r="AH7">
        <v>0</v>
      </c>
      <c r="AI7" t="s">
        <v>69</v>
      </c>
      <c r="AJ7">
        <v>0</v>
      </c>
      <c r="AK7" t="s">
        <v>77</v>
      </c>
      <c r="AL7">
        <v>0</v>
      </c>
      <c r="AM7" t="s">
        <v>73</v>
      </c>
      <c r="AN7">
        <v>0</v>
      </c>
      <c r="AO7" t="s">
        <v>76</v>
      </c>
      <c r="AP7">
        <v>0</v>
      </c>
      <c r="AQ7" t="s">
        <v>22</v>
      </c>
    </row>
    <row r="8" spans="1:43" x14ac:dyDescent="0.55000000000000004">
      <c r="A8" t="s">
        <v>0</v>
      </c>
      <c r="B8">
        <v>56</v>
      </c>
      <c r="C8" t="s">
        <v>13</v>
      </c>
      <c r="D8">
        <v>0</v>
      </c>
      <c r="E8" t="s">
        <v>14</v>
      </c>
      <c r="F8">
        <v>4</v>
      </c>
      <c r="G8" t="s">
        <v>15</v>
      </c>
      <c r="H8">
        <v>5</v>
      </c>
      <c r="I8" t="s">
        <v>16</v>
      </c>
      <c r="J8">
        <v>185</v>
      </c>
      <c r="K8" t="s">
        <v>25</v>
      </c>
      <c r="L8">
        <v>37</v>
      </c>
      <c r="M8" t="s">
        <v>75</v>
      </c>
      <c r="N8">
        <v>83</v>
      </c>
      <c r="O8" t="s">
        <v>17</v>
      </c>
      <c r="P8">
        <v>200</v>
      </c>
      <c r="Q8" t="s">
        <v>18</v>
      </c>
      <c r="R8">
        <v>91</v>
      </c>
      <c r="S8" t="s">
        <v>19</v>
      </c>
      <c r="T8">
        <v>109</v>
      </c>
      <c r="U8" t="s">
        <v>20</v>
      </c>
      <c r="V8">
        <v>200</v>
      </c>
      <c r="W8" t="s">
        <v>59</v>
      </c>
      <c r="X8">
        <v>91</v>
      </c>
      <c r="Y8" t="s">
        <v>61</v>
      </c>
      <c r="Z8">
        <v>109</v>
      </c>
      <c r="AA8" t="s">
        <v>63</v>
      </c>
      <c r="AB8">
        <v>0</v>
      </c>
      <c r="AC8" t="s">
        <v>65</v>
      </c>
      <c r="AD8">
        <v>0</v>
      </c>
      <c r="AE8" t="s">
        <v>21</v>
      </c>
      <c r="AF8">
        <v>0</v>
      </c>
      <c r="AG8" t="s">
        <v>67</v>
      </c>
      <c r="AH8">
        <v>0</v>
      </c>
      <c r="AI8" t="s">
        <v>69</v>
      </c>
      <c r="AJ8">
        <v>0</v>
      </c>
      <c r="AK8" t="s">
        <v>77</v>
      </c>
      <c r="AL8">
        <v>0</v>
      </c>
      <c r="AM8" t="s">
        <v>73</v>
      </c>
      <c r="AN8">
        <v>0</v>
      </c>
      <c r="AO8" t="s">
        <v>76</v>
      </c>
      <c r="AP8">
        <v>0</v>
      </c>
      <c r="AQ8" t="s">
        <v>22</v>
      </c>
    </row>
    <row r="9" spans="1:43" x14ac:dyDescent="0.55000000000000004">
      <c r="A9" t="s">
        <v>0</v>
      </c>
      <c r="B9">
        <v>57</v>
      </c>
      <c r="C9" t="s">
        <v>13</v>
      </c>
      <c r="D9">
        <v>0</v>
      </c>
      <c r="E9" t="s">
        <v>14</v>
      </c>
      <c r="F9">
        <v>3</v>
      </c>
      <c r="G9" t="s">
        <v>15</v>
      </c>
      <c r="H9">
        <v>4</v>
      </c>
      <c r="I9" t="s">
        <v>16</v>
      </c>
      <c r="J9">
        <v>281</v>
      </c>
      <c r="K9" t="s">
        <v>25</v>
      </c>
      <c r="L9">
        <v>70</v>
      </c>
      <c r="M9" t="s">
        <v>75</v>
      </c>
      <c r="N9">
        <v>164</v>
      </c>
      <c r="O9" t="s">
        <v>17</v>
      </c>
      <c r="P9">
        <v>200</v>
      </c>
      <c r="Q9" t="s">
        <v>18</v>
      </c>
      <c r="R9">
        <v>95</v>
      </c>
      <c r="S9" t="s">
        <v>19</v>
      </c>
      <c r="T9">
        <v>105</v>
      </c>
      <c r="U9" t="s">
        <v>20</v>
      </c>
      <c r="V9">
        <v>200</v>
      </c>
      <c r="W9" t="s">
        <v>59</v>
      </c>
      <c r="X9">
        <v>95</v>
      </c>
      <c r="Y9" t="s">
        <v>61</v>
      </c>
      <c r="Z9">
        <v>105</v>
      </c>
      <c r="AA9" t="s">
        <v>63</v>
      </c>
      <c r="AB9">
        <v>0</v>
      </c>
      <c r="AC9" t="s">
        <v>65</v>
      </c>
      <c r="AD9">
        <v>0</v>
      </c>
      <c r="AE9" t="s">
        <v>21</v>
      </c>
      <c r="AF9">
        <v>0</v>
      </c>
      <c r="AG9" t="s">
        <v>67</v>
      </c>
      <c r="AH9">
        <v>0</v>
      </c>
      <c r="AI9" t="s">
        <v>69</v>
      </c>
      <c r="AJ9">
        <v>0</v>
      </c>
      <c r="AK9" t="s">
        <v>77</v>
      </c>
      <c r="AL9">
        <v>0</v>
      </c>
      <c r="AM9" t="s">
        <v>73</v>
      </c>
      <c r="AN9">
        <v>0</v>
      </c>
      <c r="AO9" t="s">
        <v>76</v>
      </c>
      <c r="AP9">
        <v>0</v>
      </c>
      <c r="AQ9" t="s">
        <v>22</v>
      </c>
    </row>
    <row r="10" spans="1:43" x14ac:dyDescent="0.55000000000000004">
      <c r="A10" t="s">
        <v>0</v>
      </c>
      <c r="B10">
        <v>58</v>
      </c>
      <c r="C10" t="s">
        <v>13</v>
      </c>
      <c r="D10">
        <v>0</v>
      </c>
      <c r="E10" t="s">
        <v>14</v>
      </c>
      <c r="F10">
        <v>5</v>
      </c>
      <c r="G10" t="s">
        <v>15</v>
      </c>
      <c r="H10">
        <v>7</v>
      </c>
      <c r="I10" t="s">
        <v>16</v>
      </c>
      <c r="J10">
        <v>162</v>
      </c>
      <c r="K10" t="s">
        <v>25</v>
      </c>
      <c r="L10">
        <v>23</v>
      </c>
      <c r="M10" t="s">
        <v>75</v>
      </c>
      <c r="N10">
        <v>56</v>
      </c>
      <c r="O10" t="s">
        <v>17</v>
      </c>
      <c r="P10">
        <v>200</v>
      </c>
      <c r="Q10" t="s">
        <v>18</v>
      </c>
      <c r="R10">
        <v>90</v>
      </c>
      <c r="S10" t="s">
        <v>19</v>
      </c>
      <c r="T10">
        <v>110</v>
      </c>
      <c r="U10" t="s">
        <v>20</v>
      </c>
      <c r="V10">
        <v>200</v>
      </c>
      <c r="W10" t="s">
        <v>59</v>
      </c>
      <c r="X10">
        <v>90</v>
      </c>
      <c r="Y10" t="s">
        <v>61</v>
      </c>
      <c r="Z10">
        <v>110</v>
      </c>
      <c r="AA10" t="s">
        <v>63</v>
      </c>
      <c r="AB10">
        <v>0</v>
      </c>
      <c r="AC10" t="s">
        <v>65</v>
      </c>
      <c r="AD10">
        <v>0</v>
      </c>
      <c r="AE10" t="s">
        <v>21</v>
      </c>
      <c r="AF10">
        <v>0</v>
      </c>
      <c r="AG10" t="s">
        <v>67</v>
      </c>
      <c r="AH10">
        <v>0</v>
      </c>
      <c r="AI10" t="s">
        <v>69</v>
      </c>
      <c r="AJ10">
        <v>0</v>
      </c>
      <c r="AK10" t="s">
        <v>77</v>
      </c>
      <c r="AL10">
        <v>0</v>
      </c>
      <c r="AM10" t="s">
        <v>73</v>
      </c>
      <c r="AN10">
        <v>0</v>
      </c>
      <c r="AO10" t="s">
        <v>76</v>
      </c>
      <c r="AP10">
        <v>0</v>
      </c>
      <c r="AQ10" t="s">
        <v>22</v>
      </c>
    </row>
    <row r="11" spans="1:43" x14ac:dyDescent="0.55000000000000004">
      <c r="A11" t="s">
        <v>0</v>
      </c>
      <c r="B11">
        <v>59</v>
      </c>
      <c r="C11" t="s">
        <v>13</v>
      </c>
      <c r="D11">
        <v>0</v>
      </c>
      <c r="E11" t="s">
        <v>14</v>
      </c>
      <c r="F11">
        <v>2</v>
      </c>
      <c r="G11" t="s">
        <v>15</v>
      </c>
      <c r="H11">
        <v>3</v>
      </c>
      <c r="I11" t="s">
        <v>16</v>
      </c>
      <c r="J11">
        <v>40</v>
      </c>
      <c r="K11" t="s">
        <v>25</v>
      </c>
      <c r="L11">
        <v>13</v>
      </c>
      <c r="M11" t="s">
        <v>75</v>
      </c>
      <c r="N11">
        <v>33</v>
      </c>
      <c r="O11" t="s">
        <v>17</v>
      </c>
      <c r="P11">
        <v>200</v>
      </c>
      <c r="Q11" t="s">
        <v>18</v>
      </c>
      <c r="R11">
        <v>102</v>
      </c>
      <c r="S11" t="s">
        <v>19</v>
      </c>
      <c r="T11">
        <v>98</v>
      </c>
      <c r="U11" t="s">
        <v>20</v>
      </c>
      <c r="V11">
        <v>200</v>
      </c>
      <c r="W11" t="s">
        <v>59</v>
      </c>
      <c r="X11">
        <v>102</v>
      </c>
      <c r="Y11" t="s">
        <v>61</v>
      </c>
      <c r="Z11">
        <v>98</v>
      </c>
      <c r="AA11" t="s">
        <v>63</v>
      </c>
      <c r="AB11">
        <v>0</v>
      </c>
      <c r="AC11" t="s">
        <v>65</v>
      </c>
      <c r="AD11">
        <v>0</v>
      </c>
      <c r="AE11" t="s">
        <v>21</v>
      </c>
      <c r="AF11">
        <v>0</v>
      </c>
      <c r="AG11" t="s">
        <v>67</v>
      </c>
      <c r="AH11">
        <v>0</v>
      </c>
      <c r="AI11" t="s">
        <v>69</v>
      </c>
      <c r="AJ11">
        <v>0</v>
      </c>
      <c r="AK11" t="s">
        <v>77</v>
      </c>
      <c r="AL11">
        <v>0</v>
      </c>
      <c r="AM11" t="s">
        <v>73</v>
      </c>
      <c r="AN11">
        <v>0</v>
      </c>
      <c r="AO11" t="s">
        <v>76</v>
      </c>
      <c r="AP11">
        <v>0</v>
      </c>
      <c r="AQ11" t="s">
        <v>22</v>
      </c>
    </row>
    <row r="12" spans="1:43" x14ac:dyDescent="0.55000000000000004">
      <c r="A12" t="s">
        <v>0</v>
      </c>
      <c r="B12">
        <v>60</v>
      </c>
      <c r="C12" t="s">
        <v>13</v>
      </c>
      <c r="D12">
        <v>0</v>
      </c>
      <c r="E12" t="s">
        <v>14</v>
      </c>
      <c r="F12">
        <v>2</v>
      </c>
      <c r="G12" t="s">
        <v>15</v>
      </c>
      <c r="H12">
        <v>3</v>
      </c>
      <c r="I12" t="s">
        <v>16</v>
      </c>
      <c r="J12">
        <v>293</v>
      </c>
      <c r="K12" t="s">
        <v>25</v>
      </c>
      <c r="L12">
        <v>98</v>
      </c>
      <c r="M12" t="s">
        <v>75</v>
      </c>
      <c r="N12">
        <v>244</v>
      </c>
      <c r="O12" t="s">
        <v>17</v>
      </c>
      <c r="P12">
        <v>200</v>
      </c>
      <c r="Q12" t="s">
        <v>18</v>
      </c>
      <c r="R12">
        <v>102</v>
      </c>
      <c r="S12" t="s">
        <v>19</v>
      </c>
      <c r="T12">
        <v>98</v>
      </c>
      <c r="U12" t="s">
        <v>20</v>
      </c>
      <c r="V12">
        <v>200</v>
      </c>
      <c r="W12" t="s">
        <v>59</v>
      </c>
      <c r="X12">
        <v>102</v>
      </c>
      <c r="Y12" t="s">
        <v>61</v>
      </c>
      <c r="Z12">
        <v>98</v>
      </c>
      <c r="AA12" t="s">
        <v>63</v>
      </c>
      <c r="AB12">
        <v>0</v>
      </c>
      <c r="AC12" t="s">
        <v>65</v>
      </c>
      <c r="AD12">
        <v>0</v>
      </c>
      <c r="AE12" t="s">
        <v>21</v>
      </c>
      <c r="AF12">
        <v>0</v>
      </c>
      <c r="AG12" t="s">
        <v>67</v>
      </c>
      <c r="AH12">
        <v>0</v>
      </c>
      <c r="AI12" t="s">
        <v>69</v>
      </c>
      <c r="AJ12">
        <v>0</v>
      </c>
      <c r="AK12" t="s">
        <v>77</v>
      </c>
      <c r="AL12">
        <v>0</v>
      </c>
      <c r="AM12" t="s">
        <v>73</v>
      </c>
      <c r="AN12">
        <v>0</v>
      </c>
      <c r="AO12" t="s">
        <v>76</v>
      </c>
      <c r="AP12">
        <v>0</v>
      </c>
      <c r="AQ12" t="s">
        <v>22</v>
      </c>
    </row>
    <row r="13" spans="1:43" x14ac:dyDescent="0.55000000000000004">
      <c r="A13" t="s">
        <v>0</v>
      </c>
      <c r="B13">
        <v>61</v>
      </c>
      <c r="C13" t="s">
        <v>13</v>
      </c>
      <c r="D13">
        <v>0</v>
      </c>
      <c r="E13" t="s">
        <v>14</v>
      </c>
      <c r="F13">
        <v>5</v>
      </c>
      <c r="G13" t="s">
        <v>15</v>
      </c>
      <c r="H13">
        <v>8</v>
      </c>
      <c r="I13" t="s">
        <v>16</v>
      </c>
      <c r="J13">
        <v>265</v>
      </c>
      <c r="K13" t="s">
        <v>25</v>
      </c>
      <c r="L13">
        <v>33</v>
      </c>
      <c r="M13" t="s">
        <v>75</v>
      </c>
      <c r="N13">
        <v>86</v>
      </c>
      <c r="O13" t="s">
        <v>17</v>
      </c>
      <c r="P13">
        <v>200</v>
      </c>
      <c r="Q13" t="s">
        <v>18</v>
      </c>
      <c r="R13">
        <v>102</v>
      </c>
      <c r="S13" t="s">
        <v>19</v>
      </c>
      <c r="T13">
        <v>98</v>
      </c>
      <c r="U13" t="s">
        <v>20</v>
      </c>
      <c r="V13">
        <v>200</v>
      </c>
      <c r="W13" t="s">
        <v>59</v>
      </c>
      <c r="X13">
        <v>102</v>
      </c>
      <c r="Y13" t="s">
        <v>61</v>
      </c>
      <c r="Z13">
        <v>98</v>
      </c>
      <c r="AA13" t="s">
        <v>63</v>
      </c>
      <c r="AB13">
        <v>0</v>
      </c>
      <c r="AC13" t="s">
        <v>65</v>
      </c>
      <c r="AD13">
        <v>0</v>
      </c>
      <c r="AE13" t="s">
        <v>21</v>
      </c>
      <c r="AF13">
        <v>0</v>
      </c>
      <c r="AG13" t="s">
        <v>67</v>
      </c>
      <c r="AH13">
        <v>0</v>
      </c>
      <c r="AI13" t="s">
        <v>69</v>
      </c>
      <c r="AJ13">
        <v>0</v>
      </c>
      <c r="AK13" t="s">
        <v>77</v>
      </c>
      <c r="AL13">
        <v>0</v>
      </c>
      <c r="AM13" t="s">
        <v>73</v>
      </c>
      <c r="AN13">
        <v>0</v>
      </c>
      <c r="AO13" t="s">
        <v>76</v>
      </c>
      <c r="AP13">
        <v>0</v>
      </c>
      <c r="AQ13" t="s">
        <v>22</v>
      </c>
    </row>
    <row r="14" spans="1:43" x14ac:dyDescent="0.55000000000000004">
      <c r="A14" t="s">
        <v>0</v>
      </c>
      <c r="B14">
        <v>62</v>
      </c>
      <c r="C14" t="s">
        <v>13</v>
      </c>
      <c r="D14">
        <v>0</v>
      </c>
      <c r="E14" t="s">
        <v>14</v>
      </c>
      <c r="F14">
        <v>3</v>
      </c>
      <c r="G14" t="s">
        <v>15</v>
      </c>
      <c r="H14">
        <v>5</v>
      </c>
      <c r="I14" t="s">
        <v>16</v>
      </c>
      <c r="J14">
        <v>156</v>
      </c>
      <c r="K14" t="s">
        <v>25</v>
      </c>
      <c r="L14">
        <v>31</v>
      </c>
      <c r="M14" t="s">
        <v>75</v>
      </c>
      <c r="N14">
        <v>83</v>
      </c>
      <c r="O14" t="s">
        <v>17</v>
      </c>
      <c r="P14">
        <v>200</v>
      </c>
      <c r="Q14" t="s">
        <v>18</v>
      </c>
      <c r="R14">
        <v>120</v>
      </c>
      <c r="S14" t="s">
        <v>19</v>
      </c>
      <c r="T14">
        <v>80</v>
      </c>
      <c r="U14" t="s">
        <v>20</v>
      </c>
      <c r="V14">
        <v>200</v>
      </c>
      <c r="W14" t="s">
        <v>59</v>
      </c>
      <c r="X14">
        <v>120</v>
      </c>
      <c r="Y14" t="s">
        <v>61</v>
      </c>
      <c r="Z14">
        <v>80</v>
      </c>
      <c r="AA14" t="s">
        <v>63</v>
      </c>
      <c r="AB14">
        <v>0</v>
      </c>
      <c r="AC14" t="s">
        <v>65</v>
      </c>
      <c r="AD14">
        <v>0</v>
      </c>
      <c r="AE14" t="s">
        <v>21</v>
      </c>
      <c r="AF14">
        <v>0</v>
      </c>
      <c r="AG14" t="s">
        <v>67</v>
      </c>
      <c r="AH14">
        <v>0</v>
      </c>
      <c r="AI14" t="s">
        <v>69</v>
      </c>
      <c r="AJ14">
        <v>0</v>
      </c>
      <c r="AK14" t="s">
        <v>77</v>
      </c>
      <c r="AL14">
        <v>0</v>
      </c>
      <c r="AM14" t="s">
        <v>73</v>
      </c>
      <c r="AN14">
        <v>0</v>
      </c>
      <c r="AO14" t="s">
        <v>76</v>
      </c>
      <c r="AP14">
        <v>0</v>
      </c>
      <c r="AQ14" t="s">
        <v>22</v>
      </c>
    </row>
    <row r="15" spans="1:43" x14ac:dyDescent="0.55000000000000004">
      <c r="A15" t="s">
        <v>0</v>
      </c>
      <c r="B15">
        <v>63</v>
      </c>
      <c r="C15" t="s">
        <v>13</v>
      </c>
      <c r="D15">
        <v>0</v>
      </c>
      <c r="E15" t="s">
        <v>14</v>
      </c>
      <c r="F15">
        <v>3</v>
      </c>
      <c r="G15" t="s">
        <v>15</v>
      </c>
      <c r="H15">
        <v>5</v>
      </c>
      <c r="I15" t="s">
        <v>16</v>
      </c>
      <c r="J15">
        <v>79</v>
      </c>
      <c r="K15" t="s">
        <v>25</v>
      </c>
      <c r="L15">
        <v>16</v>
      </c>
      <c r="M15" t="s">
        <v>75</v>
      </c>
      <c r="N15">
        <v>42</v>
      </c>
      <c r="O15" t="s">
        <v>17</v>
      </c>
      <c r="P15">
        <v>200</v>
      </c>
      <c r="Q15" t="s">
        <v>18</v>
      </c>
      <c r="R15">
        <v>90</v>
      </c>
      <c r="S15" t="s">
        <v>19</v>
      </c>
      <c r="T15">
        <v>110</v>
      </c>
      <c r="U15" t="s">
        <v>20</v>
      </c>
      <c r="V15">
        <v>200</v>
      </c>
      <c r="W15" t="s">
        <v>59</v>
      </c>
      <c r="X15">
        <v>90</v>
      </c>
      <c r="Y15" t="s">
        <v>61</v>
      </c>
      <c r="Z15">
        <v>110</v>
      </c>
      <c r="AA15" t="s">
        <v>63</v>
      </c>
      <c r="AB15">
        <v>0</v>
      </c>
      <c r="AC15" t="s">
        <v>65</v>
      </c>
      <c r="AD15">
        <v>0</v>
      </c>
      <c r="AE15" t="s">
        <v>21</v>
      </c>
      <c r="AF15">
        <v>0</v>
      </c>
      <c r="AG15" t="s">
        <v>67</v>
      </c>
      <c r="AH15">
        <v>0</v>
      </c>
      <c r="AI15" t="s">
        <v>69</v>
      </c>
      <c r="AJ15">
        <v>0</v>
      </c>
      <c r="AK15" t="s">
        <v>77</v>
      </c>
      <c r="AL15">
        <v>0</v>
      </c>
      <c r="AM15" t="s">
        <v>73</v>
      </c>
      <c r="AN15">
        <v>0</v>
      </c>
      <c r="AO15" t="s">
        <v>76</v>
      </c>
      <c r="AP15">
        <v>0</v>
      </c>
      <c r="AQ15" t="s">
        <v>22</v>
      </c>
    </row>
    <row r="16" spans="1:43" x14ac:dyDescent="0.55000000000000004">
      <c r="A16" t="s">
        <v>0</v>
      </c>
      <c r="B16">
        <v>64</v>
      </c>
      <c r="C16" t="s">
        <v>13</v>
      </c>
      <c r="D16">
        <v>0</v>
      </c>
      <c r="E16" t="s">
        <v>14</v>
      </c>
      <c r="F16">
        <v>4</v>
      </c>
      <c r="G16" t="s">
        <v>15</v>
      </c>
      <c r="H16">
        <v>7</v>
      </c>
      <c r="I16" t="s">
        <v>16</v>
      </c>
      <c r="J16">
        <v>245</v>
      </c>
      <c r="K16" t="s">
        <v>25</v>
      </c>
      <c r="L16">
        <v>35</v>
      </c>
      <c r="M16" t="s">
        <v>75</v>
      </c>
      <c r="N16">
        <v>96</v>
      </c>
      <c r="O16" t="s">
        <v>17</v>
      </c>
      <c r="P16">
        <v>200</v>
      </c>
      <c r="Q16" t="s">
        <v>18</v>
      </c>
      <c r="R16">
        <v>92</v>
      </c>
      <c r="S16" t="s">
        <v>19</v>
      </c>
      <c r="T16">
        <v>108</v>
      </c>
      <c r="U16" t="s">
        <v>20</v>
      </c>
      <c r="V16">
        <v>200</v>
      </c>
      <c r="W16" t="s">
        <v>59</v>
      </c>
      <c r="X16">
        <v>92</v>
      </c>
      <c r="Y16" t="s">
        <v>61</v>
      </c>
      <c r="Z16">
        <v>108</v>
      </c>
      <c r="AA16" t="s">
        <v>63</v>
      </c>
      <c r="AB16">
        <v>0</v>
      </c>
      <c r="AC16" t="s">
        <v>65</v>
      </c>
      <c r="AD16">
        <v>0</v>
      </c>
      <c r="AE16" t="s">
        <v>21</v>
      </c>
      <c r="AF16">
        <v>0</v>
      </c>
      <c r="AG16" t="s">
        <v>67</v>
      </c>
      <c r="AH16">
        <v>0</v>
      </c>
      <c r="AI16" t="s">
        <v>69</v>
      </c>
      <c r="AJ16">
        <v>0</v>
      </c>
      <c r="AK16" t="s">
        <v>77</v>
      </c>
      <c r="AL16">
        <v>0</v>
      </c>
      <c r="AM16" t="s">
        <v>73</v>
      </c>
      <c r="AN16">
        <v>0</v>
      </c>
      <c r="AO16" t="s">
        <v>76</v>
      </c>
      <c r="AP16">
        <v>0</v>
      </c>
      <c r="AQ16" t="s">
        <v>22</v>
      </c>
    </row>
    <row r="17" spans="1:43" x14ac:dyDescent="0.55000000000000004">
      <c r="A17" t="s">
        <v>0</v>
      </c>
      <c r="B17">
        <v>65</v>
      </c>
      <c r="C17" t="s">
        <v>13</v>
      </c>
      <c r="D17">
        <v>0</v>
      </c>
      <c r="E17" t="s">
        <v>14</v>
      </c>
      <c r="F17">
        <v>6</v>
      </c>
      <c r="G17" t="s">
        <v>15</v>
      </c>
      <c r="H17">
        <v>11</v>
      </c>
      <c r="I17" t="s">
        <v>16</v>
      </c>
      <c r="J17">
        <v>283</v>
      </c>
      <c r="K17" t="s">
        <v>25</v>
      </c>
      <c r="L17">
        <v>26</v>
      </c>
      <c r="M17" t="s">
        <v>75</v>
      </c>
      <c r="N17">
        <v>73</v>
      </c>
      <c r="O17" t="s">
        <v>17</v>
      </c>
      <c r="P17">
        <v>200</v>
      </c>
      <c r="Q17" t="s">
        <v>18</v>
      </c>
      <c r="R17">
        <v>92</v>
      </c>
      <c r="S17" t="s">
        <v>19</v>
      </c>
      <c r="T17">
        <v>108</v>
      </c>
      <c r="U17" t="s">
        <v>20</v>
      </c>
      <c r="V17">
        <v>200</v>
      </c>
      <c r="W17" t="s">
        <v>59</v>
      </c>
      <c r="X17">
        <v>92</v>
      </c>
      <c r="Y17" t="s">
        <v>61</v>
      </c>
      <c r="Z17">
        <v>108</v>
      </c>
      <c r="AA17" t="s">
        <v>63</v>
      </c>
      <c r="AB17">
        <v>0</v>
      </c>
      <c r="AC17" t="s">
        <v>65</v>
      </c>
      <c r="AD17">
        <v>0</v>
      </c>
      <c r="AE17" t="s">
        <v>21</v>
      </c>
      <c r="AF17">
        <v>0</v>
      </c>
      <c r="AG17" t="s">
        <v>67</v>
      </c>
      <c r="AH17">
        <v>0</v>
      </c>
      <c r="AI17" t="s">
        <v>69</v>
      </c>
      <c r="AJ17">
        <v>0</v>
      </c>
      <c r="AK17" t="s">
        <v>77</v>
      </c>
      <c r="AL17">
        <v>0</v>
      </c>
      <c r="AM17" t="s">
        <v>73</v>
      </c>
      <c r="AN17">
        <v>0</v>
      </c>
      <c r="AO17" t="s">
        <v>76</v>
      </c>
      <c r="AP17">
        <v>0</v>
      </c>
      <c r="AQ17" t="s">
        <v>22</v>
      </c>
    </row>
    <row r="18" spans="1:43" x14ac:dyDescent="0.55000000000000004">
      <c r="A18" t="s">
        <v>0</v>
      </c>
      <c r="B18">
        <v>66</v>
      </c>
      <c r="C18" t="s">
        <v>13</v>
      </c>
      <c r="D18">
        <v>0</v>
      </c>
      <c r="E18" t="s">
        <v>14</v>
      </c>
      <c r="F18">
        <v>1</v>
      </c>
      <c r="G18" t="s">
        <v>15</v>
      </c>
      <c r="H18">
        <v>2</v>
      </c>
      <c r="I18" t="s">
        <v>16</v>
      </c>
      <c r="J18">
        <v>23</v>
      </c>
      <c r="K18" t="s">
        <v>25</v>
      </c>
      <c r="L18">
        <v>12</v>
      </c>
      <c r="M18" t="s">
        <v>75</v>
      </c>
      <c r="N18">
        <v>34</v>
      </c>
      <c r="O18" t="s">
        <v>17</v>
      </c>
      <c r="P18">
        <v>200</v>
      </c>
      <c r="Q18" t="s">
        <v>18</v>
      </c>
      <c r="R18">
        <v>112</v>
      </c>
      <c r="S18" t="s">
        <v>19</v>
      </c>
      <c r="T18">
        <v>88</v>
      </c>
      <c r="U18" t="s">
        <v>20</v>
      </c>
      <c r="V18">
        <v>200</v>
      </c>
      <c r="W18" t="s">
        <v>59</v>
      </c>
      <c r="X18">
        <v>112</v>
      </c>
      <c r="Y18" t="s">
        <v>61</v>
      </c>
      <c r="Z18">
        <v>88</v>
      </c>
      <c r="AA18" t="s">
        <v>63</v>
      </c>
      <c r="AB18">
        <v>0</v>
      </c>
      <c r="AC18" t="s">
        <v>65</v>
      </c>
      <c r="AD18">
        <v>0</v>
      </c>
      <c r="AE18" t="s">
        <v>21</v>
      </c>
      <c r="AF18">
        <v>0</v>
      </c>
      <c r="AG18" t="s">
        <v>67</v>
      </c>
      <c r="AH18">
        <v>0</v>
      </c>
      <c r="AI18" t="s">
        <v>69</v>
      </c>
      <c r="AJ18">
        <v>0</v>
      </c>
      <c r="AK18" t="s">
        <v>77</v>
      </c>
      <c r="AL18">
        <v>0</v>
      </c>
      <c r="AM18" t="s">
        <v>73</v>
      </c>
      <c r="AN18">
        <v>0</v>
      </c>
      <c r="AO18" t="s">
        <v>76</v>
      </c>
      <c r="AP18">
        <v>0</v>
      </c>
      <c r="AQ18" t="s">
        <v>22</v>
      </c>
    </row>
    <row r="19" spans="1:43" x14ac:dyDescent="0.55000000000000004">
      <c r="A19" t="s">
        <v>0</v>
      </c>
      <c r="B19">
        <v>67</v>
      </c>
      <c r="C19" t="s">
        <v>13</v>
      </c>
      <c r="D19">
        <v>0</v>
      </c>
      <c r="E19" t="s">
        <v>14</v>
      </c>
      <c r="F19">
        <v>1</v>
      </c>
      <c r="G19" t="s">
        <v>15</v>
      </c>
      <c r="H19">
        <v>2</v>
      </c>
      <c r="I19" t="s">
        <v>16</v>
      </c>
      <c r="J19">
        <v>22</v>
      </c>
      <c r="K19" t="s">
        <v>25</v>
      </c>
      <c r="L19">
        <v>11</v>
      </c>
      <c r="M19" t="s">
        <v>75</v>
      </c>
      <c r="N19">
        <v>32</v>
      </c>
      <c r="O19" t="s">
        <v>17</v>
      </c>
      <c r="P19">
        <v>200</v>
      </c>
      <c r="Q19" t="s">
        <v>18</v>
      </c>
      <c r="R19">
        <v>95</v>
      </c>
      <c r="S19" t="s">
        <v>19</v>
      </c>
      <c r="T19">
        <v>105</v>
      </c>
      <c r="U19" t="s">
        <v>20</v>
      </c>
      <c r="V19">
        <v>200</v>
      </c>
      <c r="W19" t="s">
        <v>59</v>
      </c>
      <c r="X19">
        <v>95</v>
      </c>
      <c r="Y19" t="s">
        <v>61</v>
      </c>
      <c r="Z19">
        <v>105</v>
      </c>
      <c r="AA19" t="s">
        <v>63</v>
      </c>
      <c r="AB19">
        <v>0</v>
      </c>
      <c r="AC19" t="s">
        <v>65</v>
      </c>
      <c r="AD19">
        <v>0</v>
      </c>
      <c r="AE19" t="s">
        <v>21</v>
      </c>
      <c r="AF19">
        <v>0</v>
      </c>
      <c r="AG19" t="s">
        <v>67</v>
      </c>
      <c r="AH19">
        <v>0</v>
      </c>
      <c r="AI19" t="s">
        <v>69</v>
      </c>
      <c r="AJ19">
        <v>0</v>
      </c>
      <c r="AK19" t="s">
        <v>77</v>
      </c>
      <c r="AL19">
        <v>0</v>
      </c>
      <c r="AM19" t="s">
        <v>73</v>
      </c>
      <c r="AN19">
        <v>0</v>
      </c>
      <c r="AO19" t="s">
        <v>76</v>
      </c>
      <c r="AP19">
        <v>0</v>
      </c>
      <c r="AQ19" t="s">
        <v>22</v>
      </c>
    </row>
    <row r="20" spans="1:43" x14ac:dyDescent="0.55000000000000004">
      <c r="A20" t="s">
        <v>0</v>
      </c>
      <c r="B20">
        <v>68</v>
      </c>
      <c r="C20" t="s">
        <v>13</v>
      </c>
      <c r="D20">
        <v>0</v>
      </c>
      <c r="E20" t="s">
        <v>14</v>
      </c>
      <c r="F20">
        <v>5</v>
      </c>
      <c r="G20" t="s">
        <v>15</v>
      </c>
      <c r="H20">
        <v>11</v>
      </c>
      <c r="I20" t="s">
        <v>16</v>
      </c>
      <c r="J20">
        <v>199</v>
      </c>
      <c r="K20" t="s">
        <v>25</v>
      </c>
      <c r="L20">
        <v>18</v>
      </c>
      <c r="M20" t="s">
        <v>75</v>
      </c>
      <c r="N20">
        <v>58</v>
      </c>
      <c r="O20" t="s">
        <v>17</v>
      </c>
      <c r="P20">
        <v>200</v>
      </c>
      <c r="Q20" t="s">
        <v>18</v>
      </c>
      <c r="R20">
        <v>95</v>
      </c>
      <c r="S20" t="s">
        <v>19</v>
      </c>
      <c r="T20">
        <v>105</v>
      </c>
      <c r="U20" t="s">
        <v>20</v>
      </c>
      <c r="V20">
        <v>200</v>
      </c>
      <c r="W20" t="s">
        <v>59</v>
      </c>
      <c r="X20">
        <v>95</v>
      </c>
      <c r="Y20" t="s">
        <v>61</v>
      </c>
      <c r="Z20">
        <v>105</v>
      </c>
      <c r="AA20" t="s">
        <v>63</v>
      </c>
      <c r="AB20">
        <v>0</v>
      </c>
      <c r="AC20" t="s">
        <v>65</v>
      </c>
      <c r="AD20">
        <v>0</v>
      </c>
      <c r="AE20" t="s">
        <v>21</v>
      </c>
      <c r="AF20">
        <v>0</v>
      </c>
      <c r="AG20" t="s">
        <v>67</v>
      </c>
      <c r="AH20">
        <v>0</v>
      </c>
      <c r="AI20" t="s">
        <v>69</v>
      </c>
      <c r="AJ20">
        <v>0</v>
      </c>
      <c r="AK20" t="s">
        <v>77</v>
      </c>
      <c r="AL20">
        <v>0</v>
      </c>
      <c r="AM20" t="s">
        <v>73</v>
      </c>
      <c r="AN20">
        <v>0</v>
      </c>
      <c r="AO20" t="s">
        <v>76</v>
      </c>
      <c r="AP20">
        <v>0</v>
      </c>
      <c r="AQ20" t="s">
        <v>22</v>
      </c>
    </row>
    <row r="21" spans="1:43" x14ac:dyDescent="0.55000000000000004">
      <c r="A21" t="s">
        <v>0</v>
      </c>
      <c r="B21">
        <v>69</v>
      </c>
      <c r="C21" t="s">
        <v>13</v>
      </c>
      <c r="D21">
        <v>0</v>
      </c>
      <c r="E21" t="s">
        <v>14</v>
      </c>
      <c r="F21">
        <v>4</v>
      </c>
      <c r="G21" t="s">
        <v>15</v>
      </c>
      <c r="H21">
        <v>9</v>
      </c>
      <c r="I21" t="s">
        <v>16</v>
      </c>
      <c r="J21">
        <v>209</v>
      </c>
      <c r="K21" t="s">
        <v>25</v>
      </c>
      <c r="L21">
        <v>23</v>
      </c>
      <c r="M21" t="s">
        <v>75</v>
      </c>
      <c r="N21">
        <v>76</v>
      </c>
      <c r="O21" t="s">
        <v>17</v>
      </c>
      <c r="P21">
        <v>200</v>
      </c>
      <c r="Q21" t="s">
        <v>18</v>
      </c>
      <c r="R21">
        <v>97</v>
      </c>
      <c r="S21" t="s">
        <v>19</v>
      </c>
      <c r="T21">
        <v>103</v>
      </c>
      <c r="U21" t="s">
        <v>20</v>
      </c>
      <c r="V21">
        <v>200</v>
      </c>
      <c r="W21" t="s">
        <v>59</v>
      </c>
      <c r="X21">
        <v>97</v>
      </c>
      <c r="Y21" t="s">
        <v>61</v>
      </c>
      <c r="Z21">
        <v>103</v>
      </c>
      <c r="AA21" t="s">
        <v>63</v>
      </c>
      <c r="AB21">
        <v>0</v>
      </c>
      <c r="AC21" t="s">
        <v>65</v>
      </c>
      <c r="AD21">
        <v>0</v>
      </c>
      <c r="AE21" t="s">
        <v>21</v>
      </c>
      <c r="AF21">
        <v>0</v>
      </c>
      <c r="AG21" t="s">
        <v>67</v>
      </c>
      <c r="AH21">
        <v>0</v>
      </c>
      <c r="AI21" t="s">
        <v>69</v>
      </c>
      <c r="AJ21">
        <v>0</v>
      </c>
      <c r="AK21" t="s">
        <v>77</v>
      </c>
      <c r="AL21">
        <v>0</v>
      </c>
      <c r="AM21" t="s">
        <v>73</v>
      </c>
      <c r="AN21">
        <v>0</v>
      </c>
      <c r="AO21" t="s">
        <v>76</v>
      </c>
      <c r="AP21">
        <v>0</v>
      </c>
      <c r="AQ21" t="s">
        <v>22</v>
      </c>
    </row>
    <row r="22" spans="1:43" x14ac:dyDescent="0.55000000000000004">
      <c r="A22" t="s">
        <v>0</v>
      </c>
      <c r="B22">
        <v>70</v>
      </c>
      <c r="C22" t="s">
        <v>13</v>
      </c>
      <c r="D22">
        <v>0</v>
      </c>
      <c r="E22" t="s">
        <v>14</v>
      </c>
      <c r="F22">
        <v>3</v>
      </c>
      <c r="G22" t="s">
        <v>15</v>
      </c>
      <c r="H22">
        <v>7</v>
      </c>
      <c r="I22" t="s">
        <v>16</v>
      </c>
      <c r="J22">
        <v>298</v>
      </c>
      <c r="K22" t="s">
        <v>25</v>
      </c>
      <c r="L22">
        <v>43</v>
      </c>
      <c r="M22" t="s">
        <v>75</v>
      </c>
      <c r="N22">
        <v>142</v>
      </c>
      <c r="O22" t="s">
        <v>17</v>
      </c>
      <c r="P22">
        <v>200</v>
      </c>
      <c r="Q22" t="s">
        <v>18</v>
      </c>
      <c r="R22">
        <v>97</v>
      </c>
      <c r="S22" t="s">
        <v>19</v>
      </c>
      <c r="T22">
        <v>103</v>
      </c>
      <c r="U22" t="s">
        <v>20</v>
      </c>
      <c r="V22">
        <v>200</v>
      </c>
      <c r="W22" t="s">
        <v>59</v>
      </c>
      <c r="X22">
        <v>97</v>
      </c>
      <c r="Y22" t="s">
        <v>61</v>
      </c>
      <c r="Z22">
        <v>103</v>
      </c>
      <c r="AA22" t="s">
        <v>63</v>
      </c>
      <c r="AB22">
        <v>0</v>
      </c>
      <c r="AC22" t="s">
        <v>65</v>
      </c>
      <c r="AD22">
        <v>0</v>
      </c>
      <c r="AE22" t="s">
        <v>21</v>
      </c>
      <c r="AF22">
        <v>0</v>
      </c>
      <c r="AG22" t="s">
        <v>67</v>
      </c>
      <c r="AH22">
        <v>0</v>
      </c>
      <c r="AI22" t="s">
        <v>69</v>
      </c>
      <c r="AJ22">
        <v>0</v>
      </c>
      <c r="AK22" t="s">
        <v>77</v>
      </c>
      <c r="AL22">
        <v>0</v>
      </c>
      <c r="AM22" t="s">
        <v>73</v>
      </c>
      <c r="AN22">
        <v>0</v>
      </c>
      <c r="AO22" t="s">
        <v>76</v>
      </c>
      <c r="AP22">
        <v>0</v>
      </c>
      <c r="AQ22" t="s">
        <v>22</v>
      </c>
    </row>
    <row r="23" spans="1:43" x14ac:dyDescent="0.55000000000000004">
      <c r="A23" t="s">
        <v>0</v>
      </c>
      <c r="B23">
        <v>71</v>
      </c>
      <c r="C23" t="s">
        <v>13</v>
      </c>
      <c r="D23">
        <v>0</v>
      </c>
      <c r="E23" t="s">
        <v>14</v>
      </c>
      <c r="F23">
        <v>2</v>
      </c>
      <c r="G23" t="s">
        <v>15</v>
      </c>
      <c r="H23">
        <v>5</v>
      </c>
      <c r="I23" t="s">
        <v>16</v>
      </c>
      <c r="J23">
        <v>47</v>
      </c>
      <c r="K23" t="s">
        <v>25</v>
      </c>
      <c r="L23">
        <v>9</v>
      </c>
      <c r="M23" t="s">
        <v>75</v>
      </c>
      <c r="N23">
        <v>33</v>
      </c>
      <c r="O23" t="s">
        <v>17</v>
      </c>
      <c r="P23">
        <v>200</v>
      </c>
      <c r="Q23" t="s">
        <v>18</v>
      </c>
      <c r="R23">
        <v>103</v>
      </c>
      <c r="S23" t="s">
        <v>19</v>
      </c>
      <c r="T23">
        <v>97</v>
      </c>
      <c r="U23" t="s">
        <v>20</v>
      </c>
      <c r="V23">
        <v>200</v>
      </c>
      <c r="W23" t="s">
        <v>59</v>
      </c>
      <c r="X23">
        <v>103</v>
      </c>
      <c r="Y23" t="s">
        <v>61</v>
      </c>
      <c r="Z23">
        <v>97</v>
      </c>
      <c r="AA23" t="s">
        <v>63</v>
      </c>
      <c r="AB23">
        <v>0</v>
      </c>
      <c r="AC23" t="s">
        <v>65</v>
      </c>
      <c r="AD23">
        <v>0</v>
      </c>
      <c r="AE23" t="s">
        <v>21</v>
      </c>
      <c r="AF23">
        <v>0</v>
      </c>
      <c r="AG23" t="s">
        <v>67</v>
      </c>
      <c r="AH23">
        <v>0</v>
      </c>
      <c r="AI23" t="s">
        <v>69</v>
      </c>
      <c r="AJ23">
        <v>0</v>
      </c>
      <c r="AK23" t="s">
        <v>77</v>
      </c>
      <c r="AL23">
        <v>0</v>
      </c>
      <c r="AM23" t="s">
        <v>73</v>
      </c>
      <c r="AN23">
        <v>0</v>
      </c>
      <c r="AO23" t="s">
        <v>76</v>
      </c>
      <c r="AP23">
        <v>0</v>
      </c>
      <c r="AQ23" t="s">
        <v>22</v>
      </c>
    </row>
    <row r="24" spans="1:43" x14ac:dyDescent="0.55000000000000004">
      <c r="A24" t="s">
        <v>0</v>
      </c>
      <c r="B24">
        <v>72</v>
      </c>
      <c r="C24" t="s">
        <v>13</v>
      </c>
      <c r="D24">
        <v>0</v>
      </c>
      <c r="E24" t="s">
        <v>14</v>
      </c>
      <c r="F24">
        <v>5</v>
      </c>
      <c r="G24" t="s">
        <v>15</v>
      </c>
      <c r="H24">
        <v>13</v>
      </c>
      <c r="I24" t="s">
        <v>16</v>
      </c>
      <c r="J24">
        <v>276</v>
      </c>
      <c r="K24" t="s">
        <v>25</v>
      </c>
      <c r="L24">
        <v>21</v>
      </c>
      <c r="M24" t="s">
        <v>75</v>
      </c>
      <c r="N24">
        <v>77</v>
      </c>
      <c r="O24" t="s">
        <v>17</v>
      </c>
      <c r="P24">
        <v>200</v>
      </c>
      <c r="Q24" t="s">
        <v>18</v>
      </c>
      <c r="R24">
        <v>111</v>
      </c>
      <c r="S24" t="s">
        <v>19</v>
      </c>
      <c r="T24">
        <v>89</v>
      </c>
      <c r="U24" t="s">
        <v>20</v>
      </c>
      <c r="V24">
        <v>200</v>
      </c>
      <c r="W24" t="s">
        <v>59</v>
      </c>
      <c r="X24">
        <v>111</v>
      </c>
      <c r="Y24" t="s">
        <v>61</v>
      </c>
      <c r="Z24">
        <v>89</v>
      </c>
      <c r="AA24" t="s">
        <v>63</v>
      </c>
      <c r="AB24">
        <v>0</v>
      </c>
      <c r="AC24" t="s">
        <v>65</v>
      </c>
      <c r="AD24">
        <v>0</v>
      </c>
      <c r="AE24" t="s">
        <v>21</v>
      </c>
      <c r="AF24">
        <v>0</v>
      </c>
      <c r="AG24" t="s">
        <v>67</v>
      </c>
      <c r="AH24">
        <v>0</v>
      </c>
      <c r="AI24" t="s">
        <v>69</v>
      </c>
      <c r="AJ24">
        <v>0</v>
      </c>
      <c r="AK24" t="s">
        <v>77</v>
      </c>
      <c r="AL24">
        <v>0</v>
      </c>
      <c r="AM24" t="s">
        <v>73</v>
      </c>
      <c r="AN24">
        <v>0</v>
      </c>
      <c r="AO24" t="s">
        <v>76</v>
      </c>
      <c r="AP24">
        <v>0</v>
      </c>
      <c r="AQ24" t="s">
        <v>22</v>
      </c>
    </row>
    <row r="25" spans="1:43" x14ac:dyDescent="0.55000000000000004">
      <c r="A25" t="s">
        <v>0</v>
      </c>
      <c r="B25">
        <v>73</v>
      </c>
      <c r="C25" t="s">
        <v>13</v>
      </c>
      <c r="D25">
        <v>0</v>
      </c>
      <c r="E25" t="s">
        <v>14</v>
      </c>
      <c r="F25">
        <v>3</v>
      </c>
      <c r="G25" t="s">
        <v>15</v>
      </c>
      <c r="H25">
        <v>8</v>
      </c>
      <c r="I25" t="s">
        <v>16</v>
      </c>
      <c r="J25">
        <v>118</v>
      </c>
      <c r="K25" t="s">
        <v>25</v>
      </c>
      <c r="L25">
        <v>15</v>
      </c>
      <c r="M25" t="s">
        <v>75</v>
      </c>
      <c r="N25">
        <v>54</v>
      </c>
      <c r="O25" t="s">
        <v>17</v>
      </c>
      <c r="P25">
        <v>200</v>
      </c>
      <c r="Q25" t="s">
        <v>18</v>
      </c>
      <c r="R25">
        <v>105</v>
      </c>
      <c r="S25" t="s">
        <v>19</v>
      </c>
      <c r="T25">
        <v>95</v>
      </c>
      <c r="U25" t="s">
        <v>20</v>
      </c>
      <c r="V25">
        <v>200</v>
      </c>
      <c r="W25" t="s">
        <v>59</v>
      </c>
      <c r="X25">
        <v>105</v>
      </c>
      <c r="Y25" t="s">
        <v>61</v>
      </c>
      <c r="Z25">
        <v>95</v>
      </c>
      <c r="AA25" t="s">
        <v>63</v>
      </c>
      <c r="AB25">
        <v>0</v>
      </c>
      <c r="AC25" t="s">
        <v>65</v>
      </c>
      <c r="AD25">
        <v>0</v>
      </c>
      <c r="AE25" t="s">
        <v>21</v>
      </c>
      <c r="AF25">
        <v>0</v>
      </c>
      <c r="AG25" t="s">
        <v>67</v>
      </c>
      <c r="AH25">
        <v>0</v>
      </c>
      <c r="AI25" t="s">
        <v>69</v>
      </c>
      <c r="AJ25">
        <v>0</v>
      </c>
      <c r="AK25" t="s">
        <v>77</v>
      </c>
      <c r="AL25">
        <v>0</v>
      </c>
      <c r="AM25" t="s">
        <v>73</v>
      </c>
      <c r="AN25">
        <v>0</v>
      </c>
      <c r="AO25" t="s">
        <v>76</v>
      </c>
      <c r="AP25">
        <v>0</v>
      </c>
      <c r="AQ25" t="s">
        <v>22</v>
      </c>
    </row>
    <row r="26" spans="1:43" x14ac:dyDescent="0.55000000000000004">
      <c r="A26" t="s">
        <v>0</v>
      </c>
      <c r="B26">
        <v>74</v>
      </c>
      <c r="C26" t="s">
        <v>13</v>
      </c>
      <c r="D26">
        <v>0</v>
      </c>
      <c r="E26" t="s">
        <v>14</v>
      </c>
      <c r="F26">
        <v>1</v>
      </c>
      <c r="G26" t="s">
        <v>15</v>
      </c>
      <c r="H26">
        <v>3</v>
      </c>
      <c r="I26" t="s">
        <v>16</v>
      </c>
      <c r="J26">
        <v>25</v>
      </c>
      <c r="K26" t="s">
        <v>25</v>
      </c>
      <c r="L26">
        <v>8</v>
      </c>
      <c r="M26" t="s">
        <v>75</v>
      </c>
      <c r="N26">
        <v>33</v>
      </c>
      <c r="O26" t="s">
        <v>17</v>
      </c>
      <c r="P26">
        <v>200</v>
      </c>
      <c r="Q26" t="s">
        <v>18</v>
      </c>
      <c r="R26">
        <v>99</v>
      </c>
      <c r="S26" t="s">
        <v>19</v>
      </c>
      <c r="T26">
        <v>101</v>
      </c>
      <c r="U26" t="s">
        <v>20</v>
      </c>
      <c r="V26">
        <v>200</v>
      </c>
      <c r="W26" t="s">
        <v>59</v>
      </c>
      <c r="X26">
        <v>99</v>
      </c>
      <c r="Y26" t="s">
        <v>61</v>
      </c>
      <c r="Z26">
        <v>101</v>
      </c>
      <c r="AA26" t="s">
        <v>63</v>
      </c>
      <c r="AB26">
        <v>0</v>
      </c>
      <c r="AC26" t="s">
        <v>65</v>
      </c>
      <c r="AD26">
        <v>0</v>
      </c>
      <c r="AE26" t="s">
        <v>21</v>
      </c>
      <c r="AF26">
        <v>0</v>
      </c>
      <c r="AG26" t="s">
        <v>67</v>
      </c>
      <c r="AH26">
        <v>0</v>
      </c>
      <c r="AI26" t="s">
        <v>69</v>
      </c>
      <c r="AJ26">
        <v>0</v>
      </c>
      <c r="AK26" t="s">
        <v>77</v>
      </c>
      <c r="AL26">
        <v>0</v>
      </c>
      <c r="AM26" t="s">
        <v>73</v>
      </c>
      <c r="AN26">
        <v>0</v>
      </c>
      <c r="AO26" t="s">
        <v>76</v>
      </c>
      <c r="AP26">
        <v>0</v>
      </c>
      <c r="AQ26" t="s">
        <v>22</v>
      </c>
    </row>
    <row r="27" spans="1:43" x14ac:dyDescent="0.55000000000000004">
      <c r="A27" t="s">
        <v>0</v>
      </c>
      <c r="B27">
        <v>75</v>
      </c>
      <c r="C27" t="s">
        <v>13</v>
      </c>
      <c r="D27">
        <v>0</v>
      </c>
      <c r="E27" t="s">
        <v>14</v>
      </c>
      <c r="F27">
        <v>1</v>
      </c>
      <c r="G27" t="s">
        <v>15</v>
      </c>
      <c r="H27">
        <v>3</v>
      </c>
      <c r="I27" t="s">
        <v>16</v>
      </c>
      <c r="J27">
        <v>296</v>
      </c>
      <c r="K27" t="s">
        <v>25</v>
      </c>
      <c r="L27">
        <v>99</v>
      </c>
      <c r="M27" t="s">
        <v>75</v>
      </c>
      <c r="N27">
        <v>394</v>
      </c>
      <c r="O27" t="s">
        <v>17</v>
      </c>
      <c r="P27">
        <v>200</v>
      </c>
      <c r="Q27" t="s">
        <v>18</v>
      </c>
      <c r="R27">
        <v>110</v>
      </c>
      <c r="S27" t="s">
        <v>19</v>
      </c>
      <c r="T27">
        <v>90</v>
      </c>
      <c r="U27" t="s">
        <v>20</v>
      </c>
      <c r="V27">
        <v>200</v>
      </c>
      <c r="W27" t="s">
        <v>59</v>
      </c>
      <c r="X27">
        <v>110</v>
      </c>
      <c r="Y27" t="s">
        <v>61</v>
      </c>
      <c r="Z27">
        <v>90</v>
      </c>
      <c r="AA27" t="s">
        <v>63</v>
      </c>
      <c r="AB27">
        <v>0</v>
      </c>
      <c r="AC27" t="s">
        <v>65</v>
      </c>
      <c r="AD27">
        <v>0</v>
      </c>
      <c r="AE27" t="s">
        <v>21</v>
      </c>
      <c r="AF27">
        <v>0</v>
      </c>
      <c r="AG27" t="s">
        <v>67</v>
      </c>
      <c r="AH27">
        <v>0</v>
      </c>
      <c r="AI27" t="s">
        <v>69</v>
      </c>
      <c r="AJ27">
        <v>0</v>
      </c>
      <c r="AK27" t="s">
        <v>77</v>
      </c>
      <c r="AL27">
        <v>0</v>
      </c>
      <c r="AM27" t="s">
        <v>73</v>
      </c>
      <c r="AN27">
        <v>0</v>
      </c>
      <c r="AO27" t="s">
        <v>76</v>
      </c>
      <c r="AP27">
        <v>0</v>
      </c>
      <c r="AQ27" t="s">
        <v>22</v>
      </c>
    </row>
    <row r="28" spans="1:43" x14ac:dyDescent="0.55000000000000004">
      <c r="A28" t="s">
        <v>0</v>
      </c>
      <c r="B28">
        <v>76</v>
      </c>
      <c r="C28" t="s">
        <v>13</v>
      </c>
      <c r="D28">
        <v>0</v>
      </c>
      <c r="E28" t="s">
        <v>14</v>
      </c>
      <c r="F28">
        <v>4</v>
      </c>
      <c r="G28" t="s">
        <v>15</v>
      </c>
      <c r="H28">
        <v>13</v>
      </c>
      <c r="I28" t="s">
        <v>16</v>
      </c>
      <c r="J28">
        <v>274</v>
      </c>
      <c r="K28" t="s">
        <v>25</v>
      </c>
      <c r="L28">
        <v>21</v>
      </c>
      <c r="M28" t="s">
        <v>75</v>
      </c>
      <c r="N28">
        <v>90</v>
      </c>
      <c r="O28" t="s">
        <v>17</v>
      </c>
      <c r="P28">
        <v>200</v>
      </c>
      <c r="Q28" t="s">
        <v>18</v>
      </c>
      <c r="R28">
        <v>100</v>
      </c>
      <c r="S28" t="s">
        <v>19</v>
      </c>
      <c r="T28">
        <v>100</v>
      </c>
      <c r="U28" t="s">
        <v>20</v>
      </c>
      <c r="V28">
        <v>200</v>
      </c>
      <c r="W28" t="s">
        <v>59</v>
      </c>
      <c r="X28">
        <v>100</v>
      </c>
      <c r="Y28" t="s">
        <v>61</v>
      </c>
      <c r="Z28">
        <v>100</v>
      </c>
      <c r="AA28" t="s">
        <v>63</v>
      </c>
      <c r="AB28">
        <v>0</v>
      </c>
      <c r="AC28" t="s">
        <v>65</v>
      </c>
      <c r="AD28">
        <v>0</v>
      </c>
      <c r="AE28" t="s">
        <v>21</v>
      </c>
      <c r="AF28">
        <v>0</v>
      </c>
      <c r="AG28" t="s">
        <v>67</v>
      </c>
      <c r="AH28">
        <v>0</v>
      </c>
      <c r="AI28" t="s">
        <v>69</v>
      </c>
      <c r="AJ28">
        <v>0</v>
      </c>
      <c r="AK28" t="s">
        <v>77</v>
      </c>
      <c r="AL28">
        <v>0</v>
      </c>
      <c r="AM28" t="s">
        <v>73</v>
      </c>
      <c r="AN28">
        <v>0</v>
      </c>
      <c r="AO28" t="s">
        <v>76</v>
      </c>
      <c r="AP28">
        <v>0</v>
      </c>
      <c r="AQ28" t="s">
        <v>22</v>
      </c>
    </row>
    <row r="29" spans="1:43" x14ac:dyDescent="0.55000000000000004">
      <c r="A29" t="s">
        <v>0</v>
      </c>
      <c r="B29">
        <v>77</v>
      </c>
      <c r="C29" t="s">
        <v>13</v>
      </c>
      <c r="D29">
        <v>0</v>
      </c>
      <c r="E29" t="s">
        <v>14</v>
      </c>
      <c r="F29">
        <v>2</v>
      </c>
      <c r="G29" t="s">
        <v>15</v>
      </c>
      <c r="H29">
        <v>7</v>
      </c>
      <c r="I29" t="s">
        <v>16</v>
      </c>
      <c r="J29">
        <v>51</v>
      </c>
      <c r="K29" t="s">
        <v>25</v>
      </c>
      <c r="L29">
        <v>7</v>
      </c>
      <c r="M29" t="s">
        <v>75</v>
      </c>
      <c r="N29">
        <v>33</v>
      </c>
      <c r="O29" t="s">
        <v>17</v>
      </c>
      <c r="P29">
        <v>200</v>
      </c>
      <c r="Q29" t="s">
        <v>18</v>
      </c>
      <c r="R29">
        <v>104</v>
      </c>
      <c r="S29" t="s">
        <v>19</v>
      </c>
      <c r="T29">
        <v>96</v>
      </c>
      <c r="U29" t="s">
        <v>20</v>
      </c>
      <c r="V29">
        <v>200</v>
      </c>
      <c r="W29" t="s">
        <v>59</v>
      </c>
      <c r="X29">
        <v>104</v>
      </c>
      <c r="Y29" t="s">
        <v>61</v>
      </c>
      <c r="Z29">
        <v>96</v>
      </c>
      <c r="AA29" t="s">
        <v>63</v>
      </c>
      <c r="AB29">
        <v>0</v>
      </c>
      <c r="AC29" t="s">
        <v>65</v>
      </c>
      <c r="AD29">
        <v>0</v>
      </c>
      <c r="AE29" t="s">
        <v>21</v>
      </c>
      <c r="AF29">
        <v>0</v>
      </c>
      <c r="AG29" t="s">
        <v>67</v>
      </c>
      <c r="AH29">
        <v>0</v>
      </c>
      <c r="AI29" t="s">
        <v>69</v>
      </c>
      <c r="AJ29">
        <v>0</v>
      </c>
      <c r="AK29" t="s">
        <v>77</v>
      </c>
      <c r="AL29">
        <v>0</v>
      </c>
      <c r="AM29" t="s">
        <v>73</v>
      </c>
      <c r="AN29">
        <v>0</v>
      </c>
      <c r="AO29" t="s">
        <v>76</v>
      </c>
      <c r="AP29">
        <v>0</v>
      </c>
      <c r="AQ29" t="s">
        <v>22</v>
      </c>
    </row>
    <row r="30" spans="1:43" x14ac:dyDescent="0.55000000000000004">
      <c r="A30" t="s">
        <v>0</v>
      </c>
      <c r="B30">
        <v>78</v>
      </c>
      <c r="C30" t="s">
        <v>13</v>
      </c>
      <c r="D30">
        <v>0</v>
      </c>
      <c r="E30" t="s">
        <v>14</v>
      </c>
      <c r="F30">
        <v>2</v>
      </c>
      <c r="G30" t="s">
        <v>15</v>
      </c>
      <c r="H30">
        <v>7</v>
      </c>
      <c r="I30" t="s">
        <v>16</v>
      </c>
      <c r="J30">
        <v>203</v>
      </c>
      <c r="K30" t="s">
        <v>25</v>
      </c>
      <c r="L30">
        <v>29</v>
      </c>
      <c r="M30" t="s">
        <v>75</v>
      </c>
      <c r="N30">
        <v>130</v>
      </c>
      <c r="O30" t="s">
        <v>17</v>
      </c>
      <c r="P30">
        <v>200</v>
      </c>
      <c r="Q30" t="s">
        <v>18</v>
      </c>
      <c r="R30">
        <v>97</v>
      </c>
      <c r="S30" t="s">
        <v>19</v>
      </c>
      <c r="T30">
        <v>103</v>
      </c>
      <c r="U30" t="s">
        <v>20</v>
      </c>
      <c r="V30">
        <v>200</v>
      </c>
      <c r="W30" t="s">
        <v>59</v>
      </c>
      <c r="X30">
        <v>97</v>
      </c>
      <c r="Y30" t="s">
        <v>61</v>
      </c>
      <c r="Z30">
        <v>103</v>
      </c>
      <c r="AA30" t="s">
        <v>63</v>
      </c>
      <c r="AB30">
        <v>0</v>
      </c>
      <c r="AC30" t="s">
        <v>65</v>
      </c>
      <c r="AD30">
        <v>0</v>
      </c>
      <c r="AE30" t="s">
        <v>21</v>
      </c>
      <c r="AF30">
        <v>0</v>
      </c>
      <c r="AG30" t="s">
        <v>67</v>
      </c>
      <c r="AH30">
        <v>0</v>
      </c>
      <c r="AI30" t="s">
        <v>69</v>
      </c>
      <c r="AJ30">
        <v>0</v>
      </c>
      <c r="AK30" t="s">
        <v>77</v>
      </c>
      <c r="AL30">
        <v>0</v>
      </c>
      <c r="AM30" t="s">
        <v>73</v>
      </c>
      <c r="AN30">
        <v>0</v>
      </c>
      <c r="AO30" t="s">
        <v>76</v>
      </c>
      <c r="AP30">
        <v>0</v>
      </c>
      <c r="AQ30" t="s">
        <v>22</v>
      </c>
    </row>
    <row r="31" spans="1:43" x14ac:dyDescent="0.55000000000000004">
      <c r="A31" t="s">
        <v>0</v>
      </c>
      <c r="B31">
        <v>79</v>
      </c>
      <c r="C31" t="s">
        <v>13</v>
      </c>
      <c r="D31">
        <v>0</v>
      </c>
      <c r="E31" t="s">
        <v>14</v>
      </c>
      <c r="F31">
        <v>3</v>
      </c>
      <c r="G31" t="s">
        <v>15</v>
      </c>
      <c r="H31">
        <v>11</v>
      </c>
      <c r="I31" t="s">
        <v>16</v>
      </c>
      <c r="J31">
        <v>142</v>
      </c>
      <c r="K31" t="s">
        <v>25</v>
      </c>
      <c r="L31">
        <v>13</v>
      </c>
      <c r="M31" t="s">
        <v>75</v>
      </c>
      <c r="N31">
        <v>60</v>
      </c>
      <c r="O31" t="s">
        <v>17</v>
      </c>
      <c r="P31">
        <v>200</v>
      </c>
      <c r="Q31" t="s">
        <v>18</v>
      </c>
      <c r="R31">
        <v>105</v>
      </c>
      <c r="S31" t="s">
        <v>19</v>
      </c>
      <c r="T31">
        <v>95</v>
      </c>
      <c r="U31" t="s">
        <v>20</v>
      </c>
      <c r="V31">
        <v>200</v>
      </c>
      <c r="W31" t="s">
        <v>59</v>
      </c>
      <c r="X31">
        <v>105</v>
      </c>
      <c r="Y31" t="s">
        <v>61</v>
      </c>
      <c r="Z31">
        <v>95</v>
      </c>
      <c r="AA31" t="s">
        <v>63</v>
      </c>
      <c r="AB31">
        <v>0</v>
      </c>
      <c r="AC31" t="s">
        <v>65</v>
      </c>
      <c r="AD31">
        <v>0</v>
      </c>
      <c r="AE31" t="s">
        <v>21</v>
      </c>
      <c r="AF31">
        <v>0</v>
      </c>
      <c r="AG31" t="s">
        <v>67</v>
      </c>
      <c r="AH31">
        <v>0</v>
      </c>
      <c r="AI31" t="s">
        <v>69</v>
      </c>
      <c r="AJ31">
        <v>0</v>
      </c>
      <c r="AK31" t="s">
        <v>77</v>
      </c>
      <c r="AL31">
        <v>0</v>
      </c>
      <c r="AM31" t="s">
        <v>73</v>
      </c>
      <c r="AN31">
        <v>0</v>
      </c>
      <c r="AO31" t="s">
        <v>76</v>
      </c>
      <c r="AP31">
        <v>0</v>
      </c>
      <c r="AQ31" t="s">
        <v>22</v>
      </c>
    </row>
    <row r="32" spans="1:43" x14ac:dyDescent="0.55000000000000004">
      <c r="A32" t="s">
        <v>0</v>
      </c>
      <c r="B32">
        <v>80</v>
      </c>
      <c r="C32" t="s">
        <v>13</v>
      </c>
      <c r="D32">
        <v>0</v>
      </c>
      <c r="E32" t="s">
        <v>14</v>
      </c>
      <c r="F32">
        <v>1</v>
      </c>
      <c r="G32" t="s">
        <v>15</v>
      </c>
      <c r="H32">
        <v>4</v>
      </c>
      <c r="I32" t="s">
        <v>16</v>
      </c>
      <c r="J32">
        <v>295</v>
      </c>
      <c r="K32" t="s">
        <v>25</v>
      </c>
      <c r="L32">
        <v>74</v>
      </c>
      <c r="M32" t="s">
        <v>75</v>
      </c>
      <c r="N32">
        <v>368</v>
      </c>
      <c r="O32" t="s">
        <v>17</v>
      </c>
      <c r="P32">
        <v>200</v>
      </c>
      <c r="Q32" t="s">
        <v>18</v>
      </c>
      <c r="R32">
        <v>98</v>
      </c>
      <c r="S32" t="s">
        <v>19</v>
      </c>
      <c r="T32">
        <v>102</v>
      </c>
      <c r="U32" t="s">
        <v>20</v>
      </c>
      <c r="V32">
        <v>200</v>
      </c>
      <c r="W32" t="s">
        <v>59</v>
      </c>
      <c r="X32">
        <v>98</v>
      </c>
      <c r="Y32" t="s">
        <v>61</v>
      </c>
      <c r="Z32">
        <v>102</v>
      </c>
      <c r="AA32" t="s">
        <v>63</v>
      </c>
      <c r="AB32">
        <v>0</v>
      </c>
      <c r="AC32" t="s">
        <v>65</v>
      </c>
      <c r="AD32">
        <v>0</v>
      </c>
      <c r="AE32" t="s">
        <v>21</v>
      </c>
      <c r="AF32">
        <v>0</v>
      </c>
      <c r="AG32" t="s">
        <v>67</v>
      </c>
      <c r="AH32">
        <v>0</v>
      </c>
      <c r="AI32" t="s">
        <v>69</v>
      </c>
      <c r="AJ32">
        <v>0</v>
      </c>
      <c r="AK32" t="s">
        <v>77</v>
      </c>
      <c r="AL32">
        <v>0</v>
      </c>
      <c r="AM32" t="s">
        <v>73</v>
      </c>
      <c r="AN32">
        <v>0</v>
      </c>
      <c r="AO32" t="s">
        <v>76</v>
      </c>
      <c r="AP32">
        <v>0</v>
      </c>
      <c r="AQ32" t="s">
        <v>22</v>
      </c>
    </row>
    <row r="33" spans="1:43" x14ac:dyDescent="0.55000000000000004">
      <c r="A33" t="s">
        <v>0</v>
      </c>
      <c r="B33">
        <v>81</v>
      </c>
      <c r="C33" t="s">
        <v>13</v>
      </c>
      <c r="D33">
        <v>0</v>
      </c>
      <c r="E33" t="s">
        <v>14</v>
      </c>
      <c r="F33">
        <v>1</v>
      </c>
      <c r="G33" t="s">
        <v>15</v>
      </c>
      <c r="H33">
        <v>4</v>
      </c>
      <c r="I33" t="s">
        <v>16</v>
      </c>
      <c r="J33">
        <v>16</v>
      </c>
      <c r="K33" t="s">
        <v>25</v>
      </c>
      <c r="L33">
        <v>4</v>
      </c>
      <c r="M33" t="s">
        <v>75</v>
      </c>
      <c r="N33">
        <v>19</v>
      </c>
      <c r="O33" t="s">
        <v>17</v>
      </c>
      <c r="P33">
        <v>200</v>
      </c>
      <c r="Q33" t="s">
        <v>18</v>
      </c>
      <c r="R33">
        <v>107</v>
      </c>
      <c r="S33" t="s">
        <v>19</v>
      </c>
      <c r="T33">
        <v>93</v>
      </c>
      <c r="U33" t="s">
        <v>20</v>
      </c>
      <c r="V33">
        <v>200</v>
      </c>
      <c r="W33" t="s">
        <v>59</v>
      </c>
      <c r="X33">
        <v>107</v>
      </c>
      <c r="Y33" t="s">
        <v>61</v>
      </c>
      <c r="Z33">
        <v>93</v>
      </c>
      <c r="AA33" t="s">
        <v>63</v>
      </c>
      <c r="AB33">
        <v>0</v>
      </c>
      <c r="AC33" t="s">
        <v>65</v>
      </c>
      <c r="AD33">
        <v>0</v>
      </c>
      <c r="AE33" t="s">
        <v>21</v>
      </c>
      <c r="AF33">
        <v>0</v>
      </c>
      <c r="AG33" t="s">
        <v>67</v>
      </c>
      <c r="AH33">
        <v>0</v>
      </c>
      <c r="AI33" t="s">
        <v>69</v>
      </c>
      <c r="AJ33">
        <v>0</v>
      </c>
      <c r="AK33" t="s">
        <v>77</v>
      </c>
      <c r="AL33">
        <v>0</v>
      </c>
      <c r="AM33" t="s">
        <v>73</v>
      </c>
      <c r="AN33">
        <v>0</v>
      </c>
      <c r="AO33" t="s">
        <v>76</v>
      </c>
      <c r="AP33">
        <v>0</v>
      </c>
      <c r="AQ33" t="s">
        <v>22</v>
      </c>
    </row>
    <row r="34" spans="1:43" x14ac:dyDescent="0.55000000000000004">
      <c r="A34" t="s">
        <v>0</v>
      </c>
      <c r="B34">
        <v>82</v>
      </c>
      <c r="C34" t="s">
        <v>13</v>
      </c>
      <c r="D34">
        <v>0</v>
      </c>
      <c r="E34" t="s">
        <v>14</v>
      </c>
      <c r="F34">
        <v>2</v>
      </c>
      <c r="G34" t="s">
        <v>15</v>
      </c>
      <c r="H34">
        <v>9</v>
      </c>
      <c r="I34" t="s">
        <v>16</v>
      </c>
      <c r="J34">
        <v>279</v>
      </c>
      <c r="K34" t="s">
        <v>25</v>
      </c>
      <c r="L34">
        <v>31</v>
      </c>
      <c r="M34" t="s">
        <v>75</v>
      </c>
      <c r="N34">
        <v>170</v>
      </c>
      <c r="O34" t="s">
        <v>17</v>
      </c>
      <c r="P34">
        <v>200</v>
      </c>
      <c r="Q34" t="s">
        <v>18</v>
      </c>
      <c r="R34">
        <v>92</v>
      </c>
      <c r="S34" t="s">
        <v>19</v>
      </c>
      <c r="T34">
        <v>108</v>
      </c>
      <c r="U34" t="s">
        <v>20</v>
      </c>
      <c r="V34">
        <v>200</v>
      </c>
      <c r="W34" t="s">
        <v>59</v>
      </c>
      <c r="X34">
        <v>92</v>
      </c>
      <c r="Y34" t="s">
        <v>61</v>
      </c>
      <c r="Z34">
        <v>108</v>
      </c>
      <c r="AA34" t="s">
        <v>63</v>
      </c>
      <c r="AB34">
        <v>0</v>
      </c>
      <c r="AC34" t="s">
        <v>65</v>
      </c>
      <c r="AD34">
        <v>0</v>
      </c>
      <c r="AE34" t="s">
        <v>21</v>
      </c>
      <c r="AF34">
        <v>0</v>
      </c>
      <c r="AG34" t="s">
        <v>67</v>
      </c>
      <c r="AH34">
        <v>0</v>
      </c>
      <c r="AI34" t="s">
        <v>69</v>
      </c>
      <c r="AJ34">
        <v>0</v>
      </c>
      <c r="AK34" t="s">
        <v>77</v>
      </c>
      <c r="AL34">
        <v>0</v>
      </c>
      <c r="AM34" t="s">
        <v>73</v>
      </c>
      <c r="AN34">
        <v>0</v>
      </c>
      <c r="AO34" t="s">
        <v>76</v>
      </c>
      <c r="AP34">
        <v>0</v>
      </c>
      <c r="AQ34" t="s">
        <v>22</v>
      </c>
    </row>
    <row r="35" spans="1:43" x14ac:dyDescent="0.55000000000000004">
      <c r="A35" t="s">
        <v>0</v>
      </c>
      <c r="B35">
        <v>83</v>
      </c>
      <c r="C35" t="s">
        <v>13</v>
      </c>
      <c r="D35">
        <v>0</v>
      </c>
      <c r="E35" t="s">
        <v>14</v>
      </c>
      <c r="F35">
        <v>1</v>
      </c>
      <c r="G35" t="s">
        <v>15</v>
      </c>
      <c r="H35">
        <v>5</v>
      </c>
      <c r="I35" t="s">
        <v>16</v>
      </c>
      <c r="J35">
        <v>111</v>
      </c>
      <c r="K35" t="s">
        <v>25</v>
      </c>
      <c r="L35">
        <v>22</v>
      </c>
      <c r="M35" t="s">
        <v>75</v>
      </c>
      <c r="N35">
        <v>133</v>
      </c>
      <c r="O35" t="s">
        <v>17</v>
      </c>
      <c r="P35">
        <v>200</v>
      </c>
      <c r="Q35" t="s">
        <v>18</v>
      </c>
      <c r="R35">
        <v>108</v>
      </c>
      <c r="S35" t="s">
        <v>19</v>
      </c>
      <c r="T35">
        <v>92</v>
      </c>
      <c r="U35" t="s">
        <v>20</v>
      </c>
      <c r="V35">
        <v>200</v>
      </c>
      <c r="W35" t="s">
        <v>59</v>
      </c>
      <c r="X35">
        <v>108</v>
      </c>
      <c r="Y35" t="s">
        <v>61</v>
      </c>
      <c r="Z35">
        <v>92</v>
      </c>
      <c r="AA35" t="s">
        <v>63</v>
      </c>
      <c r="AB35">
        <v>0</v>
      </c>
      <c r="AC35" t="s">
        <v>65</v>
      </c>
      <c r="AD35">
        <v>0</v>
      </c>
      <c r="AE35" t="s">
        <v>21</v>
      </c>
      <c r="AF35">
        <v>0</v>
      </c>
      <c r="AG35" t="s">
        <v>67</v>
      </c>
      <c r="AH35">
        <v>0</v>
      </c>
      <c r="AI35" t="s">
        <v>69</v>
      </c>
      <c r="AJ35">
        <v>0</v>
      </c>
      <c r="AK35" t="s">
        <v>77</v>
      </c>
      <c r="AL35">
        <v>0</v>
      </c>
      <c r="AM35" t="s">
        <v>73</v>
      </c>
      <c r="AN35">
        <v>0</v>
      </c>
      <c r="AO35" t="s">
        <v>76</v>
      </c>
      <c r="AP35">
        <v>0</v>
      </c>
      <c r="AQ35" t="s">
        <v>22</v>
      </c>
    </row>
    <row r="36" spans="1:43" x14ac:dyDescent="0.55000000000000004">
      <c r="A36" t="s">
        <v>0</v>
      </c>
      <c r="B36">
        <v>84</v>
      </c>
      <c r="C36" t="s">
        <v>13</v>
      </c>
      <c r="D36">
        <v>0</v>
      </c>
      <c r="E36" t="s">
        <v>14</v>
      </c>
      <c r="F36">
        <v>3</v>
      </c>
      <c r="G36" t="s">
        <v>15</v>
      </c>
      <c r="H36">
        <v>16</v>
      </c>
      <c r="I36" t="s">
        <v>16</v>
      </c>
      <c r="J36">
        <v>277</v>
      </c>
      <c r="K36" t="s">
        <v>25</v>
      </c>
      <c r="L36">
        <v>17</v>
      </c>
      <c r="M36" t="s">
        <v>75</v>
      </c>
      <c r="N36">
        <v>110</v>
      </c>
      <c r="O36" t="s">
        <v>17</v>
      </c>
      <c r="P36">
        <v>200</v>
      </c>
      <c r="Q36" t="s">
        <v>18</v>
      </c>
      <c r="R36">
        <v>117</v>
      </c>
      <c r="S36" t="s">
        <v>19</v>
      </c>
      <c r="T36">
        <v>83</v>
      </c>
      <c r="U36" t="s">
        <v>20</v>
      </c>
      <c r="V36">
        <v>200</v>
      </c>
      <c r="W36" t="s">
        <v>59</v>
      </c>
      <c r="X36">
        <v>117</v>
      </c>
      <c r="Y36" t="s">
        <v>61</v>
      </c>
      <c r="Z36">
        <v>83</v>
      </c>
      <c r="AA36" t="s">
        <v>63</v>
      </c>
      <c r="AB36">
        <v>0</v>
      </c>
      <c r="AC36" t="s">
        <v>65</v>
      </c>
      <c r="AD36">
        <v>0</v>
      </c>
      <c r="AE36" t="s">
        <v>21</v>
      </c>
      <c r="AF36">
        <v>0</v>
      </c>
      <c r="AG36" t="s">
        <v>67</v>
      </c>
      <c r="AH36">
        <v>0</v>
      </c>
      <c r="AI36" t="s">
        <v>69</v>
      </c>
      <c r="AJ36">
        <v>0</v>
      </c>
      <c r="AK36" t="s">
        <v>77</v>
      </c>
      <c r="AL36">
        <v>0</v>
      </c>
      <c r="AM36" t="s">
        <v>73</v>
      </c>
      <c r="AN36">
        <v>0</v>
      </c>
      <c r="AO36" t="s">
        <v>76</v>
      </c>
      <c r="AP36">
        <v>0</v>
      </c>
      <c r="AQ36" t="s">
        <v>22</v>
      </c>
    </row>
    <row r="37" spans="1:43" x14ac:dyDescent="0.55000000000000004">
      <c r="A37" t="s">
        <v>0</v>
      </c>
      <c r="B37">
        <v>85</v>
      </c>
      <c r="C37" t="s">
        <v>13</v>
      </c>
      <c r="D37">
        <v>0</v>
      </c>
      <c r="E37" t="s">
        <v>14</v>
      </c>
      <c r="F37">
        <v>3</v>
      </c>
      <c r="G37" t="s">
        <v>15</v>
      </c>
      <c r="H37">
        <v>17</v>
      </c>
      <c r="I37" t="s">
        <v>16</v>
      </c>
      <c r="J37">
        <v>265</v>
      </c>
      <c r="K37" t="s">
        <v>25</v>
      </c>
      <c r="L37">
        <v>16</v>
      </c>
      <c r="M37" t="s">
        <v>75</v>
      </c>
      <c r="N37">
        <v>104</v>
      </c>
      <c r="O37" t="s">
        <v>17</v>
      </c>
      <c r="P37">
        <v>200</v>
      </c>
      <c r="Q37" t="s">
        <v>18</v>
      </c>
      <c r="R37">
        <v>104</v>
      </c>
      <c r="S37" t="s">
        <v>19</v>
      </c>
      <c r="T37">
        <v>96</v>
      </c>
      <c r="U37" t="s">
        <v>20</v>
      </c>
      <c r="V37">
        <v>200</v>
      </c>
      <c r="W37" t="s">
        <v>59</v>
      </c>
      <c r="X37">
        <v>104</v>
      </c>
      <c r="Y37" t="s">
        <v>61</v>
      </c>
      <c r="Z37">
        <v>96</v>
      </c>
      <c r="AA37" t="s">
        <v>63</v>
      </c>
      <c r="AB37">
        <v>0</v>
      </c>
      <c r="AC37" t="s">
        <v>65</v>
      </c>
      <c r="AD37">
        <v>0</v>
      </c>
      <c r="AE37" t="s">
        <v>21</v>
      </c>
      <c r="AF37">
        <v>0</v>
      </c>
      <c r="AG37" t="s">
        <v>67</v>
      </c>
      <c r="AH37">
        <v>0</v>
      </c>
      <c r="AI37" t="s">
        <v>69</v>
      </c>
      <c r="AJ37">
        <v>0</v>
      </c>
      <c r="AK37" t="s">
        <v>77</v>
      </c>
      <c r="AL37">
        <v>0</v>
      </c>
      <c r="AM37" t="s">
        <v>73</v>
      </c>
      <c r="AN37">
        <v>0</v>
      </c>
      <c r="AO37" t="s">
        <v>76</v>
      </c>
      <c r="AP37">
        <v>0</v>
      </c>
      <c r="AQ37" t="s">
        <v>22</v>
      </c>
    </row>
    <row r="38" spans="1:43" x14ac:dyDescent="0.55000000000000004">
      <c r="A38" t="s">
        <v>0</v>
      </c>
      <c r="B38">
        <v>86</v>
      </c>
      <c r="C38" t="s">
        <v>13</v>
      </c>
      <c r="D38">
        <v>0</v>
      </c>
      <c r="E38" t="s">
        <v>14</v>
      </c>
      <c r="F38">
        <v>1</v>
      </c>
      <c r="G38" t="s">
        <v>15</v>
      </c>
      <c r="H38">
        <v>6</v>
      </c>
      <c r="I38" t="s">
        <v>16</v>
      </c>
      <c r="J38">
        <v>72</v>
      </c>
      <c r="K38" t="s">
        <v>25</v>
      </c>
      <c r="L38">
        <v>12</v>
      </c>
      <c r="M38" t="s">
        <v>75</v>
      </c>
      <c r="N38">
        <v>83</v>
      </c>
      <c r="O38" t="s">
        <v>17</v>
      </c>
      <c r="P38">
        <v>200</v>
      </c>
      <c r="Q38" t="s">
        <v>18</v>
      </c>
      <c r="R38">
        <v>97</v>
      </c>
      <c r="S38" t="s">
        <v>19</v>
      </c>
      <c r="T38">
        <v>103</v>
      </c>
      <c r="U38" t="s">
        <v>20</v>
      </c>
      <c r="V38">
        <v>200</v>
      </c>
      <c r="W38" t="s">
        <v>59</v>
      </c>
      <c r="X38">
        <v>97</v>
      </c>
      <c r="Y38" t="s">
        <v>61</v>
      </c>
      <c r="Z38">
        <v>103</v>
      </c>
      <c r="AA38" t="s">
        <v>63</v>
      </c>
      <c r="AB38">
        <v>0</v>
      </c>
      <c r="AC38" t="s">
        <v>65</v>
      </c>
      <c r="AD38">
        <v>0</v>
      </c>
      <c r="AE38" t="s">
        <v>21</v>
      </c>
      <c r="AF38">
        <v>0</v>
      </c>
      <c r="AG38" t="s">
        <v>67</v>
      </c>
      <c r="AH38">
        <v>0</v>
      </c>
      <c r="AI38" t="s">
        <v>69</v>
      </c>
      <c r="AJ38">
        <v>0</v>
      </c>
      <c r="AK38" t="s">
        <v>77</v>
      </c>
      <c r="AL38">
        <v>0</v>
      </c>
      <c r="AM38" t="s">
        <v>73</v>
      </c>
      <c r="AN38">
        <v>0</v>
      </c>
      <c r="AO38" t="s">
        <v>76</v>
      </c>
      <c r="AP38">
        <v>0</v>
      </c>
      <c r="AQ38" t="s">
        <v>22</v>
      </c>
    </row>
    <row r="39" spans="1:43" x14ac:dyDescent="0.55000000000000004">
      <c r="A39" t="s">
        <v>0</v>
      </c>
      <c r="B39">
        <v>87</v>
      </c>
      <c r="C39" t="s">
        <v>13</v>
      </c>
      <c r="D39">
        <v>0</v>
      </c>
      <c r="E39" t="s">
        <v>14</v>
      </c>
      <c r="F39">
        <v>1</v>
      </c>
      <c r="G39" t="s">
        <v>15</v>
      </c>
      <c r="H39">
        <v>7</v>
      </c>
      <c r="I39" t="s">
        <v>16</v>
      </c>
      <c r="J39">
        <v>45</v>
      </c>
      <c r="K39" t="s">
        <v>25</v>
      </c>
      <c r="L39">
        <v>6</v>
      </c>
      <c r="M39" t="s">
        <v>75</v>
      </c>
      <c r="N39">
        <v>51</v>
      </c>
      <c r="O39" t="s">
        <v>17</v>
      </c>
      <c r="P39">
        <v>200</v>
      </c>
      <c r="Q39" t="s">
        <v>18</v>
      </c>
      <c r="R39">
        <v>101</v>
      </c>
      <c r="S39" t="s">
        <v>19</v>
      </c>
      <c r="T39">
        <v>99</v>
      </c>
      <c r="U39" t="s">
        <v>20</v>
      </c>
      <c r="V39">
        <v>200</v>
      </c>
      <c r="W39" t="s">
        <v>59</v>
      </c>
      <c r="X39">
        <v>101</v>
      </c>
      <c r="Y39" t="s">
        <v>61</v>
      </c>
      <c r="Z39">
        <v>99</v>
      </c>
      <c r="AA39" t="s">
        <v>63</v>
      </c>
      <c r="AB39">
        <v>0</v>
      </c>
      <c r="AC39" t="s">
        <v>65</v>
      </c>
      <c r="AD39">
        <v>0</v>
      </c>
      <c r="AE39" t="s">
        <v>21</v>
      </c>
      <c r="AF39">
        <v>0</v>
      </c>
      <c r="AG39" t="s">
        <v>67</v>
      </c>
      <c r="AH39">
        <v>0</v>
      </c>
      <c r="AI39" t="s">
        <v>69</v>
      </c>
      <c r="AJ39">
        <v>0</v>
      </c>
      <c r="AK39" t="s">
        <v>77</v>
      </c>
      <c r="AL39">
        <v>0</v>
      </c>
      <c r="AM39" t="s">
        <v>73</v>
      </c>
      <c r="AN39">
        <v>0</v>
      </c>
      <c r="AO39" t="s">
        <v>76</v>
      </c>
      <c r="AP39">
        <v>0</v>
      </c>
      <c r="AQ39" t="s">
        <v>22</v>
      </c>
    </row>
    <row r="40" spans="1:43" x14ac:dyDescent="0.55000000000000004">
      <c r="A40" t="s">
        <v>0</v>
      </c>
      <c r="B40">
        <v>88</v>
      </c>
      <c r="C40" t="s">
        <v>13</v>
      </c>
      <c r="D40">
        <v>0</v>
      </c>
      <c r="E40" t="s">
        <v>14</v>
      </c>
      <c r="F40">
        <v>2</v>
      </c>
      <c r="G40" t="s">
        <v>15</v>
      </c>
      <c r="H40">
        <v>15</v>
      </c>
      <c r="I40" t="s">
        <v>16</v>
      </c>
      <c r="J40">
        <v>259</v>
      </c>
      <c r="K40" t="s">
        <v>25</v>
      </c>
      <c r="L40">
        <v>17</v>
      </c>
      <c r="M40" t="s">
        <v>75</v>
      </c>
      <c r="N40">
        <v>147</v>
      </c>
      <c r="O40" t="s">
        <v>17</v>
      </c>
      <c r="P40">
        <v>200</v>
      </c>
      <c r="Q40" t="s">
        <v>18</v>
      </c>
      <c r="R40">
        <v>89</v>
      </c>
      <c r="S40" t="s">
        <v>19</v>
      </c>
      <c r="T40">
        <v>111</v>
      </c>
      <c r="U40" t="s">
        <v>20</v>
      </c>
      <c r="V40">
        <v>200</v>
      </c>
      <c r="W40" t="s">
        <v>59</v>
      </c>
      <c r="X40">
        <v>89</v>
      </c>
      <c r="Y40" t="s">
        <v>61</v>
      </c>
      <c r="Z40">
        <v>111</v>
      </c>
      <c r="AA40" t="s">
        <v>63</v>
      </c>
      <c r="AB40">
        <v>0</v>
      </c>
      <c r="AC40" t="s">
        <v>65</v>
      </c>
      <c r="AD40">
        <v>0</v>
      </c>
      <c r="AE40" t="s">
        <v>21</v>
      </c>
      <c r="AF40">
        <v>0</v>
      </c>
      <c r="AG40" t="s">
        <v>67</v>
      </c>
      <c r="AH40">
        <v>0</v>
      </c>
      <c r="AI40" t="s">
        <v>69</v>
      </c>
      <c r="AJ40">
        <v>0</v>
      </c>
      <c r="AK40" t="s">
        <v>77</v>
      </c>
      <c r="AL40">
        <v>0</v>
      </c>
      <c r="AM40" t="s">
        <v>73</v>
      </c>
      <c r="AN40">
        <v>0</v>
      </c>
      <c r="AO40" t="s">
        <v>76</v>
      </c>
      <c r="AP40">
        <v>0</v>
      </c>
      <c r="AQ40" t="s">
        <v>22</v>
      </c>
    </row>
    <row r="41" spans="1:43" x14ac:dyDescent="0.55000000000000004">
      <c r="A41" t="s">
        <v>0</v>
      </c>
      <c r="B41">
        <v>89</v>
      </c>
      <c r="C41" t="s">
        <v>13</v>
      </c>
      <c r="D41">
        <v>0</v>
      </c>
      <c r="E41" t="s">
        <v>14</v>
      </c>
      <c r="F41">
        <v>1</v>
      </c>
      <c r="G41" t="s">
        <v>15</v>
      </c>
      <c r="H41">
        <v>8</v>
      </c>
      <c r="I41" t="s">
        <v>16</v>
      </c>
      <c r="J41">
        <v>208</v>
      </c>
      <c r="K41" t="s">
        <v>25</v>
      </c>
      <c r="L41">
        <v>26</v>
      </c>
      <c r="M41" t="s">
        <v>75</v>
      </c>
      <c r="N41">
        <v>233</v>
      </c>
      <c r="O41" t="s">
        <v>17</v>
      </c>
      <c r="P41">
        <v>200</v>
      </c>
      <c r="Q41" t="s">
        <v>18</v>
      </c>
      <c r="R41">
        <v>83</v>
      </c>
      <c r="S41" t="s">
        <v>19</v>
      </c>
      <c r="T41">
        <v>117</v>
      </c>
      <c r="U41" t="s">
        <v>20</v>
      </c>
      <c r="V41">
        <v>200</v>
      </c>
      <c r="W41" t="s">
        <v>59</v>
      </c>
      <c r="X41">
        <v>83</v>
      </c>
      <c r="Y41" t="s">
        <v>61</v>
      </c>
      <c r="Z41">
        <v>117</v>
      </c>
      <c r="AA41" t="s">
        <v>63</v>
      </c>
      <c r="AB41">
        <v>0</v>
      </c>
      <c r="AC41" t="s">
        <v>65</v>
      </c>
      <c r="AD41">
        <v>0</v>
      </c>
      <c r="AE41" t="s">
        <v>21</v>
      </c>
      <c r="AF41">
        <v>0</v>
      </c>
      <c r="AG41" t="s">
        <v>67</v>
      </c>
      <c r="AH41">
        <v>0</v>
      </c>
      <c r="AI41" t="s">
        <v>69</v>
      </c>
      <c r="AJ41">
        <v>0</v>
      </c>
      <c r="AK41" t="s">
        <v>77</v>
      </c>
      <c r="AL41">
        <v>0</v>
      </c>
      <c r="AM41" t="s">
        <v>73</v>
      </c>
      <c r="AN41">
        <v>0</v>
      </c>
      <c r="AO41" t="s">
        <v>76</v>
      </c>
      <c r="AP41">
        <v>0</v>
      </c>
      <c r="AQ41" t="s">
        <v>22</v>
      </c>
    </row>
    <row r="42" spans="1:43" x14ac:dyDescent="0.55000000000000004">
      <c r="A42" t="s">
        <v>0</v>
      </c>
      <c r="B42">
        <v>90</v>
      </c>
      <c r="C42" t="s">
        <v>13</v>
      </c>
      <c r="D42">
        <v>0</v>
      </c>
      <c r="E42" t="s">
        <v>14</v>
      </c>
      <c r="F42">
        <v>1</v>
      </c>
      <c r="G42" t="s">
        <v>15</v>
      </c>
      <c r="H42">
        <v>9</v>
      </c>
      <c r="I42" t="s">
        <v>16</v>
      </c>
      <c r="J42">
        <v>294</v>
      </c>
      <c r="K42" t="s">
        <v>25</v>
      </c>
      <c r="L42">
        <v>33</v>
      </c>
      <c r="M42" t="s">
        <v>75</v>
      </c>
      <c r="N42">
        <v>326</v>
      </c>
      <c r="O42" t="s">
        <v>17</v>
      </c>
      <c r="P42">
        <v>200</v>
      </c>
      <c r="Q42" t="s">
        <v>18</v>
      </c>
      <c r="R42">
        <v>105</v>
      </c>
      <c r="S42" t="s">
        <v>19</v>
      </c>
      <c r="T42">
        <v>95</v>
      </c>
      <c r="U42" t="s">
        <v>20</v>
      </c>
      <c r="V42">
        <v>200</v>
      </c>
      <c r="W42" t="s">
        <v>59</v>
      </c>
      <c r="X42">
        <v>105</v>
      </c>
      <c r="Y42" t="s">
        <v>61</v>
      </c>
      <c r="Z42">
        <v>95</v>
      </c>
      <c r="AA42" t="s">
        <v>63</v>
      </c>
      <c r="AB42">
        <v>0</v>
      </c>
      <c r="AC42" t="s">
        <v>65</v>
      </c>
      <c r="AD42">
        <v>0</v>
      </c>
      <c r="AE42" t="s">
        <v>21</v>
      </c>
      <c r="AF42">
        <v>0</v>
      </c>
      <c r="AG42" t="s">
        <v>67</v>
      </c>
      <c r="AH42">
        <v>0</v>
      </c>
      <c r="AI42" t="s">
        <v>69</v>
      </c>
      <c r="AJ42">
        <v>0</v>
      </c>
      <c r="AK42" t="s">
        <v>77</v>
      </c>
      <c r="AL42">
        <v>0</v>
      </c>
      <c r="AM42" t="s">
        <v>73</v>
      </c>
      <c r="AN42">
        <v>0</v>
      </c>
      <c r="AO42" t="s">
        <v>76</v>
      </c>
      <c r="AP42">
        <v>0</v>
      </c>
      <c r="AQ42" t="s">
        <v>22</v>
      </c>
    </row>
    <row r="43" spans="1:43" x14ac:dyDescent="0.55000000000000004">
      <c r="A43" t="s">
        <v>0</v>
      </c>
      <c r="B43">
        <v>91</v>
      </c>
      <c r="C43" t="s">
        <v>13</v>
      </c>
      <c r="D43">
        <v>0</v>
      </c>
      <c r="E43" t="s">
        <v>14</v>
      </c>
      <c r="F43">
        <v>1</v>
      </c>
      <c r="G43" t="s">
        <v>15</v>
      </c>
      <c r="H43">
        <v>10</v>
      </c>
      <c r="I43" t="s">
        <v>16</v>
      </c>
      <c r="J43">
        <v>88</v>
      </c>
      <c r="K43" t="s">
        <v>25</v>
      </c>
      <c r="L43">
        <v>9</v>
      </c>
      <c r="M43" t="s">
        <v>75</v>
      </c>
      <c r="N43">
        <v>96</v>
      </c>
      <c r="O43" t="s">
        <v>17</v>
      </c>
      <c r="P43">
        <v>200</v>
      </c>
      <c r="Q43" t="s">
        <v>18</v>
      </c>
      <c r="R43">
        <v>96</v>
      </c>
      <c r="S43" t="s">
        <v>19</v>
      </c>
      <c r="T43">
        <v>104</v>
      </c>
      <c r="U43" t="s">
        <v>20</v>
      </c>
      <c r="V43">
        <v>200</v>
      </c>
      <c r="W43" t="s">
        <v>59</v>
      </c>
      <c r="X43">
        <v>96</v>
      </c>
      <c r="Y43" t="s">
        <v>61</v>
      </c>
      <c r="Z43">
        <v>104</v>
      </c>
      <c r="AA43" t="s">
        <v>63</v>
      </c>
      <c r="AB43">
        <v>0</v>
      </c>
      <c r="AC43" t="s">
        <v>65</v>
      </c>
      <c r="AD43">
        <v>0</v>
      </c>
      <c r="AE43" t="s">
        <v>21</v>
      </c>
      <c r="AF43">
        <v>0</v>
      </c>
      <c r="AG43" t="s">
        <v>67</v>
      </c>
      <c r="AH43">
        <v>0</v>
      </c>
      <c r="AI43" t="s">
        <v>69</v>
      </c>
      <c r="AJ43">
        <v>0</v>
      </c>
      <c r="AK43" t="s">
        <v>77</v>
      </c>
      <c r="AL43">
        <v>0</v>
      </c>
      <c r="AM43" t="s">
        <v>73</v>
      </c>
      <c r="AN43">
        <v>0</v>
      </c>
      <c r="AO43" t="s">
        <v>76</v>
      </c>
      <c r="AP43">
        <v>0</v>
      </c>
      <c r="AQ43" t="s">
        <v>22</v>
      </c>
    </row>
    <row r="44" spans="1:43" x14ac:dyDescent="0.55000000000000004">
      <c r="A44" t="s">
        <v>0</v>
      </c>
      <c r="B44">
        <v>92</v>
      </c>
      <c r="C44" t="s">
        <v>13</v>
      </c>
      <c r="D44">
        <v>0</v>
      </c>
      <c r="E44" t="s">
        <v>14</v>
      </c>
      <c r="F44">
        <v>1</v>
      </c>
      <c r="G44" t="s">
        <v>15</v>
      </c>
      <c r="H44">
        <v>12</v>
      </c>
      <c r="I44" t="s">
        <v>16</v>
      </c>
      <c r="J44">
        <v>169</v>
      </c>
      <c r="K44" t="s">
        <v>25</v>
      </c>
      <c r="L44">
        <v>14</v>
      </c>
      <c r="M44" t="s">
        <v>75</v>
      </c>
      <c r="N44">
        <v>183</v>
      </c>
      <c r="O44" t="s">
        <v>17</v>
      </c>
      <c r="P44">
        <v>200</v>
      </c>
      <c r="Q44" t="s">
        <v>18</v>
      </c>
      <c r="R44">
        <v>100</v>
      </c>
      <c r="S44" t="s">
        <v>19</v>
      </c>
      <c r="T44">
        <v>100</v>
      </c>
      <c r="U44" t="s">
        <v>20</v>
      </c>
      <c r="V44">
        <v>200</v>
      </c>
      <c r="W44" t="s">
        <v>59</v>
      </c>
      <c r="X44">
        <v>100</v>
      </c>
      <c r="Y44" t="s">
        <v>61</v>
      </c>
      <c r="Z44">
        <v>100</v>
      </c>
      <c r="AA44" t="s">
        <v>63</v>
      </c>
      <c r="AB44">
        <v>0</v>
      </c>
      <c r="AC44" t="s">
        <v>65</v>
      </c>
      <c r="AD44">
        <v>0</v>
      </c>
      <c r="AE44" t="s">
        <v>21</v>
      </c>
      <c r="AF44">
        <v>0</v>
      </c>
      <c r="AG44" t="s">
        <v>67</v>
      </c>
      <c r="AH44">
        <v>0</v>
      </c>
      <c r="AI44" t="s">
        <v>69</v>
      </c>
      <c r="AJ44">
        <v>0</v>
      </c>
      <c r="AK44" t="s">
        <v>77</v>
      </c>
      <c r="AL44">
        <v>0</v>
      </c>
      <c r="AM44" t="s">
        <v>73</v>
      </c>
      <c r="AN44">
        <v>0</v>
      </c>
      <c r="AO44" t="s">
        <v>76</v>
      </c>
      <c r="AP44">
        <v>0</v>
      </c>
      <c r="AQ44" t="s">
        <v>22</v>
      </c>
    </row>
    <row r="45" spans="1:43" x14ac:dyDescent="0.55000000000000004">
      <c r="A45" t="s">
        <v>0</v>
      </c>
      <c r="B45">
        <v>93</v>
      </c>
      <c r="C45" t="s">
        <v>13</v>
      </c>
      <c r="D45">
        <v>0</v>
      </c>
      <c r="E45" t="s">
        <v>14</v>
      </c>
      <c r="F45">
        <v>1</v>
      </c>
      <c r="G45" t="s">
        <v>15</v>
      </c>
      <c r="H45">
        <v>13</v>
      </c>
      <c r="I45" t="s">
        <v>16</v>
      </c>
      <c r="J45">
        <v>182</v>
      </c>
      <c r="K45" t="s">
        <v>25</v>
      </c>
      <c r="L45">
        <v>14</v>
      </c>
      <c r="M45" t="s">
        <v>75</v>
      </c>
      <c r="N45">
        <v>195</v>
      </c>
      <c r="O45" t="s">
        <v>17</v>
      </c>
      <c r="P45">
        <v>200</v>
      </c>
      <c r="Q45" t="s">
        <v>18</v>
      </c>
      <c r="R45">
        <v>88</v>
      </c>
      <c r="S45" t="s">
        <v>19</v>
      </c>
      <c r="T45">
        <v>112</v>
      </c>
      <c r="U45" t="s">
        <v>20</v>
      </c>
      <c r="V45">
        <v>200</v>
      </c>
      <c r="W45" t="s">
        <v>59</v>
      </c>
      <c r="X45">
        <v>88</v>
      </c>
      <c r="Y45" t="s">
        <v>61</v>
      </c>
      <c r="Z45">
        <v>112</v>
      </c>
      <c r="AA45" t="s">
        <v>63</v>
      </c>
      <c r="AB45">
        <v>0</v>
      </c>
      <c r="AC45" t="s">
        <v>65</v>
      </c>
      <c r="AD45">
        <v>0</v>
      </c>
      <c r="AE45" t="s">
        <v>21</v>
      </c>
      <c r="AF45">
        <v>0</v>
      </c>
      <c r="AG45" t="s">
        <v>67</v>
      </c>
      <c r="AH45">
        <v>0</v>
      </c>
      <c r="AI45" t="s">
        <v>69</v>
      </c>
      <c r="AJ45">
        <v>0</v>
      </c>
      <c r="AK45" t="s">
        <v>77</v>
      </c>
      <c r="AL45">
        <v>0</v>
      </c>
      <c r="AM45" t="s">
        <v>73</v>
      </c>
      <c r="AN45">
        <v>0</v>
      </c>
      <c r="AO45" t="s">
        <v>76</v>
      </c>
      <c r="AP45">
        <v>0</v>
      </c>
      <c r="AQ45" t="s">
        <v>22</v>
      </c>
    </row>
    <row r="46" spans="1:43" x14ac:dyDescent="0.55000000000000004">
      <c r="A46" t="s">
        <v>0</v>
      </c>
      <c r="B46">
        <v>94</v>
      </c>
      <c r="C46" t="s">
        <v>13</v>
      </c>
      <c r="D46">
        <v>0</v>
      </c>
      <c r="E46" t="s">
        <v>14</v>
      </c>
      <c r="F46">
        <v>1</v>
      </c>
      <c r="G46" t="s">
        <v>15</v>
      </c>
      <c r="H46">
        <v>16</v>
      </c>
      <c r="I46" t="s">
        <v>16</v>
      </c>
      <c r="J46">
        <v>277</v>
      </c>
      <c r="K46" t="s">
        <v>25</v>
      </c>
      <c r="L46">
        <v>17</v>
      </c>
      <c r="M46" t="s">
        <v>75</v>
      </c>
      <c r="N46">
        <v>294</v>
      </c>
      <c r="O46" t="s">
        <v>17</v>
      </c>
      <c r="P46">
        <v>200</v>
      </c>
      <c r="Q46" t="s">
        <v>18</v>
      </c>
      <c r="R46">
        <v>99</v>
      </c>
      <c r="S46" t="s">
        <v>19</v>
      </c>
      <c r="T46">
        <v>101</v>
      </c>
      <c r="U46" t="s">
        <v>20</v>
      </c>
      <c r="V46">
        <v>200</v>
      </c>
      <c r="W46" t="s">
        <v>59</v>
      </c>
      <c r="X46">
        <v>99</v>
      </c>
      <c r="Y46" t="s">
        <v>61</v>
      </c>
      <c r="Z46">
        <v>101</v>
      </c>
      <c r="AA46" t="s">
        <v>63</v>
      </c>
      <c r="AB46">
        <v>0</v>
      </c>
      <c r="AC46" t="s">
        <v>65</v>
      </c>
      <c r="AD46">
        <v>0</v>
      </c>
      <c r="AE46" t="s">
        <v>21</v>
      </c>
      <c r="AF46">
        <v>0</v>
      </c>
      <c r="AG46" t="s">
        <v>67</v>
      </c>
      <c r="AH46">
        <v>0</v>
      </c>
      <c r="AI46" t="s">
        <v>69</v>
      </c>
      <c r="AJ46">
        <v>0</v>
      </c>
      <c r="AK46" t="s">
        <v>77</v>
      </c>
      <c r="AL46">
        <v>0</v>
      </c>
      <c r="AM46" t="s">
        <v>73</v>
      </c>
      <c r="AN46">
        <v>0</v>
      </c>
      <c r="AO46" t="s">
        <v>76</v>
      </c>
      <c r="AP46">
        <v>0</v>
      </c>
      <c r="AQ46" t="s">
        <v>22</v>
      </c>
    </row>
    <row r="47" spans="1:43" x14ac:dyDescent="0.55000000000000004">
      <c r="A47" t="s">
        <v>0</v>
      </c>
      <c r="B47">
        <v>95</v>
      </c>
      <c r="C47" t="s">
        <v>13</v>
      </c>
      <c r="D47">
        <v>0</v>
      </c>
      <c r="E47" t="s">
        <v>14</v>
      </c>
      <c r="F47">
        <v>1</v>
      </c>
      <c r="G47" t="s">
        <v>15</v>
      </c>
      <c r="H47">
        <v>19</v>
      </c>
      <c r="I47" t="s">
        <v>16</v>
      </c>
      <c r="J47">
        <v>298</v>
      </c>
      <c r="K47" t="s">
        <v>25</v>
      </c>
      <c r="L47">
        <v>16</v>
      </c>
      <c r="M47" t="s">
        <v>75</v>
      </c>
      <c r="N47">
        <v>313</v>
      </c>
      <c r="O47" t="s">
        <v>17</v>
      </c>
      <c r="P47">
        <v>200</v>
      </c>
      <c r="Q47" t="s">
        <v>18</v>
      </c>
      <c r="R47">
        <v>97</v>
      </c>
      <c r="S47" t="s">
        <v>19</v>
      </c>
      <c r="T47">
        <v>103</v>
      </c>
      <c r="U47" t="s">
        <v>20</v>
      </c>
      <c r="V47">
        <v>200</v>
      </c>
      <c r="W47" t="s">
        <v>59</v>
      </c>
      <c r="X47">
        <v>97</v>
      </c>
      <c r="Y47" t="s">
        <v>61</v>
      </c>
      <c r="Z47">
        <v>103</v>
      </c>
      <c r="AA47" t="s">
        <v>63</v>
      </c>
      <c r="AB47">
        <v>0</v>
      </c>
      <c r="AC47" t="s">
        <v>65</v>
      </c>
      <c r="AD47">
        <v>0</v>
      </c>
      <c r="AE47" t="s">
        <v>21</v>
      </c>
      <c r="AF47">
        <v>0</v>
      </c>
      <c r="AG47" t="s">
        <v>67</v>
      </c>
      <c r="AH47">
        <v>0</v>
      </c>
      <c r="AI47" t="s">
        <v>69</v>
      </c>
      <c r="AJ47">
        <v>0</v>
      </c>
      <c r="AK47" t="s">
        <v>77</v>
      </c>
      <c r="AL47">
        <v>0</v>
      </c>
      <c r="AM47" t="s">
        <v>73</v>
      </c>
      <c r="AN47">
        <v>0</v>
      </c>
      <c r="AO47" t="s">
        <v>76</v>
      </c>
      <c r="AP47">
        <v>0</v>
      </c>
      <c r="AQ47" t="s">
        <v>22</v>
      </c>
    </row>
    <row r="48" spans="1:43" x14ac:dyDescent="0.55000000000000004">
      <c r="A48" t="s">
        <v>0</v>
      </c>
      <c r="B48">
        <v>96</v>
      </c>
      <c r="C48" t="s">
        <v>13</v>
      </c>
      <c r="D48">
        <v>0</v>
      </c>
      <c r="E48" t="s">
        <v>14</v>
      </c>
      <c r="F48">
        <v>1</v>
      </c>
      <c r="G48" t="s">
        <v>15</v>
      </c>
      <c r="H48">
        <v>17</v>
      </c>
      <c r="I48" t="s">
        <v>16</v>
      </c>
      <c r="J48">
        <v>17</v>
      </c>
      <c r="K48" t="s">
        <v>25</v>
      </c>
      <c r="L48">
        <v>1</v>
      </c>
      <c r="M48" t="s">
        <v>75</v>
      </c>
      <c r="N48">
        <v>17</v>
      </c>
      <c r="O48" t="s">
        <v>17</v>
      </c>
      <c r="P48">
        <v>200</v>
      </c>
      <c r="Q48" t="s">
        <v>18</v>
      </c>
      <c r="R48">
        <v>98</v>
      </c>
      <c r="S48" t="s">
        <v>19</v>
      </c>
      <c r="T48">
        <v>102</v>
      </c>
      <c r="U48" t="s">
        <v>20</v>
      </c>
      <c r="V48">
        <v>200</v>
      </c>
      <c r="W48" t="s">
        <v>59</v>
      </c>
      <c r="X48">
        <v>98</v>
      </c>
      <c r="Y48" t="s">
        <v>61</v>
      </c>
      <c r="Z48">
        <v>102</v>
      </c>
      <c r="AA48" t="s">
        <v>63</v>
      </c>
      <c r="AB48">
        <v>0</v>
      </c>
      <c r="AC48" t="s">
        <v>65</v>
      </c>
      <c r="AD48">
        <v>0</v>
      </c>
      <c r="AE48" t="s">
        <v>21</v>
      </c>
      <c r="AF48">
        <v>0</v>
      </c>
      <c r="AG48" t="s">
        <v>67</v>
      </c>
      <c r="AH48">
        <v>0</v>
      </c>
      <c r="AI48" t="s">
        <v>69</v>
      </c>
      <c r="AJ48">
        <v>0</v>
      </c>
      <c r="AK48" t="s">
        <v>77</v>
      </c>
      <c r="AL48">
        <v>0</v>
      </c>
      <c r="AM48" t="s">
        <v>73</v>
      </c>
      <c r="AN48">
        <v>0</v>
      </c>
      <c r="AO48" t="s">
        <v>76</v>
      </c>
      <c r="AP48">
        <v>0</v>
      </c>
      <c r="AQ48" t="s">
        <v>22</v>
      </c>
    </row>
    <row r="49" spans="1:43" x14ac:dyDescent="0.55000000000000004">
      <c r="A49" t="s">
        <v>0</v>
      </c>
      <c r="B49">
        <v>97</v>
      </c>
      <c r="C49" t="s">
        <v>13</v>
      </c>
      <c r="D49">
        <v>0</v>
      </c>
      <c r="E49" t="s">
        <v>14</v>
      </c>
      <c r="F49">
        <v>1</v>
      </c>
      <c r="G49" t="s">
        <v>15</v>
      </c>
      <c r="H49">
        <v>31</v>
      </c>
      <c r="I49" t="s">
        <v>16</v>
      </c>
      <c r="J49">
        <v>216</v>
      </c>
      <c r="K49" t="s">
        <v>25</v>
      </c>
      <c r="L49">
        <v>7</v>
      </c>
      <c r="M49" t="s">
        <v>75</v>
      </c>
      <c r="N49">
        <v>222</v>
      </c>
      <c r="O49" t="s">
        <v>17</v>
      </c>
      <c r="P49">
        <v>200</v>
      </c>
      <c r="Q49" t="s">
        <v>18</v>
      </c>
      <c r="R49">
        <v>108</v>
      </c>
      <c r="S49" t="s">
        <v>19</v>
      </c>
      <c r="T49">
        <v>92</v>
      </c>
      <c r="U49" t="s">
        <v>20</v>
      </c>
      <c r="V49">
        <v>200</v>
      </c>
      <c r="W49" t="s">
        <v>59</v>
      </c>
      <c r="X49">
        <v>108</v>
      </c>
      <c r="Y49" t="s">
        <v>61</v>
      </c>
      <c r="Z49">
        <v>92</v>
      </c>
      <c r="AA49" t="s">
        <v>63</v>
      </c>
      <c r="AB49">
        <v>0</v>
      </c>
      <c r="AC49" t="s">
        <v>65</v>
      </c>
      <c r="AD49">
        <v>0</v>
      </c>
      <c r="AE49" t="s">
        <v>21</v>
      </c>
      <c r="AF49">
        <v>0</v>
      </c>
      <c r="AG49" t="s">
        <v>67</v>
      </c>
      <c r="AH49">
        <v>0</v>
      </c>
      <c r="AI49" t="s">
        <v>69</v>
      </c>
      <c r="AJ49">
        <v>0</v>
      </c>
      <c r="AK49" t="s">
        <v>77</v>
      </c>
      <c r="AL49">
        <v>0</v>
      </c>
      <c r="AM49" t="s">
        <v>73</v>
      </c>
      <c r="AN49">
        <v>0</v>
      </c>
      <c r="AO49" t="s">
        <v>76</v>
      </c>
      <c r="AP49">
        <v>0</v>
      </c>
      <c r="AQ49" t="s">
        <v>22</v>
      </c>
    </row>
    <row r="50" spans="1:43" x14ac:dyDescent="0.55000000000000004">
      <c r="A50" t="s">
        <v>0</v>
      </c>
      <c r="B50">
        <v>98</v>
      </c>
      <c r="C50" t="s">
        <v>13</v>
      </c>
      <c r="D50">
        <v>0</v>
      </c>
      <c r="E50" t="s">
        <v>14</v>
      </c>
      <c r="F50">
        <v>1</v>
      </c>
      <c r="G50" t="s">
        <v>15</v>
      </c>
      <c r="H50">
        <v>47</v>
      </c>
      <c r="I50" t="s">
        <v>16</v>
      </c>
      <c r="J50">
        <v>278</v>
      </c>
      <c r="K50" t="s">
        <v>25</v>
      </c>
      <c r="L50">
        <v>6</v>
      </c>
      <c r="M50" t="s">
        <v>75</v>
      </c>
      <c r="N50">
        <v>283</v>
      </c>
      <c r="O50" t="s">
        <v>17</v>
      </c>
      <c r="P50">
        <v>200</v>
      </c>
      <c r="Q50" t="s">
        <v>18</v>
      </c>
      <c r="R50">
        <v>105</v>
      </c>
      <c r="S50" t="s">
        <v>19</v>
      </c>
      <c r="T50">
        <v>95</v>
      </c>
      <c r="U50" t="s">
        <v>20</v>
      </c>
      <c r="V50">
        <v>200</v>
      </c>
      <c r="W50" t="s">
        <v>59</v>
      </c>
      <c r="X50">
        <v>105</v>
      </c>
      <c r="Y50" t="s">
        <v>61</v>
      </c>
      <c r="Z50">
        <v>95</v>
      </c>
      <c r="AA50" t="s">
        <v>63</v>
      </c>
      <c r="AB50">
        <v>0</v>
      </c>
      <c r="AC50" t="s">
        <v>65</v>
      </c>
      <c r="AD50">
        <v>0</v>
      </c>
      <c r="AE50" t="s">
        <v>21</v>
      </c>
      <c r="AF50">
        <v>0</v>
      </c>
      <c r="AG50" t="s">
        <v>67</v>
      </c>
      <c r="AH50">
        <v>0</v>
      </c>
      <c r="AI50" t="s">
        <v>69</v>
      </c>
      <c r="AJ50">
        <v>0</v>
      </c>
      <c r="AK50" t="s">
        <v>77</v>
      </c>
      <c r="AL50">
        <v>0</v>
      </c>
      <c r="AM50" t="s">
        <v>73</v>
      </c>
      <c r="AN50">
        <v>0</v>
      </c>
      <c r="AO50" t="s">
        <v>76</v>
      </c>
      <c r="AP50">
        <v>0</v>
      </c>
      <c r="AQ50" t="s">
        <v>22</v>
      </c>
    </row>
    <row r="51" spans="1:43" x14ac:dyDescent="0.55000000000000004">
      <c r="A51" t="s">
        <v>0</v>
      </c>
      <c r="B51">
        <v>99</v>
      </c>
      <c r="C51" t="s">
        <v>13</v>
      </c>
      <c r="D51">
        <v>0</v>
      </c>
      <c r="E51" t="s">
        <v>14</v>
      </c>
      <c r="F51">
        <v>1</v>
      </c>
      <c r="G51" t="s">
        <v>15</v>
      </c>
      <c r="H51">
        <v>69</v>
      </c>
      <c r="I51" t="s">
        <v>16</v>
      </c>
      <c r="J51">
        <v>69</v>
      </c>
      <c r="K51" t="s">
        <v>25</v>
      </c>
      <c r="L51">
        <v>1</v>
      </c>
      <c r="M51" t="s">
        <v>75</v>
      </c>
      <c r="N51">
        <v>69</v>
      </c>
      <c r="O51" t="s">
        <v>17</v>
      </c>
      <c r="P51">
        <v>200</v>
      </c>
      <c r="Q51" t="s">
        <v>18</v>
      </c>
      <c r="R51">
        <v>99</v>
      </c>
      <c r="S51" t="s">
        <v>19</v>
      </c>
      <c r="T51">
        <v>101</v>
      </c>
      <c r="U51" t="s">
        <v>20</v>
      </c>
      <c r="V51">
        <v>200</v>
      </c>
      <c r="W51" t="s">
        <v>59</v>
      </c>
      <c r="X51">
        <v>99</v>
      </c>
      <c r="Y51" t="s">
        <v>61</v>
      </c>
      <c r="Z51">
        <v>101</v>
      </c>
      <c r="AA51" t="s">
        <v>63</v>
      </c>
      <c r="AB51">
        <v>0</v>
      </c>
      <c r="AC51" t="s">
        <v>65</v>
      </c>
      <c r="AD51">
        <v>0</v>
      </c>
      <c r="AE51" t="s">
        <v>21</v>
      </c>
      <c r="AF51">
        <v>0</v>
      </c>
      <c r="AG51" t="s">
        <v>67</v>
      </c>
      <c r="AH51">
        <v>0</v>
      </c>
      <c r="AI51" t="s">
        <v>69</v>
      </c>
      <c r="AJ51">
        <v>0</v>
      </c>
      <c r="AK51" t="s">
        <v>77</v>
      </c>
      <c r="AL51">
        <v>0</v>
      </c>
      <c r="AM51" t="s">
        <v>73</v>
      </c>
      <c r="AN51">
        <v>0</v>
      </c>
      <c r="AO51" t="s">
        <v>76</v>
      </c>
      <c r="AP51">
        <v>0</v>
      </c>
      <c r="AQ51" t="s">
        <v>22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06BC9-A7A0-41E8-9C24-61CD81EF9033}">
  <dimension ref="A1:AQ51"/>
  <sheetViews>
    <sheetView workbookViewId="0"/>
  </sheetViews>
  <sheetFormatPr defaultRowHeight="18" x14ac:dyDescent="0.55000000000000004"/>
  <cols>
    <col min="1" max="1" width="5.83203125" bestFit="1" customWidth="1"/>
    <col min="2" max="2" width="4.5" bestFit="1" customWidth="1"/>
    <col min="3" max="3" width="7.75" bestFit="1" customWidth="1"/>
    <col min="4" max="4" width="13.75" bestFit="1" customWidth="1"/>
    <col min="5" max="5" width="8.9140625" bestFit="1" customWidth="1"/>
    <col min="6" max="6" width="9.25" bestFit="1" customWidth="1"/>
    <col min="7" max="7" width="6.58203125" bestFit="1" customWidth="1"/>
    <col min="8" max="8" width="9.33203125" bestFit="1" customWidth="1"/>
    <col min="9" max="9" width="6.58203125" bestFit="1" customWidth="1"/>
    <col min="10" max="10" width="7.75" bestFit="1" customWidth="1"/>
    <col min="11" max="11" width="8.4140625" bestFit="1" customWidth="1"/>
    <col min="12" max="12" width="10.83203125" bestFit="1" customWidth="1"/>
    <col min="13" max="13" width="10.75" bestFit="1" customWidth="1"/>
    <col min="14" max="14" width="10" bestFit="1" customWidth="1"/>
    <col min="15" max="15" width="8.9140625" bestFit="1" customWidth="1"/>
    <col min="16" max="16" width="10.5" bestFit="1" customWidth="1"/>
    <col min="17" max="17" width="12.6640625" bestFit="1" customWidth="1"/>
    <col min="18" max="18" width="9.58203125" bestFit="1" customWidth="1"/>
    <col min="19" max="19" width="12.6640625" bestFit="1" customWidth="1"/>
    <col min="20" max="20" width="9.58203125" bestFit="1" customWidth="1"/>
    <col min="21" max="21" width="12.6640625" bestFit="1" customWidth="1"/>
    <col min="22" max="22" width="7.58203125" bestFit="1" customWidth="1"/>
    <col min="23" max="23" width="16.58203125" bestFit="1" customWidth="1"/>
    <col min="24" max="24" width="14.9140625" bestFit="1" customWidth="1"/>
    <col min="25" max="25" width="16.58203125" bestFit="1" customWidth="1"/>
    <col min="26" max="26" width="14.9140625" bestFit="1" customWidth="1"/>
    <col min="27" max="27" width="18.5" bestFit="1" customWidth="1"/>
    <col min="28" max="28" width="15.4140625" bestFit="1" customWidth="1"/>
    <col min="29" max="29" width="18.5" bestFit="1" customWidth="1"/>
    <col min="30" max="30" width="15.4140625" bestFit="1" customWidth="1"/>
    <col min="31" max="31" width="12.6640625" bestFit="1" customWidth="1"/>
    <col min="32" max="32" width="6.1640625" bestFit="1" customWidth="1"/>
    <col min="33" max="33" width="16.58203125" bestFit="1" customWidth="1"/>
    <col min="34" max="34" width="14.58203125" bestFit="1" customWidth="1"/>
    <col min="35" max="35" width="16.58203125" bestFit="1" customWidth="1"/>
    <col min="36" max="36" width="14.58203125" bestFit="1" customWidth="1"/>
    <col min="37" max="37" width="19.08203125" bestFit="1" customWidth="1"/>
    <col min="38" max="38" width="15" bestFit="1" customWidth="1"/>
    <col min="39" max="39" width="18.5" bestFit="1" customWidth="1"/>
    <col min="40" max="40" width="15" bestFit="1" customWidth="1"/>
    <col min="41" max="41" width="18.5" bestFit="1" customWidth="1"/>
    <col min="42" max="42" width="14" bestFit="1" customWidth="1"/>
    <col min="43" max="43" width="7.08203125" bestFit="1" customWidth="1"/>
  </cols>
  <sheetData>
    <row r="1" spans="1:43" x14ac:dyDescent="0.55000000000000004">
      <c r="A1" t="s">
        <v>0</v>
      </c>
      <c r="B1" t="s">
        <v>1</v>
      </c>
      <c r="C1" t="s">
        <v>13</v>
      </c>
      <c r="D1" t="s">
        <v>2</v>
      </c>
      <c r="E1" t="s">
        <v>14</v>
      </c>
      <c r="F1" t="s">
        <v>3</v>
      </c>
      <c r="G1" t="s">
        <v>15</v>
      </c>
      <c r="H1" t="s">
        <v>4</v>
      </c>
      <c r="I1" t="s">
        <v>16</v>
      </c>
      <c r="J1" t="s">
        <v>5</v>
      </c>
      <c r="K1" t="s">
        <v>25</v>
      </c>
      <c r="L1" t="s">
        <v>26</v>
      </c>
      <c r="M1" t="s">
        <v>75</v>
      </c>
      <c r="N1" t="s">
        <v>6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9</v>
      </c>
      <c r="U1" t="s">
        <v>20</v>
      </c>
      <c r="V1" t="s">
        <v>10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21</v>
      </c>
      <c r="AF1" t="s">
        <v>11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  <c r="AO1" t="s">
        <v>76</v>
      </c>
      <c r="AP1" t="s">
        <v>12</v>
      </c>
      <c r="AQ1" t="s">
        <v>22</v>
      </c>
    </row>
    <row r="2" spans="1:43" x14ac:dyDescent="0.55000000000000004">
      <c r="A2" t="s">
        <v>0</v>
      </c>
      <c r="B2">
        <v>50</v>
      </c>
      <c r="C2" t="s">
        <v>13</v>
      </c>
      <c r="D2">
        <v>99</v>
      </c>
      <c r="E2" t="s">
        <v>14</v>
      </c>
      <c r="F2">
        <v>1</v>
      </c>
      <c r="G2" t="s">
        <v>15</v>
      </c>
      <c r="H2">
        <v>2</v>
      </c>
      <c r="I2" t="s">
        <v>16</v>
      </c>
      <c r="J2">
        <v>2</v>
      </c>
      <c r="K2" t="s">
        <v>25</v>
      </c>
      <c r="L2">
        <v>1</v>
      </c>
      <c r="M2" t="s">
        <v>75</v>
      </c>
      <c r="N2">
        <v>300</v>
      </c>
      <c r="O2" t="s">
        <v>17</v>
      </c>
      <c r="P2">
        <v>200</v>
      </c>
      <c r="Q2" t="s">
        <v>18</v>
      </c>
      <c r="R2">
        <v>88</v>
      </c>
      <c r="S2" t="s">
        <v>19</v>
      </c>
      <c r="T2">
        <v>93</v>
      </c>
      <c r="U2" t="s">
        <v>20</v>
      </c>
      <c r="V2">
        <v>0</v>
      </c>
      <c r="W2" t="s">
        <v>59</v>
      </c>
      <c r="X2">
        <v>0</v>
      </c>
      <c r="Y2" t="s">
        <v>61</v>
      </c>
      <c r="Z2">
        <v>0</v>
      </c>
      <c r="AA2" t="s">
        <v>63</v>
      </c>
      <c r="AB2">
        <v>0</v>
      </c>
      <c r="AC2" t="s">
        <v>65</v>
      </c>
      <c r="AD2">
        <v>0</v>
      </c>
      <c r="AE2" t="s">
        <v>21</v>
      </c>
      <c r="AF2">
        <v>200</v>
      </c>
      <c r="AG2" t="s">
        <v>67</v>
      </c>
      <c r="AH2">
        <v>83</v>
      </c>
      <c r="AI2" t="s">
        <v>69</v>
      </c>
      <c r="AJ2">
        <v>87</v>
      </c>
      <c r="AK2" t="s">
        <v>77</v>
      </c>
      <c r="AL2">
        <v>5</v>
      </c>
      <c r="AM2" t="s">
        <v>73</v>
      </c>
      <c r="AN2">
        <v>6</v>
      </c>
      <c r="AO2" t="s">
        <v>76</v>
      </c>
      <c r="AP2">
        <v>19</v>
      </c>
      <c r="AQ2" t="s">
        <v>22</v>
      </c>
    </row>
    <row r="3" spans="1:43" x14ac:dyDescent="0.55000000000000004">
      <c r="A3" t="s">
        <v>0</v>
      </c>
      <c r="B3">
        <v>51</v>
      </c>
      <c r="C3" t="s">
        <v>13</v>
      </c>
      <c r="D3">
        <v>99</v>
      </c>
      <c r="E3" t="s">
        <v>14</v>
      </c>
      <c r="F3">
        <v>1</v>
      </c>
      <c r="G3" t="s">
        <v>15</v>
      </c>
      <c r="H3">
        <v>2</v>
      </c>
      <c r="I3" t="s">
        <v>16</v>
      </c>
      <c r="J3">
        <v>2</v>
      </c>
      <c r="K3" t="s">
        <v>25</v>
      </c>
      <c r="L3">
        <v>1</v>
      </c>
      <c r="M3" t="s">
        <v>75</v>
      </c>
      <c r="N3">
        <v>300</v>
      </c>
      <c r="O3" t="s">
        <v>17</v>
      </c>
      <c r="P3">
        <v>200</v>
      </c>
      <c r="Q3" t="s">
        <v>18</v>
      </c>
      <c r="R3">
        <v>96</v>
      </c>
      <c r="S3" t="s">
        <v>19</v>
      </c>
      <c r="T3">
        <v>91</v>
      </c>
      <c r="U3" t="s">
        <v>20</v>
      </c>
      <c r="V3">
        <v>1</v>
      </c>
      <c r="W3" t="s">
        <v>59</v>
      </c>
      <c r="X3">
        <v>0</v>
      </c>
      <c r="Y3" t="s">
        <v>61</v>
      </c>
      <c r="Z3">
        <v>1</v>
      </c>
      <c r="AA3" t="s">
        <v>63</v>
      </c>
      <c r="AB3">
        <v>0</v>
      </c>
      <c r="AC3" t="s">
        <v>65</v>
      </c>
      <c r="AD3">
        <v>0</v>
      </c>
      <c r="AE3" t="s">
        <v>21</v>
      </c>
      <c r="AF3">
        <v>199</v>
      </c>
      <c r="AG3" t="s">
        <v>67</v>
      </c>
      <c r="AH3">
        <v>90</v>
      </c>
      <c r="AI3" t="s">
        <v>69</v>
      </c>
      <c r="AJ3">
        <v>84</v>
      </c>
      <c r="AK3" t="s">
        <v>77</v>
      </c>
      <c r="AL3">
        <v>6</v>
      </c>
      <c r="AM3" t="s">
        <v>73</v>
      </c>
      <c r="AN3">
        <v>6</v>
      </c>
      <c r="AO3" t="s">
        <v>76</v>
      </c>
      <c r="AP3">
        <v>13</v>
      </c>
      <c r="AQ3" t="s">
        <v>22</v>
      </c>
    </row>
    <row r="4" spans="1:43" x14ac:dyDescent="0.55000000000000004">
      <c r="A4" t="s">
        <v>0</v>
      </c>
      <c r="B4">
        <v>52</v>
      </c>
      <c r="C4" t="s">
        <v>13</v>
      </c>
      <c r="D4">
        <v>99</v>
      </c>
      <c r="E4" t="s">
        <v>14</v>
      </c>
      <c r="F4">
        <v>1</v>
      </c>
      <c r="G4" t="s">
        <v>15</v>
      </c>
      <c r="H4">
        <v>2</v>
      </c>
      <c r="I4" t="s">
        <v>16</v>
      </c>
      <c r="J4">
        <v>2</v>
      </c>
      <c r="K4" t="s">
        <v>25</v>
      </c>
      <c r="L4">
        <v>1</v>
      </c>
      <c r="M4" t="s">
        <v>75</v>
      </c>
      <c r="N4">
        <v>300</v>
      </c>
      <c r="O4" t="s">
        <v>17</v>
      </c>
      <c r="P4">
        <v>200</v>
      </c>
      <c r="Q4" t="s">
        <v>18</v>
      </c>
      <c r="R4">
        <v>91</v>
      </c>
      <c r="S4" t="s">
        <v>19</v>
      </c>
      <c r="T4">
        <v>98</v>
      </c>
      <c r="U4" t="s">
        <v>20</v>
      </c>
      <c r="V4">
        <v>2</v>
      </c>
      <c r="W4" t="s">
        <v>59</v>
      </c>
      <c r="X4">
        <v>0</v>
      </c>
      <c r="Y4" t="s">
        <v>61</v>
      </c>
      <c r="Z4">
        <v>2</v>
      </c>
      <c r="AA4" t="s">
        <v>63</v>
      </c>
      <c r="AB4">
        <v>0</v>
      </c>
      <c r="AC4" t="s">
        <v>65</v>
      </c>
      <c r="AD4">
        <v>0</v>
      </c>
      <c r="AE4" t="s">
        <v>21</v>
      </c>
      <c r="AF4">
        <v>198</v>
      </c>
      <c r="AG4" t="s">
        <v>67</v>
      </c>
      <c r="AH4">
        <v>85</v>
      </c>
      <c r="AI4" t="s">
        <v>69</v>
      </c>
      <c r="AJ4">
        <v>92</v>
      </c>
      <c r="AK4" t="s">
        <v>77</v>
      </c>
      <c r="AL4">
        <v>6</v>
      </c>
      <c r="AM4" t="s">
        <v>73</v>
      </c>
      <c r="AN4">
        <v>4</v>
      </c>
      <c r="AO4" t="s">
        <v>76</v>
      </c>
      <c r="AP4">
        <v>11</v>
      </c>
      <c r="AQ4" t="s">
        <v>22</v>
      </c>
    </row>
    <row r="5" spans="1:43" x14ac:dyDescent="0.55000000000000004">
      <c r="A5" t="s">
        <v>0</v>
      </c>
      <c r="B5">
        <v>53</v>
      </c>
      <c r="C5" t="s">
        <v>13</v>
      </c>
      <c r="D5">
        <v>99</v>
      </c>
      <c r="E5" t="s">
        <v>14</v>
      </c>
      <c r="F5">
        <v>1</v>
      </c>
      <c r="G5" t="s">
        <v>15</v>
      </c>
      <c r="H5">
        <v>2</v>
      </c>
      <c r="I5" t="s">
        <v>16</v>
      </c>
      <c r="J5">
        <v>2</v>
      </c>
      <c r="K5" t="s">
        <v>25</v>
      </c>
      <c r="L5">
        <v>1</v>
      </c>
      <c r="M5" t="s">
        <v>75</v>
      </c>
      <c r="N5">
        <v>300</v>
      </c>
      <c r="O5" t="s">
        <v>17</v>
      </c>
      <c r="P5">
        <v>200</v>
      </c>
      <c r="Q5" t="s">
        <v>18</v>
      </c>
      <c r="R5">
        <v>95</v>
      </c>
      <c r="S5" t="s">
        <v>19</v>
      </c>
      <c r="T5">
        <v>85</v>
      </c>
      <c r="U5" t="s">
        <v>20</v>
      </c>
      <c r="V5">
        <v>0</v>
      </c>
      <c r="W5" t="s">
        <v>59</v>
      </c>
      <c r="X5">
        <v>0</v>
      </c>
      <c r="Y5" t="s">
        <v>61</v>
      </c>
      <c r="Z5">
        <v>0</v>
      </c>
      <c r="AA5" t="s">
        <v>63</v>
      </c>
      <c r="AB5">
        <v>0</v>
      </c>
      <c r="AC5" t="s">
        <v>65</v>
      </c>
      <c r="AD5">
        <v>0</v>
      </c>
      <c r="AE5" t="s">
        <v>21</v>
      </c>
      <c r="AF5">
        <v>200</v>
      </c>
      <c r="AG5" t="s">
        <v>67</v>
      </c>
      <c r="AH5">
        <v>91</v>
      </c>
      <c r="AI5" t="s">
        <v>69</v>
      </c>
      <c r="AJ5">
        <v>77</v>
      </c>
      <c r="AK5" t="s">
        <v>77</v>
      </c>
      <c r="AL5">
        <v>4</v>
      </c>
      <c r="AM5" t="s">
        <v>73</v>
      </c>
      <c r="AN5">
        <v>8</v>
      </c>
      <c r="AO5" t="s">
        <v>76</v>
      </c>
      <c r="AP5">
        <v>20</v>
      </c>
      <c r="AQ5" t="s">
        <v>22</v>
      </c>
    </row>
    <row r="6" spans="1:43" x14ac:dyDescent="0.55000000000000004">
      <c r="A6" t="s">
        <v>0</v>
      </c>
      <c r="B6">
        <v>54</v>
      </c>
      <c r="C6" t="s">
        <v>13</v>
      </c>
      <c r="D6">
        <v>99</v>
      </c>
      <c r="E6" t="s">
        <v>14</v>
      </c>
      <c r="F6">
        <v>1</v>
      </c>
      <c r="G6" t="s">
        <v>15</v>
      </c>
      <c r="H6">
        <v>2</v>
      </c>
      <c r="I6" t="s">
        <v>16</v>
      </c>
      <c r="J6">
        <v>2</v>
      </c>
      <c r="K6" t="s">
        <v>25</v>
      </c>
      <c r="L6">
        <v>1</v>
      </c>
      <c r="M6" t="s">
        <v>75</v>
      </c>
      <c r="N6">
        <v>300</v>
      </c>
      <c r="O6" t="s">
        <v>17</v>
      </c>
      <c r="P6">
        <v>200</v>
      </c>
      <c r="Q6" t="s">
        <v>18</v>
      </c>
      <c r="R6">
        <v>93</v>
      </c>
      <c r="S6" t="s">
        <v>19</v>
      </c>
      <c r="T6">
        <v>84</v>
      </c>
      <c r="U6" t="s">
        <v>20</v>
      </c>
      <c r="V6">
        <v>0</v>
      </c>
      <c r="W6" t="s">
        <v>59</v>
      </c>
      <c r="X6">
        <v>0</v>
      </c>
      <c r="Y6" t="s">
        <v>61</v>
      </c>
      <c r="Z6">
        <v>0</v>
      </c>
      <c r="AA6" t="s">
        <v>63</v>
      </c>
      <c r="AB6">
        <v>0</v>
      </c>
      <c r="AC6" t="s">
        <v>65</v>
      </c>
      <c r="AD6">
        <v>0</v>
      </c>
      <c r="AE6" t="s">
        <v>21</v>
      </c>
      <c r="AF6">
        <v>200</v>
      </c>
      <c r="AG6" t="s">
        <v>67</v>
      </c>
      <c r="AH6">
        <v>87</v>
      </c>
      <c r="AI6" t="s">
        <v>69</v>
      </c>
      <c r="AJ6">
        <v>79</v>
      </c>
      <c r="AK6" t="s">
        <v>77</v>
      </c>
      <c r="AL6">
        <v>6</v>
      </c>
      <c r="AM6" t="s">
        <v>73</v>
      </c>
      <c r="AN6">
        <v>5</v>
      </c>
      <c r="AO6" t="s">
        <v>76</v>
      </c>
      <c r="AP6">
        <v>23</v>
      </c>
      <c r="AQ6" t="s">
        <v>22</v>
      </c>
    </row>
    <row r="7" spans="1:43" x14ac:dyDescent="0.55000000000000004">
      <c r="A7" t="s">
        <v>0</v>
      </c>
      <c r="B7">
        <v>55</v>
      </c>
      <c r="C7" t="s">
        <v>13</v>
      </c>
      <c r="D7">
        <v>99</v>
      </c>
      <c r="E7" t="s">
        <v>14</v>
      </c>
      <c r="F7">
        <v>1</v>
      </c>
      <c r="G7" t="s">
        <v>15</v>
      </c>
      <c r="H7">
        <v>1</v>
      </c>
      <c r="I7" t="s">
        <v>16</v>
      </c>
      <c r="J7">
        <v>3</v>
      </c>
      <c r="K7" t="s">
        <v>25</v>
      </c>
      <c r="L7">
        <v>3</v>
      </c>
      <c r="M7" t="s">
        <v>75</v>
      </c>
      <c r="N7">
        <v>500</v>
      </c>
      <c r="O7" t="s">
        <v>17</v>
      </c>
      <c r="P7">
        <v>200</v>
      </c>
      <c r="Q7" t="s">
        <v>18</v>
      </c>
      <c r="R7">
        <v>101</v>
      </c>
      <c r="S7" t="s">
        <v>19</v>
      </c>
      <c r="T7">
        <v>86</v>
      </c>
      <c r="U7" t="s">
        <v>20</v>
      </c>
      <c r="V7">
        <v>0</v>
      </c>
      <c r="W7" t="s">
        <v>59</v>
      </c>
      <c r="X7">
        <v>0</v>
      </c>
      <c r="Y7" t="s">
        <v>61</v>
      </c>
      <c r="Z7">
        <v>0</v>
      </c>
      <c r="AA7" t="s">
        <v>63</v>
      </c>
      <c r="AB7">
        <v>0</v>
      </c>
      <c r="AC7" t="s">
        <v>65</v>
      </c>
      <c r="AD7">
        <v>0</v>
      </c>
      <c r="AE7" t="s">
        <v>21</v>
      </c>
      <c r="AF7">
        <v>200</v>
      </c>
      <c r="AG7" t="s">
        <v>67</v>
      </c>
      <c r="AH7">
        <v>85</v>
      </c>
      <c r="AI7" t="s">
        <v>69</v>
      </c>
      <c r="AJ7">
        <v>65</v>
      </c>
      <c r="AK7" t="s">
        <v>77</v>
      </c>
      <c r="AL7">
        <v>16</v>
      </c>
      <c r="AM7" t="s">
        <v>73</v>
      </c>
      <c r="AN7">
        <v>21</v>
      </c>
      <c r="AO7" t="s">
        <v>76</v>
      </c>
      <c r="AP7">
        <v>13</v>
      </c>
      <c r="AQ7" t="s">
        <v>22</v>
      </c>
    </row>
    <row r="8" spans="1:43" x14ac:dyDescent="0.55000000000000004">
      <c r="A8" t="s">
        <v>0</v>
      </c>
      <c r="B8">
        <v>56</v>
      </c>
      <c r="C8" t="s">
        <v>13</v>
      </c>
      <c r="D8">
        <v>99</v>
      </c>
      <c r="E8" t="s">
        <v>14</v>
      </c>
      <c r="F8">
        <v>1</v>
      </c>
      <c r="G8" t="s">
        <v>15</v>
      </c>
      <c r="H8">
        <v>2</v>
      </c>
      <c r="I8" t="s">
        <v>16</v>
      </c>
      <c r="J8">
        <v>2</v>
      </c>
      <c r="K8" t="s">
        <v>25</v>
      </c>
      <c r="L8">
        <v>1</v>
      </c>
      <c r="M8" t="s">
        <v>75</v>
      </c>
      <c r="N8">
        <v>300</v>
      </c>
      <c r="O8" t="s">
        <v>17</v>
      </c>
      <c r="P8">
        <v>200</v>
      </c>
      <c r="Q8" t="s">
        <v>18</v>
      </c>
      <c r="R8">
        <v>93</v>
      </c>
      <c r="S8" t="s">
        <v>19</v>
      </c>
      <c r="T8">
        <v>88</v>
      </c>
      <c r="U8" t="s">
        <v>20</v>
      </c>
      <c r="V8">
        <v>1</v>
      </c>
      <c r="W8" t="s">
        <v>59</v>
      </c>
      <c r="X8">
        <v>0</v>
      </c>
      <c r="Y8" t="s">
        <v>61</v>
      </c>
      <c r="Z8">
        <v>1</v>
      </c>
      <c r="AA8" t="s">
        <v>63</v>
      </c>
      <c r="AB8">
        <v>0</v>
      </c>
      <c r="AC8" t="s">
        <v>65</v>
      </c>
      <c r="AD8">
        <v>0</v>
      </c>
      <c r="AE8" t="s">
        <v>21</v>
      </c>
      <c r="AF8">
        <v>199</v>
      </c>
      <c r="AG8" t="s">
        <v>67</v>
      </c>
      <c r="AH8">
        <v>84</v>
      </c>
      <c r="AI8" t="s">
        <v>69</v>
      </c>
      <c r="AJ8">
        <v>77</v>
      </c>
      <c r="AK8" t="s">
        <v>77</v>
      </c>
      <c r="AL8">
        <v>9</v>
      </c>
      <c r="AM8" t="s">
        <v>73</v>
      </c>
      <c r="AN8">
        <v>10</v>
      </c>
      <c r="AO8" t="s">
        <v>76</v>
      </c>
      <c r="AP8">
        <v>19</v>
      </c>
      <c r="AQ8" t="s">
        <v>22</v>
      </c>
    </row>
    <row r="9" spans="1:43" x14ac:dyDescent="0.55000000000000004">
      <c r="A9" t="s">
        <v>0</v>
      </c>
      <c r="B9">
        <v>57</v>
      </c>
      <c r="C9" t="s">
        <v>13</v>
      </c>
      <c r="D9">
        <v>99</v>
      </c>
      <c r="E9" t="s">
        <v>14</v>
      </c>
      <c r="F9">
        <v>1</v>
      </c>
      <c r="G9" t="s">
        <v>15</v>
      </c>
      <c r="H9">
        <v>2</v>
      </c>
      <c r="I9" t="s">
        <v>16</v>
      </c>
      <c r="J9">
        <v>2</v>
      </c>
      <c r="K9" t="s">
        <v>25</v>
      </c>
      <c r="L9">
        <v>1</v>
      </c>
      <c r="M9" t="s">
        <v>75</v>
      </c>
      <c r="N9">
        <v>300</v>
      </c>
      <c r="O9" t="s">
        <v>17</v>
      </c>
      <c r="P9">
        <v>200</v>
      </c>
      <c r="Q9" t="s">
        <v>18</v>
      </c>
      <c r="R9">
        <v>99</v>
      </c>
      <c r="S9" t="s">
        <v>19</v>
      </c>
      <c r="T9">
        <v>91</v>
      </c>
      <c r="U9" t="s">
        <v>20</v>
      </c>
      <c r="V9">
        <v>3</v>
      </c>
      <c r="W9" t="s">
        <v>59</v>
      </c>
      <c r="X9">
        <v>0</v>
      </c>
      <c r="Y9" t="s">
        <v>61</v>
      </c>
      <c r="Z9">
        <v>3</v>
      </c>
      <c r="AA9" t="s">
        <v>63</v>
      </c>
      <c r="AB9">
        <v>0</v>
      </c>
      <c r="AC9" t="s">
        <v>65</v>
      </c>
      <c r="AD9">
        <v>0</v>
      </c>
      <c r="AE9" t="s">
        <v>21</v>
      </c>
      <c r="AF9">
        <v>197</v>
      </c>
      <c r="AG9" t="s">
        <v>67</v>
      </c>
      <c r="AH9">
        <v>90</v>
      </c>
      <c r="AI9" t="s">
        <v>69</v>
      </c>
      <c r="AJ9">
        <v>75</v>
      </c>
      <c r="AK9" t="s">
        <v>77</v>
      </c>
      <c r="AL9">
        <v>9</v>
      </c>
      <c r="AM9" t="s">
        <v>73</v>
      </c>
      <c r="AN9">
        <v>13</v>
      </c>
      <c r="AO9" t="s">
        <v>76</v>
      </c>
      <c r="AP9">
        <v>10</v>
      </c>
      <c r="AQ9" t="s">
        <v>22</v>
      </c>
    </row>
    <row r="10" spans="1:43" x14ac:dyDescent="0.55000000000000004">
      <c r="A10" t="s">
        <v>0</v>
      </c>
      <c r="B10">
        <v>58</v>
      </c>
      <c r="C10" t="s">
        <v>13</v>
      </c>
      <c r="D10">
        <v>99</v>
      </c>
      <c r="E10" t="s">
        <v>14</v>
      </c>
      <c r="F10">
        <v>1</v>
      </c>
      <c r="G10" t="s">
        <v>15</v>
      </c>
      <c r="H10">
        <v>2</v>
      </c>
      <c r="I10" t="s">
        <v>16</v>
      </c>
      <c r="J10">
        <v>2</v>
      </c>
      <c r="K10" t="s">
        <v>25</v>
      </c>
      <c r="L10">
        <v>1</v>
      </c>
      <c r="M10" t="s">
        <v>75</v>
      </c>
      <c r="N10">
        <v>300</v>
      </c>
      <c r="O10" t="s">
        <v>17</v>
      </c>
      <c r="P10">
        <v>200</v>
      </c>
      <c r="Q10" t="s">
        <v>18</v>
      </c>
      <c r="R10">
        <v>83</v>
      </c>
      <c r="S10" t="s">
        <v>19</v>
      </c>
      <c r="T10">
        <v>90</v>
      </c>
      <c r="U10" t="s">
        <v>20</v>
      </c>
      <c r="V10">
        <v>1</v>
      </c>
      <c r="W10" t="s">
        <v>59</v>
      </c>
      <c r="X10">
        <v>0</v>
      </c>
      <c r="Y10" t="s">
        <v>61</v>
      </c>
      <c r="Z10">
        <v>1</v>
      </c>
      <c r="AA10" t="s">
        <v>63</v>
      </c>
      <c r="AB10">
        <v>0</v>
      </c>
      <c r="AC10" t="s">
        <v>65</v>
      </c>
      <c r="AD10">
        <v>0</v>
      </c>
      <c r="AE10" t="s">
        <v>21</v>
      </c>
      <c r="AF10">
        <v>199</v>
      </c>
      <c r="AG10" t="s">
        <v>67</v>
      </c>
      <c r="AH10">
        <v>71</v>
      </c>
      <c r="AI10" t="s">
        <v>69</v>
      </c>
      <c r="AJ10">
        <v>79</v>
      </c>
      <c r="AK10" t="s">
        <v>77</v>
      </c>
      <c r="AL10">
        <v>12</v>
      </c>
      <c r="AM10" t="s">
        <v>73</v>
      </c>
      <c r="AN10">
        <v>10</v>
      </c>
      <c r="AO10" t="s">
        <v>76</v>
      </c>
      <c r="AP10">
        <v>27</v>
      </c>
      <c r="AQ10" t="s">
        <v>22</v>
      </c>
    </row>
    <row r="11" spans="1:43" x14ac:dyDescent="0.55000000000000004">
      <c r="A11" t="s">
        <v>0</v>
      </c>
      <c r="B11">
        <v>59</v>
      </c>
      <c r="C11" t="s">
        <v>13</v>
      </c>
      <c r="D11">
        <v>99</v>
      </c>
      <c r="E11" t="s">
        <v>14</v>
      </c>
      <c r="F11">
        <v>1</v>
      </c>
      <c r="G11" t="s">
        <v>15</v>
      </c>
      <c r="H11">
        <v>2</v>
      </c>
      <c r="I11" t="s">
        <v>16</v>
      </c>
      <c r="J11">
        <v>2</v>
      </c>
      <c r="K11" t="s">
        <v>25</v>
      </c>
      <c r="L11">
        <v>1</v>
      </c>
      <c r="M11" t="s">
        <v>75</v>
      </c>
      <c r="N11">
        <v>300</v>
      </c>
      <c r="O11" t="s">
        <v>17</v>
      </c>
      <c r="P11">
        <v>200</v>
      </c>
      <c r="Q11" t="s">
        <v>18</v>
      </c>
      <c r="R11">
        <v>95</v>
      </c>
      <c r="S11" t="s">
        <v>19</v>
      </c>
      <c r="T11">
        <v>90</v>
      </c>
      <c r="U11" t="s">
        <v>20</v>
      </c>
      <c r="V11">
        <v>2</v>
      </c>
      <c r="W11" t="s">
        <v>59</v>
      </c>
      <c r="X11">
        <v>0</v>
      </c>
      <c r="Y11" t="s">
        <v>61</v>
      </c>
      <c r="Z11">
        <v>2</v>
      </c>
      <c r="AA11" t="s">
        <v>63</v>
      </c>
      <c r="AB11">
        <v>0</v>
      </c>
      <c r="AC11" t="s">
        <v>65</v>
      </c>
      <c r="AD11">
        <v>0</v>
      </c>
      <c r="AE11" t="s">
        <v>21</v>
      </c>
      <c r="AF11">
        <v>198</v>
      </c>
      <c r="AG11" t="s">
        <v>67</v>
      </c>
      <c r="AH11">
        <v>85</v>
      </c>
      <c r="AI11" t="s">
        <v>69</v>
      </c>
      <c r="AJ11">
        <v>75</v>
      </c>
      <c r="AK11" t="s">
        <v>77</v>
      </c>
      <c r="AL11">
        <v>10</v>
      </c>
      <c r="AM11" t="s">
        <v>73</v>
      </c>
      <c r="AN11">
        <v>13</v>
      </c>
      <c r="AO11" t="s">
        <v>76</v>
      </c>
      <c r="AP11">
        <v>15</v>
      </c>
      <c r="AQ11" t="s">
        <v>22</v>
      </c>
    </row>
    <row r="12" spans="1:43" x14ac:dyDescent="0.55000000000000004">
      <c r="A12" t="s">
        <v>0</v>
      </c>
      <c r="B12">
        <v>60</v>
      </c>
      <c r="C12" t="s">
        <v>13</v>
      </c>
      <c r="D12">
        <v>99</v>
      </c>
      <c r="E12" t="s">
        <v>14</v>
      </c>
      <c r="F12">
        <v>1</v>
      </c>
      <c r="G12" t="s">
        <v>15</v>
      </c>
      <c r="H12">
        <v>2</v>
      </c>
      <c r="I12" t="s">
        <v>16</v>
      </c>
      <c r="J12">
        <v>2</v>
      </c>
      <c r="K12" t="s">
        <v>25</v>
      </c>
      <c r="L12">
        <v>1</v>
      </c>
      <c r="M12" t="s">
        <v>75</v>
      </c>
      <c r="N12">
        <v>300</v>
      </c>
      <c r="O12" t="s">
        <v>17</v>
      </c>
      <c r="P12">
        <v>200</v>
      </c>
      <c r="Q12" t="s">
        <v>18</v>
      </c>
      <c r="R12">
        <v>86</v>
      </c>
      <c r="S12" t="s">
        <v>19</v>
      </c>
      <c r="T12">
        <v>94</v>
      </c>
      <c r="U12" t="s">
        <v>20</v>
      </c>
      <c r="V12">
        <v>0</v>
      </c>
      <c r="W12" t="s">
        <v>59</v>
      </c>
      <c r="X12">
        <v>0</v>
      </c>
      <c r="Y12" t="s">
        <v>61</v>
      </c>
      <c r="Z12">
        <v>0</v>
      </c>
      <c r="AA12" t="s">
        <v>63</v>
      </c>
      <c r="AB12">
        <v>0</v>
      </c>
      <c r="AC12" t="s">
        <v>65</v>
      </c>
      <c r="AD12">
        <v>0</v>
      </c>
      <c r="AE12" t="s">
        <v>21</v>
      </c>
      <c r="AF12">
        <v>200</v>
      </c>
      <c r="AG12" t="s">
        <v>67</v>
      </c>
      <c r="AH12">
        <v>80</v>
      </c>
      <c r="AI12" t="s">
        <v>69</v>
      </c>
      <c r="AJ12">
        <v>84</v>
      </c>
      <c r="AK12" t="s">
        <v>77</v>
      </c>
      <c r="AL12">
        <v>6</v>
      </c>
      <c r="AM12" t="s">
        <v>73</v>
      </c>
      <c r="AN12">
        <v>10</v>
      </c>
      <c r="AO12" t="s">
        <v>76</v>
      </c>
      <c r="AP12">
        <v>20</v>
      </c>
      <c r="AQ12" t="s">
        <v>22</v>
      </c>
    </row>
    <row r="13" spans="1:43" x14ac:dyDescent="0.55000000000000004">
      <c r="A13" t="s">
        <v>0</v>
      </c>
      <c r="B13">
        <v>61</v>
      </c>
      <c r="C13" t="s">
        <v>13</v>
      </c>
      <c r="D13">
        <v>99</v>
      </c>
      <c r="E13" t="s">
        <v>14</v>
      </c>
      <c r="F13">
        <v>1</v>
      </c>
      <c r="G13" t="s">
        <v>15</v>
      </c>
      <c r="H13">
        <v>2</v>
      </c>
      <c r="I13" t="s">
        <v>16</v>
      </c>
      <c r="J13">
        <v>2</v>
      </c>
      <c r="K13" t="s">
        <v>25</v>
      </c>
      <c r="L13">
        <v>1</v>
      </c>
      <c r="M13" t="s">
        <v>75</v>
      </c>
      <c r="N13">
        <v>300</v>
      </c>
      <c r="O13" t="s">
        <v>17</v>
      </c>
      <c r="P13">
        <v>200</v>
      </c>
      <c r="Q13" t="s">
        <v>18</v>
      </c>
      <c r="R13">
        <v>69</v>
      </c>
      <c r="S13" t="s">
        <v>19</v>
      </c>
      <c r="T13">
        <v>114</v>
      </c>
      <c r="U13" t="s">
        <v>20</v>
      </c>
      <c r="V13">
        <v>0</v>
      </c>
      <c r="W13" t="s">
        <v>59</v>
      </c>
      <c r="X13">
        <v>0</v>
      </c>
      <c r="Y13" t="s">
        <v>61</v>
      </c>
      <c r="Z13">
        <v>0</v>
      </c>
      <c r="AA13" t="s">
        <v>63</v>
      </c>
      <c r="AB13">
        <v>0</v>
      </c>
      <c r="AC13" t="s">
        <v>65</v>
      </c>
      <c r="AD13">
        <v>0</v>
      </c>
      <c r="AE13" t="s">
        <v>21</v>
      </c>
      <c r="AF13">
        <v>200</v>
      </c>
      <c r="AG13" t="s">
        <v>67</v>
      </c>
      <c r="AH13">
        <v>61</v>
      </c>
      <c r="AI13" t="s">
        <v>69</v>
      </c>
      <c r="AJ13">
        <v>100</v>
      </c>
      <c r="AK13" t="s">
        <v>77</v>
      </c>
      <c r="AL13">
        <v>8</v>
      </c>
      <c r="AM13" t="s">
        <v>73</v>
      </c>
      <c r="AN13">
        <v>14</v>
      </c>
      <c r="AO13" t="s">
        <v>76</v>
      </c>
      <c r="AP13">
        <v>17</v>
      </c>
      <c r="AQ13" t="s">
        <v>22</v>
      </c>
    </row>
    <row r="14" spans="1:43" x14ac:dyDescent="0.55000000000000004">
      <c r="A14" t="s">
        <v>0</v>
      </c>
      <c r="B14">
        <v>62</v>
      </c>
      <c r="C14" t="s">
        <v>13</v>
      </c>
      <c r="D14">
        <v>99</v>
      </c>
      <c r="E14" t="s">
        <v>14</v>
      </c>
      <c r="F14">
        <v>1</v>
      </c>
      <c r="G14" t="s">
        <v>15</v>
      </c>
      <c r="H14">
        <v>2</v>
      </c>
      <c r="I14" t="s">
        <v>16</v>
      </c>
      <c r="J14">
        <v>2</v>
      </c>
      <c r="K14" t="s">
        <v>25</v>
      </c>
      <c r="L14">
        <v>1</v>
      </c>
      <c r="M14" t="s">
        <v>75</v>
      </c>
      <c r="N14">
        <v>300</v>
      </c>
      <c r="O14" t="s">
        <v>17</v>
      </c>
      <c r="P14">
        <v>200</v>
      </c>
      <c r="Q14" t="s">
        <v>18</v>
      </c>
      <c r="R14">
        <v>83</v>
      </c>
      <c r="S14" t="s">
        <v>19</v>
      </c>
      <c r="T14">
        <v>95</v>
      </c>
      <c r="U14" t="s">
        <v>20</v>
      </c>
      <c r="V14">
        <v>0</v>
      </c>
      <c r="W14" t="s">
        <v>59</v>
      </c>
      <c r="X14">
        <v>0</v>
      </c>
      <c r="Y14" t="s">
        <v>61</v>
      </c>
      <c r="Z14">
        <v>0</v>
      </c>
      <c r="AA14" t="s">
        <v>63</v>
      </c>
      <c r="AB14">
        <v>0</v>
      </c>
      <c r="AC14" t="s">
        <v>65</v>
      </c>
      <c r="AD14">
        <v>0</v>
      </c>
      <c r="AE14" t="s">
        <v>21</v>
      </c>
      <c r="AF14">
        <v>200</v>
      </c>
      <c r="AG14" t="s">
        <v>67</v>
      </c>
      <c r="AH14">
        <v>77</v>
      </c>
      <c r="AI14" t="s">
        <v>69</v>
      </c>
      <c r="AJ14">
        <v>84</v>
      </c>
      <c r="AK14" t="s">
        <v>77</v>
      </c>
      <c r="AL14">
        <v>6</v>
      </c>
      <c r="AM14" t="s">
        <v>73</v>
      </c>
      <c r="AN14">
        <v>11</v>
      </c>
      <c r="AO14" t="s">
        <v>76</v>
      </c>
      <c r="AP14">
        <v>22</v>
      </c>
      <c r="AQ14" t="s">
        <v>22</v>
      </c>
    </row>
    <row r="15" spans="1:43" x14ac:dyDescent="0.55000000000000004">
      <c r="A15" t="s">
        <v>0</v>
      </c>
      <c r="B15">
        <v>63</v>
      </c>
      <c r="C15" t="s">
        <v>13</v>
      </c>
      <c r="D15">
        <v>99</v>
      </c>
      <c r="E15" t="s">
        <v>14</v>
      </c>
      <c r="F15">
        <v>1</v>
      </c>
      <c r="G15" t="s">
        <v>15</v>
      </c>
      <c r="H15">
        <v>2</v>
      </c>
      <c r="I15" t="s">
        <v>16</v>
      </c>
      <c r="J15">
        <v>2</v>
      </c>
      <c r="K15" t="s">
        <v>25</v>
      </c>
      <c r="L15">
        <v>1</v>
      </c>
      <c r="M15" t="s">
        <v>75</v>
      </c>
      <c r="N15">
        <v>300</v>
      </c>
      <c r="O15" t="s">
        <v>17</v>
      </c>
      <c r="P15">
        <v>200</v>
      </c>
      <c r="Q15" t="s">
        <v>18</v>
      </c>
      <c r="R15">
        <v>91</v>
      </c>
      <c r="S15" t="s">
        <v>19</v>
      </c>
      <c r="T15">
        <v>96</v>
      </c>
      <c r="U15" t="s">
        <v>20</v>
      </c>
      <c r="V15">
        <v>0</v>
      </c>
      <c r="W15" t="s">
        <v>59</v>
      </c>
      <c r="X15">
        <v>0</v>
      </c>
      <c r="Y15" t="s">
        <v>61</v>
      </c>
      <c r="Z15">
        <v>0</v>
      </c>
      <c r="AA15" t="s">
        <v>63</v>
      </c>
      <c r="AB15">
        <v>0</v>
      </c>
      <c r="AC15" t="s">
        <v>65</v>
      </c>
      <c r="AD15">
        <v>0</v>
      </c>
      <c r="AE15" t="s">
        <v>21</v>
      </c>
      <c r="AF15">
        <v>200</v>
      </c>
      <c r="AG15" t="s">
        <v>67</v>
      </c>
      <c r="AH15">
        <v>84</v>
      </c>
      <c r="AI15" t="s">
        <v>69</v>
      </c>
      <c r="AJ15">
        <v>88</v>
      </c>
      <c r="AK15" t="s">
        <v>77</v>
      </c>
      <c r="AL15">
        <v>7</v>
      </c>
      <c r="AM15" t="s">
        <v>73</v>
      </c>
      <c r="AN15">
        <v>8</v>
      </c>
      <c r="AO15" t="s">
        <v>76</v>
      </c>
      <c r="AP15">
        <v>13</v>
      </c>
      <c r="AQ15" t="s">
        <v>22</v>
      </c>
    </row>
    <row r="16" spans="1:43" x14ac:dyDescent="0.55000000000000004">
      <c r="A16" t="s">
        <v>0</v>
      </c>
      <c r="B16">
        <v>64</v>
      </c>
      <c r="C16" t="s">
        <v>13</v>
      </c>
      <c r="D16">
        <v>99</v>
      </c>
      <c r="E16" t="s">
        <v>14</v>
      </c>
      <c r="F16">
        <v>1</v>
      </c>
      <c r="G16" t="s">
        <v>15</v>
      </c>
      <c r="H16">
        <v>2</v>
      </c>
      <c r="I16" t="s">
        <v>16</v>
      </c>
      <c r="J16">
        <v>2</v>
      </c>
      <c r="K16" t="s">
        <v>25</v>
      </c>
      <c r="L16">
        <v>1</v>
      </c>
      <c r="M16" t="s">
        <v>75</v>
      </c>
      <c r="N16">
        <v>300</v>
      </c>
      <c r="O16" t="s">
        <v>17</v>
      </c>
      <c r="P16">
        <v>200</v>
      </c>
      <c r="Q16" t="s">
        <v>18</v>
      </c>
      <c r="R16">
        <v>82</v>
      </c>
      <c r="S16" t="s">
        <v>19</v>
      </c>
      <c r="T16">
        <v>95</v>
      </c>
      <c r="U16" t="s">
        <v>20</v>
      </c>
      <c r="V16">
        <v>1</v>
      </c>
      <c r="W16" t="s">
        <v>59</v>
      </c>
      <c r="X16">
        <v>0</v>
      </c>
      <c r="Y16" t="s">
        <v>61</v>
      </c>
      <c r="Z16">
        <v>1</v>
      </c>
      <c r="AA16" t="s">
        <v>63</v>
      </c>
      <c r="AB16">
        <v>0</v>
      </c>
      <c r="AC16" t="s">
        <v>65</v>
      </c>
      <c r="AD16">
        <v>0</v>
      </c>
      <c r="AE16" t="s">
        <v>21</v>
      </c>
      <c r="AF16">
        <v>199</v>
      </c>
      <c r="AG16" t="s">
        <v>67</v>
      </c>
      <c r="AH16">
        <v>71</v>
      </c>
      <c r="AI16" t="s">
        <v>69</v>
      </c>
      <c r="AJ16">
        <v>81</v>
      </c>
      <c r="AK16" t="s">
        <v>77</v>
      </c>
      <c r="AL16">
        <v>11</v>
      </c>
      <c r="AM16" t="s">
        <v>73</v>
      </c>
      <c r="AN16">
        <v>13</v>
      </c>
      <c r="AO16" t="s">
        <v>76</v>
      </c>
      <c r="AP16">
        <v>23</v>
      </c>
      <c r="AQ16" t="s">
        <v>22</v>
      </c>
    </row>
    <row r="17" spans="1:43" x14ac:dyDescent="0.55000000000000004">
      <c r="A17" t="s">
        <v>0</v>
      </c>
      <c r="B17">
        <v>65</v>
      </c>
      <c r="C17" t="s">
        <v>13</v>
      </c>
      <c r="D17">
        <v>99</v>
      </c>
      <c r="E17" t="s">
        <v>14</v>
      </c>
      <c r="F17">
        <v>1</v>
      </c>
      <c r="G17" t="s">
        <v>15</v>
      </c>
      <c r="H17">
        <v>1</v>
      </c>
      <c r="I17" t="s">
        <v>16</v>
      </c>
      <c r="J17">
        <v>3</v>
      </c>
      <c r="K17" t="s">
        <v>25</v>
      </c>
      <c r="L17">
        <v>3</v>
      </c>
      <c r="M17" t="s">
        <v>75</v>
      </c>
      <c r="N17">
        <v>500</v>
      </c>
      <c r="O17" t="s">
        <v>17</v>
      </c>
      <c r="P17">
        <v>200</v>
      </c>
      <c r="Q17" t="s">
        <v>18</v>
      </c>
      <c r="R17">
        <v>89</v>
      </c>
      <c r="S17" t="s">
        <v>19</v>
      </c>
      <c r="T17">
        <v>95</v>
      </c>
      <c r="U17" t="s">
        <v>20</v>
      </c>
      <c r="V17">
        <v>0</v>
      </c>
      <c r="W17" t="s">
        <v>59</v>
      </c>
      <c r="X17">
        <v>0</v>
      </c>
      <c r="Y17" t="s">
        <v>61</v>
      </c>
      <c r="Z17">
        <v>0</v>
      </c>
      <c r="AA17" t="s">
        <v>63</v>
      </c>
      <c r="AB17">
        <v>0</v>
      </c>
      <c r="AC17" t="s">
        <v>65</v>
      </c>
      <c r="AD17">
        <v>0</v>
      </c>
      <c r="AE17" t="s">
        <v>21</v>
      </c>
      <c r="AF17">
        <v>200</v>
      </c>
      <c r="AG17" t="s">
        <v>67</v>
      </c>
      <c r="AH17">
        <v>66</v>
      </c>
      <c r="AI17" t="s">
        <v>69</v>
      </c>
      <c r="AJ17">
        <v>77</v>
      </c>
      <c r="AK17" t="s">
        <v>77</v>
      </c>
      <c r="AL17">
        <v>23</v>
      </c>
      <c r="AM17" t="s">
        <v>73</v>
      </c>
      <c r="AN17">
        <v>18</v>
      </c>
      <c r="AO17" t="s">
        <v>76</v>
      </c>
      <c r="AP17">
        <v>16</v>
      </c>
      <c r="AQ17" t="s">
        <v>22</v>
      </c>
    </row>
    <row r="18" spans="1:43" x14ac:dyDescent="0.55000000000000004">
      <c r="A18" t="s">
        <v>0</v>
      </c>
      <c r="B18">
        <v>66</v>
      </c>
      <c r="C18" t="s">
        <v>13</v>
      </c>
      <c r="D18">
        <v>99</v>
      </c>
      <c r="E18" t="s">
        <v>14</v>
      </c>
      <c r="F18">
        <v>1</v>
      </c>
      <c r="G18" t="s">
        <v>15</v>
      </c>
      <c r="H18">
        <v>2</v>
      </c>
      <c r="I18" t="s">
        <v>16</v>
      </c>
      <c r="J18">
        <v>2</v>
      </c>
      <c r="K18" t="s">
        <v>25</v>
      </c>
      <c r="L18">
        <v>1</v>
      </c>
      <c r="M18" t="s">
        <v>75</v>
      </c>
      <c r="N18">
        <v>300</v>
      </c>
      <c r="O18" t="s">
        <v>17</v>
      </c>
      <c r="P18">
        <v>200</v>
      </c>
      <c r="Q18" t="s">
        <v>18</v>
      </c>
      <c r="R18">
        <v>103</v>
      </c>
      <c r="S18" t="s">
        <v>19</v>
      </c>
      <c r="T18">
        <v>82</v>
      </c>
      <c r="U18" t="s">
        <v>20</v>
      </c>
      <c r="V18">
        <v>0</v>
      </c>
      <c r="W18" t="s">
        <v>59</v>
      </c>
      <c r="X18">
        <v>0</v>
      </c>
      <c r="Y18" t="s">
        <v>61</v>
      </c>
      <c r="Z18">
        <v>0</v>
      </c>
      <c r="AA18" t="s">
        <v>63</v>
      </c>
      <c r="AB18">
        <v>0</v>
      </c>
      <c r="AC18" t="s">
        <v>65</v>
      </c>
      <c r="AD18">
        <v>0</v>
      </c>
      <c r="AE18" t="s">
        <v>21</v>
      </c>
      <c r="AF18">
        <v>200</v>
      </c>
      <c r="AG18" t="s">
        <v>67</v>
      </c>
      <c r="AH18">
        <v>90</v>
      </c>
      <c r="AI18" t="s">
        <v>69</v>
      </c>
      <c r="AJ18">
        <v>76</v>
      </c>
      <c r="AK18" t="s">
        <v>77</v>
      </c>
      <c r="AL18">
        <v>13</v>
      </c>
      <c r="AM18" t="s">
        <v>73</v>
      </c>
      <c r="AN18">
        <v>6</v>
      </c>
      <c r="AO18" t="s">
        <v>76</v>
      </c>
      <c r="AP18">
        <v>15</v>
      </c>
      <c r="AQ18" t="s">
        <v>22</v>
      </c>
    </row>
    <row r="19" spans="1:43" x14ac:dyDescent="0.55000000000000004">
      <c r="A19" t="s">
        <v>0</v>
      </c>
      <c r="B19">
        <v>67</v>
      </c>
      <c r="C19" t="s">
        <v>13</v>
      </c>
      <c r="D19">
        <v>99</v>
      </c>
      <c r="E19" t="s">
        <v>14</v>
      </c>
      <c r="F19">
        <v>1</v>
      </c>
      <c r="G19" t="s">
        <v>15</v>
      </c>
      <c r="H19">
        <v>2</v>
      </c>
      <c r="I19" t="s">
        <v>16</v>
      </c>
      <c r="J19">
        <v>3</v>
      </c>
      <c r="K19" t="s">
        <v>25</v>
      </c>
      <c r="L19">
        <v>2</v>
      </c>
      <c r="M19" t="s">
        <v>75</v>
      </c>
      <c r="N19">
        <v>500</v>
      </c>
      <c r="O19" t="s">
        <v>17</v>
      </c>
      <c r="P19">
        <v>200</v>
      </c>
      <c r="Q19" t="s">
        <v>18</v>
      </c>
      <c r="R19">
        <v>99</v>
      </c>
      <c r="S19" t="s">
        <v>19</v>
      </c>
      <c r="T19">
        <v>93</v>
      </c>
      <c r="U19" t="s">
        <v>20</v>
      </c>
      <c r="V19">
        <v>0</v>
      </c>
      <c r="W19" t="s">
        <v>59</v>
      </c>
      <c r="X19">
        <v>0</v>
      </c>
      <c r="Y19" t="s">
        <v>61</v>
      </c>
      <c r="Z19">
        <v>0</v>
      </c>
      <c r="AA19" t="s">
        <v>63</v>
      </c>
      <c r="AB19">
        <v>0</v>
      </c>
      <c r="AC19" t="s">
        <v>65</v>
      </c>
      <c r="AD19">
        <v>0</v>
      </c>
      <c r="AE19" t="s">
        <v>21</v>
      </c>
      <c r="AF19">
        <v>200</v>
      </c>
      <c r="AG19" t="s">
        <v>67</v>
      </c>
      <c r="AH19">
        <v>86</v>
      </c>
      <c r="AI19" t="s">
        <v>69</v>
      </c>
      <c r="AJ19">
        <v>77</v>
      </c>
      <c r="AK19" t="s">
        <v>77</v>
      </c>
      <c r="AL19">
        <v>13</v>
      </c>
      <c r="AM19" t="s">
        <v>73</v>
      </c>
      <c r="AN19">
        <v>16</v>
      </c>
      <c r="AO19" t="s">
        <v>76</v>
      </c>
      <c r="AP19">
        <v>8</v>
      </c>
      <c r="AQ19" t="s">
        <v>22</v>
      </c>
    </row>
    <row r="20" spans="1:43" x14ac:dyDescent="0.55000000000000004">
      <c r="A20" t="s">
        <v>0</v>
      </c>
      <c r="B20">
        <v>68</v>
      </c>
      <c r="C20" t="s">
        <v>13</v>
      </c>
      <c r="D20">
        <v>99</v>
      </c>
      <c r="E20" t="s">
        <v>14</v>
      </c>
      <c r="F20">
        <v>1</v>
      </c>
      <c r="G20" t="s">
        <v>15</v>
      </c>
      <c r="H20">
        <v>2</v>
      </c>
      <c r="I20" t="s">
        <v>16</v>
      </c>
      <c r="J20">
        <v>2</v>
      </c>
      <c r="K20" t="s">
        <v>25</v>
      </c>
      <c r="L20">
        <v>1</v>
      </c>
      <c r="M20" t="s">
        <v>75</v>
      </c>
      <c r="N20">
        <v>300</v>
      </c>
      <c r="O20" t="s">
        <v>17</v>
      </c>
      <c r="P20">
        <v>200</v>
      </c>
      <c r="Q20" t="s">
        <v>18</v>
      </c>
      <c r="R20">
        <v>104</v>
      </c>
      <c r="S20" t="s">
        <v>19</v>
      </c>
      <c r="T20">
        <v>71</v>
      </c>
      <c r="U20" t="s">
        <v>20</v>
      </c>
      <c r="V20">
        <v>0</v>
      </c>
      <c r="W20" t="s">
        <v>59</v>
      </c>
      <c r="X20">
        <v>0</v>
      </c>
      <c r="Y20" t="s">
        <v>61</v>
      </c>
      <c r="Z20">
        <v>0</v>
      </c>
      <c r="AA20" t="s">
        <v>63</v>
      </c>
      <c r="AB20">
        <v>0</v>
      </c>
      <c r="AC20" t="s">
        <v>65</v>
      </c>
      <c r="AD20">
        <v>0</v>
      </c>
      <c r="AE20" t="s">
        <v>21</v>
      </c>
      <c r="AF20">
        <v>200</v>
      </c>
      <c r="AG20" t="s">
        <v>67</v>
      </c>
      <c r="AH20">
        <v>92</v>
      </c>
      <c r="AI20" t="s">
        <v>69</v>
      </c>
      <c r="AJ20">
        <v>63</v>
      </c>
      <c r="AK20" t="s">
        <v>77</v>
      </c>
      <c r="AL20">
        <v>12</v>
      </c>
      <c r="AM20" t="s">
        <v>73</v>
      </c>
      <c r="AN20">
        <v>8</v>
      </c>
      <c r="AO20" t="s">
        <v>76</v>
      </c>
      <c r="AP20">
        <v>25</v>
      </c>
      <c r="AQ20" t="s">
        <v>22</v>
      </c>
    </row>
    <row r="21" spans="1:43" x14ac:dyDescent="0.55000000000000004">
      <c r="A21" t="s">
        <v>0</v>
      </c>
      <c r="B21">
        <v>69</v>
      </c>
      <c r="C21" t="s">
        <v>13</v>
      </c>
      <c r="D21">
        <v>99</v>
      </c>
      <c r="E21" t="s">
        <v>14</v>
      </c>
      <c r="F21">
        <v>1</v>
      </c>
      <c r="G21" t="s">
        <v>15</v>
      </c>
      <c r="H21">
        <v>2</v>
      </c>
      <c r="I21" t="s">
        <v>16</v>
      </c>
      <c r="J21">
        <v>2</v>
      </c>
      <c r="K21" t="s">
        <v>25</v>
      </c>
      <c r="L21">
        <v>1</v>
      </c>
      <c r="M21" t="s">
        <v>75</v>
      </c>
      <c r="N21">
        <v>300</v>
      </c>
      <c r="O21" t="s">
        <v>17</v>
      </c>
      <c r="P21">
        <v>200</v>
      </c>
      <c r="Q21" t="s">
        <v>18</v>
      </c>
      <c r="R21">
        <v>92</v>
      </c>
      <c r="S21" t="s">
        <v>19</v>
      </c>
      <c r="T21">
        <v>89</v>
      </c>
      <c r="U21" t="s">
        <v>20</v>
      </c>
      <c r="V21">
        <v>1</v>
      </c>
      <c r="W21" t="s">
        <v>59</v>
      </c>
      <c r="X21">
        <v>0</v>
      </c>
      <c r="Y21" t="s">
        <v>61</v>
      </c>
      <c r="Z21">
        <v>1</v>
      </c>
      <c r="AA21" t="s">
        <v>63</v>
      </c>
      <c r="AB21">
        <v>0</v>
      </c>
      <c r="AC21" t="s">
        <v>65</v>
      </c>
      <c r="AD21">
        <v>0</v>
      </c>
      <c r="AE21" t="s">
        <v>21</v>
      </c>
      <c r="AF21">
        <v>199</v>
      </c>
      <c r="AG21" t="s">
        <v>67</v>
      </c>
      <c r="AH21">
        <v>78</v>
      </c>
      <c r="AI21" t="s">
        <v>69</v>
      </c>
      <c r="AJ21">
        <v>76</v>
      </c>
      <c r="AK21" t="s">
        <v>77</v>
      </c>
      <c r="AL21">
        <v>14</v>
      </c>
      <c r="AM21" t="s">
        <v>73</v>
      </c>
      <c r="AN21">
        <v>12</v>
      </c>
      <c r="AO21" t="s">
        <v>76</v>
      </c>
      <c r="AP21">
        <v>19</v>
      </c>
      <c r="AQ21" t="s">
        <v>22</v>
      </c>
    </row>
    <row r="22" spans="1:43" x14ac:dyDescent="0.55000000000000004">
      <c r="A22" t="s">
        <v>0</v>
      </c>
      <c r="B22">
        <v>70</v>
      </c>
      <c r="C22" t="s">
        <v>13</v>
      </c>
      <c r="D22">
        <v>99</v>
      </c>
      <c r="E22" t="s">
        <v>14</v>
      </c>
      <c r="F22">
        <v>1</v>
      </c>
      <c r="G22" t="s">
        <v>15</v>
      </c>
      <c r="H22">
        <v>2</v>
      </c>
      <c r="I22" t="s">
        <v>16</v>
      </c>
      <c r="J22">
        <v>2</v>
      </c>
      <c r="K22" t="s">
        <v>25</v>
      </c>
      <c r="L22">
        <v>1</v>
      </c>
      <c r="M22" t="s">
        <v>75</v>
      </c>
      <c r="N22">
        <v>300</v>
      </c>
      <c r="O22" t="s">
        <v>17</v>
      </c>
      <c r="P22">
        <v>200</v>
      </c>
      <c r="Q22" t="s">
        <v>18</v>
      </c>
      <c r="R22">
        <v>84</v>
      </c>
      <c r="S22" t="s">
        <v>19</v>
      </c>
      <c r="T22">
        <v>95</v>
      </c>
      <c r="U22" t="s">
        <v>20</v>
      </c>
      <c r="V22">
        <v>3</v>
      </c>
      <c r="W22" t="s">
        <v>59</v>
      </c>
      <c r="X22">
        <v>0</v>
      </c>
      <c r="Y22" t="s">
        <v>61</v>
      </c>
      <c r="Z22">
        <v>3</v>
      </c>
      <c r="AA22" t="s">
        <v>63</v>
      </c>
      <c r="AB22">
        <v>0</v>
      </c>
      <c r="AC22" t="s">
        <v>65</v>
      </c>
      <c r="AD22">
        <v>0</v>
      </c>
      <c r="AE22" t="s">
        <v>21</v>
      </c>
      <c r="AF22">
        <v>197</v>
      </c>
      <c r="AG22" t="s">
        <v>67</v>
      </c>
      <c r="AH22">
        <v>77</v>
      </c>
      <c r="AI22" t="s">
        <v>69</v>
      </c>
      <c r="AJ22">
        <v>78</v>
      </c>
      <c r="AK22" t="s">
        <v>77</v>
      </c>
      <c r="AL22">
        <v>7</v>
      </c>
      <c r="AM22" t="s">
        <v>73</v>
      </c>
      <c r="AN22">
        <v>14</v>
      </c>
      <c r="AO22" t="s">
        <v>76</v>
      </c>
      <c r="AP22">
        <v>21</v>
      </c>
      <c r="AQ22" t="s">
        <v>22</v>
      </c>
    </row>
    <row r="23" spans="1:43" x14ac:dyDescent="0.55000000000000004">
      <c r="A23" t="s">
        <v>0</v>
      </c>
      <c r="B23">
        <v>71</v>
      </c>
      <c r="C23" t="s">
        <v>13</v>
      </c>
      <c r="D23">
        <v>99</v>
      </c>
      <c r="E23" t="s">
        <v>14</v>
      </c>
      <c r="F23">
        <v>1</v>
      </c>
      <c r="G23" t="s">
        <v>15</v>
      </c>
      <c r="H23">
        <v>2</v>
      </c>
      <c r="I23" t="s">
        <v>16</v>
      </c>
      <c r="J23">
        <v>2</v>
      </c>
      <c r="K23" t="s">
        <v>25</v>
      </c>
      <c r="L23">
        <v>1</v>
      </c>
      <c r="M23" t="s">
        <v>75</v>
      </c>
      <c r="N23">
        <v>300</v>
      </c>
      <c r="O23" t="s">
        <v>17</v>
      </c>
      <c r="P23">
        <v>200</v>
      </c>
      <c r="Q23" t="s">
        <v>18</v>
      </c>
      <c r="R23">
        <v>91</v>
      </c>
      <c r="S23" t="s">
        <v>19</v>
      </c>
      <c r="T23">
        <v>78</v>
      </c>
      <c r="U23" t="s">
        <v>20</v>
      </c>
      <c r="V23">
        <v>0</v>
      </c>
      <c r="W23" t="s">
        <v>59</v>
      </c>
      <c r="X23">
        <v>0</v>
      </c>
      <c r="Y23" t="s">
        <v>61</v>
      </c>
      <c r="Z23">
        <v>0</v>
      </c>
      <c r="AA23" t="s">
        <v>63</v>
      </c>
      <c r="AB23">
        <v>0</v>
      </c>
      <c r="AC23" t="s">
        <v>65</v>
      </c>
      <c r="AD23">
        <v>0</v>
      </c>
      <c r="AE23" t="s">
        <v>21</v>
      </c>
      <c r="AF23">
        <v>200</v>
      </c>
      <c r="AG23" t="s">
        <v>67</v>
      </c>
      <c r="AH23">
        <v>81</v>
      </c>
      <c r="AI23" t="s">
        <v>69</v>
      </c>
      <c r="AJ23">
        <v>74</v>
      </c>
      <c r="AK23" t="s">
        <v>77</v>
      </c>
      <c r="AL23">
        <v>10</v>
      </c>
      <c r="AM23" t="s">
        <v>73</v>
      </c>
      <c r="AN23">
        <v>4</v>
      </c>
      <c r="AO23" t="s">
        <v>76</v>
      </c>
      <c r="AP23">
        <v>31</v>
      </c>
      <c r="AQ23" t="s">
        <v>22</v>
      </c>
    </row>
    <row r="24" spans="1:43" x14ac:dyDescent="0.55000000000000004">
      <c r="A24" t="s">
        <v>0</v>
      </c>
      <c r="B24">
        <v>72</v>
      </c>
      <c r="C24" t="s">
        <v>13</v>
      </c>
      <c r="D24">
        <v>99</v>
      </c>
      <c r="E24" t="s">
        <v>14</v>
      </c>
      <c r="F24">
        <v>1</v>
      </c>
      <c r="G24" t="s">
        <v>15</v>
      </c>
      <c r="H24">
        <v>1</v>
      </c>
      <c r="I24" t="s">
        <v>16</v>
      </c>
      <c r="J24">
        <v>3</v>
      </c>
      <c r="K24" t="s">
        <v>25</v>
      </c>
      <c r="L24">
        <v>3</v>
      </c>
      <c r="M24" t="s">
        <v>75</v>
      </c>
      <c r="N24">
        <v>500</v>
      </c>
      <c r="O24" t="s">
        <v>17</v>
      </c>
      <c r="P24">
        <v>200</v>
      </c>
      <c r="Q24" t="s">
        <v>18</v>
      </c>
      <c r="R24">
        <v>92</v>
      </c>
      <c r="S24" t="s">
        <v>19</v>
      </c>
      <c r="T24">
        <v>91</v>
      </c>
      <c r="U24" t="s">
        <v>20</v>
      </c>
      <c r="V24">
        <v>0</v>
      </c>
      <c r="W24" t="s">
        <v>59</v>
      </c>
      <c r="X24">
        <v>0</v>
      </c>
      <c r="Y24" t="s">
        <v>61</v>
      </c>
      <c r="Z24">
        <v>0</v>
      </c>
      <c r="AA24" t="s">
        <v>63</v>
      </c>
      <c r="AB24">
        <v>0</v>
      </c>
      <c r="AC24" t="s">
        <v>65</v>
      </c>
      <c r="AD24">
        <v>0</v>
      </c>
      <c r="AE24" t="s">
        <v>21</v>
      </c>
      <c r="AF24">
        <v>200</v>
      </c>
      <c r="AG24" t="s">
        <v>67</v>
      </c>
      <c r="AH24">
        <v>73</v>
      </c>
      <c r="AI24" t="s">
        <v>69</v>
      </c>
      <c r="AJ24">
        <v>65</v>
      </c>
      <c r="AK24" t="s">
        <v>77</v>
      </c>
      <c r="AL24">
        <v>19</v>
      </c>
      <c r="AM24" t="s">
        <v>73</v>
      </c>
      <c r="AN24">
        <v>26</v>
      </c>
      <c r="AO24" t="s">
        <v>76</v>
      </c>
      <c r="AP24">
        <v>17</v>
      </c>
      <c r="AQ24" t="s">
        <v>22</v>
      </c>
    </row>
    <row r="25" spans="1:43" x14ac:dyDescent="0.55000000000000004">
      <c r="A25" t="s">
        <v>0</v>
      </c>
      <c r="B25">
        <v>73</v>
      </c>
      <c r="C25" t="s">
        <v>13</v>
      </c>
      <c r="D25">
        <v>99</v>
      </c>
      <c r="E25" t="s">
        <v>14</v>
      </c>
      <c r="F25">
        <v>1</v>
      </c>
      <c r="G25" t="s">
        <v>15</v>
      </c>
      <c r="H25">
        <v>2</v>
      </c>
      <c r="I25" t="s">
        <v>16</v>
      </c>
      <c r="J25">
        <v>3</v>
      </c>
      <c r="K25" t="s">
        <v>25</v>
      </c>
      <c r="L25">
        <v>2</v>
      </c>
      <c r="M25" t="s">
        <v>75</v>
      </c>
      <c r="N25">
        <v>500</v>
      </c>
      <c r="O25" t="s">
        <v>17</v>
      </c>
      <c r="P25">
        <v>200</v>
      </c>
      <c r="Q25" t="s">
        <v>18</v>
      </c>
      <c r="R25">
        <v>81</v>
      </c>
      <c r="S25" t="s">
        <v>19</v>
      </c>
      <c r="T25">
        <v>109</v>
      </c>
      <c r="U25" t="s">
        <v>20</v>
      </c>
      <c r="V25">
        <v>0</v>
      </c>
      <c r="W25" t="s">
        <v>59</v>
      </c>
      <c r="X25">
        <v>0</v>
      </c>
      <c r="Y25" t="s">
        <v>61</v>
      </c>
      <c r="Z25">
        <v>0</v>
      </c>
      <c r="AA25" t="s">
        <v>63</v>
      </c>
      <c r="AB25">
        <v>0</v>
      </c>
      <c r="AC25" t="s">
        <v>65</v>
      </c>
      <c r="AD25">
        <v>0</v>
      </c>
      <c r="AE25" t="s">
        <v>21</v>
      </c>
      <c r="AF25">
        <v>200</v>
      </c>
      <c r="AG25" t="s">
        <v>67</v>
      </c>
      <c r="AH25">
        <v>73</v>
      </c>
      <c r="AI25" t="s">
        <v>69</v>
      </c>
      <c r="AJ25">
        <v>98</v>
      </c>
      <c r="AK25" t="s">
        <v>77</v>
      </c>
      <c r="AL25">
        <v>8</v>
      </c>
      <c r="AM25" t="s">
        <v>73</v>
      </c>
      <c r="AN25">
        <v>11</v>
      </c>
      <c r="AO25" t="s">
        <v>76</v>
      </c>
      <c r="AP25">
        <v>10</v>
      </c>
      <c r="AQ25" t="s">
        <v>22</v>
      </c>
    </row>
    <row r="26" spans="1:43" x14ac:dyDescent="0.55000000000000004">
      <c r="A26" t="s">
        <v>0</v>
      </c>
      <c r="B26">
        <v>74</v>
      </c>
      <c r="C26" t="s">
        <v>13</v>
      </c>
      <c r="D26">
        <v>99</v>
      </c>
      <c r="E26" t="s">
        <v>14</v>
      </c>
      <c r="F26">
        <v>1</v>
      </c>
      <c r="G26" t="s">
        <v>15</v>
      </c>
      <c r="H26">
        <v>1</v>
      </c>
      <c r="I26" t="s">
        <v>16</v>
      </c>
      <c r="J26">
        <v>3</v>
      </c>
      <c r="K26" t="s">
        <v>25</v>
      </c>
      <c r="L26">
        <v>3</v>
      </c>
      <c r="M26" t="s">
        <v>75</v>
      </c>
      <c r="N26">
        <v>500</v>
      </c>
      <c r="O26" t="s">
        <v>17</v>
      </c>
      <c r="P26">
        <v>200</v>
      </c>
      <c r="Q26" t="s">
        <v>18</v>
      </c>
      <c r="R26">
        <v>89</v>
      </c>
      <c r="S26" t="s">
        <v>19</v>
      </c>
      <c r="T26">
        <v>88</v>
      </c>
      <c r="U26" t="s">
        <v>20</v>
      </c>
      <c r="V26">
        <v>0</v>
      </c>
      <c r="W26" t="s">
        <v>59</v>
      </c>
      <c r="X26">
        <v>0</v>
      </c>
      <c r="Y26" t="s">
        <v>61</v>
      </c>
      <c r="Z26">
        <v>0</v>
      </c>
      <c r="AA26" t="s">
        <v>63</v>
      </c>
      <c r="AB26">
        <v>0</v>
      </c>
      <c r="AC26" t="s">
        <v>65</v>
      </c>
      <c r="AD26">
        <v>0</v>
      </c>
      <c r="AE26" t="s">
        <v>21</v>
      </c>
      <c r="AF26">
        <v>200</v>
      </c>
      <c r="AG26" t="s">
        <v>67</v>
      </c>
      <c r="AH26">
        <v>73</v>
      </c>
      <c r="AI26" t="s">
        <v>69</v>
      </c>
      <c r="AJ26">
        <v>66</v>
      </c>
      <c r="AK26" t="s">
        <v>77</v>
      </c>
      <c r="AL26">
        <v>16</v>
      </c>
      <c r="AM26" t="s">
        <v>73</v>
      </c>
      <c r="AN26">
        <v>22</v>
      </c>
      <c r="AO26" t="s">
        <v>76</v>
      </c>
      <c r="AP26">
        <v>23</v>
      </c>
      <c r="AQ26" t="s">
        <v>22</v>
      </c>
    </row>
    <row r="27" spans="1:43" x14ac:dyDescent="0.55000000000000004">
      <c r="A27" t="s">
        <v>0</v>
      </c>
      <c r="B27">
        <v>75</v>
      </c>
      <c r="C27" t="s">
        <v>13</v>
      </c>
      <c r="D27">
        <v>99</v>
      </c>
      <c r="E27" t="s">
        <v>14</v>
      </c>
      <c r="F27">
        <v>1</v>
      </c>
      <c r="G27" t="s">
        <v>15</v>
      </c>
      <c r="H27">
        <v>1</v>
      </c>
      <c r="I27" t="s">
        <v>16</v>
      </c>
      <c r="J27">
        <v>3</v>
      </c>
      <c r="K27" t="s">
        <v>25</v>
      </c>
      <c r="L27">
        <v>3</v>
      </c>
      <c r="M27" t="s">
        <v>75</v>
      </c>
      <c r="N27">
        <v>500</v>
      </c>
      <c r="O27" t="s">
        <v>17</v>
      </c>
      <c r="P27">
        <v>200</v>
      </c>
      <c r="Q27" t="s">
        <v>18</v>
      </c>
      <c r="R27">
        <v>87</v>
      </c>
      <c r="S27" t="s">
        <v>19</v>
      </c>
      <c r="T27">
        <v>87</v>
      </c>
      <c r="U27" t="s">
        <v>20</v>
      </c>
      <c r="V27">
        <v>0</v>
      </c>
      <c r="W27" t="s">
        <v>59</v>
      </c>
      <c r="X27">
        <v>0</v>
      </c>
      <c r="Y27" t="s">
        <v>61</v>
      </c>
      <c r="Z27">
        <v>0</v>
      </c>
      <c r="AA27" t="s">
        <v>63</v>
      </c>
      <c r="AB27">
        <v>0</v>
      </c>
      <c r="AC27" t="s">
        <v>65</v>
      </c>
      <c r="AD27">
        <v>0</v>
      </c>
      <c r="AE27" t="s">
        <v>21</v>
      </c>
      <c r="AF27">
        <v>200</v>
      </c>
      <c r="AG27" t="s">
        <v>67</v>
      </c>
      <c r="AH27">
        <v>76</v>
      </c>
      <c r="AI27" t="s">
        <v>69</v>
      </c>
      <c r="AJ27">
        <v>73</v>
      </c>
      <c r="AK27" t="s">
        <v>77</v>
      </c>
      <c r="AL27">
        <v>11</v>
      </c>
      <c r="AM27" t="s">
        <v>73</v>
      </c>
      <c r="AN27">
        <v>14</v>
      </c>
      <c r="AO27" t="s">
        <v>76</v>
      </c>
      <c r="AP27">
        <v>26</v>
      </c>
      <c r="AQ27" t="s">
        <v>22</v>
      </c>
    </row>
    <row r="28" spans="1:43" x14ac:dyDescent="0.55000000000000004">
      <c r="A28" t="s">
        <v>0</v>
      </c>
      <c r="B28">
        <v>76</v>
      </c>
      <c r="C28" t="s">
        <v>13</v>
      </c>
      <c r="D28">
        <v>99</v>
      </c>
      <c r="E28" t="s">
        <v>14</v>
      </c>
      <c r="F28">
        <v>1</v>
      </c>
      <c r="G28" t="s">
        <v>15</v>
      </c>
      <c r="H28">
        <v>1</v>
      </c>
      <c r="I28" t="s">
        <v>16</v>
      </c>
      <c r="J28">
        <v>3</v>
      </c>
      <c r="K28" t="s">
        <v>25</v>
      </c>
      <c r="L28">
        <v>3</v>
      </c>
      <c r="M28" t="s">
        <v>75</v>
      </c>
      <c r="N28">
        <v>500</v>
      </c>
      <c r="O28" t="s">
        <v>17</v>
      </c>
      <c r="P28">
        <v>200</v>
      </c>
      <c r="Q28" t="s">
        <v>18</v>
      </c>
      <c r="R28">
        <v>98</v>
      </c>
      <c r="S28" t="s">
        <v>19</v>
      </c>
      <c r="T28">
        <v>84</v>
      </c>
      <c r="U28" t="s">
        <v>20</v>
      </c>
      <c r="V28">
        <v>0</v>
      </c>
      <c r="W28" t="s">
        <v>59</v>
      </c>
      <c r="X28">
        <v>0</v>
      </c>
      <c r="Y28" t="s">
        <v>61</v>
      </c>
      <c r="Z28">
        <v>0</v>
      </c>
      <c r="AA28" t="s">
        <v>63</v>
      </c>
      <c r="AB28">
        <v>0</v>
      </c>
      <c r="AC28" t="s">
        <v>65</v>
      </c>
      <c r="AD28">
        <v>0</v>
      </c>
      <c r="AE28" t="s">
        <v>21</v>
      </c>
      <c r="AF28">
        <v>200</v>
      </c>
      <c r="AG28" t="s">
        <v>67</v>
      </c>
      <c r="AH28">
        <v>79</v>
      </c>
      <c r="AI28" t="s">
        <v>69</v>
      </c>
      <c r="AJ28">
        <v>65</v>
      </c>
      <c r="AK28" t="s">
        <v>77</v>
      </c>
      <c r="AL28">
        <v>19</v>
      </c>
      <c r="AM28" t="s">
        <v>73</v>
      </c>
      <c r="AN28">
        <v>19</v>
      </c>
      <c r="AO28" t="s">
        <v>76</v>
      </c>
      <c r="AP28">
        <v>18</v>
      </c>
      <c r="AQ28" t="s">
        <v>22</v>
      </c>
    </row>
    <row r="29" spans="1:43" x14ac:dyDescent="0.55000000000000004">
      <c r="A29" t="s">
        <v>0</v>
      </c>
      <c r="B29">
        <v>77</v>
      </c>
      <c r="C29" t="s">
        <v>13</v>
      </c>
      <c r="D29">
        <v>99</v>
      </c>
      <c r="E29" t="s">
        <v>14</v>
      </c>
      <c r="F29">
        <v>1</v>
      </c>
      <c r="G29" t="s">
        <v>15</v>
      </c>
      <c r="H29">
        <v>2</v>
      </c>
      <c r="I29" t="s">
        <v>16</v>
      </c>
      <c r="J29">
        <v>2</v>
      </c>
      <c r="K29" t="s">
        <v>25</v>
      </c>
      <c r="L29">
        <v>1</v>
      </c>
      <c r="M29" t="s">
        <v>75</v>
      </c>
      <c r="N29">
        <v>300</v>
      </c>
      <c r="O29" t="s">
        <v>17</v>
      </c>
      <c r="P29">
        <v>200</v>
      </c>
      <c r="Q29" t="s">
        <v>18</v>
      </c>
      <c r="R29">
        <v>88</v>
      </c>
      <c r="S29" t="s">
        <v>19</v>
      </c>
      <c r="T29">
        <v>92</v>
      </c>
      <c r="U29" t="s">
        <v>20</v>
      </c>
      <c r="V29">
        <v>2</v>
      </c>
      <c r="W29" t="s">
        <v>59</v>
      </c>
      <c r="X29">
        <v>1</v>
      </c>
      <c r="Y29" t="s">
        <v>61</v>
      </c>
      <c r="Z29">
        <v>1</v>
      </c>
      <c r="AA29" t="s">
        <v>63</v>
      </c>
      <c r="AB29">
        <v>0</v>
      </c>
      <c r="AC29" t="s">
        <v>65</v>
      </c>
      <c r="AD29">
        <v>0</v>
      </c>
      <c r="AE29" t="s">
        <v>21</v>
      </c>
      <c r="AF29">
        <v>198</v>
      </c>
      <c r="AG29" t="s">
        <v>67</v>
      </c>
      <c r="AH29">
        <v>78</v>
      </c>
      <c r="AI29" t="s">
        <v>69</v>
      </c>
      <c r="AJ29">
        <v>80</v>
      </c>
      <c r="AK29" t="s">
        <v>77</v>
      </c>
      <c r="AL29">
        <v>9</v>
      </c>
      <c r="AM29" t="s">
        <v>73</v>
      </c>
      <c r="AN29">
        <v>11</v>
      </c>
      <c r="AO29" t="s">
        <v>76</v>
      </c>
      <c r="AP29">
        <v>20</v>
      </c>
      <c r="AQ29" t="s">
        <v>22</v>
      </c>
    </row>
    <row r="30" spans="1:43" x14ac:dyDescent="0.55000000000000004">
      <c r="A30" t="s">
        <v>0</v>
      </c>
      <c r="B30">
        <v>78</v>
      </c>
      <c r="C30" t="s">
        <v>13</v>
      </c>
      <c r="D30">
        <v>99</v>
      </c>
      <c r="E30" t="s">
        <v>14</v>
      </c>
      <c r="F30">
        <v>1</v>
      </c>
      <c r="G30" t="s">
        <v>15</v>
      </c>
      <c r="H30">
        <v>2</v>
      </c>
      <c r="I30" t="s">
        <v>16</v>
      </c>
      <c r="J30">
        <v>2</v>
      </c>
      <c r="K30" t="s">
        <v>25</v>
      </c>
      <c r="L30">
        <v>1</v>
      </c>
      <c r="M30" t="s">
        <v>75</v>
      </c>
      <c r="N30">
        <v>300</v>
      </c>
      <c r="O30" t="s">
        <v>17</v>
      </c>
      <c r="P30">
        <v>200</v>
      </c>
      <c r="Q30" t="s">
        <v>18</v>
      </c>
      <c r="R30">
        <v>78</v>
      </c>
      <c r="S30" t="s">
        <v>19</v>
      </c>
      <c r="T30">
        <v>94</v>
      </c>
      <c r="U30" t="s">
        <v>20</v>
      </c>
      <c r="V30">
        <v>0</v>
      </c>
      <c r="W30" t="s">
        <v>59</v>
      </c>
      <c r="X30">
        <v>0</v>
      </c>
      <c r="Y30" t="s">
        <v>61</v>
      </c>
      <c r="Z30">
        <v>0</v>
      </c>
      <c r="AA30" t="s">
        <v>63</v>
      </c>
      <c r="AB30">
        <v>0</v>
      </c>
      <c r="AC30" t="s">
        <v>65</v>
      </c>
      <c r="AD30">
        <v>0</v>
      </c>
      <c r="AE30" t="s">
        <v>21</v>
      </c>
      <c r="AF30">
        <v>200</v>
      </c>
      <c r="AG30" t="s">
        <v>67</v>
      </c>
      <c r="AH30">
        <v>69</v>
      </c>
      <c r="AI30" t="s">
        <v>69</v>
      </c>
      <c r="AJ30">
        <v>78</v>
      </c>
      <c r="AK30" t="s">
        <v>77</v>
      </c>
      <c r="AL30">
        <v>9</v>
      </c>
      <c r="AM30" t="s">
        <v>73</v>
      </c>
      <c r="AN30">
        <v>16</v>
      </c>
      <c r="AO30" t="s">
        <v>76</v>
      </c>
      <c r="AP30">
        <v>28</v>
      </c>
      <c r="AQ30" t="s">
        <v>22</v>
      </c>
    </row>
    <row r="31" spans="1:43" x14ac:dyDescent="0.55000000000000004">
      <c r="A31" t="s">
        <v>0</v>
      </c>
      <c r="B31">
        <v>79</v>
      </c>
      <c r="C31" t="s">
        <v>13</v>
      </c>
      <c r="D31">
        <v>99</v>
      </c>
      <c r="E31" t="s">
        <v>14</v>
      </c>
      <c r="F31">
        <v>1</v>
      </c>
      <c r="G31" t="s">
        <v>15</v>
      </c>
      <c r="H31">
        <v>2</v>
      </c>
      <c r="I31" t="s">
        <v>16</v>
      </c>
      <c r="J31">
        <v>2</v>
      </c>
      <c r="K31" t="s">
        <v>25</v>
      </c>
      <c r="L31">
        <v>1</v>
      </c>
      <c r="M31" t="s">
        <v>75</v>
      </c>
      <c r="N31">
        <v>300</v>
      </c>
      <c r="O31" t="s">
        <v>17</v>
      </c>
      <c r="P31">
        <v>200</v>
      </c>
      <c r="Q31" t="s">
        <v>18</v>
      </c>
      <c r="R31">
        <v>96</v>
      </c>
      <c r="S31" t="s">
        <v>19</v>
      </c>
      <c r="T31">
        <v>74</v>
      </c>
      <c r="U31" t="s">
        <v>20</v>
      </c>
      <c r="V31">
        <v>2</v>
      </c>
      <c r="W31" t="s">
        <v>59</v>
      </c>
      <c r="X31">
        <v>0</v>
      </c>
      <c r="Y31" t="s">
        <v>61</v>
      </c>
      <c r="Z31">
        <v>2</v>
      </c>
      <c r="AA31" t="s">
        <v>63</v>
      </c>
      <c r="AB31">
        <v>0</v>
      </c>
      <c r="AC31" t="s">
        <v>65</v>
      </c>
      <c r="AD31">
        <v>0</v>
      </c>
      <c r="AE31" t="s">
        <v>21</v>
      </c>
      <c r="AF31">
        <v>198</v>
      </c>
      <c r="AG31" t="s">
        <v>67</v>
      </c>
      <c r="AH31">
        <v>84</v>
      </c>
      <c r="AI31" t="s">
        <v>69</v>
      </c>
      <c r="AJ31">
        <v>58</v>
      </c>
      <c r="AK31" t="s">
        <v>77</v>
      </c>
      <c r="AL31">
        <v>12</v>
      </c>
      <c r="AM31" t="s">
        <v>73</v>
      </c>
      <c r="AN31">
        <v>14</v>
      </c>
      <c r="AO31" t="s">
        <v>76</v>
      </c>
      <c r="AP31">
        <v>30</v>
      </c>
      <c r="AQ31" t="s">
        <v>22</v>
      </c>
    </row>
    <row r="32" spans="1:43" x14ac:dyDescent="0.55000000000000004">
      <c r="A32" t="s">
        <v>0</v>
      </c>
      <c r="B32">
        <v>80</v>
      </c>
      <c r="C32" t="s">
        <v>13</v>
      </c>
      <c r="D32">
        <v>99</v>
      </c>
      <c r="E32" t="s">
        <v>14</v>
      </c>
      <c r="F32">
        <v>1</v>
      </c>
      <c r="G32" t="s">
        <v>15</v>
      </c>
      <c r="H32">
        <v>1</v>
      </c>
      <c r="I32" t="s">
        <v>16</v>
      </c>
      <c r="J32">
        <v>3</v>
      </c>
      <c r="K32" t="s">
        <v>25</v>
      </c>
      <c r="L32">
        <v>3</v>
      </c>
      <c r="M32" t="s">
        <v>75</v>
      </c>
      <c r="N32">
        <v>500</v>
      </c>
      <c r="O32" t="s">
        <v>17</v>
      </c>
      <c r="P32">
        <v>200</v>
      </c>
      <c r="Q32" t="s">
        <v>18</v>
      </c>
      <c r="R32">
        <v>95</v>
      </c>
      <c r="S32" t="s">
        <v>19</v>
      </c>
      <c r="T32">
        <v>85</v>
      </c>
      <c r="U32" t="s">
        <v>20</v>
      </c>
      <c r="V32">
        <v>0</v>
      </c>
      <c r="W32" t="s">
        <v>59</v>
      </c>
      <c r="X32">
        <v>0</v>
      </c>
      <c r="Y32" t="s">
        <v>61</v>
      </c>
      <c r="Z32">
        <v>0</v>
      </c>
      <c r="AA32" t="s">
        <v>63</v>
      </c>
      <c r="AB32">
        <v>0</v>
      </c>
      <c r="AC32" t="s">
        <v>65</v>
      </c>
      <c r="AD32">
        <v>0</v>
      </c>
      <c r="AE32" t="s">
        <v>21</v>
      </c>
      <c r="AF32">
        <v>200</v>
      </c>
      <c r="AG32" t="s">
        <v>67</v>
      </c>
      <c r="AH32">
        <v>79</v>
      </c>
      <c r="AI32" t="s">
        <v>69</v>
      </c>
      <c r="AJ32">
        <v>65</v>
      </c>
      <c r="AK32" t="s">
        <v>77</v>
      </c>
      <c r="AL32">
        <v>16</v>
      </c>
      <c r="AM32" t="s">
        <v>73</v>
      </c>
      <c r="AN32">
        <v>20</v>
      </c>
      <c r="AO32" t="s">
        <v>76</v>
      </c>
      <c r="AP32">
        <v>20</v>
      </c>
      <c r="AQ32" t="s">
        <v>22</v>
      </c>
    </row>
    <row r="33" spans="1:43" x14ac:dyDescent="0.55000000000000004">
      <c r="A33" t="s">
        <v>0</v>
      </c>
      <c r="B33">
        <v>81</v>
      </c>
      <c r="C33" t="s">
        <v>13</v>
      </c>
      <c r="D33">
        <v>99</v>
      </c>
      <c r="E33" t="s">
        <v>14</v>
      </c>
      <c r="F33">
        <v>1</v>
      </c>
      <c r="G33" t="s">
        <v>15</v>
      </c>
      <c r="H33">
        <v>2</v>
      </c>
      <c r="I33" t="s">
        <v>16</v>
      </c>
      <c r="J33">
        <v>2</v>
      </c>
      <c r="K33" t="s">
        <v>25</v>
      </c>
      <c r="L33">
        <v>1</v>
      </c>
      <c r="M33" t="s">
        <v>75</v>
      </c>
      <c r="N33">
        <v>300</v>
      </c>
      <c r="O33" t="s">
        <v>17</v>
      </c>
      <c r="P33">
        <v>200</v>
      </c>
      <c r="Q33" t="s">
        <v>18</v>
      </c>
      <c r="R33">
        <v>103</v>
      </c>
      <c r="S33" t="s">
        <v>19</v>
      </c>
      <c r="T33">
        <v>74</v>
      </c>
      <c r="U33" t="s">
        <v>20</v>
      </c>
      <c r="V33">
        <v>3</v>
      </c>
      <c r="W33" t="s">
        <v>59</v>
      </c>
      <c r="X33">
        <v>0</v>
      </c>
      <c r="Y33" t="s">
        <v>61</v>
      </c>
      <c r="Z33">
        <v>3</v>
      </c>
      <c r="AA33" t="s">
        <v>63</v>
      </c>
      <c r="AB33">
        <v>0</v>
      </c>
      <c r="AC33" t="s">
        <v>65</v>
      </c>
      <c r="AD33">
        <v>0</v>
      </c>
      <c r="AE33" t="s">
        <v>21</v>
      </c>
      <c r="AF33">
        <v>197</v>
      </c>
      <c r="AG33" t="s">
        <v>67</v>
      </c>
      <c r="AH33">
        <v>89</v>
      </c>
      <c r="AI33" t="s">
        <v>69</v>
      </c>
      <c r="AJ33">
        <v>64</v>
      </c>
      <c r="AK33" t="s">
        <v>77</v>
      </c>
      <c r="AL33">
        <v>14</v>
      </c>
      <c r="AM33" t="s">
        <v>73</v>
      </c>
      <c r="AN33">
        <v>7</v>
      </c>
      <c r="AO33" t="s">
        <v>76</v>
      </c>
      <c r="AP33">
        <v>23</v>
      </c>
      <c r="AQ33" t="s">
        <v>22</v>
      </c>
    </row>
    <row r="34" spans="1:43" x14ac:dyDescent="0.55000000000000004">
      <c r="A34" t="s">
        <v>0</v>
      </c>
      <c r="B34">
        <v>82</v>
      </c>
      <c r="C34" t="s">
        <v>13</v>
      </c>
      <c r="D34">
        <v>99</v>
      </c>
      <c r="E34" t="s">
        <v>14</v>
      </c>
      <c r="F34">
        <v>1</v>
      </c>
      <c r="G34" t="s">
        <v>15</v>
      </c>
      <c r="H34">
        <v>2</v>
      </c>
      <c r="I34" t="s">
        <v>16</v>
      </c>
      <c r="J34">
        <v>2</v>
      </c>
      <c r="K34" t="s">
        <v>25</v>
      </c>
      <c r="L34">
        <v>1</v>
      </c>
      <c r="M34" t="s">
        <v>75</v>
      </c>
      <c r="N34">
        <v>300</v>
      </c>
      <c r="O34" t="s">
        <v>17</v>
      </c>
      <c r="P34">
        <v>200</v>
      </c>
      <c r="Q34" t="s">
        <v>18</v>
      </c>
      <c r="R34">
        <v>85</v>
      </c>
      <c r="S34" t="s">
        <v>19</v>
      </c>
      <c r="T34">
        <v>85</v>
      </c>
      <c r="U34" t="s">
        <v>20</v>
      </c>
      <c r="V34">
        <v>0</v>
      </c>
      <c r="W34" t="s">
        <v>59</v>
      </c>
      <c r="X34">
        <v>0</v>
      </c>
      <c r="Y34" t="s">
        <v>61</v>
      </c>
      <c r="Z34">
        <v>0</v>
      </c>
      <c r="AA34" t="s">
        <v>63</v>
      </c>
      <c r="AB34">
        <v>0</v>
      </c>
      <c r="AC34" t="s">
        <v>65</v>
      </c>
      <c r="AD34">
        <v>0</v>
      </c>
      <c r="AE34" t="s">
        <v>21</v>
      </c>
      <c r="AF34">
        <v>200</v>
      </c>
      <c r="AG34" t="s">
        <v>67</v>
      </c>
      <c r="AH34">
        <v>70</v>
      </c>
      <c r="AI34" t="s">
        <v>69</v>
      </c>
      <c r="AJ34">
        <v>72</v>
      </c>
      <c r="AK34" t="s">
        <v>77</v>
      </c>
      <c r="AL34">
        <v>15</v>
      </c>
      <c r="AM34" t="s">
        <v>73</v>
      </c>
      <c r="AN34">
        <v>13</v>
      </c>
      <c r="AO34" t="s">
        <v>76</v>
      </c>
      <c r="AP34">
        <v>30</v>
      </c>
      <c r="AQ34" t="s">
        <v>22</v>
      </c>
    </row>
    <row r="35" spans="1:43" x14ac:dyDescent="0.55000000000000004">
      <c r="A35" t="s">
        <v>0</v>
      </c>
      <c r="B35">
        <v>83</v>
      </c>
      <c r="C35" t="s">
        <v>13</v>
      </c>
      <c r="D35">
        <v>99</v>
      </c>
      <c r="E35" t="s">
        <v>14</v>
      </c>
      <c r="F35">
        <v>1</v>
      </c>
      <c r="G35" t="s">
        <v>15</v>
      </c>
      <c r="H35">
        <v>2</v>
      </c>
      <c r="I35" t="s">
        <v>16</v>
      </c>
      <c r="J35">
        <v>2</v>
      </c>
      <c r="K35" t="s">
        <v>25</v>
      </c>
      <c r="L35">
        <v>1</v>
      </c>
      <c r="M35" t="s">
        <v>75</v>
      </c>
      <c r="N35">
        <v>300</v>
      </c>
      <c r="O35" t="s">
        <v>17</v>
      </c>
      <c r="P35">
        <v>200</v>
      </c>
      <c r="Q35" t="s">
        <v>18</v>
      </c>
      <c r="R35">
        <v>83</v>
      </c>
      <c r="S35" t="s">
        <v>19</v>
      </c>
      <c r="T35">
        <v>83</v>
      </c>
      <c r="U35" t="s">
        <v>20</v>
      </c>
      <c r="V35">
        <v>1</v>
      </c>
      <c r="W35" t="s">
        <v>59</v>
      </c>
      <c r="X35">
        <v>0</v>
      </c>
      <c r="Y35" t="s">
        <v>61</v>
      </c>
      <c r="Z35">
        <v>1</v>
      </c>
      <c r="AA35" t="s">
        <v>63</v>
      </c>
      <c r="AB35">
        <v>0</v>
      </c>
      <c r="AC35" t="s">
        <v>65</v>
      </c>
      <c r="AD35">
        <v>0</v>
      </c>
      <c r="AE35" t="s">
        <v>21</v>
      </c>
      <c r="AF35">
        <v>199</v>
      </c>
      <c r="AG35" t="s">
        <v>67</v>
      </c>
      <c r="AH35">
        <v>73</v>
      </c>
      <c r="AI35" t="s">
        <v>69</v>
      </c>
      <c r="AJ35">
        <v>72</v>
      </c>
      <c r="AK35" t="s">
        <v>77</v>
      </c>
      <c r="AL35">
        <v>10</v>
      </c>
      <c r="AM35" t="s">
        <v>73</v>
      </c>
      <c r="AN35">
        <v>10</v>
      </c>
      <c r="AO35" t="s">
        <v>76</v>
      </c>
      <c r="AP35">
        <v>34</v>
      </c>
      <c r="AQ35" t="s">
        <v>22</v>
      </c>
    </row>
    <row r="36" spans="1:43" x14ac:dyDescent="0.55000000000000004">
      <c r="A36" t="s">
        <v>0</v>
      </c>
      <c r="B36">
        <v>84</v>
      </c>
      <c r="C36" t="s">
        <v>13</v>
      </c>
      <c r="D36">
        <v>99</v>
      </c>
      <c r="E36" t="s">
        <v>14</v>
      </c>
      <c r="F36">
        <v>1</v>
      </c>
      <c r="G36" t="s">
        <v>15</v>
      </c>
      <c r="H36">
        <v>2</v>
      </c>
      <c r="I36" t="s">
        <v>16</v>
      </c>
      <c r="J36">
        <v>2</v>
      </c>
      <c r="K36" t="s">
        <v>25</v>
      </c>
      <c r="L36">
        <v>1</v>
      </c>
      <c r="M36" t="s">
        <v>75</v>
      </c>
      <c r="N36">
        <v>300</v>
      </c>
      <c r="O36" t="s">
        <v>17</v>
      </c>
      <c r="P36">
        <v>200</v>
      </c>
      <c r="Q36" t="s">
        <v>18</v>
      </c>
      <c r="R36">
        <v>79</v>
      </c>
      <c r="S36" t="s">
        <v>19</v>
      </c>
      <c r="T36">
        <v>91</v>
      </c>
      <c r="U36" t="s">
        <v>20</v>
      </c>
      <c r="V36">
        <v>0</v>
      </c>
      <c r="W36" t="s">
        <v>59</v>
      </c>
      <c r="X36">
        <v>0</v>
      </c>
      <c r="Y36" t="s">
        <v>61</v>
      </c>
      <c r="Z36">
        <v>0</v>
      </c>
      <c r="AA36" t="s">
        <v>63</v>
      </c>
      <c r="AB36">
        <v>0</v>
      </c>
      <c r="AC36" t="s">
        <v>65</v>
      </c>
      <c r="AD36">
        <v>0</v>
      </c>
      <c r="AE36" t="s">
        <v>21</v>
      </c>
      <c r="AF36">
        <v>200</v>
      </c>
      <c r="AG36" t="s">
        <v>67</v>
      </c>
      <c r="AH36">
        <v>67</v>
      </c>
      <c r="AI36" t="s">
        <v>69</v>
      </c>
      <c r="AJ36">
        <v>77</v>
      </c>
      <c r="AK36" t="s">
        <v>77</v>
      </c>
      <c r="AL36">
        <v>12</v>
      </c>
      <c r="AM36" t="s">
        <v>73</v>
      </c>
      <c r="AN36">
        <v>14</v>
      </c>
      <c r="AO36" t="s">
        <v>76</v>
      </c>
      <c r="AP36">
        <v>30</v>
      </c>
      <c r="AQ36" t="s">
        <v>22</v>
      </c>
    </row>
    <row r="37" spans="1:43" x14ac:dyDescent="0.55000000000000004">
      <c r="A37" t="s">
        <v>0</v>
      </c>
      <c r="B37">
        <v>85</v>
      </c>
      <c r="C37" t="s">
        <v>13</v>
      </c>
      <c r="D37">
        <v>99</v>
      </c>
      <c r="E37" t="s">
        <v>14</v>
      </c>
      <c r="F37">
        <v>1</v>
      </c>
      <c r="G37" t="s">
        <v>15</v>
      </c>
      <c r="H37">
        <v>2</v>
      </c>
      <c r="I37" t="s">
        <v>16</v>
      </c>
      <c r="J37">
        <v>3</v>
      </c>
      <c r="K37" t="s">
        <v>25</v>
      </c>
      <c r="L37">
        <v>2</v>
      </c>
      <c r="M37" t="s">
        <v>75</v>
      </c>
      <c r="N37">
        <v>500</v>
      </c>
      <c r="O37" t="s">
        <v>17</v>
      </c>
      <c r="P37">
        <v>200</v>
      </c>
      <c r="Q37" t="s">
        <v>18</v>
      </c>
      <c r="R37">
        <v>104</v>
      </c>
      <c r="S37" t="s">
        <v>19</v>
      </c>
      <c r="T37">
        <v>84</v>
      </c>
      <c r="U37" t="s">
        <v>20</v>
      </c>
      <c r="V37">
        <v>0</v>
      </c>
      <c r="W37" t="s">
        <v>59</v>
      </c>
      <c r="X37">
        <v>0</v>
      </c>
      <c r="Y37" t="s">
        <v>61</v>
      </c>
      <c r="Z37">
        <v>0</v>
      </c>
      <c r="AA37" t="s">
        <v>63</v>
      </c>
      <c r="AB37">
        <v>0</v>
      </c>
      <c r="AC37" t="s">
        <v>65</v>
      </c>
      <c r="AD37">
        <v>0</v>
      </c>
      <c r="AE37" t="s">
        <v>21</v>
      </c>
      <c r="AF37">
        <v>200</v>
      </c>
      <c r="AG37" t="s">
        <v>67</v>
      </c>
      <c r="AH37">
        <v>93</v>
      </c>
      <c r="AI37" t="s">
        <v>69</v>
      </c>
      <c r="AJ37">
        <v>69</v>
      </c>
      <c r="AK37" t="s">
        <v>77</v>
      </c>
      <c r="AL37">
        <v>11</v>
      </c>
      <c r="AM37" t="s">
        <v>73</v>
      </c>
      <c r="AN37">
        <v>15</v>
      </c>
      <c r="AO37" t="s">
        <v>76</v>
      </c>
      <c r="AP37">
        <v>12</v>
      </c>
      <c r="AQ37" t="s">
        <v>22</v>
      </c>
    </row>
    <row r="38" spans="1:43" x14ac:dyDescent="0.55000000000000004">
      <c r="A38" t="s">
        <v>0</v>
      </c>
      <c r="B38">
        <v>86</v>
      </c>
      <c r="C38" t="s">
        <v>13</v>
      </c>
      <c r="D38">
        <v>99</v>
      </c>
      <c r="E38" t="s">
        <v>14</v>
      </c>
      <c r="F38">
        <v>1</v>
      </c>
      <c r="G38" t="s">
        <v>15</v>
      </c>
      <c r="H38">
        <v>2</v>
      </c>
      <c r="I38" t="s">
        <v>16</v>
      </c>
      <c r="J38">
        <v>2</v>
      </c>
      <c r="K38" t="s">
        <v>25</v>
      </c>
      <c r="L38">
        <v>1</v>
      </c>
      <c r="M38" t="s">
        <v>75</v>
      </c>
      <c r="N38">
        <v>300</v>
      </c>
      <c r="O38" t="s">
        <v>17</v>
      </c>
      <c r="P38">
        <v>200</v>
      </c>
      <c r="Q38" t="s">
        <v>18</v>
      </c>
      <c r="R38">
        <v>109</v>
      </c>
      <c r="S38" t="s">
        <v>19</v>
      </c>
      <c r="T38">
        <v>66</v>
      </c>
      <c r="U38" t="s">
        <v>20</v>
      </c>
      <c r="V38">
        <v>2</v>
      </c>
      <c r="W38" t="s">
        <v>59</v>
      </c>
      <c r="X38">
        <v>0</v>
      </c>
      <c r="Y38" t="s">
        <v>61</v>
      </c>
      <c r="Z38">
        <v>2</v>
      </c>
      <c r="AA38" t="s">
        <v>63</v>
      </c>
      <c r="AB38">
        <v>0</v>
      </c>
      <c r="AC38" t="s">
        <v>65</v>
      </c>
      <c r="AD38">
        <v>0</v>
      </c>
      <c r="AE38" t="s">
        <v>21</v>
      </c>
      <c r="AF38">
        <v>198</v>
      </c>
      <c r="AG38" t="s">
        <v>67</v>
      </c>
      <c r="AH38">
        <v>84</v>
      </c>
      <c r="AI38" t="s">
        <v>69</v>
      </c>
      <c r="AJ38">
        <v>55</v>
      </c>
      <c r="AK38" t="s">
        <v>77</v>
      </c>
      <c r="AL38">
        <v>25</v>
      </c>
      <c r="AM38" t="s">
        <v>73</v>
      </c>
      <c r="AN38">
        <v>9</v>
      </c>
      <c r="AO38" t="s">
        <v>76</v>
      </c>
      <c r="AP38">
        <v>25</v>
      </c>
      <c r="AQ38" t="s">
        <v>22</v>
      </c>
    </row>
    <row r="39" spans="1:43" x14ac:dyDescent="0.55000000000000004">
      <c r="A39" t="s">
        <v>0</v>
      </c>
      <c r="B39">
        <v>87</v>
      </c>
      <c r="C39" t="s">
        <v>13</v>
      </c>
      <c r="D39">
        <v>99</v>
      </c>
      <c r="E39" t="s">
        <v>14</v>
      </c>
      <c r="F39">
        <v>1</v>
      </c>
      <c r="G39" t="s">
        <v>15</v>
      </c>
      <c r="H39">
        <v>1</v>
      </c>
      <c r="I39" t="s">
        <v>16</v>
      </c>
      <c r="J39">
        <v>3</v>
      </c>
      <c r="K39" t="s">
        <v>25</v>
      </c>
      <c r="L39">
        <v>3</v>
      </c>
      <c r="M39" t="s">
        <v>75</v>
      </c>
      <c r="N39">
        <v>500</v>
      </c>
      <c r="O39" t="s">
        <v>17</v>
      </c>
      <c r="P39">
        <v>200</v>
      </c>
      <c r="Q39" t="s">
        <v>18</v>
      </c>
      <c r="R39">
        <v>85</v>
      </c>
      <c r="S39" t="s">
        <v>19</v>
      </c>
      <c r="T39">
        <v>92</v>
      </c>
      <c r="U39" t="s">
        <v>20</v>
      </c>
      <c r="V39">
        <v>0</v>
      </c>
      <c r="W39" t="s">
        <v>59</v>
      </c>
      <c r="X39">
        <v>0</v>
      </c>
      <c r="Y39" t="s">
        <v>61</v>
      </c>
      <c r="Z39">
        <v>0</v>
      </c>
      <c r="AA39" t="s">
        <v>63</v>
      </c>
      <c r="AB39">
        <v>0</v>
      </c>
      <c r="AC39" t="s">
        <v>65</v>
      </c>
      <c r="AD39">
        <v>0</v>
      </c>
      <c r="AE39" t="s">
        <v>21</v>
      </c>
      <c r="AF39">
        <v>200</v>
      </c>
      <c r="AG39" t="s">
        <v>67</v>
      </c>
      <c r="AH39">
        <v>72</v>
      </c>
      <c r="AI39" t="s">
        <v>69</v>
      </c>
      <c r="AJ39">
        <v>74</v>
      </c>
      <c r="AK39" t="s">
        <v>77</v>
      </c>
      <c r="AL39">
        <v>13</v>
      </c>
      <c r="AM39" t="s">
        <v>73</v>
      </c>
      <c r="AN39">
        <v>18</v>
      </c>
      <c r="AO39" t="s">
        <v>76</v>
      </c>
      <c r="AP39">
        <v>23</v>
      </c>
      <c r="AQ39" t="s">
        <v>22</v>
      </c>
    </row>
    <row r="40" spans="1:43" x14ac:dyDescent="0.55000000000000004">
      <c r="A40" t="s">
        <v>0</v>
      </c>
      <c r="B40">
        <v>88</v>
      </c>
      <c r="C40" t="s">
        <v>13</v>
      </c>
      <c r="D40">
        <v>99</v>
      </c>
      <c r="E40" t="s">
        <v>14</v>
      </c>
      <c r="F40">
        <v>1</v>
      </c>
      <c r="G40" t="s">
        <v>15</v>
      </c>
      <c r="H40">
        <v>2</v>
      </c>
      <c r="I40" t="s">
        <v>16</v>
      </c>
      <c r="J40">
        <v>2</v>
      </c>
      <c r="K40" t="s">
        <v>25</v>
      </c>
      <c r="L40">
        <v>1</v>
      </c>
      <c r="M40" t="s">
        <v>75</v>
      </c>
      <c r="N40">
        <v>300</v>
      </c>
      <c r="O40" t="s">
        <v>17</v>
      </c>
      <c r="P40">
        <v>200</v>
      </c>
      <c r="Q40" t="s">
        <v>18</v>
      </c>
      <c r="R40">
        <v>101</v>
      </c>
      <c r="S40" t="s">
        <v>19</v>
      </c>
      <c r="T40">
        <v>83</v>
      </c>
      <c r="U40" t="s">
        <v>20</v>
      </c>
      <c r="V40">
        <v>0</v>
      </c>
      <c r="W40" t="s">
        <v>59</v>
      </c>
      <c r="X40">
        <v>0</v>
      </c>
      <c r="Y40" t="s">
        <v>61</v>
      </c>
      <c r="Z40">
        <v>0</v>
      </c>
      <c r="AA40" t="s">
        <v>63</v>
      </c>
      <c r="AB40">
        <v>0</v>
      </c>
      <c r="AC40" t="s">
        <v>65</v>
      </c>
      <c r="AD40">
        <v>0</v>
      </c>
      <c r="AE40" t="s">
        <v>21</v>
      </c>
      <c r="AF40">
        <v>200</v>
      </c>
      <c r="AG40" t="s">
        <v>67</v>
      </c>
      <c r="AH40">
        <v>80</v>
      </c>
      <c r="AI40" t="s">
        <v>69</v>
      </c>
      <c r="AJ40">
        <v>67</v>
      </c>
      <c r="AK40" t="s">
        <v>77</v>
      </c>
      <c r="AL40">
        <v>21</v>
      </c>
      <c r="AM40" t="s">
        <v>73</v>
      </c>
      <c r="AN40">
        <v>16</v>
      </c>
      <c r="AO40" t="s">
        <v>76</v>
      </c>
      <c r="AP40">
        <v>16</v>
      </c>
      <c r="AQ40" t="s">
        <v>22</v>
      </c>
    </row>
    <row r="41" spans="1:43" x14ac:dyDescent="0.55000000000000004">
      <c r="A41" t="s">
        <v>0</v>
      </c>
      <c r="B41">
        <v>89</v>
      </c>
      <c r="C41" t="s">
        <v>13</v>
      </c>
      <c r="D41">
        <v>99</v>
      </c>
      <c r="E41" t="s">
        <v>14</v>
      </c>
      <c r="F41">
        <v>1</v>
      </c>
      <c r="G41" t="s">
        <v>15</v>
      </c>
      <c r="H41">
        <v>2</v>
      </c>
      <c r="I41" t="s">
        <v>16</v>
      </c>
      <c r="J41">
        <v>2</v>
      </c>
      <c r="K41" t="s">
        <v>25</v>
      </c>
      <c r="L41">
        <v>1</v>
      </c>
      <c r="M41" t="s">
        <v>75</v>
      </c>
      <c r="N41">
        <v>300</v>
      </c>
      <c r="O41" t="s">
        <v>17</v>
      </c>
      <c r="P41">
        <v>200</v>
      </c>
      <c r="Q41" t="s">
        <v>18</v>
      </c>
      <c r="R41">
        <v>76</v>
      </c>
      <c r="S41" t="s">
        <v>19</v>
      </c>
      <c r="T41">
        <v>96</v>
      </c>
      <c r="U41" t="s">
        <v>20</v>
      </c>
      <c r="V41">
        <v>0</v>
      </c>
      <c r="W41" t="s">
        <v>59</v>
      </c>
      <c r="X41">
        <v>0</v>
      </c>
      <c r="Y41" t="s">
        <v>61</v>
      </c>
      <c r="Z41">
        <v>0</v>
      </c>
      <c r="AA41" t="s">
        <v>63</v>
      </c>
      <c r="AB41">
        <v>0</v>
      </c>
      <c r="AC41" t="s">
        <v>65</v>
      </c>
      <c r="AD41">
        <v>0</v>
      </c>
      <c r="AE41" t="s">
        <v>21</v>
      </c>
      <c r="AF41">
        <v>200</v>
      </c>
      <c r="AG41" t="s">
        <v>67</v>
      </c>
      <c r="AH41">
        <v>64</v>
      </c>
      <c r="AI41" t="s">
        <v>69</v>
      </c>
      <c r="AJ41">
        <v>77</v>
      </c>
      <c r="AK41" t="s">
        <v>77</v>
      </c>
      <c r="AL41">
        <v>12</v>
      </c>
      <c r="AM41" t="s">
        <v>73</v>
      </c>
      <c r="AN41">
        <v>19</v>
      </c>
      <c r="AO41" t="s">
        <v>76</v>
      </c>
      <c r="AP41">
        <v>28</v>
      </c>
      <c r="AQ41" t="s">
        <v>22</v>
      </c>
    </row>
    <row r="42" spans="1:43" x14ac:dyDescent="0.55000000000000004">
      <c r="A42" t="s">
        <v>0</v>
      </c>
      <c r="B42">
        <v>90</v>
      </c>
      <c r="C42" t="s">
        <v>13</v>
      </c>
      <c r="D42">
        <v>99</v>
      </c>
      <c r="E42" t="s">
        <v>14</v>
      </c>
      <c r="F42">
        <v>1</v>
      </c>
      <c r="G42" t="s">
        <v>15</v>
      </c>
      <c r="H42">
        <v>2</v>
      </c>
      <c r="I42" t="s">
        <v>16</v>
      </c>
      <c r="J42">
        <v>2</v>
      </c>
      <c r="K42" t="s">
        <v>25</v>
      </c>
      <c r="L42">
        <v>1</v>
      </c>
      <c r="M42" t="s">
        <v>75</v>
      </c>
      <c r="N42">
        <v>300</v>
      </c>
      <c r="O42" t="s">
        <v>17</v>
      </c>
      <c r="P42">
        <v>200</v>
      </c>
      <c r="Q42" t="s">
        <v>18</v>
      </c>
      <c r="R42">
        <v>82</v>
      </c>
      <c r="S42" t="s">
        <v>19</v>
      </c>
      <c r="T42">
        <v>96</v>
      </c>
      <c r="U42" t="s">
        <v>20</v>
      </c>
      <c r="V42">
        <v>0</v>
      </c>
      <c r="W42" t="s">
        <v>59</v>
      </c>
      <c r="X42">
        <v>0</v>
      </c>
      <c r="Y42" t="s">
        <v>61</v>
      </c>
      <c r="Z42">
        <v>0</v>
      </c>
      <c r="AA42" t="s">
        <v>63</v>
      </c>
      <c r="AB42">
        <v>0</v>
      </c>
      <c r="AC42" t="s">
        <v>65</v>
      </c>
      <c r="AD42">
        <v>0</v>
      </c>
      <c r="AE42" t="s">
        <v>21</v>
      </c>
      <c r="AF42">
        <v>200</v>
      </c>
      <c r="AG42" t="s">
        <v>67</v>
      </c>
      <c r="AH42">
        <v>74</v>
      </c>
      <c r="AI42" t="s">
        <v>69</v>
      </c>
      <c r="AJ42">
        <v>80</v>
      </c>
      <c r="AK42" t="s">
        <v>77</v>
      </c>
      <c r="AL42">
        <v>8</v>
      </c>
      <c r="AM42" t="s">
        <v>73</v>
      </c>
      <c r="AN42">
        <v>16</v>
      </c>
      <c r="AO42" t="s">
        <v>76</v>
      </c>
      <c r="AP42">
        <v>22</v>
      </c>
      <c r="AQ42" t="s">
        <v>22</v>
      </c>
    </row>
    <row r="43" spans="1:43" x14ac:dyDescent="0.55000000000000004">
      <c r="A43" t="s">
        <v>0</v>
      </c>
      <c r="B43">
        <v>91</v>
      </c>
      <c r="C43" t="s">
        <v>13</v>
      </c>
      <c r="D43">
        <v>99</v>
      </c>
      <c r="E43" t="s">
        <v>14</v>
      </c>
      <c r="F43">
        <v>1</v>
      </c>
      <c r="G43" t="s">
        <v>15</v>
      </c>
      <c r="H43">
        <v>2</v>
      </c>
      <c r="I43" t="s">
        <v>16</v>
      </c>
      <c r="J43">
        <v>2</v>
      </c>
      <c r="K43" t="s">
        <v>25</v>
      </c>
      <c r="L43">
        <v>1</v>
      </c>
      <c r="M43" t="s">
        <v>75</v>
      </c>
      <c r="N43">
        <v>300</v>
      </c>
      <c r="O43" t="s">
        <v>17</v>
      </c>
      <c r="P43">
        <v>200</v>
      </c>
      <c r="Q43" t="s">
        <v>18</v>
      </c>
      <c r="R43">
        <v>88</v>
      </c>
      <c r="S43" t="s">
        <v>19</v>
      </c>
      <c r="T43">
        <v>91</v>
      </c>
      <c r="U43" t="s">
        <v>20</v>
      </c>
      <c r="V43">
        <v>0</v>
      </c>
      <c r="W43" t="s">
        <v>59</v>
      </c>
      <c r="X43">
        <v>0</v>
      </c>
      <c r="Y43" t="s">
        <v>61</v>
      </c>
      <c r="Z43">
        <v>0</v>
      </c>
      <c r="AA43" t="s">
        <v>63</v>
      </c>
      <c r="AB43">
        <v>0</v>
      </c>
      <c r="AC43" t="s">
        <v>65</v>
      </c>
      <c r="AD43">
        <v>0</v>
      </c>
      <c r="AE43" t="s">
        <v>21</v>
      </c>
      <c r="AF43">
        <v>200</v>
      </c>
      <c r="AG43" t="s">
        <v>67</v>
      </c>
      <c r="AH43">
        <v>75</v>
      </c>
      <c r="AI43" t="s">
        <v>69</v>
      </c>
      <c r="AJ43">
        <v>74</v>
      </c>
      <c r="AK43" t="s">
        <v>77</v>
      </c>
      <c r="AL43">
        <v>13</v>
      </c>
      <c r="AM43" t="s">
        <v>73</v>
      </c>
      <c r="AN43">
        <v>17</v>
      </c>
      <c r="AO43" t="s">
        <v>76</v>
      </c>
      <c r="AP43">
        <v>21</v>
      </c>
      <c r="AQ43" t="s">
        <v>22</v>
      </c>
    </row>
    <row r="44" spans="1:43" x14ac:dyDescent="0.55000000000000004">
      <c r="A44" t="s">
        <v>0</v>
      </c>
      <c r="B44">
        <v>92</v>
      </c>
      <c r="C44" t="s">
        <v>13</v>
      </c>
      <c r="D44">
        <v>99</v>
      </c>
      <c r="E44" t="s">
        <v>14</v>
      </c>
      <c r="F44">
        <v>1</v>
      </c>
      <c r="G44" t="s">
        <v>15</v>
      </c>
      <c r="H44">
        <v>2</v>
      </c>
      <c r="I44" t="s">
        <v>16</v>
      </c>
      <c r="J44">
        <v>2</v>
      </c>
      <c r="K44" t="s">
        <v>25</v>
      </c>
      <c r="L44">
        <v>1</v>
      </c>
      <c r="M44" t="s">
        <v>75</v>
      </c>
      <c r="N44">
        <v>300</v>
      </c>
      <c r="O44" t="s">
        <v>17</v>
      </c>
      <c r="P44">
        <v>200</v>
      </c>
      <c r="Q44" t="s">
        <v>18</v>
      </c>
      <c r="R44">
        <v>86</v>
      </c>
      <c r="S44" t="s">
        <v>19</v>
      </c>
      <c r="T44">
        <v>88</v>
      </c>
      <c r="U44" t="s">
        <v>20</v>
      </c>
      <c r="V44">
        <v>0</v>
      </c>
      <c r="W44" t="s">
        <v>59</v>
      </c>
      <c r="X44">
        <v>0</v>
      </c>
      <c r="Y44" t="s">
        <v>61</v>
      </c>
      <c r="Z44">
        <v>0</v>
      </c>
      <c r="AA44" t="s">
        <v>63</v>
      </c>
      <c r="AB44">
        <v>0</v>
      </c>
      <c r="AC44" t="s">
        <v>65</v>
      </c>
      <c r="AD44">
        <v>0</v>
      </c>
      <c r="AE44" t="s">
        <v>21</v>
      </c>
      <c r="AF44">
        <v>200</v>
      </c>
      <c r="AG44" t="s">
        <v>67</v>
      </c>
      <c r="AH44">
        <v>70</v>
      </c>
      <c r="AI44" t="s">
        <v>69</v>
      </c>
      <c r="AJ44">
        <v>74</v>
      </c>
      <c r="AK44" t="s">
        <v>77</v>
      </c>
      <c r="AL44">
        <v>16</v>
      </c>
      <c r="AM44" t="s">
        <v>73</v>
      </c>
      <c r="AN44">
        <v>14</v>
      </c>
      <c r="AO44" t="s">
        <v>76</v>
      </c>
      <c r="AP44">
        <v>26</v>
      </c>
      <c r="AQ44" t="s">
        <v>22</v>
      </c>
    </row>
    <row r="45" spans="1:43" x14ac:dyDescent="0.55000000000000004">
      <c r="A45" t="s">
        <v>0</v>
      </c>
      <c r="B45">
        <v>93</v>
      </c>
      <c r="C45" t="s">
        <v>13</v>
      </c>
      <c r="D45">
        <v>99</v>
      </c>
      <c r="E45" t="s">
        <v>14</v>
      </c>
      <c r="F45">
        <v>1</v>
      </c>
      <c r="G45" t="s">
        <v>15</v>
      </c>
      <c r="H45">
        <v>2</v>
      </c>
      <c r="I45" t="s">
        <v>16</v>
      </c>
      <c r="J45">
        <v>2</v>
      </c>
      <c r="K45" t="s">
        <v>25</v>
      </c>
      <c r="L45">
        <v>1</v>
      </c>
      <c r="M45" t="s">
        <v>75</v>
      </c>
      <c r="N45">
        <v>300</v>
      </c>
      <c r="O45" t="s">
        <v>17</v>
      </c>
      <c r="P45">
        <v>200</v>
      </c>
      <c r="Q45" t="s">
        <v>18</v>
      </c>
      <c r="R45">
        <v>69</v>
      </c>
      <c r="S45" t="s">
        <v>19</v>
      </c>
      <c r="T45">
        <v>102</v>
      </c>
      <c r="U45" t="s">
        <v>20</v>
      </c>
      <c r="V45">
        <v>0</v>
      </c>
      <c r="W45" t="s">
        <v>59</v>
      </c>
      <c r="X45">
        <v>0</v>
      </c>
      <c r="Y45" t="s">
        <v>61</v>
      </c>
      <c r="Z45">
        <v>0</v>
      </c>
      <c r="AA45" t="s">
        <v>63</v>
      </c>
      <c r="AB45">
        <v>0</v>
      </c>
      <c r="AC45" t="s">
        <v>65</v>
      </c>
      <c r="AD45">
        <v>0</v>
      </c>
      <c r="AE45" t="s">
        <v>21</v>
      </c>
      <c r="AF45">
        <v>200</v>
      </c>
      <c r="AG45" t="s">
        <v>67</v>
      </c>
      <c r="AH45">
        <v>58</v>
      </c>
      <c r="AI45" t="s">
        <v>69</v>
      </c>
      <c r="AJ45">
        <v>84</v>
      </c>
      <c r="AK45" t="s">
        <v>77</v>
      </c>
      <c r="AL45">
        <v>11</v>
      </c>
      <c r="AM45" t="s">
        <v>73</v>
      </c>
      <c r="AN45">
        <v>18</v>
      </c>
      <c r="AO45" t="s">
        <v>76</v>
      </c>
      <c r="AP45">
        <v>29</v>
      </c>
      <c r="AQ45" t="s">
        <v>22</v>
      </c>
    </row>
    <row r="46" spans="1:43" x14ac:dyDescent="0.55000000000000004">
      <c r="A46" t="s">
        <v>0</v>
      </c>
      <c r="B46">
        <v>94</v>
      </c>
      <c r="C46" t="s">
        <v>13</v>
      </c>
      <c r="D46">
        <v>99</v>
      </c>
      <c r="E46" t="s">
        <v>14</v>
      </c>
      <c r="F46">
        <v>1</v>
      </c>
      <c r="G46" t="s">
        <v>15</v>
      </c>
      <c r="H46">
        <v>2</v>
      </c>
      <c r="I46" t="s">
        <v>16</v>
      </c>
      <c r="J46">
        <v>2</v>
      </c>
      <c r="K46" t="s">
        <v>25</v>
      </c>
      <c r="L46">
        <v>1</v>
      </c>
      <c r="M46" t="s">
        <v>75</v>
      </c>
      <c r="N46">
        <v>300</v>
      </c>
      <c r="O46" t="s">
        <v>17</v>
      </c>
      <c r="P46">
        <v>200</v>
      </c>
      <c r="Q46" t="s">
        <v>18</v>
      </c>
      <c r="R46">
        <v>79</v>
      </c>
      <c r="S46" t="s">
        <v>19</v>
      </c>
      <c r="T46">
        <v>87</v>
      </c>
      <c r="U46" t="s">
        <v>20</v>
      </c>
      <c r="V46">
        <v>0</v>
      </c>
      <c r="W46" t="s">
        <v>59</v>
      </c>
      <c r="X46">
        <v>0</v>
      </c>
      <c r="Y46" t="s">
        <v>61</v>
      </c>
      <c r="Z46">
        <v>0</v>
      </c>
      <c r="AA46" t="s">
        <v>63</v>
      </c>
      <c r="AB46">
        <v>0</v>
      </c>
      <c r="AC46" t="s">
        <v>65</v>
      </c>
      <c r="AD46">
        <v>0</v>
      </c>
      <c r="AE46" t="s">
        <v>21</v>
      </c>
      <c r="AF46">
        <v>200</v>
      </c>
      <c r="AG46" t="s">
        <v>67</v>
      </c>
      <c r="AH46">
        <v>61</v>
      </c>
      <c r="AI46" t="s">
        <v>69</v>
      </c>
      <c r="AJ46">
        <v>74</v>
      </c>
      <c r="AK46" t="s">
        <v>77</v>
      </c>
      <c r="AL46">
        <v>18</v>
      </c>
      <c r="AM46" t="s">
        <v>73</v>
      </c>
      <c r="AN46">
        <v>13</v>
      </c>
      <c r="AO46" t="s">
        <v>76</v>
      </c>
      <c r="AP46">
        <v>34</v>
      </c>
      <c r="AQ46" t="s">
        <v>22</v>
      </c>
    </row>
    <row r="47" spans="1:43" x14ac:dyDescent="0.55000000000000004">
      <c r="A47" t="s">
        <v>0</v>
      </c>
      <c r="B47">
        <v>95</v>
      </c>
      <c r="C47" t="s">
        <v>13</v>
      </c>
      <c r="D47">
        <v>99</v>
      </c>
      <c r="E47" t="s">
        <v>14</v>
      </c>
      <c r="F47">
        <v>1</v>
      </c>
      <c r="G47" t="s">
        <v>15</v>
      </c>
      <c r="H47">
        <v>2</v>
      </c>
      <c r="I47" t="s">
        <v>16</v>
      </c>
      <c r="J47">
        <v>3</v>
      </c>
      <c r="K47" t="s">
        <v>25</v>
      </c>
      <c r="L47">
        <v>2</v>
      </c>
      <c r="M47" t="s">
        <v>75</v>
      </c>
      <c r="N47">
        <v>500</v>
      </c>
      <c r="O47" t="s">
        <v>17</v>
      </c>
      <c r="P47">
        <v>200</v>
      </c>
      <c r="Q47" t="s">
        <v>18</v>
      </c>
      <c r="R47">
        <v>89</v>
      </c>
      <c r="S47" t="s">
        <v>19</v>
      </c>
      <c r="T47">
        <v>89</v>
      </c>
      <c r="U47" t="s">
        <v>20</v>
      </c>
      <c r="V47">
        <v>0</v>
      </c>
      <c r="W47" t="s">
        <v>59</v>
      </c>
      <c r="X47">
        <v>0</v>
      </c>
      <c r="Y47" t="s">
        <v>61</v>
      </c>
      <c r="Z47">
        <v>0</v>
      </c>
      <c r="AA47" t="s">
        <v>63</v>
      </c>
      <c r="AB47">
        <v>0</v>
      </c>
      <c r="AC47" t="s">
        <v>65</v>
      </c>
      <c r="AD47">
        <v>0</v>
      </c>
      <c r="AE47" t="s">
        <v>21</v>
      </c>
      <c r="AF47">
        <v>200</v>
      </c>
      <c r="AG47" t="s">
        <v>67</v>
      </c>
      <c r="AH47">
        <v>71</v>
      </c>
      <c r="AI47" t="s">
        <v>69</v>
      </c>
      <c r="AJ47">
        <v>67</v>
      </c>
      <c r="AK47" t="s">
        <v>77</v>
      </c>
      <c r="AL47">
        <v>18</v>
      </c>
      <c r="AM47" t="s">
        <v>73</v>
      </c>
      <c r="AN47">
        <v>22</v>
      </c>
      <c r="AO47" t="s">
        <v>76</v>
      </c>
      <c r="AP47">
        <v>22</v>
      </c>
      <c r="AQ47" t="s">
        <v>22</v>
      </c>
    </row>
    <row r="48" spans="1:43" x14ac:dyDescent="0.55000000000000004">
      <c r="A48" t="s">
        <v>0</v>
      </c>
      <c r="B48">
        <v>96</v>
      </c>
      <c r="C48" t="s">
        <v>13</v>
      </c>
      <c r="D48">
        <v>99</v>
      </c>
      <c r="E48" t="s">
        <v>14</v>
      </c>
      <c r="F48">
        <v>1</v>
      </c>
      <c r="G48" t="s">
        <v>15</v>
      </c>
      <c r="H48">
        <v>2</v>
      </c>
      <c r="I48" t="s">
        <v>16</v>
      </c>
      <c r="J48">
        <v>2</v>
      </c>
      <c r="K48" t="s">
        <v>25</v>
      </c>
      <c r="L48">
        <v>1</v>
      </c>
      <c r="M48" t="s">
        <v>75</v>
      </c>
      <c r="N48">
        <v>300</v>
      </c>
      <c r="O48" t="s">
        <v>17</v>
      </c>
      <c r="P48">
        <v>200</v>
      </c>
      <c r="Q48" t="s">
        <v>18</v>
      </c>
      <c r="R48">
        <v>75</v>
      </c>
      <c r="S48" t="s">
        <v>19</v>
      </c>
      <c r="T48">
        <v>96</v>
      </c>
      <c r="U48" t="s">
        <v>20</v>
      </c>
      <c r="V48">
        <v>0</v>
      </c>
      <c r="W48" t="s">
        <v>59</v>
      </c>
      <c r="X48">
        <v>0</v>
      </c>
      <c r="Y48" t="s">
        <v>61</v>
      </c>
      <c r="Z48">
        <v>0</v>
      </c>
      <c r="AA48" t="s">
        <v>63</v>
      </c>
      <c r="AB48">
        <v>0</v>
      </c>
      <c r="AC48" t="s">
        <v>65</v>
      </c>
      <c r="AD48">
        <v>0</v>
      </c>
      <c r="AE48" t="s">
        <v>21</v>
      </c>
      <c r="AF48">
        <v>200</v>
      </c>
      <c r="AG48" t="s">
        <v>67</v>
      </c>
      <c r="AH48">
        <v>63</v>
      </c>
      <c r="AI48" t="s">
        <v>69</v>
      </c>
      <c r="AJ48">
        <v>81</v>
      </c>
      <c r="AK48" t="s">
        <v>77</v>
      </c>
      <c r="AL48">
        <v>12</v>
      </c>
      <c r="AM48" t="s">
        <v>73</v>
      </c>
      <c r="AN48">
        <v>15</v>
      </c>
      <c r="AO48" t="s">
        <v>76</v>
      </c>
      <c r="AP48">
        <v>29</v>
      </c>
      <c r="AQ48" t="s">
        <v>22</v>
      </c>
    </row>
    <row r="49" spans="1:43" x14ac:dyDescent="0.55000000000000004">
      <c r="A49" t="s">
        <v>0</v>
      </c>
      <c r="B49">
        <v>97</v>
      </c>
      <c r="C49" t="s">
        <v>13</v>
      </c>
      <c r="D49">
        <v>99</v>
      </c>
      <c r="E49" t="s">
        <v>14</v>
      </c>
      <c r="F49">
        <v>1</v>
      </c>
      <c r="G49" t="s">
        <v>15</v>
      </c>
      <c r="H49">
        <v>1</v>
      </c>
      <c r="I49" t="s">
        <v>16</v>
      </c>
      <c r="J49">
        <v>3</v>
      </c>
      <c r="K49" t="s">
        <v>25</v>
      </c>
      <c r="L49">
        <v>3</v>
      </c>
      <c r="M49" t="s">
        <v>75</v>
      </c>
      <c r="N49">
        <v>500</v>
      </c>
      <c r="O49" t="s">
        <v>17</v>
      </c>
      <c r="P49">
        <v>200</v>
      </c>
      <c r="Q49" t="s">
        <v>18</v>
      </c>
      <c r="R49">
        <v>97</v>
      </c>
      <c r="S49" t="s">
        <v>19</v>
      </c>
      <c r="T49">
        <v>77</v>
      </c>
      <c r="U49" t="s">
        <v>20</v>
      </c>
      <c r="V49">
        <v>0</v>
      </c>
      <c r="W49" t="s">
        <v>59</v>
      </c>
      <c r="X49">
        <v>0</v>
      </c>
      <c r="Y49" t="s">
        <v>61</v>
      </c>
      <c r="Z49">
        <v>0</v>
      </c>
      <c r="AA49" t="s">
        <v>63</v>
      </c>
      <c r="AB49">
        <v>0</v>
      </c>
      <c r="AC49" t="s">
        <v>65</v>
      </c>
      <c r="AD49">
        <v>0</v>
      </c>
      <c r="AE49" t="s">
        <v>21</v>
      </c>
      <c r="AF49">
        <v>200</v>
      </c>
      <c r="AG49" t="s">
        <v>67</v>
      </c>
      <c r="AH49">
        <v>79</v>
      </c>
      <c r="AI49" t="s">
        <v>69</v>
      </c>
      <c r="AJ49">
        <v>60</v>
      </c>
      <c r="AK49" t="s">
        <v>77</v>
      </c>
      <c r="AL49">
        <v>18</v>
      </c>
      <c r="AM49" t="s">
        <v>73</v>
      </c>
      <c r="AN49">
        <v>17</v>
      </c>
      <c r="AO49" t="s">
        <v>76</v>
      </c>
      <c r="AP49">
        <v>26</v>
      </c>
      <c r="AQ49" t="s">
        <v>22</v>
      </c>
    </row>
    <row r="50" spans="1:43" x14ac:dyDescent="0.55000000000000004">
      <c r="A50" t="s">
        <v>0</v>
      </c>
      <c r="B50">
        <v>98</v>
      </c>
      <c r="C50" t="s">
        <v>13</v>
      </c>
      <c r="D50">
        <v>99</v>
      </c>
      <c r="E50" t="s">
        <v>14</v>
      </c>
      <c r="F50">
        <v>1</v>
      </c>
      <c r="G50" t="s">
        <v>15</v>
      </c>
      <c r="H50">
        <v>1</v>
      </c>
      <c r="I50" t="s">
        <v>16</v>
      </c>
      <c r="J50">
        <v>4</v>
      </c>
      <c r="K50" t="s">
        <v>25</v>
      </c>
      <c r="L50">
        <v>4</v>
      </c>
      <c r="M50" t="s">
        <v>75</v>
      </c>
      <c r="N50">
        <v>700</v>
      </c>
      <c r="O50" t="s">
        <v>17</v>
      </c>
      <c r="P50">
        <v>200</v>
      </c>
      <c r="Q50" t="s">
        <v>18</v>
      </c>
      <c r="R50">
        <v>98</v>
      </c>
      <c r="S50" t="s">
        <v>19</v>
      </c>
      <c r="T50">
        <v>87</v>
      </c>
      <c r="U50" t="s">
        <v>20</v>
      </c>
      <c r="V50">
        <v>0</v>
      </c>
      <c r="W50" t="s">
        <v>59</v>
      </c>
      <c r="X50">
        <v>0</v>
      </c>
      <c r="Y50" t="s">
        <v>61</v>
      </c>
      <c r="Z50">
        <v>0</v>
      </c>
      <c r="AA50" t="s">
        <v>63</v>
      </c>
      <c r="AB50">
        <v>0</v>
      </c>
      <c r="AC50" t="s">
        <v>65</v>
      </c>
      <c r="AD50">
        <v>0</v>
      </c>
      <c r="AE50" t="s">
        <v>21</v>
      </c>
      <c r="AF50">
        <v>200</v>
      </c>
      <c r="AG50" t="s">
        <v>67</v>
      </c>
      <c r="AH50">
        <v>84</v>
      </c>
      <c r="AI50" t="s">
        <v>69</v>
      </c>
      <c r="AJ50">
        <v>74</v>
      </c>
      <c r="AK50" t="s">
        <v>77</v>
      </c>
      <c r="AL50">
        <v>14</v>
      </c>
      <c r="AM50" t="s">
        <v>73</v>
      </c>
      <c r="AN50">
        <v>13</v>
      </c>
      <c r="AO50" t="s">
        <v>76</v>
      </c>
      <c r="AP50">
        <v>15</v>
      </c>
      <c r="AQ50" t="s">
        <v>22</v>
      </c>
    </row>
    <row r="51" spans="1:43" x14ac:dyDescent="0.55000000000000004">
      <c r="A51" t="s">
        <v>0</v>
      </c>
      <c r="B51">
        <v>99</v>
      </c>
      <c r="C51" t="s">
        <v>13</v>
      </c>
      <c r="D51">
        <v>99</v>
      </c>
      <c r="E51" t="s">
        <v>14</v>
      </c>
      <c r="F51">
        <v>1</v>
      </c>
      <c r="G51" t="s">
        <v>15</v>
      </c>
      <c r="H51">
        <v>1</v>
      </c>
      <c r="I51" t="s">
        <v>16</v>
      </c>
      <c r="J51">
        <v>3</v>
      </c>
      <c r="K51" t="s">
        <v>25</v>
      </c>
      <c r="L51">
        <v>3</v>
      </c>
      <c r="M51" t="s">
        <v>75</v>
      </c>
      <c r="N51">
        <v>500</v>
      </c>
      <c r="O51" t="s">
        <v>17</v>
      </c>
      <c r="P51">
        <v>200</v>
      </c>
      <c r="Q51" t="s">
        <v>18</v>
      </c>
      <c r="R51">
        <v>99</v>
      </c>
      <c r="S51" t="s">
        <v>19</v>
      </c>
      <c r="T51">
        <v>87</v>
      </c>
      <c r="U51" t="s">
        <v>20</v>
      </c>
      <c r="V51">
        <v>0</v>
      </c>
      <c r="W51" t="s">
        <v>59</v>
      </c>
      <c r="X51">
        <v>0</v>
      </c>
      <c r="Y51" t="s">
        <v>61</v>
      </c>
      <c r="Z51">
        <v>0</v>
      </c>
      <c r="AA51" t="s">
        <v>63</v>
      </c>
      <c r="AB51">
        <v>0</v>
      </c>
      <c r="AC51" t="s">
        <v>65</v>
      </c>
      <c r="AD51">
        <v>0</v>
      </c>
      <c r="AE51" t="s">
        <v>21</v>
      </c>
      <c r="AF51">
        <v>200</v>
      </c>
      <c r="AG51" t="s">
        <v>67</v>
      </c>
      <c r="AH51">
        <v>88</v>
      </c>
      <c r="AI51" t="s">
        <v>69</v>
      </c>
      <c r="AJ51">
        <v>74</v>
      </c>
      <c r="AK51" t="s">
        <v>77</v>
      </c>
      <c r="AL51">
        <v>11</v>
      </c>
      <c r="AM51" t="s">
        <v>73</v>
      </c>
      <c r="AN51">
        <v>13</v>
      </c>
      <c r="AO51" t="s">
        <v>76</v>
      </c>
      <c r="AP51">
        <v>14</v>
      </c>
      <c r="AQ51" t="s">
        <v>22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19850-6F86-4B59-884A-F526C1086EED}">
  <dimension ref="A1:AQ51"/>
  <sheetViews>
    <sheetView workbookViewId="0"/>
  </sheetViews>
  <sheetFormatPr defaultRowHeight="18" x14ac:dyDescent="0.55000000000000004"/>
  <cols>
    <col min="1" max="1" width="5.83203125" bestFit="1" customWidth="1"/>
    <col min="2" max="2" width="4.5" bestFit="1" customWidth="1"/>
    <col min="3" max="3" width="7.75" bestFit="1" customWidth="1"/>
    <col min="4" max="4" width="13.75" bestFit="1" customWidth="1"/>
    <col min="5" max="5" width="8.9140625" bestFit="1" customWidth="1"/>
    <col min="6" max="6" width="9.25" bestFit="1" customWidth="1"/>
    <col min="7" max="7" width="6.58203125" bestFit="1" customWidth="1"/>
    <col min="8" max="8" width="9.33203125" bestFit="1" customWidth="1"/>
    <col min="9" max="9" width="6.58203125" bestFit="1" customWidth="1"/>
    <col min="10" max="10" width="7.75" bestFit="1" customWidth="1"/>
    <col min="11" max="11" width="8.4140625" bestFit="1" customWidth="1"/>
    <col min="12" max="12" width="10.83203125" bestFit="1" customWidth="1"/>
    <col min="13" max="13" width="10.75" bestFit="1" customWidth="1"/>
    <col min="14" max="14" width="10" bestFit="1" customWidth="1"/>
    <col min="15" max="15" width="8.9140625" bestFit="1" customWidth="1"/>
    <col min="16" max="16" width="10.5" bestFit="1" customWidth="1"/>
    <col min="17" max="17" width="12.6640625" bestFit="1" customWidth="1"/>
    <col min="18" max="18" width="9.58203125" bestFit="1" customWidth="1"/>
    <col min="19" max="19" width="12.6640625" bestFit="1" customWidth="1"/>
    <col min="20" max="20" width="9.58203125" bestFit="1" customWidth="1"/>
    <col min="21" max="21" width="12.6640625" bestFit="1" customWidth="1"/>
    <col min="22" max="22" width="7.58203125" bestFit="1" customWidth="1"/>
    <col min="23" max="23" width="16.58203125" bestFit="1" customWidth="1"/>
    <col min="24" max="24" width="14.9140625" bestFit="1" customWidth="1"/>
    <col min="25" max="25" width="16.58203125" bestFit="1" customWidth="1"/>
    <col min="26" max="26" width="14.9140625" bestFit="1" customWidth="1"/>
    <col min="27" max="27" width="18.5" bestFit="1" customWidth="1"/>
    <col min="28" max="28" width="15.4140625" bestFit="1" customWidth="1"/>
    <col min="29" max="29" width="18.5" bestFit="1" customWidth="1"/>
    <col min="30" max="30" width="15.4140625" bestFit="1" customWidth="1"/>
    <col min="31" max="31" width="12.6640625" bestFit="1" customWidth="1"/>
    <col min="32" max="32" width="6.1640625" bestFit="1" customWidth="1"/>
    <col min="33" max="33" width="16.58203125" bestFit="1" customWidth="1"/>
    <col min="34" max="34" width="14.58203125" bestFit="1" customWidth="1"/>
    <col min="35" max="35" width="16.58203125" bestFit="1" customWidth="1"/>
    <col min="36" max="36" width="14.58203125" bestFit="1" customWidth="1"/>
    <col min="37" max="37" width="19.08203125" bestFit="1" customWidth="1"/>
    <col min="38" max="38" width="15" bestFit="1" customWidth="1"/>
    <col min="39" max="39" width="18.5" bestFit="1" customWidth="1"/>
    <col min="40" max="40" width="15" bestFit="1" customWidth="1"/>
    <col min="41" max="41" width="18.5" bestFit="1" customWidth="1"/>
    <col min="42" max="42" width="14" bestFit="1" customWidth="1"/>
    <col min="43" max="43" width="7.08203125" bestFit="1" customWidth="1"/>
  </cols>
  <sheetData>
    <row r="1" spans="1:43" x14ac:dyDescent="0.55000000000000004">
      <c r="A1" t="s">
        <v>0</v>
      </c>
      <c r="B1" t="s">
        <v>1</v>
      </c>
      <c r="C1" t="s">
        <v>13</v>
      </c>
      <c r="D1" t="s">
        <v>2</v>
      </c>
      <c r="E1" t="s">
        <v>14</v>
      </c>
      <c r="F1" t="s">
        <v>3</v>
      </c>
      <c r="G1" t="s">
        <v>15</v>
      </c>
      <c r="H1" t="s">
        <v>4</v>
      </c>
      <c r="I1" t="s">
        <v>16</v>
      </c>
      <c r="J1" t="s">
        <v>5</v>
      </c>
      <c r="K1" t="s">
        <v>25</v>
      </c>
      <c r="L1" t="s">
        <v>26</v>
      </c>
      <c r="M1" t="s">
        <v>75</v>
      </c>
      <c r="N1" t="s">
        <v>6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9</v>
      </c>
      <c r="U1" t="s">
        <v>20</v>
      </c>
      <c r="V1" t="s">
        <v>10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21</v>
      </c>
      <c r="AF1" t="s">
        <v>11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  <c r="AO1" t="s">
        <v>76</v>
      </c>
      <c r="AP1" t="s">
        <v>12</v>
      </c>
      <c r="AQ1" t="s">
        <v>22</v>
      </c>
    </row>
    <row r="2" spans="1:43" x14ac:dyDescent="0.55000000000000004">
      <c r="A2" t="s">
        <v>0</v>
      </c>
      <c r="B2">
        <v>50</v>
      </c>
      <c r="C2" t="s">
        <v>13</v>
      </c>
      <c r="D2">
        <v>20</v>
      </c>
      <c r="E2" t="s">
        <v>14</v>
      </c>
      <c r="F2">
        <v>3</v>
      </c>
      <c r="G2" t="s">
        <v>15</v>
      </c>
      <c r="H2">
        <v>3</v>
      </c>
      <c r="I2" t="s">
        <v>16</v>
      </c>
      <c r="J2">
        <v>3</v>
      </c>
      <c r="K2" t="s">
        <v>25</v>
      </c>
      <c r="L2">
        <v>1</v>
      </c>
      <c r="M2" t="s">
        <v>75</v>
      </c>
      <c r="N2">
        <v>2</v>
      </c>
      <c r="O2" t="s">
        <v>17</v>
      </c>
      <c r="P2">
        <v>200</v>
      </c>
      <c r="Q2" t="s">
        <v>18</v>
      </c>
      <c r="R2">
        <v>90</v>
      </c>
      <c r="S2" t="s">
        <v>19</v>
      </c>
      <c r="T2">
        <v>102</v>
      </c>
      <c r="U2" t="s">
        <v>20</v>
      </c>
      <c r="V2">
        <v>155</v>
      </c>
      <c r="W2" t="s">
        <v>59</v>
      </c>
      <c r="X2">
        <v>67</v>
      </c>
      <c r="Y2" t="s">
        <v>61</v>
      </c>
      <c r="Z2">
        <v>88</v>
      </c>
      <c r="AA2" t="s">
        <v>63</v>
      </c>
      <c r="AB2">
        <v>0</v>
      </c>
      <c r="AC2" t="s">
        <v>65</v>
      </c>
      <c r="AD2">
        <v>0</v>
      </c>
      <c r="AE2" t="s">
        <v>21</v>
      </c>
      <c r="AF2">
        <v>45</v>
      </c>
      <c r="AG2" t="s">
        <v>67</v>
      </c>
      <c r="AH2">
        <v>23</v>
      </c>
      <c r="AI2" t="s">
        <v>69</v>
      </c>
      <c r="AJ2">
        <v>14</v>
      </c>
      <c r="AK2" t="s">
        <v>77</v>
      </c>
      <c r="AL2">
        <v>0</v>
      </c>
      <c r="AM2" t="s">
        <v>73</v>
      </c>
      <c r="AN2">
        <v>0</v>
      </c>
      <c r="AO2" t="s">
        <v>76</v>
      </c>
      <c r="AP2">
        <v>8</v>
      </c>
      <c r="AQ2" t="s">
        <v>22</v>
      </c>
    </row>
    <row r="3" spans="1:43" x14ac:dyDescent="0.55000000000000004">
      <c r="A3" t="s">
        <v>0</v>
      </c>
      <c r="B3">
        <v>51</v>
      </c>
      <c r="C3" t="s">
        <v>13</v>
      </c>
      <c r="D3">
        <v>20</v>
      </c>
      <c r="E3" t="s">
        <v>14</v>
      </c>
      <c r="F3">
        <v>1</v>
      </c>
      <c r="G3" t="s">
        <v>15</v>
      </c>
      <c r="H3">
        <v>1</v>
      </c>
      <c r="I3" t="s">
        <v>16</v>
      </c>
      <c r="J3">
        <v>6</v>
      </c>
      <c r="K3" t="s">
        <v>25</v>
      </c>
      <c r="L3">
        <v>6</v>
      </c>
      <c r="M3" t="s">
        <v>75</v>
      </c>
      <c r="N3">
        <v>14</v>
      </c>
      <c r="O3" t="s">
        <v>17</v>
      </c>
      <c r="P3">
        <v>200</v>
      </c>
      <c r="Q3" t="s">
        <v>18</v>
      </c>
      <c r="R3">
        <v>96</v>
      </c>
      <c r="S3" t="s">
        <v>19</v>
      </c>
      <c r="T3">
        <v>98</v>
      </c>
      <c r="U3" t="s">
        <v>20</v>
      </c>
      <c r="V3">
        <v>29</v>
      </c>
      <c r="W3" t="s">
        <v>59</v>
      </c>
      <c r="X3">
        <v>14</v>
      </c>
      <c r="Y3" t="s">
        <v>61</v>
      </c>
      <c r="Z3">
        <v>15</v>
      </c>
      <c r="AA3" t="s">
        <v>63</v>
      </c>
      <c r="AB3">
        <v>0</v>
      </c>
      <c r="AC3" t="s">
        <v>65</v>
      </c>
      <c r="AD3">
        <v>0</v>
      </c>
      <c r="AE3" t="s">
        <v>21</v>
      </c>
      <c r="AF3">
        <v>171</v>
      </c>
      <c r="AG3" t="s">
        <v>67</v>
      </c>
      <c r="AH3">
        <v>75</v>
      </c>
      <c r="AI3" t="s">
        <v>69</v>
      </c>
      <c r="AJ3">
        <v>75</v>
      </c>
      <c r="AK3" t="s">
        <v>77</v>
      </c>
      <c r="AL3">
        <v>7</v>
      </c>
      <c r="AM3" t="s">
        <v>73</v>
      </c>
      <c r="AN3">
        <v>8</v>
      </c>
      <c r="AO3" t="s">
        <v>76</v>
      </c>
      <c r="AP3">
        <v>6</v>
      </c>
      <c r="AQ3" t="s">
        <v>22</v>
      </c>
    </row>
    <row r="4" spans="1:43" x14ac:dyDescent="0.55000000000000004">
      <c r="A4" t="s">
        <v>0</v>
      </c>
      <c r="B4">
        <v>52</v>
      </c>
      <c r="C4" t="s">
        <v>13</v>
      </c>
      <c r="D4">
        <v>20</v>
      </c>
      <c r="E4" t="s">
        <v>14</v>
      </c>
      <c r="F4">
        <v>1</v>
      </c>
      <c r="G4" t="s">
        <v>15</v>
      </c>
      <c r="H4">
        <v>1</v>
      </c>
      <c r="I4" t="s">
        <v>16</v>
      </c>
      <c r="J4">
        <v>3</v>
      </c>
      <c r="K4" t="s">
        <v>25</v>
      </c>
      <c r="L4">
        <v>3</v>
      </c>
      <c r="M4" t="s">
        <v>75</v>
      </c>
      <c r="N4">
        <v>7</v>
      </c>
      <c r="O4" t="s">
        <v>17</v>
      </c>
      <c r="P4">
        <v>200</v>
      </c>
      <c r="Q4" t="s">
        <v>18</v>
      </c>
      <c r="R4">
        <v>95</v>
      </c>
      <c r="S4" t="s">
        <v>19</v>
      </c>
      <c r="T4">
        <v>90</v>
      </c>
      <c r="U4" t="s">
        <v>20</v>
      </c>
      <c r="V4">
        <v>61</v>
      </c>
      <c r="W4" t="s">
        <v>59</v>
      </c>
      <c r="X4">
        <v>38</v>
      </c>
      <c r="Y4" t="s">
        <v>61</v>
      </c>
      <c r="Z4">
        <v>23</v>
      </c>
      <c r="AA4" t="s">
        <v>63</v>
      </c>
      <c r="AB4">
        <v>0</v>
      </c>
      <c r="AC4" t="s">
        <v>65</v>
      </c>
      <c r="AD4">
        <v>0</v>
      </c>
      <c r="AE4" t="s">
        <v>21</v>
      </c>
      <c r="AF4">
        <v>139</v>
      </c>
      <c r="AG4" t="s">
        <v>67</v>
      </c>
      <c r="AH4">
        <v>53</v>
      </c>
      <c r="AI4" t="s">
        <v>69</v>
      </c>
      <c r="AJ4">
        <v>66</v>
      </c>
      <c r="AK4" t="s">
        <v>77</v>
      </c>
      <c r="AL4">
        <v>4</v>
      </c>
      <c r="AM4" t="s">
        <v>73</v>
      </c>
      <c r="AN4">
        <v>1</v>
      </c>
      <c r="AO4" t="s">
        <v>76</v>
      </c>
      <c r="AP4">
        <v>15</v>
      </c>
      <c r="AQ4" t="s">
        <v>22</v>
      </c>
    </row>
    <row r="5" spans="1:43" x14ac:dyDescent="0.55000000000000004">
      <c r="A5" t="s">
        <v>0</v>
      </c>
      <c r="B5">
        <v>53</v>
      </c>
      <c r="C5" t="s">
        <v>13</v>
      </c>
      <c r="D5">
        <v>20</v>
      </c>
      <c r="E5" t="s">
        <v>14</v>
      </c>
      <c r="F5">
        <v>3</v>
      </c>
      <c r="G5" t="s">
        <v>15</v>
      </c>
      <c r="H5">
        <v>3</v>
      </c>
      <c r="I5" t="s">
        <v>16</v>
      </c>
      <c r="J5">
        <v>9</v>
      </c>
      <c r="K5" t="s">
        <v>25</v>
      </c>
      <c r="L5">
        <v>3</v>
      </c>
      <c r="M5" t="s">
        <v>75</v>
      </c>
      <c r="N5">
        <v>7</v>
      </c>
      <c r="O5" t="s">
        <v>17</v>
      </c>
      <c r="P5">
        <v>200</v>
      </c>
      <c r="Q5" t="s">
        <v>18</v>
      </c>
      <c r="R5">
        <v>102</v>
      </c>
      <c r="S5" t="s">
        <v>19</v>
      </c>
      <c r="T5">
        <v>87</v>
      </c>
      <c r="U5" t="s">
        <v>20</v>
      </c>
      <c r="V5">
        <v>80</v>
      </c>
      <c r="W5" t="s">
        <v>59</v>
      </c>
      <c r="X5">
        <v>50</v>
      </c>
      <c r="Y5" t="s">
        <v>61</v>
      </c>
      <c r="Z5">
        <v>30</v>
      </c>
      <c r="AA5" t="s">
        <v>63</v>
      </c>
      <c r="AB5">
        <v>0</v>
      </c>
      <c r="AC5" t="s">
        <v>65</v>
      </c>
      <c r="AD5">
        <v>0</v>
      </c>
      <c r="AE5" t="s">
        <v>21</v>
      </c>
      <c r="AF5">
        <v>120</v>
      </c>
      <c r="AG5" t="s">
        <v>67</v>
      </c>
      <c r="AH5">
        <v>51</v>
      </c>
      <c r="AI5" t="s">
        <v>69</v>
      </c>
      <c r="AJ5">
        <v>54</v>
      </c>
      <c r="AK5" t="s">
        <v>77</v>
      </c>
      <c r="AL5">
        <v>1</v>
      </c>
      <c r="AM5" t="s">
        <v>73</v>
      </c>
      <c r="AN5">
        <v>3</v>
      </c>
      <c r="AO5" t="s">
        <v>76</v>
      </c>
      <c r="AP5">
        <v>11</v>
      </c>
      <c r="AQ5" t="s">
        <v>22</v>
      </c>
    </row>
    <row r="6" spans="1:43" x14ac:dyDescent="0.55000000000000004">
      <c r="A6" t="s">
        <v>0</v>
      </c>
      <c r="B6">
        <v>54</v>
      </c>
      <c r="C6" t="s">
        <v>13</v>
      </c>
      <c r="D6">
        <v>20</v>
      </c>
      <c r="E6" t="s">
        <v>14</v>
      </c>
      <c r="F6">
        <v>1</v>
      </c>
      <c r="G6" t="s">
        <v>15</v>
      </c>
      <c r="H6">
        <v>2</v>
      </c>
      <c r="I6" t="s">
        <v>16</v>
      </c>
      <c r="J6">
        <v>3</v>
      </c>
      <c r="K6" t="s">
        <v>25</v>
      </c>
      <c r="L6">
        <v>2</v>
      </c>
      <c r="M6" t="s">
        <v>75</v>
      </c>
      <c r="N6">
        <v>7</v>
      </c>
      <c r="O6" t="s">
        <v>17</v>
      </c>
      <c r="P6">
        <v>200</v>
      </c>
      <c r="Q6" t="s">
        <v>18</v>
      </c>
      <c r="R6">
        <v>109</v>
      </c>
      <c r="S6" t="s">
        <v>19</v>
      </c>
      <c r="T6">
        <v>90</v>
      </c>
      <c r="U6" t="s">
        <v>20</v>
      </c>
      <c r="V6">
        <v>99</v>
      </c>
      <c r="W6" t="s">
        <v>59</v>
      </c>
      <c r="X6">
        <v>52</v>
      </c>
      <c r="Y6" t="s">
        <v>61</v>
      </c>
      <c r="Z6">
        <v>47</v>
      </c>
      <c r="AA6" t="s">
        <v>63</v>
      </c>
      <c r="AB6">
        <v>0</v>
      </c>
      <c r="AC6" t="s">
        <v>65</v>
      </c>
      <c r="AD6">
        <v>0</v>
      </c>
      <c r="AE6" t="s">
        <v>21</v>
      </c>
      <c r="AF6">
        <v>101</v>
      </c>
      <c r="AG6" t="s">
        <v>67</v>
      </c>
      <c r="AH6">
        <v>56</v>
      </c>
      <c r="AI6" t="s">
        <v>69</v>
      </c>
      <c r="AJ6">
        <v>43</v>
      </c>
      <c r="AK6" t="s">
        <v>77</v>
      </c>
      <c r="AL6">
        <v>1</v>
      </c>
      <c r="AM6" t="s">
        <v>73</v>
      </c>
      <c r="AN6">
        <v>0</v>
      </c>
      <c r="AO6" t="s">
        <v>76</v>
      </c>
      <c r="AP6">
        <v>1</v>
      </c>
      <c r="AQ6" t="s">
        <v>22</v>
      </c>
    </row>
    <row r="7" spans="1:43" x14ac:dyDescent="0.55000000000000004">
      <c r="A7" t="s">
        <v>0</v>
      </c>
      <c r="B7">
        <v>55</v>
      </c>
      <c r="C7" t="s">
        <v>13</v>
      </c>
      <c r="D7">
        <v>20</v>
      </c>
      <c r="E7" t="s">
        <v>14</v>
      </c>
      <c r="F7">
        <v>1</v>
      </c>
      <c r="G7" t="s">
        <v>15</v>
      </c>
      <c r="H7">
        <v>1</v>
      </c>
      <c r="I7" t="s">
        <v>16</v>
      </c>
      <c r="J7">
        <v>1</v>
      </c>
      <c r="K7" t="s">
        <v>25</v>
      </c>
      <c r="L7">
        <v>1</v>
      </c>
      <c r="M7" t="s">
        <v>75</v>
      </c>
      <c r="N7">
        <v>2</v>
      </c>
      <c r="O7" t="s">
        <v>17</v>
      </c>
      <c r="P7">
        <v>200</v>
      </c>
      <c r="Q7" t="s">
        <v>18</v>
      </c>
      <c r="R7">
        <v>109</v>
      </c>
      <c r="S7" t="s">
        <v>19</v>
      </c>
      <c r="T7">
        <v>86</v>
      </c>
      <c r="U7" t="s">
        <v>20</v>
      </c>
      <c r="V7">
        <v>167</v>
      </c>
      <c r="W7" t="s">
        <v>59</v>
      </c>
      <c r="X7">
        <v>92</v>
      </c>
      <c r="Y7" t="s">
        <v>61</v>
      </c>
      <c r="Z7">
        <v>75</v>
      </c>
      <c r="AA7" t="s">
        <v>63</v>
      </c>
      <c r="AB7">
        <v>0</v>
      </c>
      <c r="AC7" t="s">
        <v>65</v>
      </c>
      <c r="AD7">
        <v>0</v>
      </c>
      <c r="AE7" t="s">
        <v>21</v>
      </c>
      <c r="AF7">
        <v>33</v>
      </c>
      <c r="AG7" t="s">
        <v>67</v>
      </c>
      <c r="AH7">
        <v>17</v>
      </c>
      <c r="AI7" t="s">
        <v>69</v>
      </c>
      <c r="AJ7">
        <v>11</v>
      </c>
      <c r="AK7" t="s">
        <v>77</v>
      </c>
      <c r="AL7">
        <v>0</v>
      </c>
      <c r="AM7" t="s">
        <v>73</v>
      </c>
      <c r="AN7">
        <v>0</v>
      </c>
      <c r="AO7" t="s">
        <v>76</v>
      </c>
      <c r="AP7">
        <v>5</v>
      </c>
      <c r="AQ7" t="s">
        <v>22</v>
      </c>
    </row>
    <row r="8" spans="1:43" x14ac:dyDescent="0.55000000000000004">
      <c r="A8" t="s">
        <v>0</v>
      </c>
      <c r="B8">
        <v>56</v>
      </c>
      <c r="C8" t="s">
        <v>13</v>
      </c>
      <c r="D8">
        <v>20</v>
      </c>
      <c r="E8" t="s">
        <v>14</v>
      </c>
      <c r="F8">
        <v>1</v>
      </c>
      <c r="G8" t="s">
        <v>15</v>
      </c>
      <c r="H8">
        <v>1</v>
      </c>
      <c r="I8" t="s">
        <v>16</v>
      </c>
      <c r="J8">
        <v>1</v>
      </c>
      <c r="K8" t="s">
        <v>25</v>
      </c>
      <c r="L8">
        <v>1</v>
      </c>
      <c r="M8" t="s">
        <v>75</v>
      </c>
      <c r="N8">
        <v>2</v>
      </c>
      <c r="O8" t="s">
        <v>17</v>
      </c>
      <c r="P8">
        <v>200</v>
      </c>
      <c r="Q8" t="s">
        <v>18</v>
      </c>
      <c r="R8">
        <v>99</v>
      </c>
      <c r="S8" t="s">
        <v>19</v>
      </c>
      <c r="T8">
        <v>93</v>
      </c>
      <c r="U8" t="s">
        <v>20</v>
      </c>
      <c r="V8">
        <v>162</v>
      </c>
      <c r="W8" t="s">
        <v>59</v>
      </c>
      <c r="X8">
        <v>87</v>
      </c>
      <c r="Y8" t="s">
        <v>61</v>
      </c>
      <c r="Z8">
        <v>75</v>
      </c>
      <c r="AA8" t="s">
        <v>63</v>
      </c>
      <c r="AB8">
        <v>0</v>
      </c>
      <c r="AC8" t="s">
        <v>65</v>
      </c>
      <c r="AD8">
        <v>0</v>
      </c>
      <c r="AE8" t="s">
        <v>21</v>
      </c>
      <c r="AF8">
        <v>38</v>
      </c>
      <c r="AG8" t="s">
        <v>67</v>
      </c>
      <c r="AH8">
        <v>12</v>
      </c>
      <c r="AI8" t="s">
        <v>69</v>
      </c>
      <c r="AJ8">
        <v>18</v>
      </c>
      <c r="AK8" t="s">
        <v>77</v>
      </c>
      <c r="AL8">
        <v>0</v>
      </c>
      <c r="AM8" t="s">
        <v>73</v>
      </c>
      <c r="AN8">
        <v>0</v>
      </c>
      <c r="AO8" t="s">
        <v>76</v>
      </c>
      <c r="AP8">
        <v>8</v>
      </c>
      <c r="AQ8" t="s">
        <v>22</v>
      </c>
    </row>
    <row r="9" spans="1:43" x14ac:dyDescent="0.55000000000000004">
      <c r="A9" t="s">
        <v>0</v>
      </c>
      <c r="B9">
        <v>57</v>
      </c>
      <c r="C9" t="s">
        <v>13</v>
      </c>
      <c r="D9">
        <v>20</v>
      </c>
      <c r="E9" t="s">
        <v>14</v>
      </c>
      <c r="F9">
        <v>1</v>
      </c>
      <c r="G9" t="s">
        <v>15</v>
      </c>
      <c r="H9">
        <v>1</v>
      </c>
      <c r="I9" t="s">
        <v>16</v>
      </c>
      <c r="J9">
        <v>2</v>
      </c>
      <c r="K9" t="s">
        <v>25</v>
      </c>
      <c r="L9">
        <v>2</v>
      </c>
      <c r="M9" t="s">
        <v>75</v>
      </c>
      <c r="N9">
        <v>4</v>
      </c>
      <c r="O9" t="s">
        <v>17</v>
      </c>
      <c r="P9">
        <v>200</v>
      </c>
      <c r="Q9" t="s">
        <v>18</v>
      </c>
      <c r="R9">
        <v>78</v>
      </c>
      <c r="S9" t="s">
        <v>19</v>
      </c>
      <c r="T9">
        <v>104</v>
      </c>
      <c r="U9" t="s">
        <v>20</v>
      </c>
      <c r="V9">
        <v>113</v>
      </c>
      <c r="W9" t="s">
        <v>59</v>
      </c>
      <c r="X9">
        <v>48</v>
      </c>
      <c r="Y9" t="s">
        <v>61</v>
      </c>
      <c r="Z9">
        <v>65</v>
      </c>
      <c r="AA9" t="s">
        <v>63</v>
      </c>
      <c r="AB9">
        <v>0</v>
      </c>
      <c r="AC9" t="s">
        <v>65</v>
      </c>
      <c r="AD9">
        <v>0</v>
      </c>
      <c r="AE9" t="s">
        <v>21</v>
      </c>
      <c r="AF9">
        <v>87</v>
      </c>
      <c r="AG9" t="s">
        <v>67</v>
      </c>
      <c r="AH9">
        <v>27</v>
      </c>
      <c r="AI9" t="s">
        <v>69</v>
      </c>
      <c r="AJ9">
        <v>35</v>
      </c>
      <c r="AK9" t="s">
        <v>77</v>
      </c>
      <c r="AL9">
        <v>3</v>
      </c>
      <c r="AM9" t="s">
        <v>73</v>
      </c>
      <c r="AN9">
        <v>4</v>
      </c>
      <c r="AO9" t="s">
        <v>76</v>
      </c>
      <c r="AP9">
        <v>18</v>
      </c>
      <c r="AQ9" t="s">
        <v>22</v>
      </c>
    </row>
    <row r="10" spans="1:43" x14ac:dyDescent="0.55000000000000004">
      <c r="A10" t="s">
        <v>0</v>
      </c>
      <c r="B10">
        <v>58</v>
      </c>
      <c r="C10" t="s">
        <v>13</v>
      </c>
      <c r="D10">
        <v>20</v>
      </c>
      <c r="E10" t="s">
        <v>14</v>
      </c>
      <c r="F10">
        <v>2</v>
      </c>
      <c r="G10" t="s">
        <v>15</v>
      </c>
      <c r="H10">
        <v>3</v>
      </c>
      <c r="I10" t="s">
        <v>16</v>
      </c>
      <c r="J10">
        <v>4</v>
      </c>
      <c r="K10" t="s">
        <v>25</v>
      </c>
      <c r="L10">
        <v>2</v>
      </c>
      <c r="M10" t="s">
        <v>75</v>
      </c>
      <c r="N10">
        <v>4</v>
      </c>
      <c r="O10" t="s">
        <v>17</v>
      </c>
      <c r="P10">
        <v>200</v>
      </c>
      <c r="Q10" t="s">
        <v>18</v>
      </c>
      <c r="R10">
        <v>104</v>
      </c>
      <c r="S10" t="s">
        <v>19</v>
      </c>
      <c r="T10">
        <v>83</v>
      </c>
      <c r="U10" t="s">
        <v>20</v>
      </c>
      <c r="V10">
        <v>113</v>
      </c>
      <c r="W10" t="s">
        <v>59</v>
      </c>
      <c r="X10">
        <v>66</v>
      </c>
      <c r="Y10" t="s">
        <v>61</v>
      </c>
      <c r="Z10">
        <v>47</v>
      </c>
      <c r="AA10" t="s">
        <v>63</v>
      </c>
      <c r="AB10">
        <v>0</v>
      </c>
      <c r="AC10" t="s">
        <v>65</v>
      </c>
      <c r="AD10">
        <v>0</v>
      </c>
      <c r="AE10" t="s">
        <v>21</v>
      </c>
      <c r="AF10">
        <v>87</v>
      </c>
      <c r="AG10" t="s">
        <v>67</v>
      </c>
      <c r="AH10">
        <v>34</v>
      </c>
      <c r="AI10" t="s">
        <v>69</v>
      </c>
      <c r="AJ10">
        <v>32</v>
      </c>
      <c r="AK10" t="s">
        <v>77</v>
      </c>
      <c r="AL10">
        <v>4</v>
      </c>
      <c r="AM10" t="s">
        <v>73</v>
      </c>
      <c r="AN10">
        <v>4</v>
      </c>
      <c r="AO10" t="s">
        <v>76</v>
      </c>
      <c r="AP10">
        <v>13</v>
      </c>
      <c r="AQ10" t="s">
        <v>22</v>
      </c>
    </row>
    <row r="11" spans="1:43" x14ac:dyDescent="0.55000000000000004">
      <c r="A11" t="s">
        <v>0</v>
      </c>
      <c r="B11">
        <v>59</v>
      </c>
      <c r="C11" t="s">
        <v>13</v>
      </c>
      <c r="D11">
        <v>20</v>
      </c>
      <c r="E11" t="s">
        <v>14</v>
      </c>
      <c r="F11">
        <v>1</v>
      </c>
      <c r="G11" t="s">
        <v>15</v>
      </c>
      <c r="H11">
        <v>3</v>
      </c>
      <c r="I11" t="s">
        <v>16</v>
      </c>
      <c r="J11">
        <v>5</v>
      </c>
      <c r="K11" t="s">
        <v>25</v>
      </c>
      <c r="L11">
        <v>3</v>
      </c>
      <c r="M11" t="s">
        <v>75</v>
      </c>
      <c r="N11">
        <v>12</v>
      </c>
      <c r="O11" t="s">
        <v>17</v>
      </c>
      <c r="P11">
        <v>200</v>
      </c>
      <c r="Q11" t="s">
        <v>18</v>
      </c>
      <c r="R11">
        <v>91</v>
      </c>
      <c r="S11" t="s">
        <v>19</v>
      </c>
      <c r="T11">
        <v>109</v>
      </c>
      <c r="U11" t="s">
        <v>20</v>
      </c>
      <c r="V11">
        <v>77</v>
      </c>
      <c r="W11" t="s">
        <v>59</v>
      </c>
      <c r="X11">
        <v>34</v>
      </c>
      <c r="Y11" t="s">
        <v>61</v>
      </c>
      <c r="Z11">
        <v>43</v>
      </c>
      <c r="AA11" t="s">
        <v>63</v>
      </c>
      <c r="AB11">
        <v>0</v>
      </c>
      <c r="AC11" t="s">
        <v>65</v>
      </c>
      <c r="AD11">
        <v>0</v>
      </c>
      <c r="AE11" t="s">
        <v>21</v>
      </c>
      <c r="AF11">
        <v>123</v>
      </c>
      <c r="AG11" t="s">
        <v>67</v>
      </c>
      <c r="AH11">
        <v>57</v>
      </c>
      <c r="AI11" t="s">
        <v>69</v>
      </c>
      <c r="AJ11">
        <v>66</v>
      </c>
      <c r="AK11" t="s">
        <v>77</v>
      </c>
      <c r="AL11">
        <v>0</v>
      </c>
      <c r="AM11" t="s">
        <v>73</v>
      </c>
      <c r="AN11">
        <v>0</v>
      </c>
      <c r="AO11" t="s">
        <v>76</v>
      </c>
      <c r="AP11">
        <v>0</v>
      </c>
      <c r="AQ11" t="s">
        <v>22</v>
      </c>
    </row>
    <row r="12" spans="1:43" x14ac:dyDescent="0.55000000000000004">
      <c r="A12" t="s">
        <v>0</v>
      </c>
      <c r="B12">
        <v>60</v>
      </c>
      <c r="C12" t="s">
        <v>13</v>
      </c>
      <c r="D12">
        <v>20</v>
      </c>
      <c r="E12" t="s">
        <v>14</v>
      </c>
      <c r="F12">
        <v>2</v>
      </c>
      <c r="G12" t="s">
        <v>15</v>
      </c>
      <c r="H12">
        <v>3</v>
      </c>
      <c r="I12" t="s">
        <v>16</v>
      </c>
      <c r="J12">
        <v>5</v>
      </c>
      <c r="K12" t="s">
        <v>25</v>
      </c>
      <c r="L12">
        <v>2</v>
      </c>
      <c r="M12" t="s">
        <v>75</v>
      </c>
      <c r="N12">
        <v>7</v>
      </c>
      <c r="O12" t="s">
        <v>17</v>
      </c>
      <c r="P12">
        <v>200</v>
      </c>
      <c r="Q12" t="s">
        <v>18</v>
      </c>
      <c r="R12">
        <v>96</v>
      </c>
      <c r="S12" t="s">
        <v>19</v>
      </c>
      <c r="T12">
        <v>99</v>
      </c>
      <c r="U12" t="s">
        <v>20</v>
      </c>
      <c r="V12">
        <v>113</v>
      </c>
      <c r="W12" t="s">
        <v>59</v>
      </c>
      <c r="X12">
        <v>55</v>
      </c>
      <c r="Y12" t="s">
        <v>61</v>
      </c>
      <c r="Z12">
        <v>58</v>
      </c>
      <c r="AA12" t="s">
        <v>63</v>
      </c>
      <c r="AB12">
        <v>0</v>
      </c>
      <c r="AC12" t="s">
        <v>65</v>
      </c>
      <c r="AD12">
        <v>0</v>
      </c>
      <c r="AE12" t="s">
        <v>21</v>
      </c>
      <c r="AF12">
        <v>87</v>
      </c>
      <c r="AG12" t="s">
        <v>67</v>
      </c>
      <c r="AH12">
        <v>40</v>
      </c>
      <c r="AI12" t="s">
        <v>69</v>
      </c>
      <c r="AJ12">
        <v>41</v>
      </c>
      <c r="AK12" t="s">
        <v>77</v>
      </c>
      <c r="AL12">
        <v>1</v>
      </c>
      <c r="AM12" t="s">
        <v>73</v>
      </c>
      <c r="AN12">
        <v>0</v>
      </c>
      <c r="AO12" t="s">
        <v>76</v>
      </c>
      <c r="AP12">
        <v>5</v>
      </c>
      <c r="AQ12" t="s">
        <v>22</v>
      </c>
    </row>
    <row r="13" spans="1:43" x14ac:dyDescent="0.55000000000000004">
      <c r="A13" t="s">
        <v>0</v>
      </c>
      <c r="B13">
        <v>61</v>
      </c>
      <c r="C13" t="s">
        <v>13</v>
      </c>
      <c r="D13">
        <v>20</v>
      </c>
      <c r="E13" t="s">
        <v>14</v>
      </c>
      <c r="F13">
        <v>1</v>
      </c>
      <c r="G13" t="s">
        <v>15</v>
      </c>
      <c r="H13">
        <v>2</v>
      </c>
      <c r="I13" t="s">
        <v>16</v>
      </c>
      <c r="J13">
        <v>4</v>
      </c>
      <c r="K13" t="s">
        <v>25</v>
      </c>
      <c r="L13">
        <v>3</v>
      </c>
      <c r="M13" t="s">
        <v>75</v>
      </c>
      <c r="N13">
        <v>9</v>
      </c>
      <c r="O13" t="s">
        <v>17</v>
      </c>
      <c r="P13">
        <v>200</v>
      </c>
      <c r="Q13" t="s">
        <v>18</v>
      </c>
      <c r="R13">
        <v>99</v>
      </c>
      <c r="S13" t="s">
        <v>19</v>
      </c>
      <c r="T13">
        <v>100</v>
      </c>
      <c r="U13" t="s">
        <v>20</v>
      </c>
      <c r="V13">
        <v>75</v>
      </c>
      <c r="W13" t="s">
        <v>59</v>
      </c>
      <c r="X13">
        <v>40</v>
      </c>
      <c r="Y13" t="s">
        <v>61</v>
      </c>
      <c r="Z13">
        <v>35</v>
      </c>
      <c r="AA13" t="s">
        <v>63</v>
      </c>
      <c r="AB13">
        <v>0</v>
      </c>
      <c r="AC13" t="s">
        <v>65</v>
      </c>
      <c r="AD13">
        <v>0</v>
      </c>
      <c r="AE13" t="s">
        <v>21</v>
      </c>
      <c r="AF13">
        <v>125</v>
      </c>
      <c r="AG13" t="s">
        <v>67</v>
      </c>
      <c r="AH13">
        <v>57</v>
      </c>
      <c r="AI13" t="s">
        <v>69</v>
      </c>
      <c r="AJ13">
        <v>65</v>
      </c>
      <c r="AK13" t="s">
        <v>77</v>
      </c>
      <c r="AL13">
        <v>2</v>
      </c>
      <c r="AM13" t="s">
        <v>73</v>
      </c>
      <c r="AN13">
        <v>0</v>
      </c>
      <c r="AO13" t="s">
        <v>76</v>
      </c>
      <c r="AP13">
        <v>1</v>
      </c>
      <c r="AQ13" t="s">
        <v>22</v>
      </c>
    </row>
    <row r="14" spans="1:43" x14ac:dyDescent="0.55000000000000004">
      <c r="A14" t="s">
        <v>0</v>
      </c>
      <c r="B14">
        <v>62</v>
      </c>
      <c r="C14" t="s">
        <v>13</v>
      </c>
      <c r="D14">
        <v>20</v>
      </c>
      <c r="E14" t="s">
        <v>14</v>
      </c>
      <c r="F14">
        <v>1</v>
      </c>
      <c r="G14" t="s">
        <v>15</v>
      </c>
      <c r="H14">
        <v>3</v>
      </c>
      <c r="I14" t="s">
        <v>16</v>
      </c>
      <c r="J14">
        <v>4</v>
      </c>
      <c r="K14" t="s">
        <v>25</v>
      </c>
      <c r="L14">
        <v>2</v>
      </c>
      <c r="M14" t="s">
        <v>75</v>
      </c>
      <c r="N14">
        <v>9</v>
      </c>
      <c r="O14" t="s">
        <v>17</v>
      </c>
      <c r="P14">
        <v>200</v>
      </c>
      <c r="Q14" t="s">
        <v>18</v>
      </c>
      <c r="R14">
        <v>101</v>
      </c>
      <c r="S14" t="s">
        <v>19</v>
      </c>
      <c r="T14">
        <v>97</v>
      </c>
      <c r="U14" t="s">
        <v>20</v>
      </c>
      <c r="V14">
        <v>97</v>
      </c>
      <c r="W14" t="s">
        <v>59</v>
      </c>
      <c r="X14">
        <v>48</v>
      </c>
      <c r="Y14" t="s">
        <v>61</v>
      </c>
      <c r="Z14">
        <v>49</v>
      </c>
      <c r="AA14" t="s">
        <v>63</v>
      </c>
      <c r="AB14">
        <v>0</v>
      </c>
      <c r="AC14" t="s">
        <v>65</v>
      </c>
      <c r="AD14">
        <v>0</v>
      </c>
      <c r="AE14" t="s">
        <v>21</v>
      </c>
      <c r="AF14">
        <v>103</v>
      </c>
      <c r="AG14" t="s">
        <v>67</v>
      </c>
      <c r="AH14">
        <v>53</v>
      </c>
      <c r="AI14" t="s">
        <v>69</v>
      </c>
      <c r="AJ14">
        <v>47</v>
      </c>
      <c r="AK14" t="s">
        <v>77</v>
      </c>
      <c r="AL14">
        <v>0</v>
      </c>
      <c r="AM14" t="s">
        <v>73</v>
      </c>
      <c r="AN14">
        <v>1</v>
      </c>
      <c r="AO14" t="s">
        <v>76</v>
      </c>
      <c r="AP14">
        <v>2</v>
      </c>
      <c r="AQ14" t="s">
        <v>22</v>
      </c>
    </row>
    <row r="15" spans="1:43" x14ac:dyDescent="0.55000000000000004">
      <c r="A15" t="s">
        <v>0</v>
      </c>
      <c r="B15">
        <v>63</v>
      </c>
      <c r="C15" t="s">
        <v>13</v>
      </c>
      <c r="D15">
        <v>20</v>
      </c>
      <c r="E15" t="s">
        <v>14</v>
      </c>
      <c r="F15">
        <v>4</v>
      </c>
      <c r="G15" t="s">
        <v>15</v>
      </c>
      <c r="H15">
        <v>4</v>
      </c>
      <c r="I15" t="s">
        <v>16</v>
      </c>
      <c r="J15">
        <v>5</v>
      </c>
      <c r="K15" t="s">
        <v>25</v>
      </c>
      <c r="L15">
        <v>2</v>
      </c>
      <c r="M15" t="s">
        <v>75</v>
      </c>
      <c r="N15">
        <v>4</v>
      </c>
      <c r="O15" t="s">
        <v>17</v>
      </c>
      <c r="P15">
        <v>200</v>
      </c>
      <c r="Q15" t="s">
        <v>18</v>
      </c>
      <c r="R15">
        <v>94</v>
      </c>
      <c r="S15" t="s">
        <v>19</v>
      </c>
      <c r="T15">
        <v>89</v>
      </c>
      <c r="U15" t="s">
        <v>20</v>
      </c>
      <c r="V15">
        <v>115</v>
      </c>
      <c r="W15" t="s">
        <v>59</v>
      </c>
      <c r="X15">
        <v>60</v>
      </c>
      <c r="Y15" t="s">
        <v>61</v>
      </c>
      <c r="Z15">
        <v>55</v>
      </c>
      <c r="AA15" t="s">
        <v>63</v>
      </c>
      <c r="AB15">
        <v>0</v>
      </c>
      <c r="AC15" t="s">
        <v>65</v>
      </c>
      <c r="AD15">
        <v>0</v>
      </c>
      <c r="AE15" t="s">
        <v>21</v>
      </c>
      <c r="AF15">
        <v>85</v>
      </c>
      <c r="AG15" t="s">
        <v>67</v>
      </c>
      <c r="AH15">
        <v>34</v>
      </c>
      <c r="AI15" t="s">
        <v>69</v>
      </c>
      <c r="AJ15">
        <v>29</v>
      </c>
      <c r="AK15" t="s">
        <v>77</v>
      </c>
      <c r="AL15">
        <v>0</v>
      </c>
      <c r="AM15" t="s">
        <v>73</v>
      </c>
      <c r="AN15">
        <v>5</v>
      </c>
      <c r="AO15" t="s">
        <v>76</v>
      </c>
      <c r="AP15">
        <v>17</v>
      </c>
      <c r="AQ15" t="s">
        <v>22</v>
      </c>
    </row>
    <row r="16" spans="1:43" x14ac:dyDescent="0.55000000000000004">
      <c r="A16" t="s">
        <v>0</v>
      </c>
      <c r="B16">
        <v>64</v>
      </c>
      <c r="C16" t="s">
        <v>13</v>
      </c>
      <c r="D16">
        <v>20</v>
      </c>
      <c r="E16" t="s">
        <v>14</v>
      </c>
      <c r="F16">
        <v>1</v>
      </c>
      <c r="G16" t="s">
        <v>15</v>
      </c>
      <c r="H16">
        <v>1</v>
      </c>
      <c r="I16" t="s">
        <v>16</v>
      </c>
      <c r="J16">
        <v>4</v>
      </c>
      <c r="K16" t="s">
        <v>25</v>
      </c>
      <c r="L16">
        <v>4</v>
      </c>
      <c r="M16" t="s">
        <v>75</v>
      </c>
      <c r="N16">
        <v>9</v>
      </c>
      <c r="O16" t="s">
        <v>17</v>
      </c>
      <c r="P16">
        <v>200</v>
      </c>
      <c r="Q16" t="s">
        <v>18</v>
      </c>
      <c r="R16">
        <v>99</v>
      </c>
      <c r="S16" t="s">
        <v>19</v>
      </c>
      <c r="T16">
        <v>83</v>
      </c>
      <c r="U16" t="s">
        <v>20</v>
      </c>
      <c r="V16">
        <v>62</v>
      </c>
      <c r="W16" t="s">
        <v>59</v>
      </c>
      <c r="X16">
        <v>31</v>
      </c>
      <c r="Y16" t="s">
        <v>61</v>
      </c>
      <c r="Z16">
        <v>31</v>
      </c>
      <c r="AA16" t="s">
        <v>63</v>
      </c>
      <c r="AB16">
        <v>0</v>
      </c>
      <c r="AC16" t="s">
        <v>65</v>
      </c>
      <c r="AD16">
        <v>0</v>
      </c>
      <c r="AE16" t="s">
        <v>21</v>
      </c>
      <c r="AF16">
        <v>138</v>
      </c>
      <c r="AG16" t="s">
        <v>67</v>
      </c>
      <c r="AH16">
        <v>66</v>
      </c>
      <c r="AI16" t="s">
        <v>69</v>
      </c>
      <c r="AJ16">
        <v>48</v>
      </c>
      <c r="AK16" t="s">
        <v>77</v>
      </c>
      <c r="AL16">
        <v>2</v>
      </c>
      <c r="AM16" t="s">
        <v>73</v>
      </c>
      <c r="AN16">
        <v>4</v>
      </c>
      <c r="AO16" t="s">
        <v>76</v>
      </c>
      <c r="AP16">
        <v>18</v>
      </c>
      <c r="AQ16" t="s">
        <v>22</v>
      </c>
    </row>
    <row r="17" spans="1:43" x14ac:dyDescent="0.55000000000000004">
      <c r="A17" t="s">
        <v>0</v>
      </c>
      <c r="B17">
        <v>65</v>
      </c>
      <c r="C17" t="s">
        <v>13</v>
      </c>
      <c r="D17">
        <v>20</v>
      </c>
      <c r="E17" t="s">
        <v>14</v>
      </c>
      <c r="F17">
        <v>1</v>
      </c>
      <c r="G17" t="s">
        <v>15</v>
      </c>
      <c r="H17">
        <v>2</v>
      </c>
      <c r="I17" t="s">
        <v>16</v>
      </c>
      <c r="J17">
        <v>5</v>
      </c>
      <c r="K17" t="s">
        <v>25</v>
      </c>
      <c r="L17">
        <v>3</v>
      </c>
      <c r="M17" t="s">
        <v>75</v>
      </c>
      <c r="N17">
        <v>12</v>
      </c>
      <c r="O17" t="s">
        <v>17</v>
      </c>
      <c r="P17">
        <v>200</v>
      </c>
      <c r="Q17" t="s">
        <v>18</v>
      </c>
      <c r="R17">
        <v>91</v>
      </c>
      <c r="S17" t="s">
        <v>19</v>
      </c>
      <c r="T17">
        <v>108</v>
      </c>
      <c r="U17" t="s">
        <v>20</v>
      </c>
      <c r="V17">
        <v>46</v>
      </c>
      <c r="W17" t="s">
        <v>59</v>
      </c>
      <c r="X17">
        <v>23</v>
      </c>
      <c r="Y17" t="s">
        <v>61</v>
      </c>
      <c r="Z17">
        <v>23</v>
      </c>
      <c r="AA17" t="s">
        <v>63</v>
      </c>
      <c r="AB17">
        <v>0</v>
      </c>
      <c r="AC17" t="s">
        <v>65</v>
      </c>
      <c r="AD17">
        <v>0</v>
      </c>
      <c r="AE17" t="s">
        <v>21</v>
      </c>
      <c r="AF17">
        <v>154</v>
      </c>
      <c r="AG17" t="s">
        <v>67</v>
      </c>
      <c r="AH17">
        <v>67</v>
      </c>
      <c r="AI17" t="s">
        <v>69</v>
      </c>
      <c r="AJ17">
        <v>85</v>
      </c>
      <c r="AK17" t="s">
        <v>77</v>
      </c>
      <c r="AL17">
        <v>1</v>
      </c>
      <c r="AM17" t="s">
        <v>73</v>
      </c>
      <c r="AN17">
        <v>0</v>
      </c>
      <c r="AO17" t="s">
        <v>76</v>
      </c>
      <c r="AP17">
        <v>1</v>
      </c>
      <c r="AQ17" t="s">
        <v>22</v>
      </c>
    </row>
    <row r="18" spans="1:43" x14ac:dyDescent="0.55000000000000004">
      <c r="A18" t="s">
        <v>0</v>
      </c>
      <c r="B18">
        <v>66</v>
      </c>
      <c r="C18" t="s">
        <v>13</v>
      </c>
      <c r="D18">
        <v>20</v>
      </c>
      <c r="E18" t="s">
        <v>14</v>
      </c>
      <c r="F18">
        <v>2</v>
      </c>
      <c r="G18" t="s">
        <v>15</v>
      </c>
      <c r="H18">
        <v>3</v>
      </c>
      <c r="I18" t="s">
        <v>16</v>
      </c>
      <c r="J18">
        <v>5</v>
      </c>
      <c r="K18" t="s">
        <v>25</v>
      </c>
      <c r="L18">
        <v>2</v>
      </c>
      <c r="M18" t="s">
        <v>75</v>
      </c>
      <c r="N18">
        <v>7</v>
      </c>
      <c r="O18" t="s">
        <v>17</v>
      </c>
      <c r="P18">
        <v>200</v>
      </c>
      <c r="Q18" t="s">
        <v>18</v>
      </c>
      <c r="R18">
        <v>96</v>
      </c>
      <c r="S18" t="s">
        <v>19</v>
      </c>
      <c r="T18">
        <v>102</v>
      </c>
      <c r="U18" t="s">
        <v>20</v>
      </c>
      <c r="V18">
        <v>100</v>
      </c>
      <c r="W18" t="s">
        <v>59</v>
      </c>
      <c r="X18">
        <v>43</v>
      </c>
      <c r="Y18" t="s">
        <v>61</v>
      </c>
      <c r="Z18">
        <v>57</v>
      </c>
      <c r="AA18" t="s">
        <v>63</v>
      </c>
      <c r="AB18">
        <v>0</v>
      </c>
      <c r="AC18" t="s">
        <v>65</v>
      </c>
      <c r="AD18">
        <v>0</v>
      </c>
      <c r="AE18" t="s">
        <v>21</v>
      </c>
      <c r="AF18">
        <v>100</v>
      </c>
      <c r="AG18" t="s">
        <v>67</v>
      </c>
      <c r="AH18">
        <v>51</v>
      </c>
      <c r="AI18" t="s">
        <v>69</v>
      </c>
      <c r="AJ18">
        <v>44</v>
      </c>
      <c r="AK18" t="s">
        <v>77</v>
      </c>
      <c r="AL18">
        <v>2</v>
      </c>
      <c r="AM18" t="s">
        <v>73</v>
      </c>
      <c r="AN18">
        <v>1</v>
      </c>
      <c r="AO18" t="s">
        <v>76</v>
      </c>
      <c r="AP18">
        <v>2</v>
      </c>
      <c r="AQ18" t="s">
        <v>22</v>
      </c>
    </row>
    <row r="19" spans="1:43" x14ac:dyDescent="0.55000000000000004">
      <c r="A19" t="s">
        <v>0</v>
      </c>
      <c r="B19">
        <v>67</v>
      </c>
      <c r="C19" t="s">
        <v>13</v>
      </c>
      <c r="D19">
        <v>20</v>
      </c>
      <c r="E19" t="s">
        <v>14</v>
      </c>
      <c r="F19">
        <v>1</v>
      </c>
      <c r="G19" t="s">
        <v>15</v>
      </c>
      <c r="H19">
        <v>2</v>
      </c>
      <c r="I19" t="s">
        <v>16</v>
      </c>
      <c r="J19">
        <v>4</v>
      </c>
      <c r="K19" t="s">
        <v>25</v>
      </c>
      <c r="L19">
        <v>3</v>
      </c>
      <c r="M19" t="s">
        <v>75</v>
      </c>
      <c r="N19">
        <v>9</v>
      </c>
      <c r="O19" t="s">
        <v>17</v>
      </c>
      <c r="P19">
        <v>200</v>
      </c>
      <c r="Q19" t="s">
        <v>18</v>
      </c>
      <c r="R19">
        <v>91</v>
      </c>
      <c r="S19" t="s">
        <v>19</v>
      </c>
      <c r="T19">
        <v>103</v>
      </c>
      <c r="U19" t="s">
        <v>20</v>
      </c>
      <c r="V19">
        <v>73</v>
      </c>
      <c r="W19" t="s">
        <v>59</v>
      </c>
      <c r="X19">
        <v>31</v>
      </c>
      <c r="Y19" t="s">
        <v>61</v>
      </c>
      <c r="Z19">
        <v>42</v>
      </c>
      <c r="AA19" t="s">
        <v>63</v>
      </c>
      <c r="AB19">
        <v>0</v>
      </c>
      <c r="AC19" t="s">
        <v>65</v>
      </c>
      <c r="AD19">
        <v>0</v>
      </c>
      <c r="AE19" t="s">
        <v>21</v>
      </c>
      <c r="AF19">
        <v>127</v>
      </c>
      <c r="AG19" t="s">
        <v>67</v>
      </c>
      <c r="AH19">
        <v>59</v>
      </c>
      <c r="AI19" t="s">
        <v>69</v>
      </c>
      <c r="AJ19">
        <v>60</v>
      </c>
      <c r="AK19" t="s">
        <v>77</v>
      </c>
      <c r="AL19">
        <v>1</v>
      </c>
      <c r="AM19" t="s">
        <v>73</v>
      </c>
      <c r="AN19">
        <v>1</v>
      </c>
      <c r="AO19" t="s">
        <v>76</v>
      </c>
      <c r="AP19">
        <v>6</v>
      </c>
      <c r="AQ19" t="s">
        <v>22</v>
      </c>
    </row>
    <row r="20" spans="1:43" x14ac:dyDescent="0.55000000000000004">
      <c r="A20" t="s">
        <v>0</v>
      </c>
      <c r="B20">
        <v>68</v>
      </c>
      <c r="C20" t="s">
        <v>13</v>
      </c>
      <c r="D20">
        <v>20</v>
      </c>
      <c r="E20" t="s">
        <v>14</v>
      </c>
      <c r="F20">
        <v>2</v>
      </c>
      <c r="G20" t="s">
        <v>15</v>
      </c>
      <c r="H20">
        <v>2</v>
      </c>
      <c r="I20" t="s">
        <v>16</v>
      </c>
      <c r="J20">
        <v>5</v>
      </c>
      <c r="K20" t="s">
        <v>25</v>
      </c>
      <c r="L20">
        <v>3</v>
      </c>
      <c r="M20" t="s">
        <v>75</v>
      </c>
      <c r="N20">
        <v>7</v>
      </c>
      <c r="O20" t="s">
        <v>17</v>
      </c>
      <c r="P20">
        <v>200</v>
      </c>
      <c r="Q20" t="s">
        <v>18</v>
      </c>
      <c r="R20">
        <v>95</v>
      </c>
      <c r="S20" t="s">
        <v>19</v>
      </c>
      <c r="T20">
        <v>97</v>
      </c>
      <c r="U20" t="s">
        <v>20</v>
      </c>
      <c r="V20">
        <v>80</v>
      </c>
      <c r="W20" t="s">
        <v>59</v>
      </c>
      <c r="X20">
        <v>40</v>
      </c>
      <c r="Y20" t="s">
        <v>61</v>
      </c>
      <c r="Z20">
        <v>40</v>
      </c>
      <c r="AA20" t="s">
        <v>63</v>
      </c>
      <c r="AB20">
        <v>0</v>
      </c>
      <c r="AC20" t="s">
        <v>65</v>
      </c>
      <c r="AD20">
        <v>0</v>
      </c>
      <c r="AE20" t="s">
        <v>21</v>
      </c>
      <c r="AF20">
        <v>120</v>
      </c>
      <c r="AG20" t="s">
        <v>67</v>
      </c>
      <c r="AH20">
        <v>52</v>
      </c>
      <c r="AI20" t="s">
        <v>69</v>
      </c>
      <c r="AJ20">
        <v>55</v>
      </c>
      <c r="AK20" t="s">
        <v>77</v>
      </c>
      <c r="AL20">
        <v>3</v>
      </c>
      <c r="AM20" t="s">
        <v>73</v>
      </c>
      <c r="AN20">
        <v>2</v>
      </c>
      <c r="AO20" t="s">
        <v>76</v>
      </c>
      <c r="AP20">
        <v>8</v>
      </c>
      <c r="AQ20" t="s">
        <v>22</v>
      </c>
    </row>
    <row r="21" spans="1:43" x14ac:dyDescent="0.55000000000000004">
      <c r="A21" t="s">
        <v>0</v>
      </c>
      <c r="B21">
        <v>69</v>
      </c>
      <c r="C21" t="s">
        <v>13</v>
      </c>
      <c r="D21">
        <v>20</v>
      </c>
      <c r="E21" t="s">
        <v>14</v>
      </c>
      <c r="F21">
        <v>3</v>
      </c>
      <c r="G21" t="s">
        <v>15</v>
      </c>
      <c r="H21">
        <v>3</v>
      </c>
      <c r="I21" t="s">
        <v>16</v>
      </c>
      <c r="J21">
        <v>4</v>
      </c>
      <c r="K21" t="s">
        <v>25</v>
      </c>
      <c r="L21">
        <v>2</v>
      </c>
      <c r="M21" t="s">
        <v>75</v>
      </c>
      <c r="N21">
        <v>4</v>
      </c>
      <c r="O21" t="s">
        <v>17</v>
      </c>
      <c r="P21">
        <v>200</v>
      </c>
      <c r="Q21" t="s">
        <v>18</v>
      </c>
      <c r="R21">
        <v>113</v>
      </c>
      <c r="S21" t="s">
        <v>19</v>
      </c>
      <c r="T21">
        <v>78</v>
      </c>
      <c r="U21" t="s">
        <v>20</v>
      </c>
      <c r="V21">
        <v>106</v>
      </c>
      <c r="W21" t="s">
        <v>59</v>
      </c>
      <c r="X21">
        <v>67</v>
      </c>
      <c r="Y21" t="s">
        <v>61</v>
      </c>
      <c r="Z21">
        <v>39</v>
      </c>
      <c r="AA21" t="s">
        <v>63</v>
      </c>
      <c r="AB21">
        <v>0</v>
      </c>
      <c r="AC21" t="s">
        <v>65</v>
      </c>
      <c r="AD21">
        <v>0</v>
      </c>
      <c r="AE21" t="s">
        <v>21</v>
      </c>
      <c r="AF21">
        <v>94</v>
      </c>
      <c r="AG21" t="s">
        <v>67</v>
      </c>
      <c r="AH21">
        <v>42</v>
      </c>
      <c r="AI21" t="s">
        <v>69</v>
      </c>
      <c r="AJ21">
        <v>35</v>
      </c>
      <c r="AK21" t="s">
        <v>77</v>
      </c>
      <c r="AL21">
        <v>4</v>
      </c>
      <c r="AM21" t="s">
        <v>73</v>
      </c>
      <c r="AN21">
        <v>4</v>
      </c>
      <c r="AO21" t="s">
        <v>76</v>
      </c>
      <c r="AP21">
        <v>9</v>
      </c>
      <c r="AQ21" t="s">
        <v>22</v>
      </c>
    </row>
    <row r="22" spans="1:43" x14ac:dyDescent="0.55000000000000004">
      <c r="A22" t="s">
        <v>0</v>
      </c>
      <c r="B22">
        <v>70</v>
      </c>
      <c r="C22" t="s">
        <v>13</v>
      </c>
      <c r="D22">
        <v>20</v>
      </c>
      <c r="E22" t="s">
        <v>14</v>
      </c>
      <c r="F22">
        <v>2</v>
      </c>
      <c r="G22" t="s">
        <v>15</v>
      </c>
      <c r="H22">
        <v>3</v>
      </c>
      <c r="I22" t="s">
        <v>16</v>
      </c>
      <c r="J22">
        <v>4</v>
      </c>
      <c r="K22" t="s">
        <v>25</v>
      </c>
      <c r="L22">
        <v>2</v>
      </c>
      <c r="M22" t="s">
        <v>75</v>
      </c>
      <c r="N22">
        <v>4</v>
      </c>
      <c r="O22" t="s">
        <v>17</v>
      </c>
      <c r="P22">
        <v>200</v>
      </c>
      <c r="Q22" t="s">
        <v>18</v>
      </c>
      <c r="R22">
        <v>102</v>
      </c>
      <c r="S22" t="s">
        <v>19</v>
      </c>
      <c r="T22">
        <v>87</v>
      </c>
      <c r="U22" t="s">
        <v>20</v>
      </c>
      <c r="V22">
        <v>117</v>
      </c>
      <c r="W22" t="s">
        <v>59</v>
      </c>
      <c r="X22">
        <v>71</v>
      </c>
      <c r="Y22" t="s">
        <v>61</v>
      </c>
      <c r="Z22">
        <v>46</v>
      </c>
      <c r="AA22" t="s">
        <v>63</v>
      </c>
      <c r="AB22">
        <v>0</v>
      </c>
      <c r="AC22" t="s">
        <v>65</v>
      </c>
      <c r="AD22">
        <v>0</v>
      </c>
      <c r="AE22" t="s">
        <v>21</v>
      </c>
      <c r="AF22">
        <v>83</v>
      </c>
      <c r="AG22" t="s">
        <v>67</v>
      </c>
      <c r="AH22">
        <v>25</v>
      </c>
      <c r="AI22" t="s">
        <v>69</v>
      </c>
      <c r="AJ22">
        <v>38</v>
      </c>
      <c r="AK22" t="s">
        <v>77</v>
      </c>
      <c r="AL22">
        <v>6</v>
      </c>
      <c r="AM22" t="s">
        <v>73</v>
      </c>
      <c r="AN22">
        <v>3</v>
      </c>
      <c r="AO22" t="s">
        <v>76</v>
      </c>
      <c r="AP22">
        <v>11</v>
      </c>
      <c r="AQ22" t="s">
        <v>22</v>
      </c>
    </row>
    <row r="23" spans="1:43" x14ac:dyDescent="0.55000000000000004">
      <c r="A23" t="s">
        <v>0</v>
      </c>
      <c r="B23">
        <v>71</v>
      </c>
      <c r="C23" t="s">
        <v>13</v>
      </c>
      <c r="D23">
        <v>20</v>
      </c>
      <c r="E23" t="s">
        <v>14</v>
      </c>
      <c r="F23">
        <v>1</v>
      </c>
      <c r="G23" t="s">
        <v>15</v>
      </c>
      <c r="H23">
        <v>2</v>
      </c>
      <c r="I23" t="s">
        <v>16</v>
      </c>
      <c r="J23">
        <v>2</v>
      </c>
      <c r="K23" t="s">
        <v>25</v>
      </c>
      <c r="L23">
        <v>1</v>
      </c>
      <c r="M23" t="s">
        <v>75</v>
      </c>
      <c r="N23">
        <v>4</v>
      </c>
      <c r="O23" t="s">
        <v>17</v>
      </c>
      <c r="P23">
        <v>200</v>
      </c>
      <c r="Q23" t="s">
        <v>18</v>
      </c>
      <c r="R23">
        <v>113</v>
      </c>
      <c r="S23" t="s">
        <v>19</v>
      </c>
      <c r="T23">
        <v>80</v>
      </c>
      <c r="U23" t="s">
        <v>20</v>
      </c>
      <c r="V23">
        <v>116</v>
      </c>
      <c r="W23" t="s">
        <v>59</v>
      </c>
      <c r="X23">
        <v>68</v>
      </c>
      <c r="Y23" t="s">
        <v>61</v>
      </c>
      <c r="Z23">
        <v>48</v>
      </c>
      <c r="AA23" t="s">
        <v>63</v>
      </c>
      <c r="AB23">
        <v>0</v>
      </c>
      <c r="AC23" t="s">
        <v>65</v>
      </c>
      <c r="AD23">
        <v>0</v>
      </c>
      <c r="AE23" t="s">
        <v>21</v>
      </c>
      <c r="AF23">
        <v>84</v>
      </c>
      <c r="AG23" t="s">
        <v>67</v>
      </c>
      <c r="AH23">
        <v>42</v>
      </c>
      <c r="AI23" t="s">
        <v>69</v>
      </c>
      <c r="AJ23">
        <v>29</v>
      </c>
      <c r="AK23" t="s">
        <v>77</v>
      </c>
      <c r="AL23">
        <v>3</v>
      </c>
      <c r="AM23" t="s">
        <v>73</v>
      </c>
      <c r="AN23">
        <v>3</v>
      </c>
      <c r="AO23" t="s">
        <v>76</v>
      </c>
      <c r="AP23">
        <v>7</v>
      </c>
      <c r="AQ23" t="s">
        <v>22</v>
      </c>
    </row>
    <row r="24" spans="1:43" x14ac:dyDescent="0.55000000000000004">
      <c r="A24" t="s">
        <v>0</v>
      </c>
      <c r="B24">
        <v>72</v>
      </c>
      <c r="C24" t="s">
        <v>13</v>
      </c>
      <c r="D24">
        <v>20</v>
      </c>
      <c r="E24" t="s">
        <v>14</v>
      </c>
      <c r="F24">
        <v>3</v>
      </c>
      <c r="G24" t="s">
        <v>15</v>
      </c>
      <c r="H24">
        <v>3</v>
      </c>
      <c r="I24" t="s">
        <v>16</v>
      </c>
      <c r="J24">
        <v>4</v>
      </c>
      <c r="K24" t="s">
        <v>25</v>
      </c>
      <c r="L24">
        <v>2</v>
      </c>
      <c r="M24" t="s">
        <v>75</v>
      </c>
      <c r="N24">
        <v>4</v>
      </c>
      <c r="O24" t="s">
        <v>17</v>
      </c>
      <c r="P24">
        <v>200</v>
      </c>
      <c r="Q24" t="s">
        <v>18</v>
      </c>
      <c r="R24">
        <v>99</v>
      </c>
      <c r="S24" t="s">
        <v>19</v>
      </c>
      <c r="T24">
        <v>80</v>
      </c>
      <c r="U24" t="s">
        <v>20</v>
      </c>
      <c r="V24">
        <v>113</v>
      </c>
      <c r="W24" t="s">
        <v>59</v>
      </c>
      <c r="X24">
        <v>73</v>
      </c>
      <c r="Y24" t="s">
        <v>61</v>
      </c>
      <c r="Z24">
        <v>40</v>
      </c>
      <c r="AA24" t="s">
        <v>63</v>
      </c>
      <c r="AB24">
        <v>0</v>
      </c>
      <c r="AC24" t="s">
        <v>65</v>
      </c>
      <c r="AD24">
        <v>0</v>
      </c>
      <c r="AE24" t="s">
        <v>21</v>
      </c>
      <c r="AF24">
        <v>87</v>
      </c>
      <c r="AG24" t="s">
        <v>67</v>
      </c>
      <c r="AH24">
        <v>23</v>
      </c>
      <c r="AI24" t="s">
        <v>69</v>
      </c>
      <c r="AJ24">
        <v>39</v>
      </c>
      <c r="AK24" t="s">
        <v>77</v>
      </c>
      <c r="AL24">
        <v>3</v>
      </c>
      <c r="AM24" t="s">
        <v>73</v>
      </c>
      <c r="AN24">
        <v>1</v>
      </c>
      <c r="AO24" t="s">
        <v>76</v>
      </c>
      <c r="AP24">
        <v>21</v>
      </c>
      <c r="AQ24" t="s">
        <v>22</v>
      </c>
    </row>
    <row r="25" spans="1:43" x14ac:dyDescent="0.55000000000000004">
      <c r="A25" t="s">
        <v>0</v>
      </c>
      <c r="B25">
        <v>73</v>
      </c>
      <c r="C25" t="s">
        <v>13</v>
      </c>
      <c r="D25">
        <v>20</v>
      </c>
      <c r="E25" t="s">
        <v>14</v>
      </c>
      <c r="F25">
        <v>1</v>
      </c>
      <c r="G25" t="s">
        <v>15</v>
      </c>
      <c r="H25">
        <v>1</v>
      </c>
      <c r="I25" t="s">
        <v>16</v>
      </c>
      <c r="J25">
        <v>2</v>
      </c>
      <c r="K25" t="s">
        <v>25</v>
      </c>
      <c r="L25">
        <v>2</v>
      </c>
      <c r="M25" t="s">
        <v>75</v>
      </c>
      <c r="N25">
        <v>4</v>
      </c>
      <c r="O25" t="s">
        <v>17</v>
      </c>
      <c r="P25">
        <v>200</v>
      </c>
      <c r="Q25" t="s">
        <v>18</v>
      </c>
      <c r="R25">
        <v>113</v>
      </c>
      <c r="S25" t="s">
        <v>19</v>
      </c>
      <c r="T25">
        <v>65</v>
      </c>
      <c r="U25" t="s">
        <v>20</v>
      </c>
      <c r="V25">
        <v>111</v>
      </c>
      <c r="W25" t="s">
        <v>59</v>
      </c>
      <c r="X25">
        <v>82</v>
      </c>
      <c r="Y25" t="s">
        <v>61</v>
      </c>
      <c r="Z25">
        <v>29</v>
      </c>
      <c r="AA25" t="s">
        <v>63</v>
      </c>
      <c r="AB25">
        <v>0</v>
      </c>
      <c r="AC25" t="s">
        <v>65</v>
      </c>
      <c r="AD25">
        <v>0</v>
      </c>
      <c r="AE25" t="s">
        <v>21</v>
      </c>
      <c r="AF25">
        <v>89</v>
      </c>
      <c r="AG25" t="s">
        <v>67</v>
      </c>
      <c r="AH25">
        <v>29</v>
      </c>
      <c r="AI25" t="s">
        <v>69</v>
      </c>
      <c r="AJ25">
        <v>33</v>
      </c>
      <c r="AK25" t="s">
        <v>77</v>
      </c>
      <c r="AL25">
        <v>2</v>
      </c>
      <c r="AM25" t="s">
        <v>73</v>
      </c>
      <c r="AN25">
        <v>3</v>
      </c>
      <c r="AO25" t="s">
        <v>76</v>
      </c>
      <c r="AP25">
        <v>22</v>
      </c>
      <c r="AQ25" t="s">
        <v>22</v>
      </c>
    </row>
    <row r="26" spans="1:43" x14ac:dyDescent="0.55000000000000004">
      <c r="A26" t="s">
        <v>0</v>
      </c>
      <c r="B26">
        <v>74</v>
      </c>
      <c r="C26" t="s">
        <v>13</v>
      </c>
      <c r="D26">
        <v>20</v>
      </c>
      <c r="E26" t="s">
        <v>14</v>
      </c>
      <c r="F26">
        <v>2</v>
      </c>
      <c r="G26" t="s">
        <v>15</v>
      </c>
      <c r="H26">
        <v>3</v>
      </c>
      <c r="I26" t="s">
        <v>16</v>
      </c>
      <c r="J26">
        <v>6</v>
      </c>
      <c r="K26" t="s">
        <v>25</v>
      </c>
      <c r="L26">
        <v>3</v>
      </c>
      <c r="M26" t="s">
        <v>75</v>
      </c>
      <c r="N26">
        <v>7</v>
      </c>
      <c r="O26" t="s">
        <v>17</v>
      </c>
      <c r="P26">
        <v>200</v>
      </c>
      <c r="Q26" t="s">
        <v>18</v>
      </c>
      <c r="R26">
        <v>112</v>
      </c>
      <c r="S26" t="s">
        <v>19</v>
      </c>
      <c r="T26">
        <v>82</v>
      </c>
      <c r="U26" t="s">
        <v>20</v>
      </c>
      <c r="V26">
        <v>81</v>
      </c>
      <c r="W26" t="s">
        <v>59</v>
      </c>
      <c r="X26">
        <v>49</v>
      </c>
      <c r="Y26" t="s">
        <v>61</v>
      </c>
      <c r="Z26">
        <v>32</v>
      </c>
      <c r="AA26" t="s">
        <v>63</v>
      </c>
      <c r="AB26">
        <v>0</v>
      </c>
      <c r="AC26" t="s">
        <v>65</v>
      </c>
      <c r="AD26">
        <v>0</v>
      </c>
      <c r="AE26" t="s">
        <v>21</v>
      </c>
      <c r="AF26">
        <v>119</v>
      </c>
      <c r="AG26" t="s">
        <v>67</v>
      </c>
      <c r="AH26">
        <v>60</v>
      </c>
      <c r="AI26" t="s">
        <v>69</v>
      </c>
      <c r="AJ26">
        <v>46</v>
      </c>
      <c r="AK26" t="s">
        <v>77</v>
      </c>
      <c r="AL26">
        <v>3</v>
      </c>
      <c r="AM26" t="s">
        <v>73</v>
      </c>
      <c r="AN26">
        <v>4</v>
      </c>
      <c r="AO26" t="s">
        <v>76</v>
      </c>
      <c r="AP26">
        <v>6</v>
      </c>
      <c r="AQ26" t="s">
        <v>22</v>
      </c>
    </row>
    <row r="27" spans="1:43" x14ac:dyDescent="0.55000000000000004">
      <c r="A27" t="s">
        <v>0</v>
      </c>
      <c r="B27">
        <v>75</v>
      </c>
      <c r="C27" t="s">
        <v>13</v>
      </c>
      <c r="D27">
        <v>20</v>
      </c>
      <c r="E27" t="s">
        <v>14</v>
      </c>
      <c r="F27">
        <v>1</v>
      </c>
      <c r="G27" t="s">
        <v>15</v>
      </c>
      <c r="H27">
        <v>1</v>
      </c>
      <c r="I27" t="s">
        <v>16</v>
      </c>
      <c r="J27">
        <v>6</v>
      </c>
      <c r="K27" t="s">
        <v>25</v>
      </c>
      <c r="L27">
        <v>6</v>
      </c>
      <c r="M27" t="s">
        <v>75</v>
      </c>
      <c r="N27">
        <v>14</v>
      </c>
      <c r="O27" t="s">
        <v>17</v>
      </c>
      <c r="P27">
        <v>200</v>
      </c>
      <c r="Q27" t="s">
        <v>18</v>
      </c>
      <c r="R27">
        <v>110</v>
      </c>
      <c r="S27" t="s">
        <v>19</v>
      </c>
      <c r="T27">
        <v>84</v>
      </c>
      <c r="U27" t="s">
        <v>20</v>
      </c>
      <c r="V27">
        <v>24</v>
      </c>
      <c r="W27" t="s">
        <v>59</v>
      </c>
      <c r="X27">
        <v>15</v>
      </c>
      <c r="Y27" t="s">
        <v>61</v>
      </c>
      <c r="Z27">
        <v>9</v>
      </c>
      <c r="AA27" t="s">
        <v>63</v>
      </c>
      <c r="AB27">
        <v>0</v>
      </c>
      <c r="AC27" t="s">
        <v>65</v>
      </c>
      <c r="AD27">
        <v>0</v>
      </c>
      <c r="AE27" t="s">
        <v>21</v>
      </c>
      <c r="AF27">
        <v>176</v>
      </c>
      <c r="AG27" t="s">
        <v>67</v>
      </c>
      <c r="AH27">
        <v>86</v>
      </c>
      <c r="AI27" t="s">
        <v>69</v>
      </c>
      <c r="AJ27">
        <v>66</v>
      </c>
      <c r="AK27" t="s">
        <v>77</v>
      </c>
      <c r="AL27">
        <v>9</v>
      </c>
      <c r="AM27" t="s">
        <v>73</v>
      </c>
      <c r="AN27">
        <v>9</v>
      </c>
      <c r="AO27" t="s">
        <v>76</v>
      </c>
      <c r="AP27">
        <v>6</v>
      </c>
      <c r="AQ27" t="s">
        <v>22</v>
      </c>
    </row>
    <row r="28" spans="1:43" x14ac:dyDescent="0.55000000000000004">
      <c r="A28" t="s">
        <v>0</v>
      </c>
      <c r="B28">
        <v>76</v>
      </c>
      <c r="C28" t="s">
        <v>13</v>
      </c>
      <c r="D28">
        <v>20</v>
      </c>
      <c r="E28" t="s">
        <v>14</v>
      </c>
      <c r="F28">
        <v>4</v>
      </c>
      <c r="G28" t="s">
        <v>15</v>
      </c>
      <c r="H28">
        <v>5</v>
      </c>
      <c r="I28" t="s">
        <v>16</v>
      </c>
      <c r="J28">
        <v>5</v>
      </c>
      <c r="K28" t="s">
        <v>25</v>
      </c>
      <c r="L28">
        <v>1</v>
      </c>
      <c r="M28" t="s">
        <v>75</v>
      </c>
      <c r="N28">
        <v>4</v>
      </c>
      <c r="O28" t="s">
        <v>17</v>
      </c>
      <c r="P28">
        <v>200</v>
      </c>
      <c r="Q28" t="s">
        <v>18</v>
      </c>
      <c r="R28">
        <v>89</v>
      </c>
      <c r="S28" t="s">
        <v>19</v>
      </c>
      <c r="T28">
        <v>101</v>
      </c>
      <c r="U28" t="s">
        <v>20</v>
      </c>
      <c r="V28">
        <v>119</v>
      </c>
      <c r="W28" t="s">
        <v>59</v>
      </c>
      <c r="X28">
        <v>64</v>
      </c>
      <c r="Y28" t="s">
        <v>61</v>
      </c>
      <c r="Z28">
        <v>55</v>
      </c>
      <c r="AA28" t="s">
        <v>63</v>
      </c>
      <c r="AB28">
        <v>0</v>
      </c>
      <c r="AC28" t="s">
        <v>65</v>
      </c>
      <c r="AD28">
        <v>0</v>
      </c>
      <c r="AE28" t="s">
        <v>21</v>
      </c>
      <c r="AF28">
        <v>81</v>
      </c>
      <c r="AG28" t="s">
        <v>67</v>
      </c>
      <c r="AH28">
        <v>24</v>
      </c>
      <c r="AI28" t="s">
        <v>69</v>
      </c>
      <c r="AJ28">
        <v>44</v>
      </c>
      <c r="AK28" t="s">
        <v>77</v>
      </c>
      <c r="AL28">
        <v>1</v>
      </c>
      <c r="AM28" t="s">
        <v>73</v>
      </c>
      <c r="AN28">
        <v>2</v>
      </c>
      <c r="AO28" t="s">
        <v>76</v>
      </c>
      <c r="AP28">
        <v>10</v>
      </c>
      <c r="AQ28" t="s">
        <v>22</v>
      </c>
    </row>
    <row r="29" spans="1:43" x14ac:dyDescent="0.55000000000000004">
      <c r="A29" t="s">
        <v>0</v>
      </c>
      <c r="B29">
        <v>77</v>
      </c>
      <c r="C29" t="s">
        <v>13</v>
      </c>
      <c r="D29">
        <v>20</v>
      </c>
      <c r="E29" t="s">
        <v>14</v>
      </c>
      <c r="F29">
        <v>1</v>
      </c>
      <c r="G29" t="s">
        <v>15</v>
      </c>
      <c r="H29">
        <v>2</v>
      </c>
      <c r="I29" t="s">
        <v>16</v>
      </c>
      <c r="J29">
        <v>3</v>
      </c>
      <c r="K29" t="s">
        <v>25</v>
      </c>
      <c r="L29">
        <v>2</v>
      </c>
      <c r="M29" t="s">
        <v>75</v>
      </c>
      <c r="N29">
        <v>7</v>
      </c>
      <c r="O29" t="s">
        <v>17</v>
      </c>
      <c r="P29">
        <v>200</v>
      </c>
      <c r="Q29" t="s">
        <v>18</v>
      </c>
      <c r="R29">
        <v>102</v>
      </c>
      <c r="S29" t="s">
        <v>19</v>
      </c>
      <c r="T29">
        <v>90</v>
      </c>
      <c r="U29" t="s">
        <v>20</v>
      </c>
      <c r="V29">
        <v>98</v>
      </c>
      <c r="W29" t="s">
        <v>59</v>
      </c>
      <c r="X29">
        <v>58</v>
      </c>
      <c r="Y29" t="s">
        <v>61</v>
      </c>
      <c r="Z29">
        <v>40</v>
      </c>
      <c r="AA29" t="s">
        <v>63</v>
      </c>
      <c r="AB29">
        <v>0</v>
      </c>
      <c r="AC29" t="s">
        <v>65</v>
      </c>
      <c r="AD29">
        <v>0</v>
      </c>
      <c r="AE29" t="s">
        <v>21</v>
      </c>
      <c r="AF29">
        <v>102</v>
      </c>
      <c r="AG29" t="s">
        <v>67</v>
      </c>
      <c r="AH29">
        <v>44</v>
      </c>
      <c r="AI29" t="s">
        <v>69</v>
      </c>
      <c r="AJ29">
        <v>48</v>
      </c>
      <c r="AK29" t="s">
        <v>77</v>
      </c>
      <c r="AL29">
        <v>0</v>
      </c>
      <c r="AM29" t="s">
        <v>73</v>
      </c>
      <c r="AN29">
        <v>2</v>
      </c>
      <c r="AO29" t="s">
        <v>76</v>
      </c>
      <c r="AP29">
        <v>8</v>
      </c>
      <c r="AQ29" t="s">
        <v>22</v>
      </c>
    </row>
    <row r="30" spans="1:43" x14ac:dyDescent="0.55000000000000004">
      <c r="A30" t="s">
        <v>0</v>
      </c>
      <c r="B30">
        <v>78</v>
      </c>
      <c r="C30" t="s">
        <v>13</v>
      </c>
      <c r="D30">
        <v>20</v>
      </c>
      <c r="E30" t="s">
        <v>14</v>
      </c>
      <c r="F30">
        <v>6</v>
      </c>
      <c r="G30" t="s">
        <v>15</v>
      </c>
      <c r="H30">
        <v>6</v>
      </c>
      <c r="I30" t="s">
        <v>16</v>
      </c>
      <c r="J30">
        <v>7</v>
      </c>
      <c r="K30" t="s">
        <v>25</v>
      </c>
      <c r="L30">
        <v>2</v>
      </c>
      <c r="M30" t="s">
        <v>75</v>
      </c>
      <c r="N30">
        <v>4</v>
      </c>
      <c r="O30" t="s">
        <v>17</v>
      </c>
      <c r="P30">
        <v>200</v>
      </c>
      <c r="Q30" t="s">
        <v>18</v>
      </c>
      <c r="R30">
        <v>102</v>
      </c>
      <c r="S30" t="s">
        <v>19</v>
      </c>
      <c r="T30">
        <v>84</v>
      </c>
      <c r="U30" t="s">
        <v>20</v>
      </c>
      <c r="V30">
        <v>106</v>
      </c>
      <c r="W30" t="s">
        <v>59</v>
      </c>
      <c r="X30">
        <v>66</v>
      </c>
      <c r="Y30" t="s">
        <v>61</v>
      </c>
      <c r="Z30">
        <v>40</v>
      </c>
      <c r="AA30" t="s">
        <v>63</v>
      </c>
      <c r="AB30">
        <v>0</v>
      </c>
      <c r="AC30" t="s">
        <v>65</v>
      </c>
      <c r="AD30">
        <v>0</v>
      </c>
      <c r="AE30" t="s">
        <v>21</v>
      </c>
      <c r="AF30">
        <v>94</v>
      </c>
      <c r="AG30" t="s">
        <v>67</v>
      </c>
      <c r="AH30">
        <v>33</v>
      </c>
      <c r="AI30" t="s">
        <v>69</v>
      </c>
      <c r="AJ30">
        <v>43</v>
      </c>
      <c r="AK30" t="s">
        <v>77</v>
      </c>
      <c r="AL30">
        <v>3</v>
      </c>
      <c r="AM30" t="s">
        <v>73</v>
      </c>
      <c r="AN30">
        <v>1</v>
      </c>
      <c r="AO30" t="s">
        <v>76</v>
      </c>
      <c r="AP30">
        <v>14</v>
      </c>
      <c r="AQ30" t="s">
        <v>22</v>
      </c>
    </row>
    <row r="31" spans="1:43" x14ac:dyDescent="0.55000000000000004">
      <c r="A31" t="s">
        <v>0</v>
      </c>
      <c r="B31">
        <v>79</v>
      </c>
      <c r="C31" t="s">
        <v>13</v>
      </c>
      <c r="D31">
        <v>20</v>
      </c>
      <c r="E31" t="s">
        <v>14</v>
      </c>
      <c r="F31">
        <v>3</v>
      </c>
      <c r="G31" t="s">
        <v>15</v>
      </c>
      <c r="H31">
        <v>3</v>
      </c>
      <c r="I31" t="s">
        <v>16</v>
      </c>
      <c r="J31">
        <v>5</v>
      </c>
      <c r="K31" t="s">
        <v>25</v>
      </c>
      <c r="L31">
        <v>2</v>
      </c>
      <c r="M31" t="s">
        <v>75</v>
      </c>
      <c r="N31">
        <v>4</v>
      </c>
      <c r="O31" t="s">
        <v>17</v>
      </c>
      <c r="P31">
        <v>200</v>
      </c>
      <c r="Q31" t="s">
        <v>18</v>
      </c>
      <c r="R31">
        <v>111</v>
      </c>
      <c r="S31" t="s">
        <v>19</v>
      </c>
      <c r="T31">
        <v>73</v>
      </c>
      <c r="U31" t="s">
        <v>20</v>
      </c>
      <c r="V31">
        <v>121</v>
      </c>
      <c r="W31" t="s">
        <v>59</v>
      </c>
      <c r="X31">
        <v>79</v>
      </c>
      <c r="Y31" t="s">
        <v>61</v>
      </c>
      <c r="Z31">
        <v>42</v>
      </c>
      <c r="AA31" t="s">
        <v>63</v>
      </c>
      <c r="AB31">
        <v>0</v>
      </c>
      <c r="AC31" t="s">
        <v>65</v>
      </c>
      <c r="AD31">
        <v>0</v>
      </c>
      <c r="AE31" t="s">
        <v>21</v>
      </c>
      <c r="AF31">
        <v>79</v>
      </c>
      <c r="AG31" t="s">
        <v>67</v>
      </c>
      <c r="AH31">
        <v>29</v>
      </c>
      <c r="AI31" t="s">
        <v>69</v>
      </c>
      <c r="AJ31">
        <v>30</v>
      </c>
      <c r="AK31" t="s">
        <v>77</v>
      </c>
      <c r="AL31">
        <v>3</v>
      </c>
      <c r="AM31" t="s">
        <v>73</v>
      </c>
      <c r="AN31">
        <v>1</v>
      </c>
      <c r="AO31" t="s">
        <v>76</v>
      </c>
      <c r="AP31">
        <v>16</v>
      </c>
      <c r="AQ31" t="s">
        <v>22</v>
      </c>
    </row>
    <row r="32" spans="1:43" x14ac:dyDescent="0.55000000000000004">
      <c r="A32" t="s">
        <v>0</v>
      </c>
      <c r="B32">
        <v>80</v>
      </c>
      <c r="C32" t="s">
        <v>13</v>
      </c>
      <c r="D32">
        <v>20</v>
      </c>
      <c r="E32" t="s">
        <v>14</v>
      </c>
      <c r="F32">
        <v>2</v>
      </c>
      <c r="G32" t="s">
        <v>15</v>
      </c>
      <c r="H32">
        <v>4</v>
      </c>
      <c r="I32" t="s">
        <v>16</v>
      </c>
      <c r="J32">
        <v>4</v>
      </c>
      <c r="K32" t="s">
        <v>25</v>
      </c>
      <c r="L32">
        <v>1</v>
      </c>
      <c r="M32" t="s">
        <v>75</v>
      </c>
      <c r="N32">
        <v>4</v>
      </c>
      <c r="O32" t="s">
        <v>17</v>
      </c>
      <c r="P32">
        <v>200</v>
      </c>
      <c r="Q32" t="s">
        <v>18</v>
      </c>
      <c r="R32">
        <v>100</v>
      </c>
      <c r="S32" t="s">
        <v>19</v>
      </c>
      <c r="T32">
        <v>89</v>
      </c>
      <c r="U32" t="s">
        <v>20</v>
      </c>
      <c r="V32">
        <v>122</v>
      </c>
      <c r="W32" t="s">
        <v>59</v>
      </c>
      <c r="X32">
        <v>67</v>
      </c>
      <c r="Y32" t="s">
        <v>61</v>
      </c>
      <c r="Z32">
        <v>55</v>
      </c>
      <c r="AA32" t="s">
        <v>63</v>
      </c>
      <c r="AB32">
        <v>0</v>
      </c>
      <c r="AC32" t="s">
        <v>65</v>
      </c>
      <c r="AD32">
        <v>0</v>
      </c>
      <c r="AE32" t="s">
        <v>21</v>
      </c>
      <c r="AF32">
        <v>78</v>
      </c>
      <c r="AG32" t="s">
        <v>67</v>
      </c>
      <c r="AH32">
        <v>32</v>
      </c>
      <c r="AI32" t="s">
        <v>69</v>
      </c>
      <c r="AJ32">
        <v>31</v>
      </c>
      <c r="AK32" t="s">
        <v>77</v>
      </c>
      <c r="AL32">
        <v>1</v>
      </c>
      <c r="AM32" t="s">
        <v>73</v>
      </c>
      <c r="AN32">
        <v>3</v>
      </c>
      <c r="AO32" t="s">
        <v>76</v>
      </c>
      <c r="AP32">
        <v>11</v>
      </c>
      <c r="AQ32" t="s">
        <v>22</v>
      </c>
    </row>
    <row r="33" spans="1:43" x14ac:dyDescent="0.55000000000000004">
      <c r="A33" t="s">
        <v>0</v>
      </c>
      <c r="B33">
        <v>81</v>
      </c>
      <c r="C33" t="s">
        <v>13</v>
      </c>
      <c r="D33">
        <v>20</v>
      </c>
      <c r="E33" t="s">
        <v>14</v>
      </c>
      <c r="F33">
        <v>2</v>
      </c>
      <c r="G33" t="s">
        <v>15</v>
      </c>
      <c r="H33">
        <v>3</v>
      </c>
      <c r="I33" t="s">
        <v>16</v>
      </c>
      <c r="J33">
        <v>3</v>
      </c>
      <c r="K33" t="s">
        <v>25</v>
      </c>
      <c r="L33">
        <v>1</v>
      </c>
      <c r="M33" t="s">
        <v>75</v>
      </c>
      <c r="N33">
        <v>4</v>
      </c>
      <c r="O33" t="s">
        <v>17</v>
      </c>
      <c r="P33">
        <v>200</v>
      </c>
      <c r="Q33" t="s">
        <v>18</v>
      </c>
      <c r="R33">
        <v>111</v>
      </c>
      <c r="S33" t="s">
        <v>19</v>
      </c>
      <c r="T33">
        <v>71</v>
      </c>
      <c r="U33" t="s">
        <v>20</v>
      </c>
      <c r="V33">
        <v>102</v>
      </c>
      <c r="W33" t="s">
        <v>59</v>
      </c>
      <c r="X33">
        <v>71</v>
      </c>
      <c r="Y33" t="s">
        <v>61</v>
      </c>
      <c r="Z33">
        <v>31</v>
      </c>
      <c r="AA33" t="s">
        <v>63</v>
      </c>
      <c r="AB33">
        <v>0</v>
      </c>
      <c r="AC33" t="s">
        <v>65</v>
      </c>
      <c r="AD33">
        <v>0</v>
      </c>
      <c r="AE33" t="s">
        <v>21</v>
      </c>
      <c r="AF33">
        <v>98</v>
      </c>
      <c r="AG33" t="s">
        <v>67</v>
      </c>
      <c r="AH33">
        <v>36</v>
      </c>
      <c r="AI33" t="s">
        <v>69</v>
      </c>
      <c r="AJ33">
        <v>37</v>
      </c>
      <c r="AK33" t="s">
        <v>77</v>
      </c>
      <c r="AL33">
        <v>4</v>
      </c>
      <c r="AM33" t="s">
        <v>73</v>
      </c>
      <c r="AN33">
        <v>3</v>
      </c>
      <c r="AO33" t="s">
        <v>76</v>
      </c>
      <c r="AP33">
        <v>18</v>
      </c>
      <c r="AQ33" t="s">
        <v>22</v>
      </c>
    </row>
    <row r="34" spans="1:43" x14ac:dyDescent="0.55000000000000004">
      <c r="A34" t="s">
        <v>0</v>
      </c>
      <c r="B34">
        <v>82</v>
      </c>
      <c r="C34" t="s">
        <v>13</v>
      </c>
      <c r="D34">
        <v>20</v>
      </c>
      <c r="E34" t="s">
        <v>14</v>
      </c>
      <c r="F34">
        <v>1</v>
      </c>
      <c r="G34" t="s">
        <v>15</v>
      </c>
      <c r="H34">
        <v>6</v>
      </c>
      <c r="I34" t="s">
        <v>16</v>
      </c>
      <c r="J34">
        <v>7</v>
      </c>
      <c r="K34" t="s">
        <v>25</v>
      </c>
      <c r="L34">
        <v>2</v>
      </c>
      <c r="M34" t="s">
        <v>75</v>
      </c>
      <c r="N34">
        <v>17</v>
      </c>
      <c r="O34" t="s">
        <v>17</v>
      </c>
      <c r="P34">
        <v>200</v>
      </c>
      <c r="Q34" t="s">
        <v>18</v>
      </c>
      <c r="R34">
        <v>101</v>
      </c>
      <c r="S34" t="s">
        <v>19</v>
      </c>
      <c r="T34">
        <v>98</v>
      </c>
      <c r="U34" t="s">
        <v>20</v>
      </c>
      <c r="V34">
        <v>72</v>
      </c>
      <c r="W34" t="s">
        <v>59</v>
      </c>
      <c r="X34">
        <v>31</v>
      </c>
      <c r="Y34" t="s">
        <v>61</v>
      </c>
      <c r="Z34">
        <v>41</v>
      </c>
      <c r="AA34" t="s">
        <v>63</v>
      </c>
      <c r="AB34">
        <v>0</v>
      </c>
      <c r="AC34" t="s">
        <v>65</v>
      </c>
      <c r="AD34">
        <v>0</v>
      </c>
      <c r="AE34" t="s">
        <v>21</v>
      </c>
      <c r="AF34">
        <v>128</v>
      </c>
      <c r="AG34" t="s">
        <v>67</v>
      </c>
      <c r="AH34">
        <v>69</v>
      </c>
      <c r="AI34" t="s">
        <v>69</v>
      </c>
      <c r="AJ34">
        <v>57</v>
      </c>
      <c r="AK34" t="s">
        <v>77</v>
      </c>
      <c r="AL34">
        <v>1</v>
      </c>
      <c r="AM34" t="s">
        <v>73</v>
      </c>
      <c r="AN34">
        <v>0</v>
      </c>
      <c r="AO34" t="s">
        <v>76</v>
      </c>
      <c r="AP34">
        <v>1</v>
      </c>
      <c r="AQ34" t="s">
        <v>22</v>
      </c>
    </row>
    <row r="35" spans="1:43" x14ac:dyDescent="0.55000000000000004">
      <c r="A35" t="s">
        <v>0</v>
      </c>
      <c r="B35">
        <v>83</v>
      </c>
      <c r="C35" t="s">
        <v>13</v>
      </c>
      <c r="D35">
        <v>20</v>
      </c>
      <c r="E35" t="s">
        <v>14</v>
      </c>
      <c r="F35">
        <v>1</v>
      </c>
      <c r="G35" t="s">
        <v>15</v>
      </c>
      <c r="H35">
        <v>4</v>
      </c>
      <c r="I35" t="s">
        <v>16</v>
      </c>
      <c r="J35">
        <v>4</v>
      </c>
      <c r="K35" t="s">
        <v>25</v>
      </c>
      <c r="L35">
        <v>1</v>
      </c>
      <c r="M35" t="s">
        <v>75</v>
      </c>
      <c r="N35">
        <v>9</v>
      </c>
      <c r="O35" t="s">
        <v>17</v>
      </c>
      <c r="P35">
        <v>200</v>
      </c>
      <c r="Q35" t="s">
        <v>18</v>
      </c>
      <c r="R35">
        <v>93</v>
      </c>
      <c r="S35" t="s">
        <v>19</v>
      </c>
      <c r="T35">
        <v>98</v>
      </c>
      <c r="U35" t="s">
        <v>20</v>
      </c>
      <c r="V35">
        <v>87</v>
      </c>
      <c r="W35" t="s">
        <v>59</v>
      </c>
      <c r="X35">
        <v>40</v>
      </c>
      <c r="Y35" t="s">
        <v>61</v>
      </c>
      <c r="Z35">
        <v>47</v>
      </c>
      <c r="AA35" t="s">
        <v>63</v>
      </c>
      <c r="AB35">
        <v>0</v>
      </c>
      <c r="AC35" t="s">
        <v>65</v>
      </c>
      <c r="AD35">
        <v>0</v>
      </c>
      <c r="AE35" t="s">
        <v>21</v>
      </c>
      <c r="AF35">
        <v>113</v>
      </c>
      <c r="AG35" t="s">
        <v>67</v>
      </c>
      <c r="AH35">
        <v>52</v>
      </c>
      <c r="AI35" t="s">
        <v>69</v>
      </c>
      <c r="AJ35">
        <v>46</v>
      </c>
      <c r="AK35" t="s">
        <v>77</v>
      </c>
      <c r="AL35">
        <v>1</v>
      </c>
      <c r="AM35" t="s">
        <v>73</v>
      </c>
      <c r="AN35">
        <v>5</v>
      </c>
      <c r="AO35" t="s">
        <v>76</v>
      </c>
      <c r="AP35">
        <v>9</v>
      </c>
      <c r="AQ35" t="s">
        <v>22</v>
      </c>
    </row>
    <row r="36" spans="1:43" x14ac:dyDescent="0.55000000000000004">
      <c r="A36" t="s">
        <v>0</v>
      </c>
      <c r="B36">
        <v>84</v>
      </c>
      <c r="C36" t="s">
        <v>13</v>
      </c>
      <c r="D36">
        <v>20</v>
      </c>
      <c r="E36" t="s">
        <v>14</v>
      </c>
      <c r="F36">
        <v>1</v>
      </c>
      <c r="G36" t="s">
        <v>15</v>
      </c>
      <c r="H36">
        <v>1</v>
      </c>
      <c r="I36" t="s">
        <v>16</v>
      </c>
      <c r="J36">
        <v>5</v>
      </c>
      <c r="K36" t="s">
        <v>25</v>
      </c>
      <c r="L36">
        <v>5</v>
      </c>
      <c r="M36" t="s">
        <v>75</v>
      </c>
      <c r="N36">
        <v>12</v>
      </c>
      <c r="O36" t="s">
        <v>17</v>
      </c>
      <c r="P36">
        <v>200</v>
      </c>
      <c r="Q36" t="s">
        <v>18</v>
      </c>
      <c r="R36">
        <v>108</v>
      </c>
      <c r="S36" t="s">
        <v>19</v>
      </c>
      <c r="T36">
        <v>83</v>
      </c>
      <c r="U36" t="s">
        <v>20</v>
      </c>
      <c r="V36">
        <v>40</v>
      </c>
      <c r="W36" t="s">
        <v>59</v>
      </c>
      <c r="X36">
        <v>27</v>
      </c>
      <c r="Y36" t="s">
        <v>61</v>
      </c>
      <c r="Z36">
        <v>13</v>
      </c>
      <c r="AA36" t="s">
        <v>63</v>
      </c>
      <c r="AB36">
        <v>0</v>
      </c>
      <c r="AC36" t="s">
        <v>65</v>
      </c>
      <c r="AD36">
        <v>0</v>
      </c>
      <c r="AE36" t="s">
        <v>21</v>
      </c>
      <c r="AF36">
        <v>160</v>
      </c>
      <c r="AG36" t="s">
        <v>67</v>
      </c>
      <c r="AH36">
        <v>75</v>
      </c>
      <c r="AI36" t="s">
        <v>69</v>
      </c>
      <c r="AJ36">
        <v>66</v>
      </c>
      <c r="AK36" t="s">
        <v>77</v>
      </c>
      <c r="AL36">
        <v>6</v>
      </c>
      <c r="AM36" t="s">
        <v>73</v>
      </c>
      <c r="AN36">
        <v>4</v>
      </c>
      <c r="AO36" t="s">
        <v>76</v>
      </c>
      <c r="AP36">
        <v>9</v>
      </c>
      <c r="AQ36" t="s">
        <v>22</v>
      </c>
    </row>
    <row r="37" spans="1:43" x14ac:dyDescent="0.55000000000000004">
      <c r="A37" t="s">
        <v>0</v>
      </c>
      <c r="B37">
        <v>85</v>
      </c>
      <c r="C37" t="s">
        <v>13</v>
      </c>
      <c r="D37">
        <v>20</v>
      </c>
      <c r="E37" t="s">
        <v>14</v>
      </c>
      <c r="F37">
        <v>2</v>
      </c>
      <c r="G37" t="s">
        <v>15</v>
      </c>
      <c r="H37">
        <v>7</v>
      </c>
      <c r="I37" t="s">
        <v>16</v>
      </c>
      <c r="J37">
        <v>8</v>
      </c>
      <c r="K37" t="s">
        <v>25</v>
      </c>
      <c r="L37">
        <v>2</v>
      </c>
      <c r="M37" t="s">
        <v>75</v>
      </c>
      <c r="N37">
        <v>9</v>
      </c>
      <c r="O37" t="s">
        <v>17</v>
      </c>
      <c r="P37">
        <v>200</v>
      </c>
      <c r="Q37" t="s">
        <v>18</v>
      </c>
      <c r="R37">
        <v>103</v>
      </c>
      <c r="S37" t="s">
        <v>19</v>
      </c>
      <c r="T37">
        <v>92</v>
      </c>
      <c r="U37" t="s">
        <v>20</v>
      </c>
      <c r="V37">
        <v>84</v>
      </c>
      <c r="W37" t="s">
        <v>59</v>
      </c>
      <c r="X37">
        <v>44</v>
      </c>
      <c r="Y37" t="s">
        <v>61</v>
      </c>
      <c r="Z37">
        <v>40</v>
      </c>
      <c r="AA37" t="s">
        <v>63</v>
      </c>
      <c r="AB37">
        <v>0</v>
      </c>
      <c r="AC37" t="s">
        <v>65</v>
      </c>
      <c r="AD37">
        <v>0</v>
      </c>
      <c r="AE37" t="s">
        <v>21</v>
      </c>
      <c r="AF37">
        <v>116</v>
      </c>
      <c r="AG37" t="s">
        <v>67</v>
      </c>
      <c r="AH37">
        <v>56</v>
      </c>
      <c r="AI37" t="s">
        <v>69</v>
      </c>
      <c r="AJ37">
        <v>52</v>
      </c>
      <c r="AK37" t="s">
        <v>77</v>
      </c>
      <c r="AL37">
        <v>3</v>
      </c>
      <c r="AM37" t="s">
        <v>73</v>
      </c>
      <c r="AN37">
        <v>0</v>
      </c>
      <c r="AO37" t="s">
        <v>76</v>
      </c>
      <c r="AP37">
        <v>5</v>
      </c>
      <c r="AQ37" t="s">
        <v>22</v>
      </c>
    </row>
    <row r="38" spans="1:43" x14ac:dyDescent="0.55000000000000004">
      <c r="A38" t="s">
        <v>0</v>
      </c>
      <c r="B38">
        <v>86</v>
      </c>
      <c r="C38" t="s">
        <v>13</v>
      </c>
      <c r="D38">
        <v>20</v>
      </c>
      <c r="E38" t="s">
        <v>14</v>
      </c>
      <c r="F38">
        <v>1</v>
      </c>
      <c r="G38" t="s">
        <v>15</v>
      </c>
      <c r="H38">
        <v>4</v>
      </c>
      <c r="I38" t="s">
        <v>16</v>
      </c>
      <c r="J38">
        <v>4</v>
      </c>
      <c r="K38" t="s">
        <v>25</v>
      </c>
      <c r="L38">
        <v>1</v>
      </c>
      <c r="M38" t="s">
        <v>75</v>
      </c>
      <c r="N38">
        <v>9</v>
      </c>
      <c r="O38" t="s">
        <v>17</v>
      </c>
      <c r="P38">
        <v>200</v>
      </c>
      <c r="Q38" t="s">
        <v>18</v>
      </c>
      <c r="R38">
        <v>113</v>
      </c>
      <c r="S38" t="s">
        <v>19</v>
      </c>
      <c r="T38">
        <v>76</v>
      </c>
      <c r="U38" t="s">
        <v>20</v>
      </c>
      <c r="V38">
        <v>72</v>
      </c>
      <c r="W38" t="s">
        <v>59</v>
      </c>
      <c r="X38">
        <v>40</v>
      </c>
      <c r="Y38" t="s">
        <v>61</v>
      </c>
      <c r="Z38">
        <v>32</v>
      </c>
      <c r="AA38" t="s">
        <v>63</v>
      </c>
      <c r="AB38">
        <v>0</v>
      </c>
      <c r="AC38" t="s">
        <v>65</v>
      </c>
      <c r="AD38">
        <v>0</v>
      </c>
      <c r="AE38" t="s">
        <v>21</v>
      </c>
      <c r="AF38">
        <v>128</v>
      </c>
      <c r="AG38" t="s">
        <v>67</v>
      </c>
      <c r="AH38">
        <v>70</v>
      </c>
      <c r="AI38" t="s">
        <v>69</v>
      </c>
      <c r="AJ38">
        <v>40</v>
      </c>
      <c r="AK38" t="s">
        <v>77</v>
      </c>
      <c r="AL38">
        <v>3</v>
      </c>
      <c r="AM38" t="s">
        <v>73</v>
      </c>
      <c r="AN38">
        <v>4</v>
      </c>
      <c r="AO38" t="s">
        <v>76</v>
      </c>
      <c r="AP38">
        <v>11</v>
      </c>
      <c r="AQ38" t="s">
        <v>22</v>
      </c>
    </row>
    <row r="39" spans="1:43" x14ac:dyDescent="0.55000000000000004">
      <c r="A39" t="s">
        <v>0</v>
      </c>
      <c r="B39">
        <v>87</v>
      </c>
      <c r="C39" t="s">
        <v>13</v>
      </c>
      <c r="D39">
        <v>20</v>
      </c>
      <c r="E39" t="s">
        <v>14</v>
      </c>
      <c r="F39">
        <v>1</v>
      </c>
      <c r="G39" t="s">
        <v>15</v>
      </c>
      <c r="H39">
        <v>5</v>
      </c>
      <c r="I39" t="s">
        <v>16</v>
      </c>
      <c r="J39">
        <v>7</v>
      </c>
      <c r="K39" t="s">
        <v>25</v>
      </c>
      <c r="L39">
        <v>3</v>
      </c>
      <c r="M39" t="s">
        <v>75</v>
      </c>
      <c r="N39">
        <v>17</v>
      </c>
      <c r="O39" t="s">
        <v>17</v>
      </c>
      <c r="P39">
        <v>200</v>
      </c>
      <c r="Q39" t="s">
        <v>18</v>
      </c>
      <c r="R39">
        <v>95</v>
      </c>
      <c r="S39" t="s">
        <v>19</v>
      </c>
      <c r="T39">
        <v>102</v>
      </c>
      <c r="U39" t="s">
        <v>20</v>
      </c>
      <c r="V39">
        <v>55</v>
      </c>
      <c r="W39" t="s">
        <v>59</v>
      </c>
      <c r="X39">
        <v>24</v>
      </c>
      <c r="Y39" t="s">
        <v>61</v>
      </c>
      <c r="Z39">
        <v>31</v>
      </c>
      <c r="AA39" t="s">
        <v>63</v>
      </c>
      <c r="AB39">
        <v>0</v>
      </c>
      <c r="AC39" t="s">
        <v>65</v>
      </c>
      <c r="AD39">
        <v>0</v>
      </c>
      <c r="AE39" t="s">
        <v>21</v>
      </c>
      <c r="AF39">
        <v>145</v>
      </c>
      <c r="AG39" t="s">
        <v>67</v>
      </c>
      <c r="AH39">
        <v>70</v>
      </c>
      <c r="AI39" t="s">
        <v>69</v>
      </c>
      <c r="AJ39">
        <v>71</v>
      </c>
      <c r="AK39" t="s">
        <v>77</v>
      </c>
      <c r="AL39">
        <v>1</v>
      </c>
      <c r="AM39" t="s">
        <v>73</v>
      </c>
      <c r="AN39">
        <v>0</v>
      </c>
      <c r="AO39" t="s">
        <v>76</v>
      </c>
      <c r="AP39">
        <v>3</v>
      </c>
      <c r="AQ39" t="s">
        <v>22</v>
      </c>
    </row>
    <row r="40" spans="1:43" x14ac:dyDescent="0.55000000000000004">
      <c r="A40" t="s">
        <v>0</v>
      </c>
      <c r="B40">
        <v>88</v>
      </c>
      <c r="C40" t="s">
        <v>13</v>
      </c>
      <c r="D40">
        <v>20</v>
      </c>
      <c r="E40" t="s">
        <v>14</v>
      </c>
      <c r="F40">
        <v>1</v>
      </c>
      <c r="G40" t="s">
        <v>15</v>
      </c>
      <c r="H40">
        <v>7</v>
      </c>
      <c r="I40" t="s">
        <v>16</v>
      </c>
      <c r="J40">
        <v>9</v>
      </c>
      <c r="K40" t="s">
        <v>25</v>
      </c>
      <c r="L40">
        <v>3</v>
      </c>
      <c r="M40" t="s">
        <v>75</v>
      </c>
      <c r="N40">
        <v>22</v>
      </c>
      <c r="O40" t="s">
        <v>17</v>
      </c>
      <c r="P40">
        <v>200</v>
      </c>
      <c r="Q40" t="s">
        <v>18</v>
      </c>
      <c r="R40">
        <v>103</v>
      </c>
      <c r="S40" t="s">
        <v>19</v>
      </c>
      <c r="T40">
        <v>97</v>
      </c>
      <c r="U40" t="s">
        <v>20</v>
      </c>
      <c r="V40">
        <v>46</v>
      </c>
      <c r="W40" t="s">
        <v>59</v>
      </c>
      <c r="X40">
        <v>22</v>
      </c>
      <c r="Y40" t="s">
        <v>61</v>
      </c>
      <c r="Z40">
        <v>24</v>
      </c>
      <c r="AA40" t="s">
        <v>63</v>
      </c>
      <c r="AB40">
        <v>0</v>
      </c>
      <c r="AC40" t="s">
        <v>65</v>
      </c>
      <c r="AD40">
        <v>0</v>
      </c>
      <c r="AE40" t="s">
        <v>21</v>
      </c>
      <c r="AF40">
        <v>154</v>
      </c>
      <c r="AG40" t="s">
        <v>67</v>
      </c>
      <c r="AH40">
        <v>78</v>
      </c>
      <c r="AI40" t="s">
        <v>69</v>
      </c>
      <c r="AJ40">
        <v>73</v>
      </c>
      <c r="AK40" t="s">
        <v>77</v>
      </c>
      <c r="AL40">
        <v>3</v>
      </c>
      <c r="AM40" t="s">
        <v>73</v>
      </c>
      <c r="AN40">
        <v>0</v>
      </c>
      <c r="AO40" t="s">
        <v>76</v>
      </c>
      <c r="AP40">
        <v>0</v>
      </c>
      <c r="AQ40" t="s">
        <v>22</v>
      </c>
    </row>
    <row r="41" spans="1:43" x14ac:dyDescent="0.55000000000000004">
      <c r="A41" t="s">
        <v>0</v>
      </c>
      <c r="B41">
        <v>89</v>
      </c>
      <c r="C41" t="s">
        <v>13</v>
      </c>
      <c r="D41">
        <v>20</v>
      </c>
      <c r="E41" t="s">
        <v>14</v>
      </c>
      <c r="F41">
        <v>3</v>
      </c>
      <c r="G41" t="s">
        <v>15</v>
      </c>
      <c r="H41">
        <v>4</v>
      </c>
      <c r="I41" t="s">
        <v>16</v>
      </c>
      <c r="J41">
        <v>4</v>
      </c>
      <c r="K41" t="s">
        <v>25</v>
      </c>
      <c r="L41">
        <v>1</v>
      </c>
      <c r="M41" t="s">
        <v>75</v>
      </c>
      <c r="N41">
        <v>4</v>
      </c>
      <c r="O41" t="s">
        <v>17</v>
      </c>
      <c r="P41">
        <v>200</v>
      </c>
      <c r="Q41" t="s">
        <v>18</v>
      </c>
      <c r="R41">
        <v>111</v>
      </c>
      <c r="S41" t="s">
        <v>19</v>
      </c>
      <c r="T41">
        <v>71</v>
      </c>
      <c r="U41" t="s">
        <v>20</v>
      </c>
      <c r="V41">
        <v>119</v>
      </c>
      <c r="W41" t="s">
        <v>59</v>
      </c>
      <c r="X41">
        <v>92</v>
      </c>
      <c r="Y41" t="s">
        <v>61</v>
      </c>
      <c r="Z41">
        <v>27</v>
      </c>
      <c r="AA41" t="s">
        <v>63</v>
      </c>
      <c r="AB41">
        <v>0</v>
      </c>
      <c r="AC41" t="s">
        <v>65</v>
      </c>
      <c r="AD41">
        <v>0</v>
      </c>
      <c r="AE41" t="s">
        <v>21</v>
      </c>
      <c r="AF41">
        <v>81</v>
      </c>
      <c r="AG41" t="s">
        <v>67</v>
      </c>
      <c r="AH41">
        <v>17</v>
      </c>
      <c r="AI41" t="s">
        <v>69</v>
      </c>
      <c r="AJ41">
        <v>42</v>
      </c>
      <c r="AK41" t="s">
        <v>77</v>
      </c>
      <c r="AL41">
        <v>2</v>
      </c>
      <c r="AM41" t="s">
        <v>73</v>
      </c>
      <c r="AN41">
        <v>2</v>
      </c>
      <c r="AO41" t="s">
        <v>76</v>
      </c>
      <c r="AP41">
        <v>18</v>
      </c>
      <c r="AQ41" t="s">
        <v>22</v>
      </c>
    </row>
    <row r="42" spans="1:43" x14ac:dyDescent="0.55000000000000004">
      <c r="A42" t="s">
        <v>0</v>
      </c>
      <c r="B42">
        <v>90</v>
      </c>
      <c r="C42" t="s">
        <v>13</v>
      </c>
      <c r="D42">
        <v>20</v>
      </c>
      <c r="E42" t="s">
        <v>14</v>
      </c>
      <c r="F42">
        <v>1</v>
      </c>
      <c r="G42" t="s">
        <v>15</v>
      </c>
      <c r="H42">
        <v>3</v>
      </c>
      <c r="I42" t="s">
        <v>16</v>
      </c>
      <c r="J42">
        <v>6</v>
      </c>
      <c r="K42" t="s">
        <v>25</v>
      </c>
      <c r="L42">
        <v>3</v>
      </c>
      <c r="M42" t="s">
        <v>75</v>
      </c>
      <c r="N42">
        <v>14</v>
      </c>
      <c r="O42" t="s">
        <v>17</v>
      </c>
      <c r="P42">
        <v>200</v>
      </c>
      <c r="Q42" t="s">
        <v>18</v>
      </c>
      <c r="R42">
        <v>107</v>
      </c>
      <c r="S42" t="s">
        <v>19</v>
      </c>
      <c r="T42">
        <v>86</v>
      </c>
      <c r="U42" t="s">
        <v>20</v>
      </c>
      <c r="V42">
        <v>33</v>
      </c>
      <c r="W42" t="s">
        <v>59</v>
      </c>
      <c r="X42">
        <v>16</v>
      </c>
      <c r="Y42" t="s">
        <v>61</v>
      </c>
      <c r="Z42">
        <v>17</v>
      </c>
      <c r="AA42" t="s">
        <v>63</v>
      </c>
      <c r="AB42">
        <v>0</v>
      </c>
      <c r="AC42" t="s">
        <v>65</v>
      </c>
      <c r="AD42">
        <v>0</v>
      </c>
      <c r="AE42" t="s">
        <v>21</v>
      </c>
      <c r="AF42">
        <v>167</v>
      </c>
      <c r="AG42" t="s">
        <v>67</v>
      </c>
      <c r="AH42">
        <v>83</v>
      </c>
      <c r="AI42" t="s">
        <v>69</v>
      </c>
      <c r="AJ42">
        <v>69</v>
      </c>
      <c r="AK42" t="s">
        <v>77</v>
      </c>
      <c r="AL42">
        <v>8</v>
      </c>
      <c r="AM42" t="s">
        <v>73</v>
      </c>
      <c r="AN42">
        <v>0</v>
      </c>
      <c r="AO42" t="s">
        <v>76</v>
      </c>
      <c r="AP42">
        <v>7</v>
      </c>
      <c r="AQ42" t="s">
        <v>22</v>
      </c>
    </row>
    <row r="43" spans="1:43" x14ac:dyDescent="0.55000000000000004">
      <c r="A43" t="s">
        <v>0</v>
      </c>
      <c r="B43">
        <v>91</v>
      </c>
      <c r="C43" t="s">
        <v>13</v>
      </c>
      <c r="D43">
        <v>20</v>
      </c>
      <c r="E43" t="s">
        <v>14</v>
      </c>
      <c r="F43">
        <v>1</v>
      </c>
      <c r="G43" t="s">
        <v>15</v>
      </c>
      <c r="H43">
        <v>3</v>
      </c>
      <c r="I43" t="s">
        <v>16</v>
      </c>
      <c r="J43">
        <v>3</v>
      </c>
      <c r="K43" t="s">
        <v>25</v>
      </c>
      <c r="L43">
        <v>1</v>
      </c>
      <c r="M43" t="s">
        <v>75</v>
      </c>
      <c r="N43">
        <v>7</v>
      </c>
      <c r="O43" t="s">
        <v>17</v>
      </c>
      <c r="P43">
        <v>200</v>
      </c>
      <c r="Q43" t="s">
        <v>18</v>
      </c>
      <c r="R43">
        <v>116</v>
      </c>
      <c r="S43" t="s">
        <v>19</v>
      </c>
      <c r="T43">
        <v>80</v>
      </c>
      <c r="U43" t="s">
        <v>20</v>
      </c>
      <c r="V43">
        <v>85</v>
      </c>
      <c r="W43" t="s">
        <v>59</v>
      </c>
      <c r="X43">
        <v>54</v>
      </c>
      <c r="Y43" t="s">
        <v>61</v>
      </c>
      <c r="Z43">
        <v>31</v>
      </c>
      <c r="AA43" t="s">
        <v>63</v>
      </c>
      <c r="AB43">
        <v>0</v>
      </c>
      <c r="AC43" t="s">
        <v>65</v>
      </c>
      <c r="AD43">
        <v>0</v>
      </c>
      <c r="AE43" t="s">
        <v>21</v>
      </c>
      <c r="AF43">
        <v>115</v>
      </c>
      <c r="AG43" t="s">
        <v>67</v>
      </c>
      <c r="AH43">
        <v>59</v>
      </c>
      <c r="AI43" t="s">
        <v>69</v>
      </c>
      <c r="AJ43">
        <v>47</v>
      </c>
      <c r="AK43" t="s">
        <v>77</v>
      </c>
      <c r="AL43">
        <v>3</v>
      </c>
      <c r="AM43" t="s">
        <v>73</v>
      </c>
      <c r="AN43">
        <v>2</v>
      </c>
      <c r="AO43" t="s">
        <v>76</v>
      </c>
      <c r="AP43">
        <v>4</v>
      </c>
      <c r="AQ43" t="s">
        <v>22</v>
      </c>
    </row>
    <row r="44" spans="1:43" x14ac:dyDescent="0.55000000000000004">
      <c r="A44" t="s">
        <v>0</v>
      </c>
      <c r="B44">
        <v>92</v>
      </c>
      <c r="C44" t="s">
        <v>13</v>
      </c>
      <c r="D44">
        <v>20</v>
      </c>
      <c r="E44" t="s">
        <v>14</v>
      </c>
      <c r="F44">
        <v>1</v>
      </c>
      <c r="G44" t="s">
        <v>15</v>
      </c>
      <c r="H44">
        <v>7</v>
      </c>
      <c r="I44" t="s">
        <v>16</v>
      </c>
      <c r="J44">
        <v>8</v>
      </c>
      <c r="K44" t="s">
        <v>25</v>
      </c>
      <c r="L44">
        <v>2</v>
      </c>
      <c r="M44" t="s">
        <v>75</v>
      </c>
      <c r="N44">
        <v>19</v>
      </c>
      <c r="O44" t="s">
        <v>17</v>
      </c>
      <c r="P44">
        <v>200</v>
      </c>
      <c r="Q44" t="s">
        <v>18</v>
      </c>
      <c r="R44">
        <v>98</v>
      </c>
      <c r="S44" t="s">
        <v>19</v>
      </c>
      <c r="T44">
        <v>99</v>
      </c>
      <c r="U44" t="s">
        <v>20</v>
      </c>
      <c r="V44">
        <v>36</v>
      </c>
      <c r="W44" t="s">
        <v>59</v>
      </c>
      <c r="X44">
        <v>16</v>
      </c>
      <c r="Y44" t="s">
        <v>61</v>
      </c>
      <c r="Z44">
        <v>20</v>
      </c>
      <c r="AA44" t="s">
        <v>63</v>
      </c>
      <c r="AB44">
        <v>0</v>
      </c>
      <c r="AC44" t="s">
        <v>65</v>
      </c>
      <c r="AD44">
        <v>0</v>
      </c>
      <c r="AE44" t="s">
        <v>21</v>
      </c>
      <c r="AF44">
        <v>164</v>
      </c>
      <c r="AG44" t="s">
        <v>67</v>
      </c>
      <c r="AH44">
        <v>77</v>
      </c>
      <c r="AI44" t="s">
        <v>69</v>
      </c>
      <c r="AJ44">
        <v>79</v>
      </c>
      <c r="AK44" t="s">
        <v>77</v>
      </c>
      <c r="AL44">
        <v>5</v>
      </c>
      <c r="AM44" t="s">
        <v>73</v>
      </c>
      <c r="AN44">
        <v>0</v>
      </c>
      <c r="AO44" t="s">
        <v>76</v>
      </c>
      <c r="AP44">
        <v>3</v>
      </c>
      <c r="AQ44" t="s">
        <v>22</v>
      </c>
    </row>
    <row r="45" spans="1:43" x14ac:dyDescent="0.55000000000000004">
      <c r="A45" t="s">
        <v>0</v>
      </c>
      <c r="B45">
        <v>93</v>
      </c>
      <c r="C45" t="s">
        <v>13</v>
      </c>
      <c r="D45">
        <v>20</v>
      </c>
      <c r="E45" t="s">
        <v>14</v>
      </c>
      <c r="F45">
        <v>1</v>
      </c>
      <c r="G45" t="s">
        <v>15</v>
      </c>
      <c r="H45">
        <v>6</v>
      </c>
      <c r="I45" t="s">
        <v>16</v>
      </c>
      <c r="J45">
        <v>6</v>
      </c>
      <c r="K45" t="s">
        <v>25</v>
      </c>
      <c r="L45">
        <v>1</v>
      </c>
      <c r="M45" t="s">
        <v>75</v>
      </c>
      <c r="N45">
        <v>14</v>
      </c>
      <c r="O45" t="s">
        <v>17</v>
      </c>
      <c r="P45">
        <v>200</v>
      </c>
      <c r="Q45" t="s">
        <v>18</v>
      </c>
      <c r="R45">
        <v>98</v>
      </c>
      <c r="S45" t="s">
        <v>19</v>
      </c>
      <c r="T45">
        <v>97</v>
      </c>
      <c r="U45" t="s">
        <v>20</v>
      </c>
      <c r="V45">
        <v>59</v>
      </c>
      <c r="W45" t="s">
        <v>59</v>
      </c>
      <c r="X45">
        <v>23</v>
      </c>
      <c r="Y45" t="s">
        <v>61</v>
      </c>
      <c r="Z45">
        <v>36</v>
      </c>
      <c r="AA45" t="s">
        <v>63</v>
      </c>
      <c r="AB45">
        <v>0</v>
      </c>
      <c r="AC45" t="s">
        <v>65</v>
      </c>
      <c r="AD45">
        <v>0</v>
      </c>
      <c r="AE45" t="s">
        <v>21</v>
      </c>
      <c r="AF45">
        <v>141</v>
      </c>
      <c r="AG45" t="s">
        <v>67</v>
      </c>
      <c r="AH45">
        <v>68</v>
      </c>
      <c r="AI45" t="s">
        <v>69</v>
      </c>
      <c r="AJ45">
        <v>59</v>
      </c>
      <c r="AK45" t="s">
        <v>77</v>
      </c>
      <c r="AL45">
        <v>7</v>
      </c>
      <c r="AM45" t="s">
        <v>73</v>
      </c>
      <c r="AN45">
        <v>2</v>
      </c>
      <c r="AO45" t="s">
        <v>76</v>
      </c>
      <c r="AP45">
        <v>5</v>
      </c>
      <c r="AQ45" t="s">
        <v>22</v>
      </c>
    </row>
    <row r="46" spans="1:43" x14ac:dyDescent="0.55000000000000004">
      <c r="A46" t="s">
        <v>0</v>
      </c>
      <c r="B46">
        <v>94</v>
      </c>
      <c r="C46" t="s">
        <v>13</v>
      </c>
      <c r="D46">
        <v>20</v>
      </c>
      <c r="E46" t="s">
        <v>14</v>
      </c>
      <c r="F46">
        <v>1</v>
      </c>
      <c r="G46" t="s">
        <v>15</v>
      </c>
      <c r="H46">
        <v>3</v>
      </c>
      <c r="I46" t="s">
        <v>16</v>
      </c>
      <c r="J46">
        <v>8</v>
      </c>
      <c r="K46" t="s">
        <v>25</v>
      </c>
      <c r="L46">
        <v>4</v>
      </c>
      <c r="M46" t="s">
        <v>75</v>
      </c>
      <c r="N46">
        <v>19</v>
      </c>
      <c r="O46" t="s">
        <v>17</v>
      </c>
      <c r="P46">
        <v>200</v>
      </c>
      <c r="Q46" t="s">
        <v>18</v>
      </c>
      <c r="R46">
        <v>112</v>
      </c>
      <c r="S46" t="s">
        <v>19</v>
      </c>
      <c r="T46">
        <v>83</v>
      </c>
      <c r="U46" t="s">
        <v>20</v>
      </c>
      <c r="V46">
        <v>20</v>
      </c>
      <c r="W46" t="s">
        <v>59</v>
      </c>
      <c r="X46">
        <v>11</v>
      </c>
      <c r="Y46" t="s">
        <v>61</v>
      </c>
      <c r="Z46">
        <v>9</v>
      </c>
      <c r="AA46" t="s">
        <v>63</v>
      </c>
      <c r="AB46">
        <v>0</v>
      </c>
      <c r="AC46" t="s">
        <v>65</v>
      </c>
      <c r="AD46">
        <v>0</v>
      </c>
      <c r="AE46" t="s">
        <v>21</v>
      </c>
      <c r="AF46">
        <v>180</v>
      </c>
      <c r="AG46" t="s">
        <v>67</v>
      </c>
      <c r="AH46">
        <v>95</v>
      </c>
      <c r="AI46" t="s">
        <v>69</v>
      </c>
      <c r="AJ46">
        <v>66</v>
      </c>
      <c r="AK46" t="s">
        <v>77</v>
      </c>
      <c r="AL46">
        <v>6</v>
      </c>
      <c r="AM46" t="s">
        <v>73</v>
      </c>
      <c r="AN46">
        <v>8</v>
      </c>
      <c r="AO46" t="s">
        <v>76</v>
      </c>
      <c r="AP46">
        <v>5</v>
      </c>
      <c r="AQ46" t="s">
        <v>22</v>
      </c>
    </row>
    <row r="47" spans="1:43" x14ac:dyDescent="0.55000000000000004">
      <c r="A47" t="s">
        <v>0</v>
      </c>
      <c r="B47">
        <v>95</v>
      </c>
      <c r="C47" t="s">
        <v>13</v>
      </c>
      <c r="D47">
        <v>20</v>
      </c>
      <c r="E47" t="s">
        <v>14</v>
      </c>
      <c r="F47">
        <v>1</v>
      </c>
      <c r="G47" t="s">
        <v>15</v>
      </c>
      <c r="H47">
        <v>9</v>
      </c>
      <c r="I47" t="s">
        <v>16</v>
      </c>
      <c r="J47">
        <v>10</v>
      </c>
      <c r="K47" t="s">
        <v>25</v>
      </c>
      <c r="L47">
        <v>2</v>
      </c>
      <c r="M47" t="s">
        <v>75</v>
      </c>
      <c r="N47">
        <v>24</v>
      </c>
      <c r="O47" t="s">
        <v>17</v>
      </c>
      <c r="P47">
        <v>200</v>
      </c>
      <c r="Q47" t="s">
        <v>18</v>
      </c>
      <c r="R47">
        <v>86</v>
      </c>
      <c r="S47" t="s">
        <v>19</v>
      </c>
      <c r="T47">
        <v>107</v>
      </c>
      <c r="U47" t="s">
        <v>20</v>
      </c>
      <c r="V47">
        <v>36</v>
      </c>
      <c r="W47" t="s">
        <v>59</v>
      </c>
      <c r="X47">
        <v>11</v>
      </c>
      <c r="Y47" t="s">
        <v>61</v>
      </c>
      <c r="Z47">
        <v>25</v>
      </c>
      <c r="AA47" t="s">
        <v>63</v>
      </c>
      <c r="AB47">
        <v>0</v>
      </c>
      <c r="AC47" t="s">
        <v>65</v>
      </c>
      <c r="AD47">
        <v>0</v>
      </c>
      <c r="AE47" t="s">
        <v>21</v>
      </c>
      <c r="AF47">
        <v>164</v>
      </c>
      <c r="AG47" t="s">
        <v>67</v>
      </c>
      <c r="AH47">
        <v>71</v>
      </c>
      <c r="AI47" t="s">
        <v>69</v>
      </c>
      <c r="AJ47">
        <v>78</v>
      </c>
      <c r="AK47" t="s">
        <v>77</v>
      </c>
      <c r="AL47">
        <v>4</v>
      </c>
      <c r="AM47" t="s">
        <v>73</v>
      </c>
      <c r="AN47">
        <v>4</v>
      </c>
      <c r="AO47" t="s">
        <v>76</v>
      </c>
      <c r="AP47">
        <v>7</v>
      </c>
      <c r="AQ47" t="s">
        <v>22</v>
      </c>
    </row>
    <row r="48" spans="1:43" x14ac:dyDescent="0.55000000000000004">
      <c r="A48" t="s">
        <v>0</v>
      </c>
      <c r="B48">
        <v>96</v>
      </c>
      <c r="C48" t="s">
        <v>13</v>
      </c>
      <c r="D48">
        <v>20</v>
      </c>
      <c r="E48" t="s">
        <v>14</v>
      </c>
      <c r="F48">
        <v>1</v>
      </c>
      <c r="G48" t="s">
        <v>15</v>
      </c>
      <c r="H48">
        <v>2</v>
      </c>
      <c r="I48" t="s">
        <v>16</v>
      </c>
      <c r="J48">
        <v>9</v>
      </c>
      <c r="K48" t="s">
        <v>25</v>
      </c>
      <c r="L48">
        <v>6</v>
      </c>
      <c r="M48" t="s">
        <v>75</v>
      </c>
      <c r="N48">
        <v>22</v>
      </c>
      <c r="O48" t="s">
        <v>17</v>
      </c>
      <c r="P48">
        <v>200</v>
      </c>
      <c r="Q48" t="s">
        <v>18</v>
      </c>
      <c r="R48">
        <v>111</v>
      </c>
      <c r="S48" t="s">
        <v>19</v>
      </c>
      <c r="T48">
        <v>84</v>
      </c>
      <c r="U48" t="s">
        <v>20</v>
      </c>
      <c r="V48">
        <v>6</v>
      </c>
      <c r="W48" t="s">
        <v>59</v>
      </c>
      <c r="X48">
        <v>5</v>
      </c>
      <c r="Y48" t="s">
        <v>61</v>
      </c>
      <c r="Z48">
        <v>1</v>
      </c>
      <c r="AA48" t="s">
        <v>63</v>
      </c>
      <c r="AB48">
        <v>0</v>
      </c>
      <c r="AC48" t="s">
        <v>65</v>
      </c>
      <c r="AD48">
        <v>0</v>
      </c>
      <c r="AE48" t="s">
        <v>21</v>
      </c>
      <c r="AF48">
        <v>194</v>
      </c>
      <c r="AG48" t="s">
        <v>67</v>
      </c>
      <c r="AH48">
        <v>101</v>
      </c>
      <c r="AI48" t="s">
        <v>69</v>
      </c>
      <c r="AJ48">
        <v>76</v>
      </c>
      <c r="AK48" t="s">
        <v>77</v>
      </c>
      <c r="AL48">
        <v>5</v>
      </c>
      <c r="AM48" t="s">
        <v>73</v>
      </c>
      <c r="AN48">
        <v>7</v>
      </c>
      <c r="AO48" t="s">
        <v>76</v>
      </c>
      <c r="AP48">
        <v>5</v>
      </c>
      <c r="AQ48" t="s">
        <v>22</v>
      </c>
    </row>
    <row r="49" spans="1:43" x14ac:dyDescent="0.55000000000000004">
      <c r="A49" t="s">
        <v>0</v>
      </c>
      <c r="B49">
        <v>97</v>
      </c>
      <c r="C49" t="s">
        <v>13</v>
      </c>
      <c r="D49">
        <v>20</v>
      </c>
      <c r="E49" t="s">
        <v>14</v>
      </c>
      <c r="F49">
        <v>1</v>
      </c>
      <c r="G49" t="s">
        <v>15</v>
      </c>
      <c r="H49">
        <v>4</v>
      </c>
      <c r="I49" t="s">
        <v>16</v>
      </c>
      <c r="J49">
        <v>10</v>
      </c>
      <c r="K49" t="s">
        <v>25</v>
      </c>
      <c r="L49">
        <v>4</v>
      </c>
      <c r="M49" t="s">
        <v>75</v>
      </c>
      <c r="N49">
        <v>24</v>
      </c>
      <c r="O49" t="s">
        <v>17</v>
      </c>
      <c r="P49">
        <v>200</v>
      </c>
      <c r="Q49" t="s">
        <v>18</v>
      </c>
      <c r="R49">
        <v>108</v>
      </c>
      <c r="S49" t="s">
        <v>19</v>
      </c>
      <c r="T49">
        <v>86</v>
      </c>
      <c r="U49" t="s">
        <v>20</v>
      </c>
      <c r="V49">
        <v>5</v>
      </c>
      <c r="W49" t="s">
        <v>59</v>
      </c>
      <c r="X49">
        <v>3</v>
      </c>
      <c r="Y49" t="s">
        <v>61</v>
      </c>
      <c r="Z49">
        <v>2</v>
      </c>
      <c r="AA49" t="s">
        <v>63</v>
      </c>
      <c r="AB49">
        <v>0</v>
      </c>
      <c r="AC49" t="s">
        <v>65</v>
      </c>
      <c r="AD49">
        <v>0</v>
      </c>
      <c r="AE49" t="s">
        <v>21</v>
      </c>
      <c r="AF49">
        <v>195</v>
      </c>
      <c r="AG49" t="s">
        <v>67</v>
      </c>
      <c r="AH49">
        <v>97</v>
      </c>
      <c r="AI49" t="s">
        <v>69</v>
      </c>
      <c r="AJ49">
        <v>81</v>
      </c>
      <c r="AK49" t="s">
        <v>77</v>
      </c>
      <c r="AL49">
        <v>8</v>
      </c>
      <c r="AM49" t="s">
        <v>73</v>
      </c>
      <c r="AN49">
        <v>3</v>
      </c>
      <c r="AO49" t="s">
        <v>76</v>
      </c>
      <c r="AP49">
        <v>6</v>
      </c>
      <c r="AQ49" t="s">
        <v>22</v>
      </c>
    </row>
    <row r="50" spans="1:43" x14ac:dyDescent="0.55000000000000004">
      <c r="A50" t="s">
        <v>0</v>
      </c>
      <c r="B50">
        <v>98</v>
      </c>
      <c r="C50" t="s">
        <v>13</v>
      </c>
      <c r="D50">
        <v>20</v>
      </c>
      <c r="E50" t="s">
        <v>14</v>
      </c>
      <c r="F50">
        <v>1</v>
      </c>
      <c r="G50" t="s">
        <v>15</v>
      </c>
      <c r="H50">
        <v>6</v>
      </c>
      <c r="I50" t="s">
        <v>16</v>
      </c>
      <c r="J50">
        <v>6</v>
      </c>
      <c r="K50" t="s">
        <v>25</v>
      </c>
      <c r="L50">
        <v>1</v>
      </c>
      <c r="M50" t="s">
        <v>75</v>
      </c>
      <c r="N50">
        <v>14</v>
      </c>
      <c r="O50" t="s">
        <v>17</v>
      </c>
      <c r="P50">
        <v>200</v>
      </c>
      <c r="Q50" t="s">
        <v>18</v>
      </c>
      <c r="R50">
        <v>94</v>
      </c>
      <c r="S50" t="s">
        <v>19</v>
      </c>
      <c r="T50">
        <v>90</v>
      </c>
      <c r="U50" t="s">
        <v>20</v>
      </c>
      <c r="V50">
        <v>24</v>
      </c>
      <c r="W50" t="s">
        <v>59</v>
      </c>
      <c r="X50">
        <v>18</v>
      </c>
      <c r="Y50" t="s">
        <v>61</v>
      </c>
      <c r="Z50">
        <v>6</v>
      </c>
      <c r="AA50" t="s">
        <v>63</v>
      </c>
      <c r="AB50">
        <v>0</v>
      </c>
      <c r="AC50" t="s">
        <v>65</v>
      </c>
      <c r="AD50">
        <v>0</v>
      </c>
      <c r="AE50" t="s">
        <v>21</v>
      </c>
      <c r="AF50">
        <v>176</v>
      </c>
      <c r="AG50" t="s">
        <v>67</v>
      </c>
      <c r="AH50">
        <v>69</v>
      </c>
      <c r="AI50" t="s">
        <v>69</v>
      </c>
      <c r="AJ50">
        <v>77</v>
      </c>
      <c r="AK50" t="s">
        <v>77</v>
      </c>
      <c r="AL50">
        <v>7</v>
      </c>
      <c r="AM50" t="s">
        <v>73</v>
      </c>
      <c r="AN50">
        <v>7</v>
      </c>
      <c r="AO50" t="s">
        <v>76</v>
      </c>
      <c r="AP50">
        <v>16</v>
      </c>
      <c r="AQ50" t="s">
        <v>22</v>
      </c>
    </row>
    <row r="51" spans="1:43" x14ac:dyDescent="0.55000000000000004">
      <c r="A51" t="s">
        <v>0</v>
      </c>
      <c r="B51">
        <v>99</v>
      </c>
      <c r="C51" t="s">
        <v>13</v>
      </c>
      <c r="D51">
        <v>20</v>
      </c>
      <c r="E51" t="s">
        <v>14</v>
      </c>
      <c r="F51">
        <v>1</v>
      </c>
      <c r="G51" t="s">
        <v>15</v>
      </c>
      <c r="H51">
        <v>6</v>
      </c>
      <c r="I51" t="s">
        <v>16</v>
      </c>
      <c r="J51">
        <v>7</v>
      </c>
      <c r="K51" t="s">
        <v>25</v>
      </c>
      <c r="L51">
        <v>2</v>
      </c>
      <c r="M51" t="s">
        <v>75</v>
      </c>
      <c r="N51">
        <v>17</v>
      </c>
      <c r="O51" t="s">
        <v>17</v>
      </c>
      <c r="P51">
        <v>200</v>
      </c>
      <c r="Q51" t="s">
        <v>18</v>
      </c>
      <c r="R51">
        <v>122</v>
      </c>
      <c r="S51" t="s">
        <v>19</v>
      </c>
      <c r="T51">
        <v>69</v>
      </c>
      <c r="U51" t="s">
        <v>20</v>
      </c>
      <c r="V51">
        <v>13</v>
      </c>
      <c r="W51" t="s">
        <v>59</v>
      </c>
      <c r="X51">
        <v>11</v>
      </c>
      <c r="Y51" t="s">
        <v>61</v>
      </c>
      <c r="Z51">
        <v>2</v>
      </c>
      <c r="AA51" t="s">
        <v>63</v>
      </c>
      <c r="AB51">
        <v>0</v>
      </c>
      <c r="AC51" t="s">
        <v>65</v>
      </c>
      <c r="AD51">
        <v>0</v>
      </c>
      <c r="AE51" t="s">
        <v>21</v>
      </c>
      <c r="AF51">
        <v>187</v>
      </c>
      <c r="AG51" t="s">
        <v>67</v>
      </c>
      <c r="AH51">
        <v>101</v>
      </c>
      <c r="AI51" t="s">
        <v>69</v>
      </c>
      <c r="AJ51">
        <v>66</v>
      </c>
      <c r="AK51" t="s">
        <v>77</v>
      </c>
      <c r="AL51">
        <v>10</v>
      </c>
      <c r="AM51" t="s">
        <v>73</v>
      </c>
      <c r="AN51">
        <v>1</v>
      </c>
      <c r="AO51" t="s">
        <v>76</v>
      </c>
      <c r="AP51">
        <v>9</v>
      </c>
      <c r="AQ51" t="s">
        <v>22</v>
      </c>
    </row>
  </sheetData>
  <phoneticPr fontId="18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I A A B Q S w M E F A A C A A g A d S w + W X G w z y + k A A A A 9 g A A A B I A H A B D b 2 5 m a W c v U G F j a 2 F n Z S 5 4 b W w g o h g A K K A U A A A A A A A A A A A A A A A A A A A A A A A A A A A A h Y 8 x D o I w G I W v Q r r T l r I Q 8 l M G N y M J i Y l x b U q F K h R D i + V u D h 7 J K 4 h R 1 M 3 x f e 8 b 3 r t f b 5 B P X R t c 1 G B 1 b z I U Y Y o C Z W R f a V N n a H S H M E E 5 h 1 L I k 6 h V M M v G p p O t M t Q 4 d 0 4 J 8 d 5 j H + N + q A m j N C L 7 Y r O V j e o E + s j 6 v x x q Y 5 0 w U i E O u 9 c Y z n A U M x y z B F M g C 4 R C m 6 / A 5 r 3 P 9 g f C a m z d O C h + F O G 6 B L J E I O 8 P / A F Q S w M E F A A C A A g A d S w +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U s P l k L X d A W f Q U A A N 9 9 A A A T A B w A R m 9 y b X V s Y X M v U 2 V j d G l v b j E u b S C i G A A o o B Q A A A A A A A A A A A A A A A A A A A A A A A A A A A D t n F 1 v 2 1 Q Y x + 8 r 9 T t Y 4 S a V 0 i h + S U Z B u U A t M G 5 4 U c v V g i w 3 O W k t O X b w O e 7 o p k l t D K J b k d h N R W F A V x j S h L S J A V I Z l E / j J e 2 u 9 h U 4 i b M s j f 2 4 a U k 3 O 3 l 6 0 / a 8 + f m f 2 P / f 8 y h H p q T M d M s U F v 3 f 4 p v T U 9 N T d F W z S U V 4 L W V o 9 g p R y R o x V U p s n V D V d g y i V t W c I K q M q p r B i G 1 q T D d X U k J R M A i b n h L 4 j 9 f 4 1 3 M P v c Z j 3 j h P 1 7 I L V t m p E Z O l 3 9 E N k p 2 3 T M b / o e n U / B u l j / n C t F R z r j m V 0 g c m W b D 1 N V L y 3 J t e 4 4 H n / u K 5 + 5 7 7 h + d u l d 7 V 2 W V n u U T 5 R D J 7 V T d n b Y 3 / c S k 3 W y d 2 m T f O 1 m 1 r 2 S C 1 k m G t 0 B I c e H Y w 8 G y Z r q V m M l c W i K H X d N 5 c T G V S G W H e M p y a S Y u y n B H e N s t W h Q 8 t F v K 5 n P j J T M Z X 2 d r 9 s n X 3 0 N v c 8 R p f e Z t 7 n r v r u a 7 n b n D p r Z 3 f u P Q l j U e U / d C 2 a h Y j l 4 l W 4 V L T v b 3 J C F e 6 X W 8 Z x m J Z 4 z H T I r M d 0 r t A 8 9 7 N 1 p 0 / e x d o / r j d W 3 T J 1 k x a t e y a H + f S e p 3 Q d H R A m e v X U 3 U u T m B 8 s M D I Z + x G R u B N v O U 9 k x W U b H u R T t O z w y + E a n B k V d M N x y Z q e + f D J x 3 v 3 w + 5 g E o Z C b n K 8 c 9 f B w d / C g w + u v M w O J j W N T M 4 t P X 9 x t O d g + B o w z J X C G X B C c 1 H G 8 L x / a 3 g D G Y x z V C 1 5 e A U r 3 H g u b 8 K z w 7 3 m 9 s / B C f y + 5 P f Y x H T f o K n w V d r b d 1 u 3 t o L 2 Q a n X I 4 K s f X 3 x l H j c c j n 6 R j q 6 Z G e O h s O u H n v U W v n m / A b K S p g f r 3 m w c P Q L a r z h / f 0 m I d Z A A 7 7 6 P P 2 p 3 r 8 + 9 3 g b N P q X h 2 c f W L K j Z n p K d 2 E H u Z z e 6 2 Q l m b G 1 W 8 V a d B v M 8 J H D j f J R b Z u k O K L P 7 P v W y Z B L 4 6 9 F x / t P Q g Z v W r Z D D R j d P C B S R E m T t U h b L y z B O j k f U t E h h 7 t z F Q d w p v 9 Q I Z b Z c R c 4 Z O i W D j M N n a W g I E 4 z D Z 2 w 4 j Y g e o w + + h H M t w q y 4 H O M 3 L u J f B M R p 4 h z 5 B n y D P k G f J s D H i m I M + Q Z 2 P L s y d / 3 X r 6 7 W 3 k G f I M e X a B P O M T + T Y + + W f X 2 9 z 2 N r 9 7 9 V T L j y / V 8 F s e J B e S C 8 m F 5 D o j u Y B V z o S u V / h F W g G R h k h D p C H S E G m I t C Q i L d e m Q t W 2 r h E z M S T r i x k h h h B D i C H E E G K T D L G 5 u a S e J g 9 E f n 6 g n Z U 3 L 1 D G 0 e J 3 i I H P 0 2 + X g H Y Z a F e A 9 j z Q X g D a L w H t r w P t c 0 C 7 m I M 6 I M U i J F m E N I u Q a B F S L U K y R U i 3 C A k X I e U S p F w C P 2 t I u Q Q p l y D l E q R c g p R L k H I J U i 5 B y m V I u Q w p l 8 H b H F I u Q 8 p l S L k M K Z c h 5 T K k X I a U K 5 B y B V K u Q M q V k 8 o v y q 4 T d S B 9 h J a N N Q j W I F i D Y A 2 C N U j y a 5 B c U k u Q w c A R Z 4 g z x B n i D H E 2 y T i T k o q z w c A R Z 4 g z x B n i D H E 2 y T i T k 4 q z w c A R Z 4 i z C J w 5 d X 6 D q Z 1 b A 5 G G S E O k J R x p H S a s 6 e R q h 2 K K T 4 J 4 w e t E i N l u i H i M o a 8 d j z E M d O A x h k A H H m M I P H 2 x O M Y Q a s D x O 6 8 w Y h P G W g F r B a w V s F b A W i G x t U I + / r V C f i h M S f 1 v D J q T p a H e F 4 R V B F Y R o 6 8 i / v f T G P f E 8 Q K f y C S m l E G L j k 4 U m W O b K l 3 n e V 4 t 2 L n K J Q E p I O O r A l 3 h i e D z h E 8 t W x w m w f 6 + 1 A 4 a 4 u d x / t c N w V 4 I l h D + 2 u m W U y a U t o E N L R q d W E X n T N G 5 U H S O 0 / 7 Q S A U M K z p R i c 5 B o l O L 6 J Q B S g V G 4 D J x e x 8 u u g y 6 D L r M u L l M 3 N 5 S i t U F V h e T X V 3 E 7 Q 2 L y P 0 L 4 / 7 J G w q x j 9 h / W d i P 2 z v v z m U y C p r M e J t M 9 y D l a d f p D u s e A 4 d G o W M l z b E 6 J q B W C z k h F 1 e 3 6 o W Y z a F b o V u h W 0 2 8 W 4 n x d y s R 3 W o i 3 M r W N Y O i X U 2 4 X f 0 H U E s B A i 0 A F A A C A A g A d S w + W X G w z y + k A A A A 9 g A A A B I A A A A A A A A A A A A A A A A A A A A A A E N v b m Z p Z y 9 Q Y W N r Y W d l L n h t b F B L A Q I t A B Q A A g A I A H U s P l k P y u m r p A A A A O k A A A A T A A A A A A A A A A A A A A A A A P A A A A B b Q 2 9 u d G V u d F 9 U e X B l c 1 0 u e G 1 s U E s B A i 0 A F A A C A A g A d S w + W Q t d 0 B Z 9 B Q A A 3 3 0 A A B M A A A A A A A A A A A A A A A A A 4 Q E A A E Z v c m 1 1 b G F z L 1 N l Y 3 R p b 2 4 x L m 1 Q S w U G A A A A A A M A A w D C A A A A q w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i o D A A A A A A C A K g M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U 0 O T Q 4 M z k t Y T V h N i 0 0 M W Q 5 L W I 2 O D g t Z T k 3 N j I x O D A 3 N T V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F Q w N T o 1 M z o 1 N i 4 x M z I 3 N T M 0 W i I g L z 4 8 R W 5 0 c n k g V H l w Z T 0 i R m l s b E N v b H V t b l R 5 c G V z I i B W Y W x 1 Z T 0 i c 0 J n T U d B d 1 l E Q m d N R 0 F 3 W U R C Z 0 1 H Q X d Z R E J n T U d B d 1 l E Q m d N R 0 F 3 W U R C Z 0 1 H I i A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m V t z 0 m c X V v d D s s J n F 1 b 3 Q 7 b G 9 u Z 2 V z d C Z x d W 9 0 O y w m c X V v d D v l s Y A g 6 K i I P S Z x d W 9 0 O y w m c X V v d D t 0 b 3 R h b F 9 h Y i Z x d W 9 0 O y w m c X V v d D v j g r f j g 6 o g 7 7 y h 5 Y u d P S Z x d W 9 0 O y w m c X V v d D t 3 a W 5 z X 2 E m c X V v d D s s J n F 1 b 3 Q 7 4 4 K 3 4 4 O q I O + 8 o u W L n T 0 m c X V v d D s s J n F 1 b 3 Q 7 d 2 l u c 1 9 i J n F 1 b 3 Q 7 L C Z x d W 9 0 O + O C t + O D q i D m i J D l i p 8 9 J n F 1 b 3 Q 7 L C Z x d W 9 0 O 3 N 1 Y 2 M m c X V v d D s s J n F 1 b 3 Q 7 4 4 K 3 4 4 O q I O + 8 o e a 6 g O e C u T 0 m c X V v d D s s J n F 1 b 3 Q 7 Z n V s X 3 d p b n N f Y S Z x d W 9 0 O y w m c X V v d D v j g r f j g 6 o g 7 7 y i 5 r q A 5 4 K 5 P S Z x d W 9 0 O y w m c X V v d D t m d W x f d 2 l u c 1 9 i J n F 1 b 3 Q 7 L C Z x d W 9 0 O + O C t + O D q i D l p L H m l Z c 9 J n F 1 b 3 Q 7 L C Z x d W 9 0 O 2 Z h a W w m c X V v d D s s J n F 1 b 3 Q 7 4 4 K 3 4 4 O q I O + 8 o e e C u e W 3 r u W L n T 0 m c X V v d D s s J n F 1 b 3 Q 7 c H R z X 3 d p b n N f Y S Z x d W 9 0 O y w m c X V v d D v j g r f j g 6 o g 7 7 y i 5 4 K 5 5 b e u 5 Y u d P S Z x d W 9 0 O y w m c X V v d D t w d H N f d 2 l u c 1 9 i J n F 1 b 3 Q 7 L C Z x d W 9 0 O + O C t + O D q i D n h K H l i 5 3 o s q A 9 J n F 1 b 3 Q 7 L C Z x d W 9 0 O 2 5 v X 3 d p b n N f Y W I m c X V v d D s s J n F 1 b 3 Q 7 4 4 K 3 4 4 O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F f d H N f Y W x 0 Z X J u Y X R p b m c v 5 a S J 5 p u 0 4 4 G V 4 4 K M 4 4 G f 5 Z 6 L L n t w P S w w f S Z x d W 9 0 O y w m c X V v d D t T Z W N 0 a W 9 u M S 9 s Y X J n Z V 9 l d m V u X 3 N l c m l l c 1 9 y d W x l X 2 Z f M C A x X 3 R z X 2 F s d G V y b m F 0 a W 5 n L + W k i e a b t O O B l e O C j O O B n + W e i y 5 7 c C w x f S Z x d W 9 0 O y w m c X V v d D t T Z W N 0 a W 9 u M S 9 s Y X J n Z V 9 l d m V u X 3 N l c m l l c 1 9 y d W x l X 2 Z f M C A x X 3 R z X 2 F s d G V y b m F 0 a W 5 n L + W k i e a b t O O B l e O C j O O B n + W e i y 5 7 7 7 y F I G Y 9 L D J 9 J n F 1 b 3 Q 7 L C Z x d W 9 0 O 1 N l Y 3 R p b 2 4 x L 2 x h c m d l X 2 V 2 Z W 5 f c 2 V y a W V z X 3 J 1 b G V f Z l 8 w I D F f d H N f Y W x 0 Z X J u Y X R p b m c v 5 a S J 5 p u 0 4 4 G V 4 4 K M 4 4 G f 5 Z 6 L L n t m Y W l s d X J l X 3 J h d G U s M 3 0 m c X V v d D s s J n F 1 b 3 Q 7 U 2 V j d G l v b j E v b G F y Z 2 V f Z X Z l b l 9 z Z X J p Z X N f c n V s Z V 9 m X z A g M V 9 0 c 1 9 h b H R l c m 5 h d G l u Z y / l p I n m m 7 T j g Z X j g o z j g Z / l n o s u e + + 8 h S D o o a g 9 L D R 9 J n F 1 b 3 Q 7 L C Z x d W 9 0 O 1 N l Y 3 R p b 2 4 x L 2 x h c m d l X 2 V 2 Z W 5 f c 2 V y a W V z X 3 J 1 b G V f Z l 8 w I D F f d H N f Y W x 0 Z X J u Y X R p b m c v 5 a S J 5 p u 0 4 4 G V 4 4 K M 4 4 G f 5 Z 6 L L n t w X 3 N 0 Z X A s N X 0 m c X V v d D s s J n F 1 b 3 Q 7 U 2 V j d G l v b j E v b G F y Z 2 V f Z X Z l b l 9 z Z X J p Z X N f c n V s Z V 9 m X z A g M V 9 0 c 1 9 h b H R l c m 5 h d G l u Z y / l p I n m m 7 T j g Z X j g o z j g Z / l n o s u e + i j j z 0 s N n 0 m c X V v d D s s J n F 1 b 3 Q 7 U 2 V j d G l v b j E v b G F y Z 2 V f Z X Z l b l 9 z Z X J p Z X N f c n V s Z V 9 m X z A g M V 9 0 c 1 9 h b H R l c m 5 h d G l u Z y / l p I n m m 7 T j g Z X j g o z j g Z / l n o s u e 3 F f c 3 R l c C w 3 f S Z x d W 9 0 O y w m c X V v d D t T Z W N 0 a W 9 u M S 9 s Y X J n Z V 9 l d m V u X 3 N l c m l l c 1 9 y d W x l X 2 Z f M C A x X 3 R z X 2 F s d G V y b m F 0 a W 5 n L + W k i e a b t O O B l e O C j O O B n + W e i y 5 7 5 5 u u P S w 4 f S Z x d W 9 0 O y w m c X V v d D t T Z W N 0 a W 9 u M S 9 s Y X J n Z V 9 l d m V u X 3 N l c m l l c 1 9 y d W x l X 2 Z f M C A x X 3 R z X 2 F s d G V y b m F 0 a W 5 n L + W k i e a b t O O B l e O C j O O B n + W e i y 5 7 c 3 B h b i w 5 f S Z x d W 9 0 O y w m c X V v d D t T Z W N 0 a W 9 u M S 9 s Y X J n Z V 9 l d m V u X 3 N l c m l l c 1 9 y d W x l X 2 Z f M C A x X 3 R z X 2 F s d G V y b m F 0 a W 5 n L + W k i e a b t O O B l e O C j O O B n + W e i y 5 7 5 p y A 6 Z W 3 P S w x M H 0 m c X V v d D s s J n F 1 b 3 Q 7 U 2 V j d G l v b j E v b G F y Z 2 V f Z X Z l b l 9 z Z X J p Z X N f c n V s Z V 9 m X z A g M V 9 0 c 1 9 h b H R l c m 5 h d G l u Z y / l p I n m m 7 T j g Z X j g o z j g Z / l n o s u e 2 x v b m d l c 3 Q s M T F 9 J n F 1 b 3 Q 7 L C Z x d W 9 0 O 1 N l Y 3 R p b 2 4 x L 2 x h c m d l X 2 V 2 Z W 5 f c 2 V y a W V z X 3 J 1 b G V f Z l 8 w I D F f d H N f Y W x 0 Z X J u Y X R p b m c v 5 a S J 5 p u 0 4 4 G V 4 4 K M 4 4 G f 5 Z 6 L L n v l s Y A g 6 K i I P S w x M n 0 m c X V v d D s s J n F 1 b 3 Q 7 U 2 V j d G l v b j E v b G F y Z 2 V f Z X Z l b l 9 z Z X J p Z X N f c n V s Z V 9 m X z A g M V 9 0 c 1 9 h b H R l c m 5 h d G l u Z y / l p I n m m 7 T j g Z X j g o z j g Z / l n o s u e 3 R v d G F s X 2 F i L D E z f S Z x d W 9 0 O y w m c X V v d D t T Z W N 0 a W 9 u M S 9 s Y X J n Z V 9 l d m V u X 3 N l c m l l c 1 9 y d W x l X 2 Z f M C A x X 3 R z X 2 F s d G V y b m F 0 a W 5 n L + W k i e a b t O O B l e O C j O O B n + W e i y 5 7 4 4 K 3 4 4 O q I O + 8 o e W L n T 0 s M T R 9 J n F 1 b 3 Q 7 L C Z x d W 9 0 O 1 N l Y 3 R p b 2 4 x L 2 x h c m d l X 2 V 2 Z W 5 f c 2 V y a W V z X 3 J 1 b G V f Z l 8 w I D F f d H N f Y W x 0 Z X J u Y X R p b m c v 5 a S J 5 p u 0 4 4 G V 4 4 K M 4 4 G f 5 Z 6 L L n t 3 a W 5 z X 2 E s M T V 9 J n F 1 b 3 Q 7 L C Z x d W 9 0 O 1 N l Y 3 R p b 2 4 x L 2 x h c m d l X 2 V 2 Z W 5 f c 2 V y a W V z X 3 J 1 b G V f Z l 8 w I D F f d H N f Y W x 0 Z X J u Y X R p b m c v 5 a S J 5 p u 0 4 4 G V 4 4 K M 4 4 G f 5 Z 6 L L n v j g r f j g 6 o g 7 7 y i 5 Y u d P S w x N n 0 m c X V v d D s s J n F 1 b 3 Q 7 U 2 V j d G l v b j E v b G F y Z 2 V f Z X Z l b l 9 z Z X J p Z X N f c n V s Z V 9 m X z A g M V 9 0 c 1 9 h b H R l c m 5 h d G l u Z y / l p I n m m 7 T j g Z X j g o z j g Z / l n o s u e 3 d p b n N f Y i w x N 3 0 m c X V v d D s s J n F 1 b 3 Q 7 U 2 V j d G l v b j E v b G F y Z 2 V f Z X Z l b l 9 z Z X J p Z X N f c n V s Z V 9 m X z A g M V 9 0 c 1 9 h b H R l c m 5 h d G l u Z y / l p I n m m 7 T j g Z X j g o z j g Z / l n o s u e + O C t + O D q i D m i J D l i p 8 9 L D E 4 f S Z x d W 9 0 O y w m c X V v d D t T Z W N 0 a W 9 u M S 9 s Y X J n Z V 9 l d m V u X 3 N l c m l l c 1 9 y d W x l X 2 Z f M C A x X 3 R z X 2 F s d G V y b m F 0 a W 5 n L + W k i e a b t O O B l e O C j O O B n + W e i y 5 7 c 3 V j Y y w x O X 0 m c X V v d D s s J n F 1 b 3 Q 7 U 2 V j d G l v b j E v b G F y Z 2 V f Z X Z l b l 9 z Z X J p Z X N f c n V s Z V 9 m X z A g M V 9 0 c 1 9 h b H R l c m 5 h d G l u Z y / l p I n m m 7 T j g Z X j g o z j g Z / l n o s u e + O C t + O D q i D v v K H m u o D n g r k 9 L D I w f S Z x d W 9 0 O y w m c X V v d D t T Z W N 0 a W 9 u M S 9 s Y X J n Z V 9 l d m V u X 3 N l c m l l c 1 9 y d W x l X 2 Z f M C A x X 3 R z X 2 F s d G V y b m F 0 a W 5 n L + W k i e a b t O O B l e O C j O O B n + W e i y 5 7 Z n V s X 3 d p b n N f Y S w y M X 0 m c X V v d D s s J n F 1 b 3 Q 7 U 2 V j d G l v b j E v b G F y Z 2 V f Z X Z l b l 9 z Z X J p Z X N f c n V s Z V 9 m X z A g M V 9 0 c 1 9 h b H R l c m 5 h d G l u Z y / l p I n m m 7 T j g Z X j g o z j g Z / l n o s u e + O C t + O D q i D v v K L m u o D n g r k 9 L D I y f S Z x d W 9 0 O y w m c X V v d D t T Z W N 0 a W 9 u M S 9 s Y X J n Z V 9 l d m V u X 3 N l c m l l c 1 9 y d W x l X 2 Z f M C A x X 3 R z X 2 F s d G V y b m F 0 a W 5 n L + W k i e a b t O O B l e O C j O O B n + W e i y 5 7 Z n V s X 3 d p b n N f Y i w y M 3 0 m c X V v d D s s J n F 1 b 3 Q 7 U 2 V j d G l v b j E v b G F y Z 2 V f Z X Z l b l 9 z Z X J p Z X N f c n V s Z V 9 m X z A g M V 9 0 c 1 9 h b H R l c m 5 h d G l u Z y / l p I n m m 7 T j g Z X j g o z j g Z / l n o s u e + O C t + O D q i D l p L H m l Z c 9 L D I 0 f S Z x d W 9 0 O y w m c X V v d D t T Z W N 0 a W 9 u M S 9 s Y X J n Z V 9 l d m V u X 3 N l c m l l c 1 9 y d W x l X 2 Z f M C A x X 3 R z X 2 F s d G V y b m F 0 a W 5 n L + W k i e a b t O O B l e O C j O O B n + W e i y 5 7 Z m F p b C w y N X 0 m c X V v d D s s J n F 1 b 3 Q 7 U 2 V j d G l v b j E v b G F y Z 2 V f Z X Z l b l 9 z Z X J p Z X N f c n V s Z V 9 m X z A g M V 9 0 c 1 9 h b H R l c m 5 h d G l u Z y / l p I n m m 7 T j g Z X j g o z j g Z / l n o s u e + O C t + O D q i D v v K H n g r n l t 6 7 l i 5 0 9 L D I 2 f S Z x d W 9 0 O y w m c X V v d D t T Z W N 0 a W 9 u M S 9 s Y X J n Z V 9 l d m V u X 3 N l c m l l c 1 9 y d W x l X 2 Z f M C A x X 3 R z X 2 F s d G V y b m F 0 a W 5 n L + W k i e a b t O O B l e O C j O O B n + W e i y 5 7 c H R z X 3 d p b n N f Y S w y N 3 0 m c X V v d D s s J n F 1 b 3 Q 7 U 2 V j d G l v b j E v b G F y Z 2 V f Z X Z l b l 9 z Z X J p Z X N f c n V s Z V 9 m X z A g M V 9 0 c 1 9 h b H R l c m 5 h d G l u Z y / l p I n m m 7 T j g Z X j g o z j g Z / l n o s u e + O C t + O D q i D v v K L n g r n l t 6 7 l i 5 0 9 L D I 4 f S Z x d W 9 0 O y w m c X V v d D t T Z W N 0 a W 9 u M S 9 s Y X J n Z V 9 l d m V u X 3 N l c m l l c 1 9 y d W x l X 2 Z f M C A x X 3 R z X 2 F s d G V y b m F 0 a W 5 n L + W k i e a b t O O B l e O C j O O B n + W e i y 5 7 c H R z X 3 d p b n N f Y i w y O X 0 m c X V v d D s s J n F 1 b 3 Q 7 U 2 V j d G l v b j E v b G F y Z 2 V f Z X Z l b l 9 z Z X J p Z X N f c n V s Z V 9 m X z A g M V 9 0 c 1 9 h b H R l c m 5 h d G l u Z y / l p I n m m 7 T j g Z X j g o z j g Z / l n o s u e + O C t + O D q i D n h K H l i 5 3 o s q A 9 L D M w f S Z x d W 9 0 O y w m c X V v d D t T Z W N 0 a W 9 u M S 9 s Y X J n Z V 9 l d m V u X 3 N l c m l l c 1 9 y d W x l X 2 Z f M C A x X 3 R z X 2 F s d G V y b m F 0 a W 5 n L + W k i e a b t O O B l e O C j O O B n + W e i y 5 7 b m 9 f d 2 l u c 1 9 h Y i w z M X 0 m c X V v d D s s J n F 1 b 3 Q 7 U 2 V j d G l v b j E v b G F y Z 2 V f Z X Z l b l 9 z Z X J p Z X N f c n V s Z V 9 m X z A g M V 9 0 c 1 9 h b H R l c m 5 h d G l u Z y / l p I n m m 7 T j g Z X j g o z j g Z / l n o s u e + O C t + O D q i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2 x h c m d l X 2 V 2 Z W 5 f c 2 V y a W V z X 3 J 1 b G V f Z l 8 w I D F f d H N f Y W x 0 Z X J u Y X R p b m c v 5 a S J 5 p u 0 4 4 G V 4 4 K M 4 4 G f 5 Z 6 L L n t w P S w w f S Z x d W 9 0 O y w m c X V v d D t T Z W N 0 a W 9 u M S 9 s Y X J n Z V 9 l d m V u X 3 N l c m l l c 1 9 y d W x l X 2 Z f M C A x X 3 R z X 2 F s d G V y b m F 0 a W 5 n L + W k i e a b t O O B l e O C j O O B n + W e i y 5 7 c C w x f S Z x d W 9 0 O y w m c X V v d D t T Z W N 0 a W 9 u M S 9 s Y X J n Z V 9 l d m V u X 3 N l c m l l c 1 9 y d W x l X 2 Z f M C A x X 3 R z X 2 F s d G V y b m F 0 a W 5 n L + W k i e a b t O O B l e O C j O O B n + W e i y 5 7 7 7 y F I G Y 9 L D J 9 J n F 1 b 3 Q 7 L C Z x d W 9 0 O 1 N l Y 3 R p b 2 4 x L 2 x h c m d l X 2 V 2 Z W 5 f c 2 V y a W V z X 3 J 1 b G V f Z l 8 w I D F f d H N f Y W x 0 Z X J u Y X R p b m c v 5 a S J 5 p u 0 4 4 G V 4 4 K M 4 4 G f 5 Z 6 L L n t m Y W l s d X J l X 3 J h d G U s M 3 0 m c X V v d D s s J n F 1 b 3 Q 7 U 2 V j d G l v b j E v b G F y Z 2 V f Z X Z l b l 9 z Z X J p Z X N f c n V s Z V 9 m X z A g M V 9 0 c 1 9 h b H R l c m 5 h d G l u Z y / l p I n m m 7 T j g Z X j g o z j g Z / l n o s u e + + 8 h S D o o a g 9 L D R 9 J n F 1 b 3 Q 7 L C Z x d W 9 0 O 1 N l Y 3 R p b 2 4 x L 2 x h c m d l X 2 V 2 Z W 5 f c 2 V y a W V z X 3 J 1 b G V f Z l 8 w I D F f d H N f Y W x 0 Z X J u Y X R p b m c v 5 a S J 5 p u 0 4 4 G V 4 4 K M 4 4 G f 5 Z 6 L L n t w X 3 N 0 Z X A s N X 0 m c X V v d D s s J n F 1 b 3 Q 7 U 2 V j d G l v b j E v b G F y Z 2 V f Z X Z l b l 9 z Z X J p Z X N f c n V s Z V 9 m X z A g M V 9 0 c 1 9 h b H R l c m 5 h d G l u Z y / l p I n m m 7 T j g Z X j g o z j g Z / l n o s u e + i j j z 0 s N n 0 m c X V v d D s s J n F 1 b 3 Q 7 U 2 V j d G l v b j E v b G F y Z 2 V f Z X Z l b l 9 z Z X J p Z X N f c n V s Z V 9 m X z A g M V 9 0 c 1 9 h b H R l c m 5 h d G l u Z y / l p I n m m 7 T j g Z X j g o z j g Z / l n o s u e 3 F f c 3 R l c C w 3 f S Z x d W 9 0 O y w m c X V v d D t T Z W N 0 a W 9 u M S 9 s Y X J n Z V 9 l d m V u X 3 N l c m l l c 1 9 y d W x l X 2 Z f M C A x X 3 R z X 2 F s d G V y b m F 0 a W 5 n L + W k i e a b t O O B l e O C j O O B n + W e i y 5 7 5 5 u u P S w 4 f S Z x d W 9 0 O y w m c X V v d D t T Z W N 0 a W 9 u M S 9 s Y X J n Z V 9 l d m V u X 3 N l c m l l c 1 9 y d W x l X 2 Z f M C A x X 3 R z X 2 F s d G V y b m F 0 a W 5 n L + W k i e a b t O O B l e O C j O O B n + W e i y 5 7 c 3 B h b i w 5 f S Z x d W 9 0 O y w m c X V v d D t T Z W N 0 a W 9 u M S 9 s Y X J n Z V 9 l d m V u X 3 N l c m l l c 1 9 y d W x l X 2 Z f M C A x X 3 R z X 2 F s d G V y b m F 0 a W 5 n L + W k i e a b t O O B l e O C j O O B n + W e i y 5 7 5 p y A 6 Z W 3 P S w x M H 0 m c X V v d D s s J n F 1 b 3 Q 7 U 2 V j d G l v b j E v b G F y Z 2 V f Z X Z l b l 9 z Z X J p Z X N f c n V s Z V 9 m X z A g M V 9 0 c 1 9 h b H R l c m 5 h d G l u Z y / l p I n m m 7 T j g Z X j g o z j g Z / l n o s u e 2 x v b m d l c 3 Q s M T F 9 J n F 1 b 3 Q 7 L C Z x d W 9 0 O 1 N l Y 3 R p b 2 4 x L 2 x h c m d l X 2 V 2 Z W 5 f c 2 V y a W V z X 3 J 1 b G V f Z l 8 w I D F f d H N f Y W x 0 Z X J u Y X R p b m c v 5 a S J 5 p u 0 4 4 G V 4 4 K M 4 4 G f 5 Z 6 L L n v l s Y A g 6 K i I P S w x M n 0 m c X V v d D s s J n F 1 b 3 Q 7 U 2 V j d G l v b j E v b G F y Z 2 V f Z X Z l b l 9 z Z X J p Z X N f c n V s Z V 9 m X z A g M V 9 0 c 1 9 h b H R l c m 5 h d G l u Z y / l p I n m m 7 T j g Z X j g o z j g Z / l n o s u e 3 R v d G F s X 2 F i L D E z f S Z x d W 9 0 O y w m c X V v d D t T Z W N 0 a W 9 u M S 9 s Y X J n Z V 9 l d m V u X 3 N l c m l l c 1 9 y d W x l X 2 Z f M C A x X 3 R z X 2 F s d G V y b m F 0 a W 5 n L + W k i e a b t O O B l e O C j O O B n + W e i y 5 7 4 4 K 3 4 4 O q I O + 8 o e W L n T 0 s M T R 9 J n F 1 b 3 Q 7 L C Z x d W 9 0 O 1 N l Y 3 R p b 2 4 x L 2 x h c m d l X 2 V 2 Z W 5 f c 2 V y a W V z X 3 J 1 b G V f Z l 8 w I D F f d H N f Y W x 0 Z X J u Y X R p b m c v 5 a S J 5 p u 0 4 4 G V 4 4 K M 4 4 G f 5 Z 6 L L n t 3 a W 5 z X 2 E s M T V 9 J n F 1 b 3 Q 7 L C Z x d W 9 0 O 1 N l Y 3 R p b 2 4 x L 2 x h c m d l X 2 V 2 Z W 5 f c 2 V y a W V z X 3 J 1 b G V f Z l 8 w I D F f d H N f Y W x 0 Z X J u Y X R p b m c v 5 a S J 5 p u 0 4 4 G V 4 4 K M 4 4 G f 5 Z 6 L L n v j g r f j g 6 o g 7 7 y i 5 Y u d P S w x N n 0 m c X V v d D s s J n F 1 b 3 Q 7 U 2 V j d G l v b j E v b G F y Z 2 V f Z X Z l b l 9 z Z X J p Z X N f c n V s Z V 9 m X z A g M V 9 0 c 1 9 h b H R l c m 5 h d G l u Z y / l p I n m m 7 T j g Z X j g o z j g Z / l n o s u e 3 d p b n N f Y i w x N 3 0 m c X V v d D s s J n F 1 b 3 Q 7 U 2 V j d G l v b j E v b G F y Z 2 V f Z X Z l b l 9 z Z X J p Z X N f c n V s Z V 9 m X z A g M V 9 0 c 1 9 h b H R l c m 5 h d G l u Z y / l p I n m m 7 T j g Z X j g o z j g Z / l n o s u e + O C t + O D q i D m i J D l i p 8 9 L D E 4 f S Z x d W 9 0 O y w m c X V v d D t T Z W N 0 a W 9 u M S 9 s Y X J n Z V 9 l d m V u X 3 N l c m l l c 1 9 y d W x l X 2 Z f M C A x X 3 R z X 2 F s d G V y b m F 0 a W 5 n L + W k i e a b t O O B l e O C j O O B n + W e i y 5 7 c 3 V j Y y w x O X 0 m c X V v d D s s J n F 1 b 3 Q 7 U 2 V j d G l v b j E v b G F y Z 2 V f Z X Z l b l 9 z Z X J p Z X N f c n V s Z V 9 m X z A g M V 9 0 c 1 9 h b H R l c m 5 h d G l u Z y / l p I n m m 7 T j g Z X j g o z j g Z / l n o s u e + O C t + O D q i D v v K H m u o D n g r k 9 L D I w f S Z x d W 9 0 O y w m c X V v d D t T Z W N 0 a W 9 u M S 9 s Y X J n Z V 9 l d m V u X 3 N l c m l l c 1 9 y d W x l X 2 Z f M C A x X 3 R z X 2 F s d G V y b m F 0 a W 5 n L + W k i e a b t O O B l e O C j O O B n + W e i y 5 7 Z n V s X 3 d p b n N f Y S w y M X 0 m c X V v d D s s J n F 1 b 3 Q 7 U 2 V j d G l v b j E v b G F y Z 2 V f Z X Z l b l 9 z Z X J p Z X N f c n V s Z V 9 m X z A g M V 9 0 c 1 9 h b H R l c m 5 h d G l u Z y / l p I n m m 7 T j g Z X j g o z j g Z / l n o s u e + O C t + O D q i D v v K L m u o D n g r k 9 L D I y f S Z x d W 9 0 O y w m c X V v d D t T Z W N 0 a W 9 u M S 9 s Y X J n Z V 9 l d m V u X 3 N l c m l l c 1 9 y d W x l X 2 Z f M C A x X 3 R z X 2 F s d G V y b m F 0 a W 5 n L + W k i e a b t O O B l e O C j O O B n + W e i y 5 7 Z n V s X 3 d p b n N f Y i w y M 3 0 m c X V v d D s s J n F 1 b 3 Q 7 U 2 V j d G l v b j E v b G F y Z 2 V f Z X Z l b l 9 z Z X J p Z X N f c n V s Z V 9 m X z A g M V 9 0 c 1 9 h b H R l c m 5 h d G l u Z y / l p I n m m 7 T j g Z X j g o z j g Z / l n o s u e + O C t + O D q i D l p L H m l Z c 9 L D I 0 f S Z x d W 9 0 O y w m c X V v d D t T Z W N 0 a W 9 u M S 9 s Y X J n Z V 9 l d m V u X 3 N l c m l l c 1 9 y d W x l X 2 Z f M C A x X 3 R z X 2 F s d G V y b m F 0 a W 5 n L + W k i e a b t O O B l e O C j O O B n + W e i y 5 7 Z m F p b C w y N X 0 m c X V v d D s s J n F 1 b 3 Q 7 U 2 V j d G l v b j E v b G F y Z 2 V f Z X Z l b l 9 z Z X J p Z X N f c n V s Z V 9 m X z A g M V 9 0 c 1 9 h b H R l c m 5 h d G l u Z y / l p I n m m 7 T j g Z X j g o z j g Z / l n o s u e + O C t + O D q i D v v K H n g r n l t 6 7 l i 5 0 9 L D I 2 f S Z x d W 9 0 O y w m c X V v d D t T Z W N 0 a W 9 u M S 9 s Y X J n Z V 9 l d m V u X 3 N l c m l l c 1 9 y d W x l X 2 Z f M C A x X 3 R z X 2 F s d G V y b m F 0 a W 5 n L + W k i e a b t O O B l e O C j O O B n + W e i y 5 7 c H R z X 3 d p b n N f Y S w y N 3 0 m c X V v d D s s J n F 1 b 3 Q 7 U 2 V j d G l v b j E v b G F y Z 2 V f Z X Z l b l 9 z Z X J p Z X N f c n V s Z V 9 m X z A g M V 9 0 c 1 9 h b H R l c m 5 h d G l u Z y / l p I n m m 7 T j g Z X j g o z j g Z / l n o s u e + O C t + O D q i D v v K L n g r n l t 6 7 l i 5 0 9 L D I 4 f S Z x d W 9 0 O y w m c X V v d D t T Z W N 0 a W 9 u M S 9 s Y X J n Z V 9 l d m V u X 3 N l c m l l c 1 9 y d W x l X 2 Z f M C A x X 3 R z X 2 F s d G V y b m F 0 a W 5 n L + W k i e a b t O O B l e O C j O O B n + W e i y 5 7 c H R z X 3 d p b n N f Y i w y O X 0 m c X V v d D s s J n F 1 b 3 Q 7 U 2 V j d G l v b j E v b G F y Z 2 V f Z X Z l b l 9 z Z X J p Z X N f c n V s Z V 9 m X z A g M V 9 0 c 1 9 h b H R l c m 5 h d G l u Z y / l p I n m m 7 T j g Z X j g o z j g Z / l n o s u e + O C t + O D q i D n h K H l i 5 3 o s q A 9 L D M w f S Z x d W 9 0 O y w m c X V v d D t T Z W N 0 a W 9 u M S 9 s Y X J n Z V 9 l d m V u X 3 N l c m l l c 1 9 y d W x l X 2 Z f M C A x X 3 R z X 2 F s d G V y b m F 0 a W 5 n L + W k i e a b t O O B l e O C j O O B n + W e i y 5 7 b m 9 f d 2 l u c 1 9 h Y i w z M X 0 m c X V v d D s s J n F 1 b 3 Q 7 U 2 V j d G l v b j E v b G F y Z 2 V f Z X Z l b l 9 z Z X J p Z X N f c n V s Z V 9 m X z A g M V 9 0 c 1 9 h b H R l c m 5 h d G l u Z y / l p I n m m 7 T j g Z X j g o z j g Z / l n o s u e + O C t + O D q i w z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4 M T E 4 N T E 3 L T J i Z T A t N G I 0 M C 1 h Z T M y L T l m N 2 J i M W J l O T c 5 M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h U M T k 6 M D Q 6 M T Q u O T I w M D I w N l o i I C 8 + P E V u d H J 5 I F R 5 c G U 9 I k Z p b G x D b 2 x 1 b W 5 U e X B l c y I g V m F s d W U 9 I n N C Z 0 1 H Q X d Z R E J n T U d B d 1 l E Q m d N R 0 F 3 W U R C Z 0 1 H Q X d Z R E J n T U d B d 1 l E Q m d N R 0 F 3 W U R C Z 0 1 H Q m d Z R y I g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m n I D p l b c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e E o e W L n e i y o D 0 m c X V v d D s s J n F 1 b 3 Q 7 b m 9 f d 2 l u c 1 9 h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J n Z V 9 l d m V u X 3 N l c m l l c 1 9 y d W x l X 2 Z f M C A x X 3 R z X 2 F s d G V y b m F 0 a W 5 n I C g y K S / l p I n m m 7 T j g Z X j g o z j g Z / l n o s u e 3 A 9 L D B 9 J n F 1 b 3 Q 7 L C Z x d W 9 0 O 1 N l Y 3 R p b 2 4 x L 2 x h c m d l X 2 V 2 Z W 5 f c 2 V y a W V z X 3 J 1 b G V f Z l 8 w I D F f d H N f Y W x 0 Z X J u Y X R p b m c g K D I p L + W k i e a b t O O B l e O C j O O B n + W e i y 5 7 c C w x f S Z x d W 9 0 O y w m c X V v d D t T Z W N 0 a W 9 u M S 9 s Y X J n Z V 9 l d m V u X 3 N l c m l l c 1 9 y d W x l X 2 Z f M C A x X 3 R z X 2 F s d G V y b m F 0 a W 5 n I C g y K S / l p I n m m 7 T j g Z X j g o z j g Z / l n o s u e + + 8 h S B m P S w y f S Z x d W 9 0 O y w m c X V v d D t T Z W N 0 a W 9 u M S 9 s Y X J n Z V 9 l d m V u X 3 N l c m l l c 1 9 y d W x l X 2 Z f M C A x X 3 R z X 2 F s d G V y b m F 0 a W 5 n I C g y K S / l p I n m m 7 T j g Z X j g o z j g Z / l n o s u e 2 Z h a W x 1 c m V f c m F 0 Z S w z f S Z x d W 9 0 O y w m c X V v d D t T Z W N 0 a W 9 u M S 9 s Y X J n Z V 9 l d m V u X 3 N l c m l l c 1 9 y d W x l X 2 Z f M C A x X 3 R z X 2 F s d G V y b m F 0 a W 5 n I C g y K S / l p I n m m 7 T j g Z X j g o z j g Z / l n o s u e + + 8 h S D o o a g 9 L D R 9 J n F 1 b 3 Q 7 L C Z x d W 9 0 O 1 N l Y 3 R p b 2 4 x L 2 x h c m d l X 2 V 2 Z W 5 f c 2 V y a W V z X 3 J 1 b G V f Z l 8 w I D F f d H N f Y W x 0 Z X J u Y X R p b m c g K D I p L + W k i e a b t O O B l e O C j O O B n + W e i y 5 7 c F 9 z d G V w L D V 9 J n F 1 b 3 Q 7 L C Z x d W 9 0 O 1 N l Y 3 R p b 2 4 x L 2 x h c m d l X 2 V 2 Z W 5 f c 2 V y a W V z X 3 J 1 b G V f Z l 8 w I D F f d H N f Y W x 0 Z X J u Y X R p b m c g K D I p L + W k i e a b t O O B l e O C j O O B n + W e i y 5 7 6 K O P P S w 2 f S Z x d W 9 0 O y w m c X V v d D t T Z W N 0 a W 9 u M S 9 s Y X J n Z V 9 l d m V u X 3 N l c m l l c 1 9 y d W x l X 2 Z f M C A x X 3 R z X 2 F s d G V y b m F 0 a W 5 n I C g y K S / l p I n m m 7 T j g Z X j g o z j g Z / l n o s u e 3 F f c 3 R l c C w 3 f S Z x d W 9 0 O y w m c X V v d D t T Z W N 0 a W 9 u M S 9 s Y X J n Z V 9 l d m V u X 3 N l c m l l c 1 9 y d W x l X 2 Z f M C A x X 3 R z X 2 F s d G V y b m F 0 a W 5 n I C g y K S / l p I n m m 7 T j g Z X j g o z j g Z / l n o s u e + e b r j 0 s O H 0 m c X V v d D s s J n F 1 b 3 Q 7 U 2 V j d G l v b j E v b G F y Z 2 V f Z X Z l b l 9 z Z X J p Z X N f c n V s Z V 9 m X z A g M V 9 0 c 1 9 h b H R l c m 5 h d G l u Z y A o M i k v 5 a S J 5 p u 0 4 4 G V 4 4 K M 4 4 G f 5 Z 6 L L n t z c G F u L D l 9 J n F 1 b 3 Q 7 L C Z x d W 9 0 O 1 N l Y 3 R p b 2 4 x L 2 x h c m d l X 2 V 2 Z W 5 f c 2 V y a W V z X 3 J 1 b G V f Z l 8 w I D F f d H N f Y W x 0 Z X J u Y X R p b m c g K D I p L + W k i e a b t O O B l e O C j O O B n + W e i y 5 7 5 p y A 5 5 + t P S w x M H 0 m c X V v d D s s J n F 1 b 3 Q 7 U 2 V j d G l v b j E v b G F y Z 2 V f Z X Z l b l 9 z Z X J p Z X N f c n V s Z V 9 m X z A g M V 9 0 c 1 9 h b H R l c m 5 h d G l u Z y A o M i k v 5 a S J 5 p u 0 4 4 G V 4 4 K M 4 4 G f 5 Z 6 L L n t z a G 9 y d G V z d C w x M X 0 m c X V v d D s s J n F 1 b 3 Q 7 U 2 V j d G l v b j E v b G F y Z 2 V f Z X Z l b l 9 z Z X J p Z X N f c n V s Z V 9 m X z A g M V 9 0 c 1 9 h b H R l c m 5 h d G l u Z y A o M i k v 5 a S J 5 p u 0 4 4 G V 4 4 K M 4 4 G f 5 Z 6 L L n v l s Y A g 5 p y A 6 Z W 3 P S w x M n 0 m c X V v d D s s J n F 1 b 3 Q 7 U 2 V j d G l v b j E v b G F y Z 2 V f Z X Z l b l 9 z Z X J p Z X N f c n V s Z V 9 m X z A g M V 9 0 c 1 9 h b H R l c m 5 h d G l u Z y A o M i k v 5 a S J 5 p u 0 4 4 G V 4 4 K M 4 4 G f 5 Z 6 L L n t s b 2 5 n Z X N 0 L D E z f S Z x d W 9 0 O y w m c X V v d D t T Z W N 0 a W 9 u M S 9 s Y X J n Z V 9 l d m V u X 3 N l c m l l c 1 9 y d W x l X 2 Z f M C A x X 3 R z X 2 F s d G V y b m F 0 a W 5 n I C g y K S / l p I n m m 7 T j g Z X j g o z j g Z / l n o s u e + W x g C D o q I g 9 L D E 0 f S Z x d W 9 0 O y w m c X V v d D t T Z W N 0 a W 9 u M S 9 s Y X J n Z V 9 l d m V u X 3 N l c m l l c 1 9 y d W x l X 2 Z f M C A x X 3 R z X 2 F s d G V y b m F 0 a W 5 n I C g y K S / l p I n m m 7 T j g Z X j g o z j g Z / l n o s u e 3 R v d G F s X 2 F i L D E 1 f S Z x d W 9 0 O y w m c X V v d D t T Z W N 0 a W 9 u M S 9 s Y X J n Z V 9 l d m V u X 3 N l c m l l c 1 9 y d W x l X 2 Z f M C A x X 3 R z X 2 F s d G V y b m F 0 a W 5 n I C g y K S / l p I n m m 7 T j g Z X j g o z j g Z / l n o s u e + O C t + O D q i D v v K H l i 5 0 9 L D E 2 f S Z x d W 9 0 O y w m c X V v d D t T Z W N 0 a W 9 u M S 9 s Y X J n Z V 9 l d m V u X 3 N l c m l l c 1 9 y d W x l X 2 Z f M C A x X 3 R z X 2 F s d G V y b m F 0 a W 5 n I C g y K S / l p I n m m 7 T j g Z X j g o z j g Z / l n o s u e 3 d p b n N f Y S w x N 3 0 m c X V v d D s s J n F 1 b 3 Q 7 U 2 V j d G l v b j E v b G F y Z 2 V f Z X Z l b l 9 z Z X J p Z X N f c n V s Z V 9 m X z A g M V 9 0 c 1 9 h b H R l c m 5 h d G l u Z y A o M i k v 5 a S J 5 p u 0 4 4 G V 4 4 K M 4 4 G f 5 Z 6 L L n v j g r f j g 6 o g 7 7 y i 5 Y u d P S w x O H 0 m c X V v d D s s J n F 1 b 3 Q 7 U 2 V j d G l v b j E v b G F y Z 2 V f Z X Z l b l 9 z Z X J p Z X N f c n V s Z V 9 m X z A g M V 9 0 c 1 9 h b H R l c m 5 h d G l u Z y A o M i k v 5 a S J 5 p u 0 4 4 G V 4 4 K M 4 4 G f 5 Z 6 L L n t 3 a W 5 z X 2 I s M T l 9 J n F 1 b 3 Q 7 L C Z x d W 9 0 O 1 N l Y 3 R p b 2 4 x L 2 x h c m d l X 2 V 2 Z W 5 f c 2 V y a W V z X 3 J 1 b G V f Z l 8 w I D F f d H N f Y W x 0 Z X J u Y X R p b m c g K D I p L + W k i e a b t O O B l e O C j O O B n + W e i y 5 7 4 4 K 3 4 4 O q I O a I k O W K n z 0 s M j B 9 J n F 1 b 3 Q 7 L C Z x d W 9 0 O 1 N l Y 3 R p b 2 4 x L 2 x h c m d l X 2 V 2 Z W 5 f c 2 V y a W V z X 3 J 1 b G V f Z l 8 w I D F f d H N f Y W x 0 Z X J u Y X R p b m c g K D I p L + W k i e a b t O O B l e O C j O O B n + W e i y 5 7 c 3 V j Y y w y M X 0 m c X V v d D s s J n F 1 b 3 Q 7 U 2 V j d G l v b j E v b G F y Z 2 V f Z X Z l b l 9 z Z X J p Z X N f c n V s Z V 9 m X z A g M V 9 0 c 1 9 h b H R l c m 5 h d G l u Z y A o M i k v 5 a S J 5 p u 0 4 4 G V 4 4 K M 4 4 G f 5 Z 6 L L n v j g r f j g 6 o g 5 o i Q 7 7 y h 5 r q A 5 4 K 5 P S w y M n 0 m c X V v d D s s J n F 1 b 3 Q 7 U 2 V j d G l v b j E v b G F y Z 2 V f Z X Z l b l 9 z Z X J p Z X N f c n V s Z V 9 m X z A g M V 9 0 c 1 9 h b H R l c m 5 h d G l u Z y A o M i k v 5 a S J 5 p u 0 4 4 G V 4 4 K M 4 4 G f 5 Z 6 L L n t z X 2 Z 1 b F 9 3 a W 5 z X 2 E s M j N 9 J n F 1 b 3 Q 7 L C Z x d W 9 0 O 1 N l Y 3 R p b 2 4 x L 2 x h c m d l X 2 V 2 Z W 5 f c 2 V y a W V z X 3 J 1 b G V f Z l 8 w I D F f d H N f Y W x 0 Z X J u Y X R p b m c g K D I p L + W k i e a b t O O B l e O C j O O B n + W e i y 5 7 4 4 K 3 4 4 O q I O a I k O + 8 o u a 6 g O e C u T 0 s M j R 9 J n F 1 b 3 Q 7 L C Z x d W 9 0 O 1 N l Y 3 R p b 2 4 x L 2 x h c m d l X 2 V 2 Z W 5 f c 2 V y a W V z X 3 J 1 b G V f Z l 8 w I D F f d H N f Y W x 0 Z X J u Y X R p b m c g K D I p L + W k i e a b t O O B l e O C j O O B n + W e i y 5 7 c 1 9 m d W x f d 2 l u c 1 9 i L D I 1 f S Z x d W 9 0 O y w m c X V v d D t T Z W N 0 a W 9 u M S 9 s Y X J n Z V 9 l d m V u X 3 N l c m l l c 1 9 y d W x l X 2 Z f M C A x X 3 R z X 2 F s d G V y b m F 0 a W 5 n I C g y K S / l p I n m m 7 T j g Z X j g o z j g Z / l n o s u e + O C t + O D q i D m i J D v v K H n g r n l t 6 7 l i 5 0 9 L D I 2 f S Z x d W 9 0 O y w m c X V v d D t T Z W N 0 a W 9 u M S 9 s Y X J n Z V 9 l d m V u X 3 N l c m l l c 1 9 y d W x l X 2 Z f M C A x X 3 R z X 2 F s d G V y b m F 0 a W 5 n I C g y K S / l p I n m m 7 T j g Z X j g o z j g Z / l n o s u e 3 N f c H R z X 3 d p b n N f Y S w y N 3 0 m c X V v d D s s J n F 1 b 3 Q 7 U 2 V j d G l v b j E v b G F y Z 2 V f Z X Z l b l 9 z Z X J p Z X N f c n V s Z V 9 m X z A g M V 9 0 c 1 9 h b H R l c m 5 h d G l u Z y A o M i k v 5 a S J 5 p u 0 4 4 G V 4 4 K M 4 4 G f 5 Z 6 L L n v j g r f j g 6 o g 5 o i Q 7 7 y i 5 4 K 5 5 b e u 5 Y u d P S w y O H 0 m c X V v d D s s J n F 1 b 3 Q 7 U 2 V j d G l v b j E v b G F y Z 2 V f Z X Z l b l 9 z Z X J p Z X N f c n V s Z V 9 m X z A g M V 9 0 c 1 9 h b H R l c m 5 h d G l u Z y A o M i k v 5 a S J 5 p u 0 4 4 G V 4 4 K M 4 4 G f 5 Z 6 L L n t z X 3 B 0 c 1 9 3 a W 5 z X 2 I s M j l 9 J n F 1 b 3 Q 7 L C Z x d W 9 0 O 1 N l Y 3 R p b 2 4 x L 2 x h c m d l X 2 V 2 Z W 5 f c 2 V y a W V z X 3 J 1 b G V f Z l 8 w I D F f d H N f Y W x 0 Z X J u Y X R p b m c g K D I p L + W k i e a b t O O B l e O C j O O B n + W e i y 5 7 4 4 K 3 4 4 O q I O W k s e a V l z 0 s M z B 9 J n F 1 b 3 Q 7 L C Z x d W 9 0 O 1 N l Y 3 R p b 2 4 x L 2 x h c m d l X 2 V 2 Z W 5 f c 2 V y a W V z X 3 J 1 b G V f Z l 8 w I D F f d H N f Y W x 0 Z X J u Y X R p b m c g K D I p L + W k i e a b t O O B l e O C j O O B n + W e i y 5 7 Z m F p b C w z M X 0 m c X V v d D s s J n F 1 b 3 Q 7 U 2 V j d G l v b j E v b G F y Z 2 V f Z X Z l b l 9 z Z X J p Z X N f c n V s Z V 9 m X z A g M V 9 0 c 1 9 h b H R l c m 5 h d G l u Z y A o M i k v 5 a S J 5 p u 0 4 4 G V 4 4 K M 4 4 G f 5 Z 6 L L n v j g r f j g 6 o g 5 a S x 7 7 y h 5 r q A 5 4 K 5 P S w z M n 0 m c X V v d D s s J n F 1 b 3 Q 7 U 2 V j d G l v b j E v b G F y Z 2 V f Z X Z l b l 9 z Z X J p Z X N f c n V s Z V 9 m X z A g M V 9 0 c 1 9 h b H R l c m 5 h d G l u Z y A o M i k v 5 a S J 5 p u 0 4 4 G V 4 4 K M 4 4 G f 5 Z 6 L L n t m X 2 Z 1 b F 9 3 a W 5 z X 2 E s M z N 9 J n F 1 b 3 Q 7 L C Z x d W 9 0 O 1 N l Y 3 R p b 2 4 x L 2 x h c m d l X 2 V 2 Z W 5 f c 2 V y a W V z X 3 J 1 b G V f Z l 8 w I D F f d H N f Y W x 0 Z X J u Y X R p b m c g K D I p L + W k i e a b t O O B l e O C j O O B n + W e i y 5 7 4 4 K 3 4 4 O q I O W k s e + 8 o u a 6 g O e C u T 0 s M z R 9 J n F 1 b 3 Q 7 L C Z x d W 9 0 O 1 N l Y 3 R p b 2 4 x L 2 x h c m d l X 2 V 2 Z W 5 f c 2 V y a W V z X 3 J 1 b G V f Z l 8 w I D F f d H N f Y W x 0 Z X J u Y X R p b m c g K D I p L + W k i e a b t O O B l e O C j O O B n + W e i y 5 7 Z l 9 m d W x f d 2 l u c 1 9 i L D M 1 f S Z x d W 9 0 O y w m c X V v d D t T Z W N 0 a W 9 u M S 9 s Y X J n Z V 9 l d m V u X 3 N l c m l l c 1 9 y d W x l X 2 Z f M C A x X 3 R z X 2 F s d G V y b m F 0 a W 5 n I C g y K S / l p I n m m 7 T j g Z X j g o z j g Z / l n o s u e + O C t + O D q i A g 5 a S x 7 7 y h 5 4 K 5 5 b e u 5 Y u d P S w z N n 0 m c X V v d D s s J n F 1 b 3 Q 7 U 2 V j d G l v b j E v b G F y Z 2 V f Z X Z l b l 9 z Z X J p Z X N f c n V s Z V 9 m X z A g M V 9 0 c 1 9 h b H R l c m 5 h d G l u Z y A o M i k v 5 a S J 5 p u 0 4 4 G V 4 4 K M 4 4 G f 5 Z 6 L L n t m X 3 B 0 c 1 9 3 a W 5 z X 2 E s M z d 9 J n F 1 b 3 Q 7 L C Z x d W 9 0 O 1 N l Y 3 R p b 2 4 x L 2 x h c m d l X 2 V 2 Z W 5 f c 2 V y a W V z X 3 J 1 b G V f Z l 8 w I D F f d H N f Y W x 0 Z X J u Y X R p b m c g K D I p L + W k i e a b t O O B l e O C j O O B n + W e i y 5 7 4 4 K 3 4 4 O q I O W k s e + 8 o u e C u e W 3 r u W L n T 0 s M z h 9 J n F 1 b 3 Q 7 L C Z x d W 9 0 O 1 N l Y 3 R p b 2 4 x L 2 x h c m d l X 2 V 2 Z W 5 f c 2 V y a W V z X 3 J 1 b G V f Z l 8 w I D F f d H N f Y W x 0 Z X J u Y X R p b m c g K D I p L + W k i e a b t O O B l e O C j O O B n + W e i y 5 7 Z l 9 w d H N f d 2 l u c 1 9 i L D M 5 f S Z x d W 9 0 O y w m c X V v d D t T Z W N 0 a W 9 u M S 9 s Y X J n Z V 9 l d m V u X 3 N l c m l l c 1 9 y d W x l X 2 Z f M C A x X 3 R z X 2 F s d G V y b m F 0 a W 5 n I C g y K S / l p I n m m 7 T j g Z X j g o z j g Z / l n o s u e + O C t + O D q i D n h K H l i 5 3 o s q A 9 L D Q w f S Z x d W 9 0 O y w m c X V v d D t T Z W N 0 a W 9 u M S 9 s Y X J n Z V 9 l d m V u X 3 N l c m l l c 1 9 y d W x l X 2 Z f M C A x X 3 R z X 2 F s d G V y b m F 0 a W 5 n I C g y K S / l p I n m m 7 T j g Z X j g o z j g Z / l n o s u e 2 5 v X 3 d p b n N f Y W I s N D F 9 J n F 1 b 3 Q 7 X S w m c X V v d D t D b 2 x 1 b W 5 D b 3 V u d C Z x d W 9 0 O z o 0 M i w m c X V v d D t L Z X l D b 2 x 1 b W 5 O Y W 1 l c y Z x d W 9 0 O z p b X S w m c X V v d D t D b 2 x 1 b W 5 J Z G V u d G l 0 a W V z J n F 1 b 3 Q 7 O l s m c X V v d D t T Z W N 0 a W 9 u M S 9 s Y X J n Z V 9 l d m V u X 3 N l c m l l c 1 9 y d W x l X 2 Z f M C A x X 3 R z X 2 F s d G V y b m F 0 a W 5 n I C g y K S / l p I n m m 7 T j g Z X j g o z j g Z / l n o s u e 3 A 9 L D B 9 J n F 1 b 3 Q 7 L C Z x d W 9 0 O 1 N l Y 3 R p b 2 4 x L 2 x h c m d l X 2 V 2 Z W 5 f c 2 V y a W V z X 3 J 1 b G V f Z l 8 w I D F f d H N f Y W x 0 Z X J u Y X R p b m c g K D I p L + W k i e a b t O O B l e O C j O O B n + W e i y 5 7 c C w x f S Z x d W 9 0 O y w m c X V v d D t T Z W N 0 a W 9 u M S 9 s Y X J n Z V 9 l d m V u X 3 N l c m l l c 1 9 y d W x l X 2 Z f M C A x X 3 R z X 2 F s d G V y b m F 0 a W 5 n I C g y K S / l p I n m m 7 T j g Z X j g o z j g Z / l n o s u e + + 8 h S B m P S w y f S Z x d W 9 0 O y w m c X V v d D t T Z W N 0 a W 9 u M S 9 s Y X J n Z V 9 l d m V u X 3 N l c m l l c 1 9 y d W x l X 2 Z f M C A x X 3 R z X 2 F s d G V y b m F 0 a W 5 n I C g y K S / l p I n m m 7 T j g Z X j g o z j g Z / l n o s u e 2 Z h a W x 1 c m V f c m F 0 Z S w z f S Z x d W 9 0 O y w m c X V v d D t T Z W N 0 a W 9 u M S 9 s Y X J n Z V 9 l d m V u X 3 N l c m l l c 1 9 y d W x l X 2 Z f M C A x X 3 R z X 2 F s d G V y b m F 0 a W 5 n I C g y K S / l p I n m m 7 T j g Z X j g o z j g Z / l n o s u e + + 8 h S D o o a g 9 L D R 9 J n F 1 b 3 Q 7 L C Z x d W 9 0 O 1 N l Y 3 R p b 2 4 x L 2 x h c m d l X 2 V 2 Z W 5 f c 2 V y a W V z X 3 J 1 b G V f Z l 8 w I D F f d H N f Y W x 0 Z X J u Y X R p b m c g K D I p L + W k i e a b t O O B l e O C j O O B n + W e i y 5 7 c F 9 z d G V w L D V 9 J n F 1 b 3 Q 7 L C Z x d W 9 0 O 1 N l Y 3 R p b 2 4 x L 2 x h c m d l X 2 V 2 Z W 5 f c 2 V y a W V z X 3 J 1 b G V f Z l 8 w I D F f d H N f Y W x 0 Z X J u Y X R p b m c g K D I p L + W k i e a b t O O B l e O C j O O B n + W e i y 5 7 6 K O P P S w 2 f S Z x d W 9 0 O y w m c X V v d D t T Z W N 0 a W 9 u M S 9 s Y X J n Z V 9 l d m V u X 3 N l c m l l c 1 9 y d W x l X 2 Z f M C A x X 3 R z X 2 F s d G V y b m F 0 a W 5 n I C g y K S / l p I n m m 7 T j g Z X j g o z j g Z / l n o s u e 3 F f c 3 R l c C w 3 f S Z x d W 9 0 O y w m c X V v d D t T Z W N 0 a W 9 u M S 9 s Y X J n Z V 9 l d m V u X 3 N l c m l l c 1 9 y d W x l X 2 Z f M C A x X 3 R z X 2 F s d G V y b m F 0 a W 5 n I C g y K S / l p I n m m 7 T j g Z X j g o z j g Z / l n o s u e + e b r j 0 s O H 0 m c X V v d D s s J n F 1 b 3 Q 7 U 2 V j d G l v b j E v b G F y Z 2 V f Z X Z l b l 9 z Z X J p Z X N f c n V s Z V 9 m X z A g M V 9 0 c 1 9 h b H R l c m 5 h d G l u Z y A o M i k v 5 a S J 5 p u 0 4 4 G V 4 4 K M 4 4 G f 5 Z 6 L L n t z c G F u L D l 9 J n F 1 b 3 Q 7 L C Z x d W 9 0 O 1 N l Y 3 R p b 2 4 x L 2 x h c m d l X 2 V 2 Z W 5 f c 2 V y a W V z X 3 J 1 b G V f Z l 8 w I D F f d H N f Y W x 0 Z X J u Y X R p b m c g K D I p L + W k i e a b t O O B l e O C j O O B n + W e i y 5 7 5 p y A 5 5 + t P S w x M H 0 m c X V v d D s s J n F 1 b 3 Q 7 U 2 V j d G l v b j E v b G F y Z 2 V f Z X Z l b l 9 z Z X J p Z X N f c n V s Z V 9 m X z A g M V 9 0 c 1 9 h b H R l c m 5 h d G l u Z y A o M i k v 5 a S J 5 p u 0 4 4 G V 4 4 K M 4 4 G f 5 Z 6 L L n t z a G 9 y d G V z d C w x M X 0 m c X V v d D s s J n F 1 b 3 Q 7 U 2 V j d G l v b j E v b G F y Z 2 V f Z X Z l b l 9 z Z X J p Z X N f c n V s Z V 9 m X z A g M V 9 0 c 1 9 h b H R l c m 5 h d G l u Z y A o M i k v 5 a S J 5 p u 0 4 4 G V 4 4 K M 4 4 G f 5 Z 6 L L n v l s Y A g 5 p y A 6 Z W 3 P S w x M n 0 m c X V v d D s s J n F 1 b 3 Q 7 U 2 V j d G l v b j E v b G F y Z 2 V f Z X Z l b l 9 z Z X J p Z X N f c n V s Z V 9 m X z A g M V 9 0 c 1 9 h b H R l c m 5 h d G l u Z y A o M i k v 5 a S J 5 p u 0 4 4 G V 4 4 K M 4 4 G f 5 Z 6 L L n t s b 2 5 n Z X N 0 L D E z f S Z x d W 9 0 O y w m c X V v d D t T Z W N 0 a W 9 u M S 9 s Y X J n Z V 9 l d m V u X 3 N l c m l l c 1 9 y d W x l X 2 Z f M C A x X 3 R z X 2 F s d G V y b m F 0 a W 5 n I C g y K S / l p I n m m 7 T j g Z X j g o z j g Z / l n o s u e + W x g C D o q I g 9 L D E 0 f S Z x d W 9 0 O y w m c X V v d D t T Z W N 0 a W 9 u M S 9 s Y X J n Z V 9 l d m V u X 3 N l c m l l c 1 9 y d W x l X 2 Z f M C A x X 3 R z X 2 F s d G V y b m F 0 a W 5 n I C g y K S / l p I n m m 7 T j g Z X j g o z j g Z / l n o s u e 3 R v d G F s X 2 F i L D E 1 f S Z x d W 9 0 O y w m c X V v d D t T Z W N 0 a W 9 u M S 9 s Y X J n Z V 9 l d m V u X 3 N l c m l l c 1 9 y d W x l X 2 Z f M C A x X 3 R z X 2 F s d G V y b m F 0 a W 5 n I C g y K S / l p I n m m 7 T j g Z X j g o z j g Z / l n o s u e + O C t + O D q i D v v K H l i 5 0 9 L D E 2 f S Z x d W 9 0 O y w m c X V v d D t T Z W N 0 a W 9 u M S 9 s Y X J n Z V 9 l d m V u X 3 N l c m l l c 1 9 y d W x l X 2 Z f M C A x X 3 R z X 2 F s d G V y b m F 0 a W 5 n I C g y K S / l p I n m m 7 T j g Z X j g o z j g Z / l n o s u e 3 d p b n N f Y S w x N 3 0 m c X V v d D s s J n F 1 b 3 Q 7 U 2 V j d G l v b j E v b G F y Z 2 V f Z X Z l b l 9 z Z X J p Z X N f c n V s Z V 9 m X z A g M V 9 0 c 1 9 h b H R l c m 5 h d G l u Z y A o M i k v 5 a S J 5 p u 0 4 4 G V 4 4 K M 4 4 G f 5 Z 6 L L n v j g r f j g 6 o g 7 7 y i 5 Y u d P S w x O H 0 m c X V v d D s s J n F 1 b 3 Q 7 U 2 V j d G l v b j E v b G F y Z 2 V f Z X Z l b l 9 z Z X J p Z X N f c n V s Z V 9 m X z A g M V 9 0 c 1 9 h b H R l c m 5 h d G l u Z y A o M i k v 5 a S J 5 p u 0 4 4 G V 4 4 K M 4 4 G f 5 Z 6 L L n t 3 a W 5 z X 2 I s M T l 9 J n F 1 b 3 Q 7 L C Z x d W 9 0 O 1 N l Y 3 R p b 2 4 x L 2 x h c m d l X 2 V 2 Z W 5 f c 2 V y a W V z X 3 J 1 b G V f Z l 8 w I D F f d H N f Y W x 0 Z X J u Y X R p b m c g K D I p L + W k i e a b t O O B l e O C j O O B n + W e i y 5 7 4 4 K 3 4 4 O q I O a I k O W K n z 0 s M j B 9 J n F 1 b 3 Q 7 L C Z x d W 9 0 O 1 N l Y 3 R p b 2 4 x L 2 x h c m d l X 2 V 2 Z W 5 f c 2 V y a W V z X 3 J 1 b G V f Z l 8 w I D F f d H N f Y W x 0 Z X J u Y X R p b m c g K D I p L + W k i e a b t O O B l e O C j O O B n + W e i y 5 7 c 3 V j Y y w y M X 0 m c X V v d D s s J n F 1 b 3 Q 7 U 2 V j d G l v b j E v b G F y Z 2 V f Z X Z l b l 9 z Z X J p Z X N f c n V s Z V 9 m X z A g M V 9 0 c 1 9 h b H R l c m 5 h d G l u Z y A o M i k v 5 a S J 5 p u 0 4 4 G V 4 4 K M 4 4 G f 5 Z 6 L L n v j g r f j g 6 o g 5 o i Q 7 7 y h 5 r q A 5 4 K 5 P S w y M n 0 m c X V v d D s s J n F 1 b 3 Q 7 U 2 V j d G l v b j E v b G F y Z 2 V f Z X Z l b l 9 z Z X J p Z X N f c n V s Z V 9 m X z A g M V 9 0 c 1 9 h b H R l c m 5 h d G l u Z y A o M i k v 5 a S J 5 p u 0 4 4 G V 4 4 K M 4 4 G f 5 Z 6 L L n t z X 2 Z 1 b F 9 3 a W 5 z X 2 E s M j N 9 J n F 1 b 3 Q 7 L C Z x d W 9 0 O 1 N l Y 3 R p b 2 4 x L 2 x h c m d l X 2 V 2 Z W 5 f c 2 V y a W V z X 3 J 1 b G V f Z l 8 w I D F f d H N f Y W x 0 Z X J u Y X R p b m c g K D I p L + W k i e a b t O O B l e O C j O O B n + W e i y 5 7 4 4 K 3 4 4 O q I O a I k O + 8 o u a 6 g O e C u T 0 s M j R 9 J n F 1 b 3 Q 7 L C Z x d W 9 0 O 1 N l Y 3 R p b 2 4 x L 2 x h c m d l X 2 V 2 Z W 5 f c 2 V y a W V z X 3 J 1 b G V f Z l 8 w I D F f d H N f Y W x 0 Z X J u Y X R p b m c g K D I p L + W k i e a b t O O B l e O C j O O B n + W e i y 5 7 c 1 9 m d W x f d 2 l u c 1 9 i L D I 1 f S Z x d W 9 0 O y w m c X V v d D t T Z W N 0 a W 9 u M S 9 s Y X J n Z V 9 l d m V u X 3 N l c m l l c 1 9 y d W x l X 2 Z f M C A x X 3 R z X 2 F s d G V y b m F 0 a W 5 n I C g y K S / l p I n m m 7 T j g Z X j g o z j g Z / l n o s u e + O C t + O D q i D m i J D v v K H n g r n l t 6 7 l i 5 0 9 L D I 2 f S Z x d W 9 0 O y w m c X V v d D t T Z W N 0 a W 9 u M S 9 s Y X J n Z V 9 l d m V u X 3 N l c m l l c 1 9 y d W x l X 2 Z f M C A x X 3 R z X 2 F s d G V y b m F 0 a W 5 n I C g y K S / l p I n m m 7 T j g Z X j g o z j g Z / l n o s u e 3 N f c H R z X 3 d p b n N f Y S w y N 3 0 m c X V v d D s s J n F 1 b 3 Q 7 U 2 V j d G l v b j E v b G F y Z 2 V f Z X Z l b l 9 z Z X J p Z X N f c n V s Z V 9 m X z A g M V 9 0 c 1 9 h b H R l c m 5 h d G l u Z y A o M i k v 5 a S J 5 p u 0 4 4 G V 4 4 K M 4 4 G f 5 Z 6 L L n v j g r f j g 6 o g 5 o i Q 7 7 y i 5 4 K 5 5 b e u 5 Y u d P S w y O H 0 m c X V v d D s s J n F 1 b 3 Q 7 U 2 V j d G l v b j E v b G F y Z 2 V f Z X Z l b l 9 z Z X J p Z X N f c n V s Z V 9 m X z A g M V 9 0 c 1 9 h b H R l c m 5 h d G l u Z y A o M i k v 5 a S J 5 p u 0 4 4 G V 4 4 K M 4 4 G f 5 Z 6 L L n t z X 3 B 0 c 1 9 3 a W 5 z X 2 I s M j l 9 J n F 1 b 3 Q 7 L C Z x d W 9 0 O 1 N l Y 3 R p b 2 4 x L 2 x h c m d l X 2 V 2 Z W 5 f c 2 V y a W V z X 3 J 1 b G V f Z l 8 w I D F f d H N f Y W x 0 Z X J u Y X R p b m c g K D I p L + W k i e a b t O O B l e O C j O O B n + W e i y 5 7 4 4 K 3 4 4 O q I O W k s e a V l z 0 s M z B 9 J n F 1 b 3 Q 7 L C Z x d W 9 0 O 1 N l Y 3 R p b 2 4 x L 2 x h c m d l X 2 V 2 Z W 5 f c 2 V y a W V z X 3 J 1 b G V f Z l 8 w I D F f d H N f Y W x 0 Z X J u Y X R p b m c g K D I p L + W k i e a b t O O B l e O C j O O B n + W e i y 5 7 Z m F p b C w z M X 0 m c X V v d D s s J n F 1 b 3 Q 7 U 2 V j d G l v b j E v b G F y Z 2 V f Z X Z l b l 9 z Z X J p Z X N f c n V s Z V 9 m X z A g M V 9 0 c 1 9 h b H R l c m 5 h d G l u Z y A o M i k v 5 a S J 5 p u 0 4 4 G V 4 4 K M 4 4 G f 5 Z 6 L L n v j g r f j g 6 o g 5 a S x 7 7 y h 5 r q A 5 4 K 5 P S w z M n 0 m c X V v d D s s J n F 1 b 3 Q 7 U 2 V j d G l v b j E v b G F y Z 2 V f Z X Z l b l 9 z Z X J p Z X N f c n V s Z V 9 m X z A g M V 9 0 c 1 9 h b H R l c m 5 h d G l u Z y A o M i k v 5 a S J 5 p u 0 4 4 G V 4 4 K M 4 4 G f 5 Z 6 L L n t m X 2 Z 1 b F 9 3 a W 5 z X 2 E s M z N 9 J n F 1 b 3 Q 7 L C Z x d W 9 0 O 1 N l Y 3 R p b 2 4 x L 2 x h c m d l X 2 V 2 Z W 5 f c 2 V y a W V z X 3 J 1 b G V f Z l 8 w I D F f d H N f Y W x 0 Z X J u Y X R p b m c g K D I p L + W k i e a b t O O B l e O C j O O B n + W e i y 5 7 4 4 K 3 4 4 O q I O W k s e + 8 o u a 6 g O e C u T 0 s M z R 9 J n F 1 b 3 Q 7 L C Z x d W 9 0 O 1 N l Y 3 R p b 2 4 x L 2 x h c m d l X 2 V 2 Z W 5 f c 2 V y a W V z X 3 J 1 b G V f Z l 8 w I D F f d H N f Y W x 0 Z X J u Y X R p b m c g K D I p L + W k i e a b t O O B l e O C j O O B n + W e i y 5 7 Z l 9 m d W x f d 2 l u c 1 9 i L D M 1 f S Z x d W 9 0 O y w m c X V v d D t T Z W N 0 a W 9 u M S 9 s Y X J n Z V 9 l d m V u X 3 N l c m l l c 1 9 y d W x l X 2 Z f M C A x X 3 R z X 2 F s d G V y b m F 0 a W 5 n I C g y K S / l p I n m m 7 T j g Z X j g o z j g Z / l n o s u e + O C t + O D q i A g 5 a S x 7 7 y h 5 4 K 5 5 b e u 5 Y u d P S w z N n 0 m c X V v d D s s J n F 1 b 3 Q 7 U 2 V j d G l v b j E v b G F y Z 2 V f Z X Z l b l 9 z Z X J p Z X N f c n V s Z V 9 m X z A g M V 9 0 c 1 9 h b H R l c m 5 h d G l u Z y A o M i k v 5 a S J 5 p u 0 4 4 G V 4 4 K M 4 4 G f 5 Z 6 L L n t m X 3 B 0 c 1 9 3 a W 5 z X 2 E s M z d 9 J n F 1 b 3 Q 7 L C Z x d W 9 0 O 1 N l Y 3 R p b 2 4 x L 2 x h c m d l X 2 V 2 Z W 5 f c 2 V y a W V z X 3 J 1 b G V f Z l 8 w I D F f d H N f Y W x 0 Z X J u Y X R p b m c g K D I p L + W k i e a b t O O B l e O C j O O B n + W e i y 5 7 4 4 K 3 4 4 O q I O W k s e + 8 o u e C u e W 3 r u W L n T 0 s M z h 9 J n F 1 b 3 Q 7 L C Z x d W 9 0 O 1 N l Y 3 R p b 2 4 x L 2 x h c m d l X 2 V 2 Z W 5 f c 2 V y a W V z X 3 J 1 b G V f Z l 8 w I D F f d H N f Y W x 0 Z X J u Y X R p b m c g K D I p L + W k i e a b t O O B l e O C j O O B n + W e i y 5 7 Z l 9 w d H N f d 2 l u c 1 9 i L D M 5 f S Z x d W 9 0 O y w m c X V v d D t T Z W N 0 a W 9 u M S 9 s Y X J n Z V 9 l d m V u X 3 N l c m l l c 1 9 y d W x l X 2 Z f M C A x X 3 R z X 2 F s d G V y b m F 0 a W 5 n I C g y K S / l p I n m m 7 T j g Z X j g o z j g Z / l n o s u e + O C t + O D q i D n h K H l i 5 3 o s q A 9 L D Q w f S Z x d W 9 0 O y w m c X V v d D t T Z W N 0 a W 9 u M S 9 s Y X J n Z V 9 l d m V u X 3 N l c m l l c 1 9 y d W x l X 2 Z f M C A x X 3 R z X 2 F s d G V y b m F 0 a W 5 n I C g y K S / l p I n m m 7 T j g Z X j g o z j g Z / l n o s u e 2 5 v X 3 d p b n N f Y W I s N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I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M D Y 4 N z Q 3 M S 0 x M T V m L T Q 1 M j I t Y T Y 3 N i 1 k N z Q w Z j V i M j h m Y W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4 V D E 5 O j E 2 O j M w L j U 5 O T E 5 N T d a I i A v P j x F b n R y e S B U e X B l P S J G a W x s Q 2 9 s d W 1 u V H l w Z X M i I F Z h b H V l P S J z Q m d N R 0 F 3 W U R C Z 0 1 H Q X d Z R E J n T U d B d 1 l E Q m d N R 0 F 3 W U R C Z 0 1 H Q X d Z R E J n T U d B d 1 l E Q m d N R 0 J n W U c i I C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p y A 6 Z W 3 P S Z x d W 9 0 O y w m c X V v d D t s b 2 5 n Z X N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n h K H l i 5 3 o s q A 9 J n F 1 b 3 Q 7 L C Z x d W 9 0 O 2 5 v X 3 d p b n N f Y W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V 9 0 c 1 9 h b H R l c m 5 h d G l u Z y A o M y k v 5 a S J 5 p u 0 4 4 G V 4 4 K M 4 4 G f 5 Z 6 L L n t w P S w w f S Z x d W 9 0 O y w m c X V v d D t T Z W N 0 a W 9 u M S 9 s Y X J n Z V 9 l d m V u X 3 N l c m l l c 1 9 y d W x l X 2 Z f M C A x X 3 R z X 2 F s d G V y b m F 0 a W 5 n I C g z K S / l p I n m m 7 T j g Z X j g o z j g Z / l n o s u e 3 A s M X 0 m c X V v d D s s J n F 1 b 3 Q 7 U 2 V j d G l v b j E v b G F y Z 2 V f Z X Z l b l 9 z Z X J p Z X N f c n V s Z V 9 m X z A g M V 9 0 c 1 9 h b H R l c m 5 h d G l u Z y A o M y k v 5 a S J 5 p u 0 4 4 G V 4 4 K M 4 4 G f 5 Z 6 L L n v v v I U g Z j 0 s M n 0 m c X V v d D s s J n F 1 b 3 Q 7 U 2 V j d G l v b j E v b G F y Z 2 V f Z X Z l b l 9 z Z X J p Z X N f c n V s Z V 9 m X z A g M V 9 0 c 1 9 h b H R l c m 5 h d G l u Z y A o M y k v 5 a S J 5 p u 0 4 4 G V 4 4 K M 4 4 G f 5 Z 6 L L n t m Y W l s d X J l X 3 J h d G U s M 3 0 m c X V v d D s s J n F 1 b 3 Q 7 U 2 V j d G l v b j E v b G F y Z 2 V f Z X Z l b l 9 z Z X J p Z X N f c n V s Z V 9 m X z A g M V 9 0 c 1 9 h b H R l c m 5 h d G l u Z y A o M y k v 5 a S J 5 p u 0 4 4 G V 4 4 K M 4 4 G f 5 Z 6 L L n v v v I U g 6 K G o P S w 0 f S Z x d W 9 0 O y w m c X V v d D t T Z W N 0 a W 9 u M S 9 s Y X J n Z V 9 l d m V u X 3 N l c m l l c 1 9 y d W x l X 2 Z f M C A x X 3 R z X 2 F s d G V y b m F 0 a W 5 n I C g z K S / l p I n m m 7 T j g Z X j g o z j g Z / l n o s u e 3 B f c 3 R l c C w 1 f S Z x d W 9 0 O y w m c X V v d D t T Z W N 0 a W 9 u M S 9 s Y X J n Z V 9 l d m V u X 3 N l c m l l c 1 9 y d W x l X 2 Z f M C A x X 3 R z X 2 F s d G V y b m F 0 a W 5 n I C g z K S / l p I n m m 7 T j g Z X j g o z j g Z / l n o s u e + i j j z 0 s N n 0 m c X V v d D s s J n F 1 b 3 Q 7 U 2 V j d G l v b j E v b G F y Z 2 V f Z X Z l b l 9 z Z X J p Z X N f c n V s Z V 9 m X z A g M V 9 0 c 1 9 h b H R l c m 5 h d G l u Z y A o M y k v 5 a S J 5 p u 0 4 4 G V 4 4 K M 4 4 G f 5 Z 6 L L n t x X 3 N 0 Z X A s N 3 0 m c X V v d D s s J n F 1 b 3 Q 7 U 2 V j d G l v b j E v b G F y Z 2 V f Z X Z l b l 9 z Z X J p Z X N f c n V s Z V 9 m X z A g M V 9 0 c 1 9 h b H R l c m 5 h d G l u Z y A o M y k v 5 a S J 5 p u 0 4 4 G V 4 4 K M 4 4 G f 5 Z 6 L L n v n m 6 4 9 L D h 9 J n F 1 b 3 Q 7 L C Z x d W 9 0 O 1 N l Y 3 R p b 2 4 x L 2 x h c m d l X 2 V 2 Z W 5 f c 2 V y a W V z X 3 J 1 b G V f Z l 8 w I D F f d H N f Y W x 0 Z X J u Y X R p b m c g K D M p L + W k i e a b t O O B l e O C j O O B n + W e i y 5 7 c 3 B h b i w 5 f S Z x d W 9 0 O y w m c X V v d D t T Z W N 0 a W 9 u M S 9 s Y X J n Z V 9 l d m V u X 3 N l c m l l c 1 9 y d W x l X 2 Z f M C A x X 3 R z X 2 F s d G V y b m F 0 a W 5 n I C g z K S / l p I n m m 7 T j g Z X j g o z j g Z / l n o s u e + a c g O e f r T 0 s M T B 9 J n F 1 b 3 Q 7 L C Z x d W 9 0 O 1 N l Y 3 R p b 2 4 x L 2 x h c m d l X 2 V 2 Z W 5 f c 2 V y a W V z X 3 J 1 b G V f Z l 8 w I D F f d H N f Y W x 0 Z X J u Y X R p b m c g K D M p L + W k i e a b t O O B l e O C j O O B n + W e i y 5 7 c 2 h v c n R l c 3 Q s M T F 9 J n F 1 b 3 Q 7 L C Z x d W 9 0 O 1 N l Y 3 R p b 2 4 x L 2 x h c m d l X 2 V 2 Z W 5 f c 2 V y a W V z X 3 J 1 b G V f Z l 8 w I D F f d H N f Y W x 0 Z X J u Y X R p b m c g K D M p L + W k i e a b t O O B l e O C j O O B n + W e i y 5 7 5 b G A I O a c g O m V t z 0 s M T J 9 J n F 1 b 3 Q 7 L C Z x d W 9 0 O 1 N l Y 3 R p b 2 4 x L 2 x h c m d l X 2 V 2 Z W 5 f c 2 V y a W V z X 3 J 1 b G V f Z l 8 w I D F f d H N f Y W x 0 Z X J u Y X R p b m c g K D M p L + W k i e a b t O O B l e O C j O O B n + W e i y 5 7 b G 9 u Z 2 V z d C w x M 3 0 m c X V v d D s s J n F 1 b 3 Q 7 U 2 V j d G l v b j E v b G F y Z 2 V f Z X Z l b l 9 z Z X J p Z X N f c n V s Z V 9 m X z A g M V 9 0 c 1 9 h b H R l c m 5 h d G l u Z y A o M y k v 5 a S J 5 p u 0 4 4 G V 4 4 K M 4 4 G f 5 Z 6 L L n v l s Y A g 6 K i I P S w x N H 0 m c X V v d D s s J n F 1 b 3 Q 7 U 2 V j d G l v b j E v b G F y Z 2 V f Z X Z l b l 9 z Z X J p Z X N f c n V s Z V 9 m X z A g M V 9 0 c 1 9 h b H R l c m 5 h d G l u Z y A o M y k v 5 a S J 5 p u 0 4 4 G V 4 4 K M 4 4 G f 5 Z 6 L L n t 0 b 3 R h b F 9 h Y i w x N X 0 m c X V v d D s s J n F 1 b 3 Q 7 U 2 V j d G l v b j E v b G F y Z 2 V f Z X Z l b l 9 z Z X J p Z X N f c n V s Z V 9 m X z A g M V 9 0 c 1 9 h b H R l c m 5 h d G l u Z y A o M y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M y k v 5 a S J 5 p u 0 4 4 G V 4 4 K M 4 4 G f 5 Z 6 L L n t 3 a W 5 z X 2 E s M T d 9 J n F 1 b 3 Q 7 L C Z x d W 9 0 O 1 N l Y 3 R p b 2 4 x L 2 x h c m d l X 2 V 2 Z W 5 f c 2 V y a W V z X 3 J 1 b G V f Z l 8 w I D F f d H N f Y W x 0 Z X J u Y X R p b m c g K D M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M p L + W k i e a b t O O B l e O C j O O B n + W e i y 5 7 d 2 l u c 1 9 i L D E 5 f S Z x d W 9 0 O y w m c X V v d D t T Z W N 0 a W 9 u M S 9 s Y X J n Z V 9 l d m V u X 3 N l c m l l c 1 9 y d W x l X 2 Z f M C A x X 3 R z X 2 F s d G V y b m F 0 a W 5 n I C g z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z K S / l p I n m m 7 T j g Z X j g o z j g Z / l n o s u e 3 N 1 Y 2 M s M j F 9 J n F 1 b 3 Q 7 L C Z x d W 9 0 O 1 N l Y 3 R p b 2 4 x L 2 x h c m d l X 2 V 2 Z W 5 f c 2 V y a W V z X 3 J 1 b G V f Z l 8 w I D F f d H N f Y W x 0 Z X J u Y X R p b m c g K D M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M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z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z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M y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M y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M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M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z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z K S / l p I n m m 7 T j g Z X j g o z j g Z / l n o s u e 2 Z h a W w s M z F 9 J n F 1 b 3 Q 7 L C Z x d W 9 0 O 1 N l Y 3 R p b 2 4 x L 2 x h c m d l X 2 V 2 Z W 5 f c 2 V y a W V z X 3 J 1 b G V f Z l 8 w I D F f d H N f Y W x 0 Z X J u Y X R p b m c g K D M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M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z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z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M y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M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z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z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M y k v 5 a S J 5 p u 0 4 4 G V 4 4 K M 4 4 G f 5 Z 6 L L n v j g r f j g 6 o g 5 4 S h 5 Y u d 6 L K g P S w 0 M H 0 m c X V v d D s s J n F 1 b 3 Q 7 U 2 V j d G l v b j E v b G F y Z 2 V f Z X Z l b l 9 z Z X J p Z X N f c n V s Z V 9 m X z A g M V 9 0 c 1 9 h b H R l c m 5 h d G l u Z y A o M y k v 5 a S J 5 p u 0 4 4 G V 4 4 K M 4 4 G f 5 Z 6 L L n t u b 1 9 3 a W 5 z X 2 F i L D Q x f S Z x d W 9 0 O 1 0 s J n F 1 b 3 Q 7 Q 2 9 s d W 1 u Q 2 9 1 b n Q m c X V v d D s 6 N D I s J n F 1 b 3 Q 7 S 2 V 5 Q 2 9 s d W 1 u T m F t Z X M m c X V v d D s 6 W 1 0 s J n F 1 b 3 Q 7 Q 2 9 s d W 1 u S W R l b n R p d G l l c y Z x d W 9 0 O z p b J n F 1 b 3 Q 7 U 2 V j d G l v b j E v b G F y Z 2 V f Z X Z l b l 9 z Z X J p Z X N f c n V s Z V 9 m X z A g M V 9 0 c 1 9 h b H R l c m 5 h d G l u Z y A o M y k v 5 a S J 5 p u 0 4 4 G V 4 4 K M 4 4 G f 5 Z 6 L L n t w P S w w f S Z x d W 9 0 O y w m c X V v d D t T Z W N 0 a W 9 u M S 9 s Y X J n Z V 9 l d m V u X 3 N l c m l l c 1 9 y d W x l X 2 Z f M C A x X 3 R z X 2 F s d G V y b m F 0 a W 5 n I C g z K S / l p I n m m 7 T j g Z X j g o z j g Z / l n o s u e 3 A s M X 0 m c X V v d D s s J n F 1 b 3 Q 7 U 2 V j d G l v b j E v b G F y Z 2 V f Z X Z l b l 9 z Z X J p Z X N f c n V s Z V 9 m X z A g M V 9 0 c 1 9 h b H R l c m 5 h d G l u Z y A o M y k v 5 a S J 5 p u 0 4 4 G V 4 4 K M 4 4 G f 5 Z 6 L L n v v v I U g Z j 0 s M n 0 m c X V v d D s s J n F 1 b 3 Q 7 U 2 V j d G l v b j E v b G F y Z 2 V f Z X Z l b l 9 z Z X J p Z X N f c n V s Z V 9 m X z A g M V 9 0 c 1 9 h b H R l c m 5 h d G l u Z y A o M y k v 5 a S J 5 p u 0 4 4 G V 4 4 K M 4 4 G f 5 Z 6 L L n t m Y W l s d X J l X 3 J h d G U s M 3 0 m c X V v d D s s J n F 1 b 3 Q 7 U 2 V j d G l v b j E v b G F y Z 2 V f Z X Z l b l 9 z Z X J p Z X N f c n V s Z V 9 m X z A g M V 9 0 c 1 9 h b H R l c m 5 h d G l u Z y A o M y k v 5 a S J 5 p u 0 4 4 G V 4 4 K M 4 4 G f 5 Z 6 L L n v v v I U g 6 K G o P S w 0 f S Z x d W 9 0 O y w m c X V v d D t T Z W N 0 a W 9 u M S 9 s Y X J n Z V 9 l d m V u X 3 N l c m l l c 1 9 y d W x l X 2 Z f M C A x X 3 R z X 2 F s d G V y b m F 0 a W 5 n I C g z K S / l p I n m m 7 T j g Z X j g o z j g Z / l n o s u e 3 B f c 3 R l c C w 1 f S Z x d W 9 0 O y w m c X V v d D t T Z W N 0 a W 9 u M S 9 s Y X J n Z V 9 l d m V u X 3 N l c m l l c 1 9 y d W x l X 2 Z f M C A x X 3 R z X 2 F s d G V y b m F 0 a W 5 n I C g z K S / l p I n m m 7 T j g Z X j g o z j g Z / l n o s u e + i j j z 0 s N n 0 m c X V v d D s s J n F 1 b 3 Q 7 U 2 V j d G l v b j E v b G F y Z 2 V f Z X Z l b l 9 z Z X J p Z X N f c n V s Z V 9 m X z A g M V 9 0 c 1 9 h b H R l c m 5 h d G l u Z y A o M y k v 5 a S J 5 p u 0 4 4 G V 4 4 K M 4 4 G f 5 Z 6 L L n t x X 3 N 0 Z X A s N 3 0 m c X V v d D s s J n F 1 b 3 Q 7 U 2 V j d G l v b j E v b G F y Z 2 V f Z X Z l b l 9 z Z X J p Z X N f c n V s Z V 9 m X z A g M V 9 0 c 1 9 h b H R l c m 5 h d G l u Z y A o M y k v 5 a S J 5 p u 0 4 4 G V 4 4 K M 4 4 G f 5 Z 6 L L n v n m 6 4 9 L D h 9 J n F 1 b 3 Q 7 L C Z x d W 9 0 O 1 N l Y 3 R p b 2 4 x L 2 x h c m d l X 2 V 2 Z W 5 f c 2 V y a W V z X 3 J 1 b G V f Z l 8 w I D F f d H N f Y W x 0 Z X J u Y X R p b m c g K D M p L + W k i e a b t O O B l e O C j O O B n + W e i y 5 7 c 3 B h b i w 5 f S Z x d W 9 0 O y w m c X V v d D t T Z W N 0 a W 9 u M S 9 s Y X J n Z V 9 l d m V u X 3 N l c m l l c 1 9 y d W x l X 2 Z f M C A x X 3 R z X 2 F s d G V y b m F 0 a W 5 n I C g z K S / l p I n m m 7 T j g Z X j g o z j g Z / l n o s u e + a c g O e f r T 0 s M T B 9 J n F 1 b 3 Q 7 L C Z x d W 9 0 O 1 N l Y 3 R p b 2 4 x L 2 x h c m d l X 2 V 2 Z W 5 f c 2 V y a W V z X 3 J 1 b G V f Z l 8 w I D F f d H N f Y W x 0 Z X J u Y X R p b m c g K D M p L + W k i e a b t O O B l e O C j O O B n + W e i y 5 7 c 2 h v c n R l c 3 Q s M T F 9 J n F 1 b 3 Q 7 L C Z x d W 9 0 O 1 N l Y 3 R p b 2 4 x L 2 x h c m d l X 2 V 2 Z W 5 f c 2 V y a W V z X 3 J 1 b G V f Z l 8 w I D F f d H N f Y W x 0 Z X J u Y X R p b m c g K D M p L + W k i e a b t O O B l e O C j O O B n + W e i y 5 7 5 b G A I O a c g O m V t z 0 s M T J 9 J n F 1 b 3 Q 7 L C Z x d W 9 0 O 1 N l Y 3 R p b 2 4 x L 2 x h c m d l X 2 V 2 Z W 5 f c 2 V y a W V z X 3 J 1 b G V f Z l 8 w I D F f d H N f Y W x 0 Z X J u Y X R p b m c g K D M p L + W k i e a b t O O B l e O C j O O B n + W e i y 5 7 b G 9 u Z 2 V z d C w x M 3 0 m c X V v d D s s J n F 1 b 3 Q 7 U 2 V j d G l v b j E v b G F y Z 2 V f Z X Z l b l 9 z Z X J p Z X N f c n V s Z V 9 m X z A g M V 9 0 c 1 9 h b H R l c m 5 h d G l u Z y A o M y k v 5 a S J 5 p u 0 4 4 G V 4 4 K M 4 4 G f 5 Z 6 L L n v l s Y A g 6 K i I P S w x N H 0 m c X V v d D s s J n F 1 b 3 Q 7 U 2 V j d G l v b j E v b G F y Z 2 V f Z X Z l b l 9 z Z X J p Z X N f c n V s Z V 9 m X z A g M V 9 0 c 1 9 h b H R l c m 5 h d G l u Z y A o M y k v 5 a S J 5 p u 0 4 4 G V 4 4 K M 4 4 G f 5 Z 6 L L n t 0 b 3 R h b F 9 h Y i w x N X 0 m c X V v d D s s J n F 1 b 3 Q 7 U 2 V j d G l v b j E v b G F y Z 2 V f Z X Z l b l 9 z Z X J p Z X N f c n V s Z V 9 m X z A g M V 9 0 c 1 9 h b H R l c m 5 h d G l u Z y A o M y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M y k v 5 a S J 5 p u 0 4 4 G V 4 4 K M 4 4 G f 5 Z 6 L L n t 3 a W 5 z X 2 E s M T d 9 J n F 1 b 3 Q 7 L C Z x d W 9 0 O 1 N l Y 3 R p b 2 4 x L 2 x h c m d l X 2 V 2 Z W 5 f c 2 V y a W V z X 3 J 1 b G V f Z l 8 w I D F f d H N f Y W x 0 Z X J u Y X R p b m c g K D M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M p L + W k i e a b t O O B l e O C j O O B n + W e i y 5 7 d 2 l u c 1 9 i L D E 5 f S Z x d W 9 0 O y w m c X V v d D t T Z W N 0 a W 9 u M S 9 s Y X J n Z V 9 l d m V u X 3 N l c m l l c 1 9 y d W x l X 2 Z f M C A x X 3 R z X 2 F s d G V y b m F 0 a W 5 n I C g z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z K S / l p I n m m 7 T j g Z X j g o z j g Z / l n o s u e 3 N 1 Y 2 M s M j F 9 J n F 1 b 3 Q 7 L C Z x d W 9 0 O 1 N l Y 3 R p b 2 4 x L 2 x h c m d l X 2 V 2 Z W 5 f c 2 V y a W V z X 3 J 1 b G V f Z l 8 w I D F f d H N f Y W x 0 Z X J u Y X R p b m c g K D M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M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z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z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M y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M y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M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M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z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z K S / l p I n m m 7 T j g Z X j g o z j g Z / l n o s u e 2 Z h a W w s M z F 9 J n F 1 b 3 Q 7 L C Z x d W 9 0 O 1 N l Y 3 R p b 2 4 x L 2 x h c m d l X 2 V 2 Z W 5 f c 2 V y a W V z X 3 J 1 b G V f Z l 8 w I D F f d H N f Y W x 0 Z X J u Y X R p b m c g K D M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M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z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z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M y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M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z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z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M y k v 5 a S J 5 p u 0 4 4 G V 4 4 K M 4 4 G f 5 Z 6 L L n v j g r f j g 6 o g 5 4 S h 5 Y u d 6 L K g P S w 0 M H 0 m c X V v d D s s J n F 1 b 3 Q 7 U 2 V j d G l v b j E v b G F y Z 2 V f Z X Z l b l 9 z Z X J p Z X N f c n V s Z V 9 m X z A g M V 9 0 c 1 9 h b H R l c m 5 h d G l u Z y A o M y k v 5 a S J 5 p u 0 4 4 G V 4 4 K M 4 4 G f 5 Z 6 L L n t u b 1 9 3 a W 5 z X 2 F i L D Q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z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M w N j Z m M 2 Q t Y z l j M S 0 0 O T Q y L W F m N j g t M G V l M G J l M z g w Y m Z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4 V D E 5 O j Q x O j U x L j I 2 M T k 4 M j J a I i A v P j x F b n R y e S B U e X B l P S J G a W x s Q 2 9 s d W 1 u V H l w Z X M i I F Z h b H V l P S J z Q m d N R 0 F 3 W U R C Z 0 1 H Q X d Z R E J n T U d B d 1 l E Q m d N R 0 F 3 W U R C Z 0 1 H Q X d Z R E J n T U d B d 1 l E Q m d N R 0 J n W U c i I C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L i K 6 Z m Q P S Z x d W 9 0 O y w m c X V v d D t s b 2 5 n Z X N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l i 5 3 m l Z f k u 5 j j g Y v j g Z o 9 J n F 1 b 3 Q 7 L C Z x d W 9 0 O 2 5 v X 3 d p b n N f Y W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V 9 0 c 1 9 h b H R l c m 5 h d G l u Z y A o N C k v 5 a S J 5 p u 0 4 4 G V 4 4 K M 4 4 G f 5 Z 6 L L n t w P S w w f S Z x d W 9 0 O y w m c X V v d D t T Z W N 0 a W 9 u M S 9 s Y X J n Z V 9 l d m V u X 3 N l c m l l c 1 9 y d W x l X 2 Z f M C A x X 3 R z X 2 F s d G V y b m F 0 a W 5 n I C g 0 K S / l p I n m m 7 T j g Z X j g o z j g Z / l n o s u e 3 A s M X 0 m c X V v d D s s J n F 1 b 3 Q 7 U 2 V j d G l v b j E v b G F y Z 2 V f Z X Z l b l 9 z Z X J p Z X N f c n V s Z V 9 m X z A g M V 9 0 c 1 9 h b H R l c m 5 h d G l u Z y A o N C k v 5 a S J 5 p u 0 4 4 G V 4 4 K M 4 4 G f 5 Z 6 L L n v v v I U g Z j 0 s M n 0 m c X V v d D s s J n F 1 b 3 Q 7 U 2 V j d G l v b j E v b G F y Z 2 V f Z X Z l b l 9 z Z X J p Z X N f c n V s Z V 9 m X z A g M V 9 0 c 1 9 h b H R l c m 5 h d G l u Z y A o N C k v 5 a S J 5 p u 0 4 4 G V 4 4 K M 4 4 G f 5 Z 6 L L n t m Y W l s d X J l X 3 J h d G U s M 3 0 m c X V v d D s s J n F 1 b 3 Q 7 U 2 V j d G l v b j E v b G F y Z 2 V f Z X Z l b l 9 z Z X J p Z X N f c n V s Z V 9 m X z A g M V 9 0 c 1 9 h b H R l c m 5 h d G l u Z y A o N C k v 5 a S J 5 p u 0 4 4 G V 4 4 K M 4 4 G f 5 Z 6 L L n v v v I U g 6 K G o P S w 0 f S Z x d W 9 0 O y w m c X V v d D t T Z W N 0 a W 9 u M S 9 s Y X J n Z V 9 l d m V u X 3 N l c m l l c 1 9 y d W x l X 2 Z f M C A x X 3 R z X 2 F s d G V y b m F 0 a W 5 n I C g 0 K S / l p I n m m 7 T j g Z X j g o z j g Z / l n o s u e 3 B f c 3 R l c C w 1 f S Z x d W 9 0 O y w m c X V v d D t T Z W N 0 a W 9 u M S 9 s Y X J n Z V 9 l d m V u X 3 N l c m l l c 1 9 y d W x l X 2 Z f M C A x X 3 R z X 2 F s d G V y b m F 0 a W 5 n I C g 0 K S / l p I n m m 7 T j g Z X j g o z j g Z / l n o s u e + i j j z 0 s N n 0 m c X V v d D s s J n F 1 b 3 Q 7 U 2 V j d G l v b j E v b G F y Z 2 V f Z X Z l b l 9 z Z X J p Z X N f c n V s Z V 9 m X z A g M V 9 0 c 1 9 h b H R l c m 5 h d G l u Z y A o N C k v 5 a S J 5 p u 0 4 4 G V 4 4 K M 4 4 G f 5 Z 6 L L n t x X 3 N 0 Z X A s N 3 0 m c X V v d D s s J n F 1 b 3 Q 7 U 2 V j d G l v b j E v b G F y Z 2 V f Z X Z l b l 9 z Z X J p Z X N f c n V s Z V 9 m X z A g M V 9 0 c 1 9 h b H R l c m 5 h d G l u Z y A o N C k v 5 a S J 5 p u 0 4 4 G V 4 4 K M 4 4 G f 5 Z 6 L L n v n m 6 4 9 L D h 9 J n F 1 b 3 Q 7 L C Z x d W 9 0 O 1 N l Y 3 R p b 2 4 x L 2 x h c m d l X 2 V 2 Z W 5 f c 2 V y a W V z X 3 J 1 b G V f Z l 8 w I D F f d H N f Y W x 0 Z X J u Y X R p b m c g K D Q p L + W k i e a b t O O B l e O C j O O B n + W e i y 5 7 c 3 B h b i w 5 f S Z x d W 9 0 O y w m c X V v d D t T Z W N 0 a W 9 u M S 9 s Y X J n Z V 9 l d m V u X 3 N l c m l l c 1 9 y d W x l X 2 Z f M C A x X 3 R z X 2 F s d G V y b m F 0 a W 5 n I C g 0 K S / l p I n m m 7 T j g Z X j g o z j g Z / l n o s u e + a c g O e f r T 0 s M T B 9 J n F 1 b 3 Q 7 L C Z x d W 9 0 O 1 N l Y 3 R p b 2 4 x L 2 x h c m d l X 2 V 2 Z W 5 f c 2 V y a W V z X 3 J 1 b G V f Z l 8 w I D F f d H N f Y W x 0 Z X J u Y X R p b m c g K D Q p L + W k i e a b t O O B l e O C j O O B n + W e i y 5 7 c 2 h v c n R l c 3 Q s M T F 9 J n F 1 b 3 Q 7 L C Z x d W 9 0 O 1 N l Y 3 R p b 2 4 x L 2 x h c m d l X 2 V 2 Z W 5 f c 2 V y a W V z X 3 J 1 b G V f Z l 8 w I D F f d H N f Y W x 0 Z X J u Y X R p b m c g K D Q p L + W k i e a b t O O B l e O C j O O B n + W e i y 5 7 5 b G A I O S 4 i u m Z k D 0 s M T J 9 J n F 1 b 3 Q 7 L C Z x d W 9 0 O 1 N l Y 3 R p b 2 4 x L 2 x h c m d l X 2 V 2 Z W 5 f c 2 V y a W V z X 3 J 1 b G V f Z l 8 w I D F f d H N f Y W x 0 Z X J u Y X R p b m c g K D Q p L + W k i e a b t O O B l e O C j O O B n + W e i y 5 7 b G 9 u Z 2 V z d C w x M 3 0 m c X V v d D s s J n F 1 b 3 Q 7 U 2 V j d G l v b j E v b G F y Z 2 V f Z X Z l b l 9 z Z X J p Z X N f c n V s Z V 9 m X z A g M V 9 0 c 1 9 h b H R l c m 5 h d G l u Z y A o N C k v 5 a S J 5 p u 0 4 4 G V 4 4 K M 4 4 G f 5 Z 6 L L n v l s Y A g 6 K i I P S w x N H 0 m c X V v d D s s J n F 1 b 3 Q 7 U 2 V j d G l v b j E v b G F y Z 2 V f Z X Z l b l 9 z Z X J p Z X N f c n V s Z V 9 m X z A g M V 9 0 c 1 9 h b H R l c m 5 h d G l u Z y A o N C k v 5 a S J 5 p u 0 4 4 G V 4 4 K M 4 4 G f 5 Z 6 L L n t 0 b 3 R h b F 9 h Y i w x N X 0 m c X V v d D s s J n F 1 b 3 Q 7 U 2 V j d G l v b j E v b G F y Z 2 V f Z X Z l b l 9 z Z X J p Z X N f c n V s Z V 9 m X z A g M V 9 0 c 1 9 h b H R l c m 5 h d G l u Z y A o N C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N C k v 5 a S J 5 p u 0 4 4 G V 4 4 K M 4 4 G f 5 Z 6 L L n t 3 a W 5 z X 2 E s M T d 9 J n F 1 b 3 Q 7 L C Z x d W 9 0 O 1 N l Y 3 R p b 2 4 x L 2 x h c m d l X 2 V 2 Z W 5 f c 2 V y a W V z X 3 J 1 b G V f Z l 8 w I D F f d H N f Y W x 0 Z X J u Y X R p b m c g K D Q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Q p L + W k i e a b t O O B l e O C j O O B n + W e i y 5 7 d 2 l u c 1 9 i L D E 5 f S Z x d W 9 0 O y w m c X V v d D t T Z W N 0 a W 9 u M S 9 s Y X J n Z V 9 l d m V u X 3 N l c m l l c 1 9 y d W x l X 2 Z f M C A x X 3 R z X 2 F s d G V y b m F 0 a W 5 n I C g 0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0 K S / l p I n m m 7 T j g Z X j g o z j g Z / l n o s u e 3 N 1 Y 2 M s M j F 9 J n F 1 b 3 Q 7 L C Z x d W 9 0 O 1 N l Y 3 R p b 2 4 x L 2 x h c m d l X 2 V 2 Z W 5 f c 2 V y a W V z X 3 J 1 b G V f Z l 8 w I D F f d H N f Y W x 0 Z X J u Y X R p b m c g K D Q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Q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0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0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N C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N C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Q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Q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0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0 K S / l p I n m m 7 T j g Z X j g o z j g Z / l n o s u e 2 Z h a W w s M z F 9 J n F 1 b 3 Q 7 L C Z x d W 9 0 O 1 N l Y 3 R p b 2 4 x L 2 x h c m d l X 2 V 2 Z W 5 f c 2 V y a W V z X 3 J 1 b G V f Z l 8 w I D F f d H N f Y W x 0 Z X J u Y X R p b m c g K D Q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Q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0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0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N C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Q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0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0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N C k v 5 a S J 5 p u 0 4 4 G V 4 4 K M 4 4 G f 5 Z 6 L L n v j g r f j g 6 o g 5 Y u d 5 p W X 5 L u Y 4 4 G L 4 4 G a P S w 0 M H 0 m c X V v d D s s J n F 1 b 3 Q 7 U 2 V j d G l v b j E v b G F y Z 2 V f Z X Z l b l 9 z Z X J p Z X N f c n V s Z V 9 m X z A g M V 9 0 c 1 9 h b H R l c m 5 h d G l u Z y A o N C k v 5 a S J 5 p u 0 4 4 G V 4 4 K M 4 4 G f 5 Z 6 L L n t u b 1 9 3 a W 5 z X 2 F i L D Q x f S Z x d W 9 0 O 1 0 s J n F 1 b 3 Q 7 Q 2 9 s d W 1 u Q 2 9 1 b n Q m c X V v d D s 6 N D I s J n F 1 b 3 Q 7 S 2 V 5 Q 2 9 s d W 1 u T m F t Z X M m c X V v d D s 6 W 1 0 s J n F 1 b 3 Q 7 Q 2 9 s d W 1 u S W R l b n R p d G l l c y Z x d W 9 0 O z p b J n F 1 b 3 Q 7 U 2 V j d G l v b j E v b G F y Z 2 V f Z X Z l b l 9 z Z X J p Z X N f c n V s Z V 9 m X z A g M V 9 0 c 1 9 h b H R l c m 5 h d G l u Z y A o N C k v 5 a S J 5 p u 0 4 4 G V 4 4 K M 4 4 G f 5 Z 6 L L n t w P S w w f S Z x d W 9 0 O y w m c X V v d D t T Z W N 0 a W 9 u M S 9 s Y X J n Z V 9 l d m V u X 3 N l c m l l c 1 9 y d W x l X 2 Z f M C A x X 3 R z X 2 F s d G V y b m F 0 a W 5 n I C g 0 K S / l p I n m m 7 T j g Z X j g o z j g Z / l n o s u e 3 A s M X 0 m c X V v d D s s J n F 1 b 3 Q 7 U 2 V j d G l v b j E v b G F y Z 2 V f Z X Z l b l 9 z Z X J p Z X N f c n V s Z V 9 m X z A g M V 9 0 c 1 9 h b H R l c m 5 h d G l u Z y A o N C k v 5 a S J 5 p u 0 4 4 G V 4 4 K M 4 4 G f 5 Z 6 L L n v v v I U g Z j 0 s M n 0 m c X V v d D s s J n F 1 b 3 Q 7 U 2 V j d G l v b j E v b G F y Z 2 V f Z X Z l b l 9 z Z X J p Z X N f c n V s Z V 9 m X z A g M V 9 0 c 1 9 h b H R l c m 5 h d G l u Z y A o N C k v 5 a S J 5 p u 0 4 4 G V 4 4 K M 4 4 G f 5 Z 6 L L n t m Y W l s d X J l X 3 J h d G U s M 3 0 m c X V v d D s s J n F 1 b 3 Q 7 U 2 V j d G l v b j E v b G F y Z 2 V f Z X Z l b l 9 z Z X J p Z X N f c n V s Z V 9 m X z A g M V 9 0 c 1 9 h b H R l c m 5 h d G l u Z y A o N C k v 5 a S J 5 p u 0 4 4 G V 4 4 K M 4 4 G f 5 Z 6 L L n v v v I U g 6 K G o P S w 0 f S Z x d W 9 0 O y w m c X V v d D t T Z W N 0 a W 9 u M S 9 s Y X J n Z V 9 l d m V u X 3 N l c m l l c 1 9 y d W x l X 2 Z f M C A x X 3 R z X 2 F s d G V y b m F 0 a W 5 n I C g 0 K S / l p I n m m 7 T j g Z X j g o z j g Z / l n o s u e 3 B f c 3 R l c C w 1 f S Z x d W 9 0 O y w m c X V v d D t T Z W N 0 a W 9 u M S 9 s Y X J n Z V 9 l d m V u X 3 N l c m l l c 1 9 y d W x l X 2 Z f M C A x X 3 R z X 2 F s d G V y b m F 0 a W 5 n I C g 0 K S / l p I n m m 7 T j g Z X j g o z j g Z / l n o s u e + i j j z 0 s N n 0 m c X V v d D s s J n F 1 b 3 Q 7 U 2 V j d G l v b j E v b G F y Z 2 V f Z X Z l b l 9 z Z X J p Z X N f c n V s Z V 9 m X z A g M V 9 0 c 1 9 h b H R l c m 5 h d G l u Z y A o N C k v 5 a S J 5 p u 0 4 4 G V 4 4 K M 4 4 G f 5 Z 6 L L n t x X 3 N 0 Z X A s N 3 0 m c X V v d D s s J n F 1 b 3 Q 7 U 2 V j d G l v b j E v b G F y Z 2 V f Z X Z l b l 9 z Z X J p Z X N f c n V s Z V 9 m X z A g M V 9 0 c 1 9 h b H R l c m 5 h d G l u Z y A o N C k v 5 a S J 5 p u 0 4 4 G V 4 4 K M 4 4 G f 5 Z 6 L L n v n m 6 4 9 L D h 9 J n F 1 b 3 Q 7 L C Z x d W 9 0 O 1 N l Y 3 R p b 2 4 x L 2 x h c m d l X 2 V 2 Z W 5 f c 2 V y a W V z X 3 J 1 b G V f Z l 8 w I D F f d H N f Y W x 0 Z X J u Y X R p b m c g K D Q p L + W k i e a b t O O B l e O C j O O B n + W e i y 5 7 c 3 B h b i w 5 f S Z x d W 9 0 O y w m c X V v d D t T Z W N 0 a W 9 u M S 9 s Y X J n Z V 9 l d m V u X 3 N l c m l l c 1 9 y d W x l X 2 Z f M C A x X 3 R z X 2 F s d G V y b m F 0 a W 5 n I C g 0 K S / l p I n m m 7 T j g Z X j g o z j g Z / l n o s u e + a c g O e f r T 0 s M T B 9 J n F 1 b 3 Q 7 L C Z x d W 9 0 O 1 N l Y 3 R p b 2 4 x L 2 x h c m d l X 2 V 2 Z W 5 f c 2 V y a W V z X 3 J 1 b G V f Z l 8 w I D F f d H N f Y W x 0 Z X J u Y X R p b m c g K D Q p L + W k i e a b t O O B l e O C j O O B n + W e i y 5 7 c 2 h v c n R l c 3 Q s M T F 9 J n F 1 b 3 Q 7 L C Z x d W 9 0 O 1 N l Y 3 R p b 2 4 x L 2 x h c m d l X 2 V 2 Z W 5 f c 2 V y a W V z X 3 J 1 b G V f Z l 8 w I D F f d H N f Y W x 0 Z X J u Y X R p b m c g K D Q p L + W k i e a b t O O B l e O C j O O B n + W e i y 5 7 5 b G A I O S 4 i u m Z k D 0 s M T J 9 J n F 1 b 3 Q 7 L C Z x d W 9 0 O 1 N l Y 3 R p b 2 4 x L 2 x h c m d l X 2 V 2 Z W 5 f c 2 V y a W V z X 3 J 1 b G V f Z l 8 w I D F f d H N f Y W x 0 Z X J u Y X R p b m c g K D Q p L + W k i e a b t O O B l e O C j O O B n + W e i y 5 7 b G 9 u Z 2 V z d C w x M 3 0 m c X V v d D s s J n F 1 b 3 Q 7 U 2 V j d G l v b j E v b G F y Z 2 V f Z X Z l b l 9 z Z X J p Z X N f c n V s Z V 9 m X z A g M V 9 0 c 1 9 h b H R l c m 5 h d G l u Z y A o N C k v 5 a S J 5 p u 0 4 4 G V 4 4 K M 4 4 G f 5 Z 6 L L n v l s Y A g 6 K i I P S w x N H 0 m c X V v d D s s J n F 1 b 3 Q 7 U 2 V j d G l v b j E v b G F y Z 2 V f Z X Z l b l 9 z Z X J p Z X N f c n V s Z V 9 m X z A g M V 9 0 c 1 9 h b H R l c m 5 h d G l u Z y A o N C k v 5 a S J 5 p u 0 4 4 G V 4 4 K M 4 4 G f 5 Z 6 L L n t 0 b 3 R h b F 9 h Y i w x N X 0 m c X V v d D s s J n F 1 b 3 Q 7 U 2 V j d G l v b j E v b G F y Z 2 V f Z X Z l b l 9 z Z X J p Z X N f c n V s Z V 9 m X z A g M V 9 0 c 1 9 h b H R l c m 5 h d G l u Z y A o N C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N C k v 5 a S J 5 p u 0 4 4 G V 4 4 K M 4 4 G f 5 Z 6 L L n t 3 a W 5 z X 2 E s M T d 9 J n F 1 b 3 Q 7 L C Z x d W 9 0 O 1 N l Y 3 R p b 2 4 x L 2 x h c m d l X 2 V 2 Z W 5 f c 2 V y a W V z X 3 J 1 b G V f Z l 8 w I D F f d H N f Y W x 0 Z X J u Y X R p b m c g K D Q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Q p L + W k i e a b t O O B l e O C j O O B n + W e i y 5 7 d 2 l u c 1 9 i L D E 5 f S Z x d W 9 0 O y w m c X V v d D t T Z W N 0 a W 9 u M S 9 s Y X J n Z V 9 l d m V u X 3 N l c m l l c 1 9 y d W x l X 2 Z f M C A x X 3 R z X 2 F s d G V y b m F 0 a W 5 n I C g 0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0 K S / l p I n m m 7 T j g Z X j g o z j g Z / l n o s u e 3 N 1 Y 2 M s M j F 9 J n F 1 b 3 Q 7 L C Z x d W 9 0 O 1 N l Y 3 R p b 2 4 x L 2 x h c m d l X 2 V 2 Z W 5 f c 2 V y a W V z X 3 J 1 b G V f Z l 8 w I D F f d H N f Y W x 0 Z X J u Y X R p b m c g K D Q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Q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0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0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N C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N C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Q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Q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0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0 K S / l p I n m m 7 T j g Z X j g o z j g Z / l n o s u e 2 Z h a W w s M z F 9 J n F 1 b 3 Q 7 L C Z x d W 9 0 O 1 N l Y 3 R p b 2 4 x L 2 x h c m d l X 2 V 2 Z W 5 f c 2 V y a W V z X 3 J 1 b G V f Z l 8 w I D F f d H N f Y W x 0 Z X J u Y X R p b m c g K D Q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Q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0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0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N C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Q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0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0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N C k v 5 a S J 5 p u 0 4 4 G V 4 4 K M 4 4 G f 5 Z 6 L L n v j g r f j g 6 o g 5 Y u d 5 p W X 5 L u Y 4 4 G L 4 4 G a P S w 0 M H 0 m c X V v d D s s J n F 1 b 3 Q 7 U 2 V j d G l v b j E v b G F y Z 2 V f Z X Z l b l 9 z Z X J p Z X N f c n V s Z V 9 m X z A g M V 9 0 c 1 9 h b H R l c m 5 h d G l u Z y A o N C k v 5 a S J 5 p u 0 4 4 G V 4 4 K M 4 4 G f 5 Z 6 L L n t u b 1 9 3 a W 5 z X 2 F i L D Q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0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N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I y N G V k Z m Y t N D g 3 Z S 0 0 N T V i L T h m N z A t Y T E 4 N j c 1 Z j U y Y W Q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4 V D I w O j E y O j A 5 L j Y 1 O T g 1 M z l a I i A v P j x F b n R y e S B U e X B l P S J G a W x s Q 2 9 s d W 1 u V H l w Z X M i I F Z h b H V l P S J z Q m d N R 0 F 3 W U R C Z 0 1 H Q X d Z R E J n T U d B d 1 l E Q m d N R 0 F 3 W U R C Z 0 1 H Q X d Z R E J n T U d B d 1 l E Q m d N R 0 F 3 W U R C Z z 0 9 I i A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e f r T 0 m c X V v d D s s J n F 1 b 3 Q 7 c 2 h v c n R l c 3 Q m c X V v d D s s J n F 1 b 3 Q 7 5 b G A I O S 4 i u m Z k D 0 m c X V v d D s s J n F 1 b 3 Q 7 b G 9 u Z 2 V z d C Z x d W 9 0 O y w m c X V v d D v l s Y A g 6 K i I P S Z x d W 9 0 O y w m c X V v d D t 0 b 3 R h b F 9 h Y i Z x d W 9 0 O y w m c X V v d D v j g r f j g 6 o g 7 7 y h 5 Y u d P S Z x d W 9 0 O y w m c X V v d D t 3 a W 5 z X 2 E m c X V v d D s s J n F 1 b 3 Q 7 4 4 K 3 4 4 O q I O + 8 o u W L n T 0 m c X V v d D s s J n F 1 b 3 Q 7 d 2 l u c 1 9 i J n F 1 b 3 Q 7 L C Z x d W 9 0 O + O C t + O D q i D m i J D l i p 8 9 J n F 1 b 3 Q 7 L C Z x d W 9 0 O 3 N 1 Y 2 M m c X V v d D s s J n F 1 b 3 Q 7 4 4 K 3 4 4 O q I O a I k O + 8 o e a 6 g O e C u T 0 m c X V v d D s s J n F 1 b 3 Q 7 c 1 9 m d W x f d 2 l u c 1 9 h J n F 1 b 3 Q 7 L C Z x d W 9 0 O + O C t + O D q i D m i J D v v K L m u o D n g r k 9 J n F 1 b 3 Q 7 L C Z x d W 9 0 O 3 N f Z n V s X 3 d p b n N f Y i Z x d W 9 0 O y w m c X V v d D v j g r f j g 6 o g 5 o i Q 7 7 y h 5 4 K 5 5 b e u 5 Y u d P S Z x d W 9 0 O y w m c X V v d D t z X 3 B 0 c 1 9 3 a W 5 z X 2 E m c X V v d D s s J n F 1 b 3 Q 7 4 4 K 3 4 4 O q I O a I k O + 8 o u e C u e W 3 r u W L n T 0 m c X V v d D s s J n F 1 b 3 Q 7 c 1 9 w d H N f d 2 l u c 1 9 i J n F 1 b 3 Q 7 L C Z x d W 9 0 O + O C t + O D q i D l p L H m l Z c 9 J n F 1 b 3 Q 7 L C Z x d W 9 0 O 2 Z h a W w m c X V v d D s s J n F 1 b 3 Q 7 4 4 K 3 4 4 O q I O W k s e + 8 o e a 6 g O e C u T 0 m c X V v d D s s J n F 1 b 3 Q 7 Z l 9 m d W x f d 2 l u c 1 9 h J n F 1 b 3 Q 7 L C Z x d W 9 0 O + O C t + O D q i D l p L H v v K L m u o D n g r k 9 J n F 1 b 3 Q 7 L C Z x d W 9 0 O 2 Z f Z n V s X 3 d p b n N f Y i Z x d W 9 0 O y w m c X V v d D v j g r f j g 6 o g I O W k s e + 8 o e e C u e W 3 r u W L n T 0 m c X V v d D s s J n F 1 b 3 Q 7 Z l 9 w d H N f d 2 l u c 1 9 h J n F 1 b 3 Q 7 L C Z x d W 9 0 O + O C t + O D q i D l p L H v v K L n g r n l t 6 7 l i 5 0 9 J n F 1 b 3 Q 7 L C Z x d W 9 0 O 2 Z f c H R z X 3 d p b n N f Y i Z x d W 9 0 O y w m c X V v d D v j g r f j g 6 o g 5 Y u d 5 p W X 5 L u Y 4 4 G L 4 4 G a P S Z x d W 9 0 O y w m c X V v d D t u b 1 9 3 a W 5 z X 2 F i J n F 1 b 3 Q 7 L C Z x d W 9 0 O + O C t + O D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J n Z V 9 l d m V u X 3 N l c m l l c 1 9 y d W x l X 2 Z f M C A x X 3 R z X 2 F s d G V y b m F 0 a W 5 n I C g 1 K S / l p I n m m 7 T j g Z X j g o z j g Z / l n o s u e 3 A 9 L D B 9 J n F 1 b 3 Q 7 L C Z x d W 9 0 O 1 N l Y 3 R p b 2 4 x L 2 x h c m d l X 2 V 2 Z W 5 f c 2 V y a W V z X 3 J 1 b G V f Z l 8 w I D F f d H N f Y W x 0 Z X J u Y X R p b m c g K D U p L + W k i e a b t O O B l e O C j O O B n + W e i y 5 7 c C w x f S Z x d W 9 0 O y w m c X V v d D t T Z W N 0 a W 9 u M S 9 s Y X J n Z V 9 l d m V u X 3 N l c m l l c 1 9 y d W x l X 2 Z f M C A x X 3 R z X 2 F s d G V y b m F 0 a W 5 n I C g 1 K S / l p I n m m 7 T j g Z X j g o z j g Z / l n o s u e + + 8 h S B m P S w y f S Z x d W 9 0 O y w m c X V v d D t T Z W N 0 a W 9 u M S 9 s Y X J n Z V 9 l d m V u X 3 N l c m l l c 1 9 y d W x l X 2 Z f M C A x X 3 R z X 2 F s d G V y b m F 0 a W 5 n I C g 1 K S / l p I n m m 7 T j g Z X j g o z j g Z / l n o s u e 2 Z h a W x 1 c m V f c m F 0 Z S w z f S Z x d W 9 0 O y w m c X V v d D t T Z W N 0 a W 9 u M S 9 s Y X J n Z V 9 l d m V u X 3 N l c m l l c 1 9 y d W x l X 2 Z f M C A x X 3 R z X 2 F s d G V y b m F 0 a W 5 n I C g 1 K S / l p I n m m 7 T j g Z X j g o z j g Z / l n o s u e + + 8 h S D o o a g 9 L D R 9 J n F 1 b 3 Q 7 L C Z x d W 9 0 O 1 N l Y 3 R p b 2 4 x L 2 x h c m d l X 2 V 2 Z W 5 f c 2 V y a W V z X 3 J 1 b G V f Z l 8 w I D F f d H N f Y W x 0 Z X J u Y X R p b m c g K D U p L + W k i e a b t O O B l e O C j O O B n + W e i y 5 7 c F 9 z d G V w L D V 9 J n F 1 b 3 Q 7 L C Z x d W 9 0 O 1 N l Y 3 R p b 2 4 x L 2 x h c m d l X 2 V 2 Z W 5 f c 2 V y a W V z X 3 J 1 b G V f Z l 8 w I D F f d H N f Y W x 0 Z X J u Y X R p b m c g K D U p L + W k i e a b t O O B l e O C j O O B n + W e i y 5 7 6 K O P P S w 2 f S Z x d W 9 0 O y w m c X V v d D t T Z W N 0 a W 9 u M S 9 s Y X J n Z V 9 l d m V u X 3 N l c m l l c 1 9 y d W x l X 2 Z f M C A x X 3 R z X 2 F s d G V y b m F 0 a W 5 n I C g 1 K S / l p I n m m 7 T j g Z X j g o z j g Z / l n o s u e 3 F f c 3 R l c C w 3 f S Z x d W 9 0 O y w m c X V v d D t T Z W N 0 a W 9 u M S 9 s Y X J n Z V 9 l d m V u X 3 N l c m l l c 1 9 y d W x l X 2 Z f M C A x X 3 R z X 2 F s d G V y b m F 0 a W 5 n I C g 1 K S / l p I n m m 7 T j g Z X j g o z j g Z / l n o s u e + e b r j 0 s O H 0 m c X V v d D s s J n F 1 b 3 Q 7 U 2 V j d G l v b j E v b G F y Z 2 V f Z X Z l b l 9 z Z X J p Z X N f c n V s Z V 9 m X z A g M V 9 0 c 1 9 h b H R l c m 5 h d G l u Z y A o N S k v 5 a S J 5 p u 0 4 4 G V 4 4 K M 4 4 G f 5 Z 6 L L n t z c G F u L D l 9 J n F 1 b 3 Q 7 L C Z x d W 9 0 O 1 N l Y 3 R p b 2 4 x L 2 x h c m d l X 2 V 2 Z W 5 f c 2 V y a W V z X 3 J 1 b G V f Z l 8 w I D F f d H N f Y W x 0 Z X J u Y X R p b m c g K D U p L + W k i e a b t O O B l e O C j O O B n + W e i y 5 7 5 p y A 5 5 + t P S w x M H 0 m c X V v d D s s J n F 1 b 3 Q 7 U 2 V j d G l v b j E v b G F y Z 2 V f Z X Z l b l 9 z Z X J p Z X N f c n V s Z V 9 m X z A g M V 9 0 c 1 9 h b H R l c m 5 h d G l u Z y A o N S k v 5 a S J 5 p u 0 4 4 G V 4 4 K M 4 4 G f 5 Z 6 L L n t z a G 9 y d G V z d C w x M X 0 m c X V v d D s s J n F 1 b 3 Q 7 U 2 V j d G l v b j E v b G F y Z 2 V f Z X Z l b l 9 z Z X J p Z X N f c n V s Z V 9 m X z A g M V 9 0 c 1 9 h b H R l c m 5 h d G l u Z y A o N S k v 5 a S J 5 p u 0 4 4 G V 4 4 K M 4 4 G f 5 Z 6 L L n v l s Y A g 5 L i K 6 Z m Q P S w x M n 0 m c X V v d D s s J n F 1 b 3 Q 7 U 2 V j d G l v b j E v b G F y Z 2 V f Z X Z l b l 9 z Z X J p Z X N f c n V s Z V 9 m X z A g M V 9 0 c 1 9 h b H R l c m 5 h d G l u Z y A o N S k v 5 a S J 5 p u 0 4 4 G V 4 4 K M 4 4 G f 5 Z 6 L L n t s b 2 5 n Z X N 0 L D E z f S Z x d W 9 0 O y w m c X V v d D t T Z W N 0 a W 9 u M S 9 s Y X J n Z V 9 l d m V u X 3 N l c m l l c 1 9 y d W x l X 2 Z f M C A x X 3 R z X 2 F s d G V y b m F 0 a W 5 n I C g 1 K S / l p I n m m 7 T j g Z X j g o z j g Z / l n o s u e + W x g C D o q I g 9 L D E 0 f S Z x d W 9 0 O y w m c X V v d D t T Z W N 0 a W 9 u M S 9 s Y X J n Z V 9 l d m V u X 3 N l c m l l c 1 9 y d W x l X 2 Z f M C A x X 3 R z X 2 F s d G V y b m F 0 a W 5 n I C g 1 K S / l p I n m m 7 T j g Z X j g o z j g Z / l n o s u e 3 R v d G F s X 2 F i L D E 1 f S Z x d W 9 0 O y w m c X V v d D t T Z W N 0 a W 9 u M S 9 s Y X J n Z V 9 l d m V u X 3 N l c m l l c 1 9 y d W x l X 2 Z f M C A x X 3 R z X 2 F s d G V y b m F 0 a W 5 n I C g 1 K S / l p I n m m 7 T j g Z X j g o z j g Z / l n o s u e + O C t + O D q i D v v K H l i 5 0 9 L D E 2 f S Z x d W 9 0 O y w m c X V v d D t T Z W N 0 a W 9 u M S 9 s Y X J n Z V 9 l d m V u X 3 N l c m l l c 1 9 y d W x l X 2 Z f M C A x X 3 R z X 2 F s d G V y b m F 0 a W 5 n I C g 1 K S / l p I n m m 7 T j g Z X j g o z j g Z / l n o s u e 3 d p b n N f Y S w x N 3 0 m c X V v d D s s J n F 1 b 3 Q 7 U 2 V j d G l v b j E v b G F y Z 2 V f Z X Z l b l 9 z Z X J p Z X N f c n V s Z V 9 m X z A g M V 9 0 c 1 9 h b H R l c m 5 h d G l u Z y A o N S k v 5 a S J 5 p u 0 4 4 G V 4 4 K M 4 4 G f 5 Z 6 L L n v j g r f j g 6 o g 7 7 y i 5 Y u d P S w x O H 0 m c X V v d D s s J n F 1 b 3 Q 7 U 2 V j d G l v b j E v b G F y Z 2 V f Z X Z l b l 9 z Z X J p Z X N f c n V s Z V 9 m X z A g M V 9 0 c 1 9 h b H R l c m 5 h d G l u Z y A o N S k v 5 a S J 5 p u 0 4 4 G V 4 4 K M 4 4 G f 5 Z 6 L L n t 3 a W 5 z X 2 I s M T l 9 J n F 1 b 3 Q 7 L C Z x d W 9 0 O 1 N l Y 3 R p b 2 4 x L 2 x h c m d l X 2 V 2 Z W 5 f c 2 V y a W V z X 3 J 1 b G V f Z l 8 w I D F f d H N f Y W x 0 Z X J u Y X R p b m c g K D U p L + W k i e a b t O O B l e O C j O O B n + W e i y 5 7 4 4 K 3 4 4 O q I O a I k O W K n z 0 s M j B 9 J n F 1 b 3 Q 7 L C Z x d W 9 0 O 1 N l Y 3 R p b 2 4 x L 2 x h c m d l X 2 V 2 Z W 5 f c 2 V y a W V z X 3 J 1 b G V f Z l 8 w I D F f d H N f Y W x 0 Z X J u Y X R p b m c g K D U p L + W k i e a b t O O B l e O C j O O B n + W e i y 5 7 c 3 V j Y y w y M X 0 m c X V v d D s s J n F 1 b 3 Q 7 U 2 V j d G l v b j E v b G F y Z 2 V f Z X Z l b l 9 z Z X J p Z X N f c n V s Z V 9 m X z A g M V 9 0 c 1 9 h b H R l c m 5 h d G l u Z y A o N S k v 5 a S J 5 p u 0 4 4 G V 4 4 K M 4 4 G f 5 Z 6 L L n v j g r f j g 6 o g 5 o i Q 7 7 y h 5 r q A 5 4 K 5 P S w y M n 0 m c X V v d D s s J n F 1 b 3 Q 7 U 2 V j d G l v b j E v b G F y Z 2 V f Z X Z l b l 9 z Z X J p Z X N f c n V s Z V 9 m X z A g M V 9 0 c 1 9 h b H R l c m 5 h d G l u Z y A o N S k v 5 a S J 5 p u 0 4 4 G V 4 4 K M 4 4 G f 5 Z 6 L L n t z X 2 Z 1 b F 9 3 a W 5 z X 2 E s M j N 9 J n F 1 b 3 Q 7 L C Z x d W 9 0 O 1 N l Y 3 R p b 2 4 x L 2 x h c m d l X 2 V 2 Z W 5 f c 2 V y a W V z X 3 J 1 b G V f Z l 8 w I D F f d H N f Y W x 0 Z X J u Y X R p b m c g K D U p L + W k i e a b t O O B l e O C j O O B n + W e i y 5 7 4 4 K 3 4 4 O q I O a I k O + 8 o u a 6 g O e C u T 0 s M j R 9 J n F 1 b 3 Q 7 L C Z x d W 9 0 O 1 N l Y 3 R p b 2 4 x L 2 x h c m d l X 2 V 2 Z W 5 f c 2 V y a W V z X 3 J 1 b G V f Z l 8 w I D F f d H N f Y W x 0 Z X J u Y X R p b m c g K D U p L + W k i e a b t O O B l e O C j O O B n + W e i y 5 7 c 1 9 m d W x f d 2 l u c 1 9 i L D I 1 f S Z x d W 9 0 O y w m c X V v d D t T Z W N 0 a W 9 u M S 9 s Y X J n Z V 9 l d m V u X 3 N l c m l l c 1 9 y d W x l X 2 Z f M C A x X 3 R z X 2 F s d G V y b m F 0 a W 5 n I C g 1 K S / l p I n m m 7 T j g Z X j g o z j g Z / l n o s u e + O C t + O D q i D m i J D v v K H n g r n l t 6 7 l i 5 0 9 L D I 2 f S Z x d W 9 0 O y w m c X V v d D t T Z W N 0 a W 9 u M S 9 s Y X J n Z V 9 l d m V u X 3 N l c m l l c 1 9 y d W x l X 2 Z f M C A x X 3 R z X 2 F s d G V y b m F 0 a W 5 n I C g 1 K S / l p I n m m 7 T j g Z X j g o z j g Z / l n o s u e 3 N f c H R z X 3 d p b n N f Y S w y N 3 0 m c X V v d D s s J n F 1 b 3 Q 7 U 2 V j d G l v b j E v b G F y Z 2 V f Z X Z l b l 9 z Z X J p Z X N f c n V s Z V 9 m X z A g M V 9 0 c 1 9 h b H R l c m 5 h d G l u Z y A o N S k v 5 a S J 5 p u 0 4 4 G V 4 4 K M 4 4 G f 5 Z 6 L L n v j g r f j g 6 o g 5 o i Q 7 7 y i 5 4 K 5 5 b e u 5 Y u d P S w y O H 0 m c X V v d D s s J n F 1 b 3 Q 7 U 2 V j d G l v b j E v b G F y Z 2 V f Z X Z l b l 9 z Z X J p Z X N f c n V s Z V 9 m X z A g M V 9 0 c 1 9 h b H R l c m 5 h d G l u Z y A o N S k v 5 a S J 5 p u 0 4 4 G V 4 4 K M 4 4 G f 5 Z 6 L L n t z X 3 B 0 c 1 9 3 a W 5 z X 2 I s M j l 9 J n F 1 b 3 Q 7 L C Z x d W 9 0 O 1 N l Y 3 R p b 2 4 x L 2 x h c m d l X 2 V 2 Z W 5 f c 2 V y a W V z X 3 J 1 b G V f Z l 8 w I D F f d H N f Y W x 0 Z X J u Y X R p b m c g K D U p L + W k i e a b t O O B l e O C j O O B n + W e i y 5 7 4 4 K 3 4 4 O q I O W k s e a V l z 0 s M z B 9 J n F 1 b 3 Q 7 L C Z x d W 9 0 O 1 N l Y 3 R p b 2 4 x L 2 x h c m d l X 2 V 2 Z W 5 f c 2 V y a W V z X 3 J 1 b G V f Z l 8 w I D F f d H N f Y W x 0 Z X J u Y X R p b m c g K D U p L + W k i e a b t O O B l e O C j O O B n + W e i y 5 7 Z m F p b C w z M X 0 m c X V v d D s s J n F 1 b 3 Q 7 U 2 V j d G l v b j E v b G F y Z 2 V f Z X Z l b l 9 z Z X J p Z X N f c n V s Z V 9 m X z A g M V 9 0 c 1 9 h b H R l c m 5 h d G l u Z y A o N S k v 5 a S J 5 p u 0 4 4 G V 4 4 K M 4 4 G f 5 Z 6 L L n v j g r f j g 6 o g 5 a S x 7 7 y h 5 r q A 5 4 K 5 P S w z M n 0 m c X V v d D s s J n F 1 b 3 Q 7 U 2 V j d G l v b j E v b G F y Z 2 V f Z X Z l b l 9 z Z X J p Z X N f c n V s Z V 9 m X z A g M V 9 0 c 1 9 h b H R l c m 5 h d G l u Z y A o N S k v 5 a S J 5 p u 0 4 4 G V 4 4 K M 4 4 G f 5 Z 6 L L n t m X 2 Z 1 b F 9 3 a W 5 z X 2 E s M z N 9 J n F 1 b 3 Q 7 L C Z x d W 9 0 O 1 N l Y 3 R p b 2 4 x L 2 x h c m d l X 2 V 2 Z W 5 f c 2 V y a W V z X 3 J 1 b G V f Z l 8 w I D F f d H N f Y W x 0 Z X J u Y X R p b m c g K D U p L + W k i e a b t O O B l e O C j O O B n + W e i y 5 7 4 4 K 3 4 4 O q I O W k s e + 8 o u a 6 g O e C u T 0 s M z R 9 J n F 1 b 3 Q 7 L C Z x d W 9 0 O 1 N l Y 3 R p b 2 4 x L 2 x h c m d l X 2 V 2 Z W 5 f c 2 V y a W V z X 3 J 1 b G V f Z l 8 w I D F f d H N f Y W x 0 Z X J u Y X R p b m c g K D U p L + W k i e a b t O O B l e O C j O O B n + W e i y 5 7 Z l 9 m d W x f d 2 l u c 1 9 i L D M 1 f S Z x d W 9 0 O y w m c X V v d D t T Z W N 0 a W 9 u M S 9 s Y X J n Z V 9 l d m V u X 3 N l c m l l c 1 9 y d W x l X 2 Z f M C A x X 3 R z X 2 F s d G V y b m F 0 a W 5 n I C g 1 K S / l p I n m m 7 T j g Z X j g o z j g Z / l n o s u e + O C t + O D q i A g 5 a S x 7 7 y h 5 4 K 5 5 b e u 5 Y u d P S w z N n 0 m c X V v d D s s J n F 1 b 3 Q 7 U 2 V j d G l v b j E v b G F y Z 2 V f Z X Z l b l 9 z Z X J p Z X N f c n V s Z V 9 m X z A g M V 9 0 c 1 9 h b H R l c m 5 h d G l u Z y A o N S k v 5 a S J 5 p u 0 4 4 G V 4 4 K M 4 4 G f 5 Z 6 L L n t m X 3 B 0 c 1 9 3 a W 5 z X 2 E s M z d 9 J n F 1 b 3 Q 7 L C Z x d W 9 0 O 1 N l Y 3 R p b 2 4 x L 2 x h c m d l X 2 V 2 Z W 5 f c 2 V y a W V z X 3 J 1 b G V f Z l 8 w I D F f d H N f Y W x 0 Z X J u Y X R p b m c g K D U p L + W k i e a b t O O B l e O C j O O B n + W e i y 5 7 4 4 K 3 4 4 O q I O W k s e + 8 o u e C u e W 3 r u W L n T 0 s M z h 9 J n F 1 b 3 Q 7 L C Z x d W 9 0 O 1 N l Y 3 R p b 2 4 x L 2 x h c m d l X 2 V 2 Z W 5 f c 2 V y a W V z X 3 J 1 b G V f Z l 8 w I D F f d H N f Y W x 0 Z X J u Y X R p b m c g K D U p L + W k i e a b t O O B l e O C j O O B n + W e i y 5 7 Z l 9 w d H N f d 2 l u c 1 9 i L D M 5 f S Z x d W 9 0 O y w m c X V v d D t T Z W N 0 a W 9 u M S 9 s Y X J n Z V 9 l d m V u X 3 N l c m l l c 1 9 y d W x l X 2 Z f M C A x X 3 R z X 2 F s d G V y b m F 0 a W 5 n I C g 1 K S / l p I n m m 7 T j g Z X j g o z j g Z / l n o s u e + O C t + O D q i D l i 5 3 m l Z f k u 5 j j g Y v j g Z o 9 L D Q w f S Z x d W 9 0 O y w m c X V v d D t T Z W N 0 a W 9 u M S 9 s Y X J n Z V 9 l d m V u X 3 N l c m l l c 1 9 y d W x l X 2 Z f M C A x X 3 R z X 2 F s d G V y b m F 0 a W 5 n I C g 1 K S / l p I n m m 7 T j g Z X j g o z j g Z / l n o s u e 2 5 v X 3 d p b n N f Y W I s N D F 9 J n F 1 b 3 Q 7 L C Z x d W 9 0 O 1 N l Y 3 R p b 2 4 x L 2 x h c m d l X 2 V 2 Z W 5 f c 2 V y a W V z X 3 J 1 b G V f Z l 8 w I D F f d H N f Y W x 0 Z X J u Y X R p b m c g K D U p L + W k i e a b t O O B l e O C j O O B n + W e i y 5 7 4 4 K 3 4 4 O q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b G F y Z 2 V f Z X Z l b l 9 z Z X J p Z X N f c n V s Z V 9 m X z A g M V 9 0 c 1 9 h b H R l c m 5 h d G l u Z y A o N S k v 5 a S J 5 p u 0 4 4 G V 4 4 K M 4 4 G f 5 Z 6 L L n t w P S w w f S Z x d W 9 0 O y w m c X V v d D t T Z W N 0 a W 9 u M S 9 s Y X J n Z V 9 l d m V u X 3 N l c m l l c 1 9 y d W x l X 2 Z f M C A x X 3 R z X 2 F s d G V y b m F 0 a W 5 n I C g 1 K S / l p I n m m 7 T j g Z X j g o z j g Z / l n o s u e 3 A s M X 0 m c X V v d D s s J n F 1 b 3 Q 7 U 2 V j d G l v b j E v b G F y Z 2 V f Z X Z l b l 9 z Z X J p Z X N f c n V s Z V 9 m X z A g M V 9 0 c 1 9 h b H R l c m 5 h d G l u Z y A o N S k v 5 a S J 5 p u 0 4 4 G V 4 4 K M 4 4 G f 5 Z 6 L L n v v v I U g Z j 0 s M n 0 m c X V v d D s s J n F 1 b 3 Q 7 U 2 V j d G l v b j E v b G F y Z 2 V f Z X Z l b l 9 z Z X J p Z X N f c n V s Z V 9 m X z A g M V 9 0 c 1 9 h b H R l c m 5 h d G l u Z y A o N S k v 5 a S J 5 p u 0 4 4 G V 4 4 K M 4 4 G f 5 Z 6 L L n t m Y W l s d X J l X 3 J h d G U s M 3 0 m c X V v d D s s J n F 1 b 3 Q 7 U 2 V j d G l v b j E v b G F y Z 2 V f Z X Z l b l 9 z Z X J p Z X N f c n V s Z V 9 m X z A g M V 9 0 c 1 9 h b H R l c m 5 h d G l u Z y A o N S k v 5 a S J 5 p u 0 4 4 G V 4 4 K M 4 4 G f 5 Z 6 L L n v v v I U g 6 K G o P S w 0 f S Z x d W 9 0 O y w m c X V v d D t T Z W N 0 a W 9 u M S 9 s Y X J n Z V 9 l d m V u X 3 N l c m l l c 1 9 y d W x l X 2 Z f M C A x X 3 R z X 2 F s d G V y b m F 0 a W 5 n I C g 1 K S / l p I n m m 7 T j g Z X j g o z j g Z / l n o s u e 3 B f c 3 R l c C w 1 f S Z x d W 9 0 O y w m c X V v d D t T Z W N 0 a W 9 u M S 9 s Y X J n Z V 9 l d m V u X 3 N l c m l l c 1 9 y d W x l X 2 Z f M C A x X 3 R z X 2 F s d G V y b m F 0 a W 5 n I C g 1 K S / l p I n m m 7 T j g Z X j g o z j g Z / l n o s u e + i j j z 0 s N n 0 m c X V v d D s s J n F 1 b 3 Q 7 U 2 V j d G l v b j E v b G F y Z 2 V f Z X Z l b l 9 z Z X J p Z X N f c n V s Z V 9 m X z A g M V 9 0 c 1 9 h b H R l c m 5 h d G l u Z y A o N S k v 5 a S J 5 p u 0 4 4 G V 4 4 K M 4 4 G f 5 Z 6 L L n t x X 3 N 0 Z X A s N 3 0 m c X V v d D s s J n F 1 b 3 Q 7 U 2 V j d G l v b j E v b G F y Z 2 V f Z X Z l b l 9 z Z X J p Z X N f c n V s Z V 9 m X z A g M V 9 0 c 1 9 h b H R l c m 5 h d G l u Z y A o N S k v 5 a S J 5 p u 0 4 4 G V 4 4 K M 4 4 G f 5 Z 6 L L n v n m 6 4 9 L D h 9 J n F 1 b 3 Q 7 L C Z x d W 9 0 O 1 N l Y 3 R p b 2 4 x L 2 x h c m d l X 2 V 2 Z W 5 f c 2 V y a W V z X 3 J 1 b G V f Z l 8 w I D F f d H N f Y W x 0 Z X J u Y X R p b m c g K D U p L + W k i e a b t O O B l e O C j O O B n + W e i y 5 7 c 3 B h b i w 5 f S Z x d W 9 0 O y w m c X V v d D t T Z W N 0 a W 9 u M S 9 s Y X J n Z V 9 l d m V u X 3 N l c m l l c 1 9 y d W x l X 2 Z f M C A x X 3 R z X 2 F s d G V y b m F 0 a W 5 n I C g 1 K S / l p I n m m 7 T j g Z X j g o z j g Z / l n o s u e + a c g O e f r T 0 s M T B 9 J n F 1 b 3 Q 7 L C Z x d W 9 0 O 1 N l Y 3 R p b 2 4 x L 2 x h c m d l X 2 V 2 Z W 5 f c 2 V y a W V z X 3 J 1 b G V f Z l 8 w I D F f d H N f Y W x 0 Z X J u Y X R p b m c g K D U p L + W k i e a b t O O B l e O C j O O B n + W e i y 5 7 c 2 h v c n R l c 3 Q s M T F 9 J n F 1 b 3 Q 7 L C Z x d W 9 0 O 1 N l Y 3 R p b 2 4 x L 2 x h c m d l X 2 V 2 Z W 5 f c 2 V y a W V z X 3 J 1 b G V f Z l 8 w I D F f d H N f Y W x 0 Z X J u Y X R p b m c g K D U p L + W k i e a b t O O B l e O C j O O B n + W e i y 5 7 5 b G A I O S 4 i u m Z k D 0 s M T J 9 J n F 1 b 3 Q 7 L C Z x d W 9 0 O 1 N l Y 3 R p b 2 4 x L 2 x h c m d l X 2 V 2 Z W 5 f c 2 V y a W V z X 3 J 1 b G V f Z l 8 w I D F f d H N f Y W x 0 Z X J u Y X R p b m c g K D U p L + W k i e a b t O O B l e O C j O O B n + W e i y 5 7 b G 9 u Z 2 V z d C w x M 3 0 m c X V v d D s s J n F 1 b 3 Q 7 U 2 V j d G l v b j E v b G F y Z 2 V f Z X Z l b l 9 z Z X J p Z X N f c n V s Z V 9 m X z A g M V 9 0 c 1 9 h b H R l c m 5 h d G l u Z y A o N S k v 5 a S J 5 p u 0 4 4 G V 4 4 K M 4 4 G f 5 Z 6 L L n v l s Y A g 6 K i I P S w x N H 0 m c X V v d D s s J n F 1 b 3 Q 7 U 2 V j d G l v b j E v b G F y Z 2 V f Z X Z l b l 9 z Z X J p Z X N f c n V s Z V 9 m X z A g M V 9 0 c 1 9 h b H R l c m 5 h d G l u Z y A o N S k v 5 a S J 5 p u 0 4 4 G V 4 4 K M 4 4 G f 5 Z 6 L L n t 0 b 3 R h b F 9 h Y i w x N X 0 m c X V v d D s s J n F 1 b 3 Q 7 U 2 V j d G l v b j E v b G F y Z 2 V f Z X Z l b l 9 z Z X J p Z X N f c n V s Z V 9 m X z A g M V 9 0 c 1 9 h b H R l c m 5 h d G l u Z y A o N S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N S k v 5 a S J 5 p u 0 4 4 G V 4 4 K M 4 4 G f 5 Z 6 L L n t 3 a W 5 z X 2 E s M T d 9 J n F 1 b 3 Q 7 L C Z x d W 9 0 O 1 N l Y 3 R p b 2 4 x L 2 x h c m d l X 2 V 2 Z W 5 f c 2 V y a W V z X 3 J 1 b G V f Z l 8 w I D F f d H N f Y W x 0 Z X J u Y X R p b m c g K D U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U p L + W k i e a b t O O B l e O C j O O B n + W e i y 5 7 d 2 l u c 1 9 i L D E 5 f S Z x d W 9 0 O y w m c X V v d D t T Z W N 0 a W 9 u M S 9 s Y X J n Z V 9 l d m V u X 3 N l c m l l c 1 9 y d W x l X 2 Z f M C A x X 3 R z X 2 F s d G V y b m F 0 a W 5 n I C g 1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1 K S / l p I n m m 7 T j g Z X j g o z j g Z / l n o s u e 3 N 1 Y 2 M s M j F 9 J n F 1 b 3 Q 7 L C Z x d W 9 0 O 1 N l Y 3 R p b 2 4 x L 2 x h c m d l X 2 V 2 Z W 5 f c 2 V y a W V z X 3 J 1 b G V f Z l 8 w I D F f d H N f Y W x 0 Z X J u Y X R p b m c g K D U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U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1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1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N S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N S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U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U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1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1 K S / l p I n m m 7 T j g Z X j g o z j g Z / l n o s u e 2 Z h a W w s M z F 9 J n F 1 b 3 Q 7 L C Z x d W 9 0 O 1 N l Y 3 R p b 2 4 x L 2 x h c m d l X 2 V 2 Z W 5 f c 2 V y a W V z X 3 J 1 b G V f Z l 8 w I D F f d H N f Y W x 0 Z X J u Y X R p b m c g K D U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U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1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1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N S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U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1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1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N S k v 5 a S J 5 p u 0 4 4 G V 4 4 K M 4 4 G f 5 Z 6 L L n v j g r f j g 6 o g 5 Y u d 5 p W X 5 L u Y 4 4 G L 4 4 G a P S w 0 M H 0 m c X V v d D s s J n F 1 b 3 Q 7 U 2 V j d G l v b j E v b G F y Z 2 V f Z X Z l b l 9 z Z X J p Z X N f c n V s Z V 9 m X z A g M V 9 0 c 1 9 h b H R l c m 5 h d G l u Z y A o N S k v 5 a S J 5 p u 0 4 4 G V 4 4 K M 4 4 G f 5 Z 6 L L n t u b 1 9 3 a W 5 z X 2 F i L D Q x f S Z x d W 9 0 O y w m c X V v d D t T Z W N 0 a W 9 u M S 9 s Y X J n Z V 9 l d m V u X 3 N l c m l l c 1 9 y d W x l X 2 Z f M C A x X 3 R z X 2 F s d G V y b m F 0 a W 5 n I C g 1 K S / l p I n m m 7 T j g Z X j g o z j g Z / l n o s u e + O C t + O D q i w 0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N S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U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x N z Q 0 Y W I 3 L T Q 2 Z G E t N D A 3 O C 1 i O D V j L W E 4 Z j I x N G J l N z I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F Q y M T o 0 N j o 0 M y 4 4 M D A 5 M j A x W i I g L z 4 8 R W 5 0 c n k g V H l w Z T 0 i R m l s b E N v b H V t b l R 5 c G V z I i B W Y W x 1 Z T 0 i c 0 J n T U d B d 1 l E Q m d N R 0 F 3 W U R C Z 0 1 H Q X d Z R E J n T U d B d 1 l E Q m d N R 0 F 3 W U R C Z 0 1 H Q X d Z R E J n T U d B d 1 l E Q m c 9 P S I g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k u I r p m Z A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V 9 0 c 1 9 h b H R l c m 5 h d G l u Z y A o N i k v 5 a S J 5 p u 0 4 4 G V 4 4 K M 4 4 G f 5 Z 6 L L n t w P S w w f S Z x d W 9 0 O y w m c X V v d D t T Z W N 0 a W 9 u M S 9 s Y X J n Z V 9 l d m V u X 3 N l c m l l c 1 9 y d W x l X 2 Z f M C A x X 3 R z X 2 F s d G V y b m F 0 a W 5 n I C g 2 K S / l p I n m m 7 T j g Z X j g o z j g Z / l n o s u e 3 A s M X 0 m c X V v d D s s J n F 1 b 3 Q 7 U 2 V j d G l v b j E v b G F y Z 2 V f Z X Z l b l 9 z Z X J p Z X N f c n V s Z V 9 m X z A g M V 9 0 c 1 9 h b H R l c m 5 h d G l u Z y A o N i k v 5 a S J 5 p u 0 4 4 G V 4 4 K M 4 4 G f 5 Z 6 L L n v v v I U g Z j 0 s M n 0 m c X V v d D s s J n F 1 b 3 Q 7 U 2 V j d G l v b j E v b G F y Z 2 V f Z X Z l b l 9 z Z X J p Z X N f c n V s Z V 9 m X z A g M V 9 0 c 1 9 h b H R l c m 5 h d G l u Z y A o N i k v 5 a S J 5 p u 0 4 4 G V 4 4 K M 4 4 G f 5 Z 6 L L n t m Y W l s d X J l X 3 J h d G U s M 3 0 m c X V v d D s s J n F 1 b 3 Q 7 U 2 V j d G l v b j E v b G F y Z 2 V f Z X Z l b l 9 z Z X J p Z X N f c n V s Z V 9 m X z A g M V 9 0 c 1 9 h b H R l c m 5 h d G l u Z y A o N i k v 5 a S J 5 p u 0 4 4 G V 4 4 K M 4 4 G f 5 Z 6 L L n v v v I U g 6 K G o P S w 0 f S Z x d W 9 0 O y w m c X V v d D t T Z W N 0 a W 9 u M S 9 s Y X J n Z V 9 l d m V u X 3 N l c m l l c 1 9 y d W x l X 2 Z f M C A x X 3 R z X 2 F s d G V y b m F 0 a W 5 n I C g 2 K S / l p I n m m 7 T j g Z X j g o z j g Z / l n o s u e 3 B f c 3 R l c C w 1 f S Z x d W 9 0 O y w m c X V v d D t T Z W N 0 a W 9 u M S 9 s Y X J n Z V 9 l d m V u X 3 N l c m l l c 1 9 y d W x l X 2 Z f M C A x X 3 R z X 2 F s d G V y b m F 0 a W 5 n I C g 2 K S / l p I n m m 7 T j g Z X j g o z j g Z / l n o s u e + i j j z 0 s N n 0 m c X V v d D s s J n F 1 b 3 Q 7 U 2 V j d G l v b j E v b G F y Z 2 V f Z X Z l b l 9 z Z X J p Z X N f c n V s Z V 9 m X z A g M V 9 0 c 1 9 h b H R l c m 5 h d G l u Z y A o N i k v 5 a S J 5 p u 0 4 4 G V 4 4 K M 4 4 G f 5 Z 6 L L n t x X 3 N 0 Z X A s N 3 0 m c X V v d D s s J n F 1 b 3 Q 7 U 2 V j d G l v b j E v b G F y Z 2 V f Z X Z l b l 9 z Z X J p Z X N f c n V s Z V 9 m X z A g M V 9 0 c 1 9 h b H R l c m 5 h d G l u Z y A o N i k v 5 a S J 5 p u 0 4 4 G V 4 4 K M 4 4 G f 5 Z 6 L L n v n m 6 4 9 L D h 9 J n F 1 b 3 Q 7 L C Z x d W 9 0 O 1 N l Y 3 R p b 2 4 x L 2 x h c m d l X 2 V 2 Z W 5 f c 2 V y a W V z X 3 J 1 b G V f Z l 8 w I D F f d H N f Y W x 0 Z X J u Y X R p b m c g K D Y p L + W k i e a b t O O B l e O C j O O B n + W e i y 5 7 c 3 B h b i w 5 f S Z x d W 9 0 O y w m c X V v d D t T Z W N 0 a W 9 u M S 9 s Y X J n Z V 9 l d m V u X 3 N l c m l l c 1 9 y d W x l X 2 Z f M C A x X 3 R z X 2 F s d G V y b m F 0 a W 5 n I C g 2 K S / l p I n m m 7 T j g Z X j g o z j g Z / l n o s u e + a c g O e f r T 0 s M T B 9 J n F 1 b 3 Q 7 L C Z x d W 9 0 O 1 N l Y 3 R p b 2 4 x L 2 x h c m d l X 2 V 2 Z W 5 f c 2 V y a W V z X 3 J 1 b G V f Z l 8 w I D F f d H N f Y W x 0 Z X J u Y X R p b m c g K D Y p L + W k i e a b t O O B l e O C j O O B n + W e i y 5 7 c 2 h v c n R l c 3 Q s M T F 9 J n F 1 b 3 Q 7 L C Z x d W 9 0 O 1 N l Y 3 R p b 2 4 x L 2 x h c m d l X 2 V 2 Z W 5 f c 2 V y a W V z X 3 J 1 b G V f Z l 8 w I D F f d H N f Y W x 0 Z X J u Y X R p b m c g K D Y p L + W k i e a b t O O B l e O C j O O B n + W e i y 5 7 5 b G A I O S 4 i u m Z k D 0 s M T J 9 J n F 1 b 3 Q 7 L C Z x d W 9 0 O 1 N l Y 3 R p b 2 4 x L 2 x h c m d l X 2 V 2 Z W 5 f c 2 V y a W V z X 3 J 1 b G V f Z l 8 w I D F f d H N f Y W x 0 Z X J u Y X R p b m c g K D Y p L + W k i e a b t O O B l e O C j O O B n + W e i y 5 7 b G 9 u Z 2 V z d C w x M 3 0 m c X V v d D s s J n F 1 b 3 Q 7 U 2 V j d G l v b j E v b G F y Z 2 V f Z X Z l b l 9 z Z X J p Z X N f c n V s Z V 9 m X z A g M V 9 0 c 1 9 h b H R l c m 5 h d G l u Z y A o N i k v 5 a S J 5 p u 0 4 4 G V 4 4 K M 4 4 G f 5 Z 6 L L n v l s Y A g 6 K i I P S w x N H 0 m c X V v d D s s J n F 1 b 3 Q 7 U 2 V j d G l v b j E v b G F y Z 2 V f Z X Z l b l 9 z Z X J p Z X N f c n V s Z V 9 m X z A g M V 9 0 c 1 9 h b H R l c m 5 h d G l u Z y A o N i k v 5 a S J 5 p u 0 4 4 G V 4 4 K M 4 4 G f 5 Z 6 L L n t 0 b 3 R h b F 9 h Y i w x N X 0 m c X V v d D s s J n F 1 b 3 Q 7 U 2 V j d G l v b j E v b G F y Z 2 V f Z X Z l b l 9 z Z X J p Z X N f c n V s Z V 9 m X z A g M V 9 0 c 1 9 h b H R l c m 5 h d G l u Z y A o N i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N i k v 5 a S J 5 p u 0 4 4 G V 4 4 K M 4 4 G f 5 Z 6 L L n t 3 a W 5 z X 2 E s M T d 9 J n F 1 b 3 Q 7 L C Z x d W 9 0 O 1 N l Y 3 R p b 2 4 x L 2 x h c m d l X 2 V 2 Z W 5 f c 2 V y a W V z X 3 J 1 b G V f Z l 8 w I D F f d H N f Y W x 0 Z X J u Y X R p b m c g K D Y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Y p L + W k i e a b t O O B l e O C j O O B n + W e i y 5 7 d 2 l u c 1 9 i L D E 5 f S Z x d W 9 0 O y w m c X V v d D t T Z W N 0 a W 9 u M S 9 s Y X J n Z V 9 l d m V u X 3 N l c m l l c 1 9 y d W x l X 2 Z f M C A x X 3 R z X 2 F s d G V y b m F 0 a W 5 n I C g 2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2 K S / l p I n m m 7 T j g Z X j g o z j g Z / l n o s u e 3 N 1 Y 2 M s M j F 9 J n F 1 b 3 Q 7 L C Z x d W 9 0 O 1 N l Y 3 R p b 2 4 x L 2 x h c m d l X 2 V 2 Z W 5 f c 2 V y a W V z X 3 J 1 b G V f Z l 8 w I D F f d H N f Y W x 0 Z X J u Y X R p b m c g K D Y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Y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2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2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N i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N i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Y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Y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2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2 K S / l p I n m m 7 T j g Z X j g o z j g Z / l n o s u e 2 Z h a W w s M z F 9 J n F 1 b 3 Q 7 L C Z x d W 9 0 O 1 N l Y 3 R p b 2 4 x L 2 x h c m d l X 2 V 2 Z W 5 f c 2 V y a W V z X 3 J 1 b G V f Z l 8 w I D F f d H N f Y W x 0 Z X J u Y X R p b m c g K D Y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Y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2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2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N i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Y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2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2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N i k v 5 a S J 5 p u 0 4 4 G V 4 4 K M 4 4 G f 5 Z 6 L L n v j g r f j g 6 o g 5 Y u d 5 p W X 5 L u Y 4 4 G L 4 4 G a P S w 0 M H 0 m c X V v d D s s J n F 1 b 3 Q 7 U 2 V j d G l v b j E v b G F y Z 2 V f Z X Z l b l 9 z Z X J p Z X N f c n V s Z V 9 m X z A g M V 9 0 c 1 9 h b H R l c m 5 h d G l u Z y A o N i k v 5 a S J 5 p u 0 4 4 G V 4 4 K M 4 4 G f 5 Z 6 L L n t u b 1 9 3 a W 5 z X 2 F i L D Q x f S Z x d W 9 0 O y w m c X V v d D t T Z W N 0 a W 9 u M S 9 s Y X J n Z V 9 l d m V u X 3 N l c m l l c 1 9 y d W x l X 2 Z f M C A x X 3 R z X 2 F s d G V y b m F 0 a W 5 n I C g 2 K S / l p I n m m 7 T j g Z X j g o z j g Z / l n o s u e + O C t + O D q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F f d H N f Y W x 0 Z X J u Y X R p b m c g K D Y p L + W k i e a b t O O B l e O C j O O B n + W e i y 5 7 c D 0 s M H 0 m c X V v d D s s J n F 1 b 3 Q 7 U 2 V j d G l v b j E v b G F y Z 2 V f Z X Z l b l 9 z Z X J p Z X N f c n V s Z V 9 m X z A g M V 9 0 c 1 9 h b H R l c m 5 h d G l u Z y A o N i k v 5 a S J 5 p u 0 4 4 G V 4 4 K M 4 4 G f 5 Z 6 L L n t w L D F 9 J n F 1 b 3 Q 7 L C Z x d W 9 0 O 1 N l Y 3 R p b 2 4 x L 2 x h c m d l X 2 V 2 Z W 5 f c 2 V y a W V z X 3 J 1 b G V f Z l 8 w I D F f d H N f Y W x 0 Z X J u Y X R p b m c g K D Y p L + W k i e a b t O O B l e O C j O O B n + W e i y 5 7 7 7 y F I G Y 9 L D J 9 J n F 1 b 3 Q 7 L C Z x d W 9 0 O 1 N l Y 3 R p b 2 4 x L 2 x h c m d l X 2 V 2 Z W 5 f c 2 V y a W V z X 3 J 1 b G V f Z l 8 w I D F f d H N f Y W x 0 Z X J u Y X R p b m c g K D Y p L + W k i e a b t O O B l e O C j O O B n + W e i y 5 7 Z m F p b H V y Z V 9 y Y X R l L D N 9 J n F 1 b 3 Q 7 L C Z x d W 9 0 O 1 N l Y 3 R p b 2 4 x L 2 x h c m d l X 2 V 2 Z W 5 f c 2 V y a W V z X 3 J 1 b G V f Z l 8 w I D F f d H N f Y W x 0 Z X J u Y X R p b m c g K D Y p L + W k i e a b t O O B l e O C j O O B n + W e i y 5 7 7 7 y F I O i h q D 0 s N H 0 m c X V v d D s s J n F 1 b 3 Q 7 U 2 V j d G l v b j E v b G F y Z 2 V f Z X Z l b l 9 z Z X J p Z X N f c n V s Z V 9 m X z A g M V 9 0 c 1 9 h b H R l c m 5 h d G l u Z y A o N i k v 5 a S J 5 p u 0 4 4 G V 4 4 K M 4 4 G f 5 Z 6 L L n t w X 3 N 0 Z X A s N X 0 m c X V v d D s s J n F 1 b 3 Q 7 U 2 V j d G l v b j E v b G F y Z 2 V f Z X Z l b l 9 z Z X J p Z X N f c n V s Z V 9 m X z A g M V 9 0 c 1 9 h b H R l c m 5 h d G l u Z y A o N i k v 5 a S J 5 p u 0 4 4 G V 4 4 K M 4 4 G f 5 Z 6 L L n v o o 4 8 9 L D Z 9 J n F 1 b 3 Q 7 L C Z x d W 9 0 O 1 N l Y 3 R p b 2 4 x L 2 x h c m d l X 2 V 2 Z W 5 f c 2 V y a W V z X 3 J 1 b G V f Z l 8 w I D F f d H N f Y W x 0 Z X J u Y X R p b m c g K D Y p L + W k i e a b t O O B l e O C j O O B n + W e i y 5 7 c V 9 z d G V w L D d 9 J n F 1 b 3 Q 7 L C Z x d W 9 0 O 1 N l Y 3 R p b 2 4 x L 2 x h c m d l X 2 V 2 Z W 5 f c 2 V y a W V z X 3 J 1 b G V f Z l 8 w I D F f d H N f Y W x 0 Z X J u Y X R p b m c g K D Y p L + W k i e a b t O O B l e O C j O O B n + W e i y 5 7 5 5 u u P S w 4 f S Z x d W 9 0 O y w m c X V v d D t T Z W N 0 a W 9 u M S 9 s Y X J n Z V 9 l d m V u X 3 N l c m l l c 1 9 y d W x l X 2 Z f M C A x X 3 R z X 2 F s d G V y b m F 0 a W 5 n I C g 2 K S / l p I n m m 7 T j g Z X j g o z j g Z / l n o s u e 3 N w Y W 4 s O X 0 m c X V v d D s s J n F 1 b 3 Q 7 U 2 V j d G l v b j E v b G F y Z 2 V f Z X Z l b l 9 z Z X J p Z X N f c n V s Z V 9 m X z A g M V 9 0 c 1 9 h b H R l c m 5 h d G l u Z y A o N i k v 5 a S J 5 p u 0 4 4 G V 4 4 K M 4 4 G f 5 Z 6 L L n v m n I D n n 6 0 9 L D E w f S Z x d W 9 0 O y w m c X V v d D t T Z W N 0 a W 9 u M S 9 s Y X J n Z V 9 l d m V u X 3 N l c m l l c 1 9 y d W x l X 2 Z f M C A x X 3 R z X 2 F s d G V y b m F 0 a W 5 n I C g 2 K S / l p I n m m 7 T j g Z X j g o z j g Z / l n o s u e 3 N o b 3 J 0 Z X N 0 L D E x f S Z x d W 9 0 O y w m c X V v d D t T Z W N 0 a W 9 u M S 9 s Y X J n Z V 9 l d m V u X 3 N l c m l l c 1 9 y d W x l X 2 Z f M C A x X 3 R z X 2 F s d G V y b m F 0 a W 5 n I C g 2 K S / l p I n m m 7 T j g Z X j g o z j g Z / l n o s u e + W x g C D k u I r p m Z A 9 L D E y f S Z x d W 9 0 O y w m c X V v d D t T Z W N 0 a W 9 u M S 9 s Y X J n Z V 9 l d m V u X 3 N l c m l l c 1 9 y d W x l X 2 Z f M C A x X 3 R z X 2 F s d G V y b m F 0 a W 5 n I C g 2 K S / l p I n m m 7 T j g Z X j g o z j g Z / l n o s u e 2 x v b m d l c 3 Q s M T N 9 J n F 1 b 3 Q 7 L C Z x d W 9 0 O 1 N l Y 3 R p b 2 4 x L 2 x h c m d l X 2 V 2 Z W 5 f c 2 V y a W V z X 3 J 1 b G V f Z l 8 w I D F f d H N f Y W x 0 Z X J u Y X R p b m c g K D Y p L + W k i e a b t O O B l e O C j O O B n + W e i y 5 7 5 b G A I O i o i D 0 s M T R 9 J n F 1 b 3 Q 7 L C Z x d W 9 0 O 1 N l Y 3 R p b 2 4 x L 2 x h c m d l X 2 V 2 Z W 5 f c 2 V y a W V z X 3 J 1 b G V f Z l 8 w I D F f d H N f Y W x 0 Z X J u Y X R p b m c g K D Y p L + W k i e a b t O O B l e O C j O O B n + W e i y 5 7 d G 9 0 Y W x f Y W I s M T V 9 J n F 1 b 3 Q 7 L C Z x d W 9 0 O 1 N l Y 3 R p b 2 4 x L 2 x h c m d l X 2 V 2 Z W 5 f c 2 V y a W V z X 3 J 1 b G V f Z l 8 w I D F f d H N f Y W x 0 Z X J u Y X R p b m c g K D Y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Y p L + W k i e a b t O O B l e O C j O O B n + W e i y 5 7 d 2 l u c 1 9 h L D E 3 f S Z x d W 9 0 O y w m c X V v d D t T Z W N 0 a W 9 u M S 9 s Y X J n Z V 9 l d m V u X 3 N l c m l l c 1 9 y d W x l X 2 Z f M C A x X 3 R z X 2 F s d G V y b m F 0 a W 5 n I C g 2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2 K S / l p I n m m 7 T j g Z X j g o z j g Z / l n o s u e 3 d p b n N f Y i w x O X 0 m c X V v d D s s J n F 1 b 3 Q 7 U 2 V j d G l v b j E v b G F y Z 2 V f Z X Z l b l 9 z Z X J p Z X N f c n V s Z V 9 m X z A g M V 9 0 c 1 9 h b H R l c m 5 h d G l u Z y A o N i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N i k v 5 a S J 5 p u 0 4 4 G V 4 4 K M 4 4 G f 5 Z 6 L L n t z d W N j L D I x f S Z x d W 9 0 O y w m c X V v d D t T Z W N 0 a W 9 u M S 9 s Y X J n Z V 9 l d m V u X 3 N l c m l l c 1 9 y d W x l X 2 Z f M C A x X 3 R z X 2 F s d G V y b m F 0 a W 5 n I C g 2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2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N i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N i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Y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Y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2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2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N i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N i k v 5 a S J 5 p u 0 4 4 G V 4 4 K M 4 4 G f 5 Z 6 L L n t m Y W l s L D M x f S Z x d W 9 0 O y w m c X V v d D t T Z W N 0 a W 9 u M S 9 s Y X J n Z V 9 l d m V u X 3 N l c m l l c 1 9 y d W x l X 2 Z f M C A x X 3 R z X 2 F s d G V y b m F 0 a W 5 n I C g 2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2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N i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N i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Y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2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N i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N i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Y p L + W k i e a b t O O B l e O C j O O B n + W e i y 5 7 4 4 K 3 4 4 O q I O W L n e a V l + S 7 m O O B i + O B m j 0 s N D B 9 J n F 1 b 3 Q 7 L C Z x d W 9 0 O 1 N l Y 3 R p b 2 4 x L 2 x h c m d l X 2 V 2 Z W 5 f c 2 V y a W V z X 3 J 1 b G V f Z l 8 w I D F f d H N f Y W x 0 Z X J u Y X R p b m c g K D Y p L + W k i e a b t O O B l e O C j O O B n + W e i y 5 7 b m 9 f d 2 l u c 1 9 h Y i w 0 M X 0 m c X V v d D s s J n F 1 b 3 Q 7 U 2 V j d G l v b j E v b G F y Z 2 V f Z X Z l b l 9 z Z X J p Z X N f c n V s Z V 9 m X z A g M V 9 0 c 1 9 h b H R l c m 5 h d G l u Z y A o N i k v 5 a S J 5 p u 0 4 4 G V 4 4 K M 4 4 G f 5 Z 6 L L n v j g r f j g 6 o s N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Y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2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Z n J v e m V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M 1 M T k 4 Z T c t N j V h M i 0 0 Y z g 2 L W E 0 N T M t Y j l l N z F i M z Y y M G M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h c m d l X 2 V 2 Z W 5 f c 2 V y a W V z X 3 J 1 b G V f Z l 8 w X z B f d H N f Z n J v e m V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4 V D I z O j A 5 O j E 2 L j A 5 O D Q z N j V a I i A v P j x F b n R y e S B U e X B l P S J G a W x s Q 2 9 s d W 1 u V H l w Z X M i I F Z h b H V l P S J z Q m d N R 0 F 3 W U R C Z 0 1 H Q X d Z R E J n T U d B d 1 l E Q m d N R 0 F 3 W U R C Z 0 1 H Q X d Z R E J n T U d B d 1 l E Q m d N R 0 F 3 W U R C Z z 0 9 I i A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e f r T 0 m c X V v d D s s J n F 1 b 3 Q 7 c 2 h v c n R l c 3 Q m c X V v d D s s J n F 1 b 3 Q 7 5 b G A I O S 4 i u m Z k D 0 m c X V v d D s s J n F 1 b 3 Q 7 b G 9 u Z 2 V z d C Z x d W 9 0 O y w m c X V v d D v l s Y A g 6 K i I P S Z x d W 9 0 O y w m c X V v d D t 0 b 3 R h b F 9 h Y i Z x d W 9 0 O y w m c X V v d D v j g r f j g 6 o g 7 7 y h 5 Y u d P S Z x d W 9 0 O y w m c X V v d D t 3 a W 5 z X 2 E m c X V v d D s s J n F 1 b 3 Q 7 4 4 K 3 4 4 O q I O + 8 o u W L n T 0 m c X V v d D s s J n F 1 b 3 Q 7 d 2 l u c 1 9 i J n F 1 b 3 Q 7 L C Z x d W 9 0 O + O C t + O D q i D m i J D l i p 8 9 J n F 1 b 3 Q 7 L C Z x d W 9 0 O 3 N 1 Y 2 M m c X V v d D s s J n F 1 b 3 Q 7 4 4 K 3 4 4 O q I O a I k O + 8 o e a 6 g O e C u T 0 m c X V v d D s s J n F 1 b 3 Q 7 c 1 9 m d W x f d 2 l u c 1 9 h J n F 1 b 3 Q 7 L C Z x d W 9 0 O + O C t + O D q i D m i J D v v K L m u o D n g r k 9 J n F 1 b 3 Q 7 L C Z x d W 9 0 O 3 N f Z n V s X 3 d p b n N f Y i Z x d W 9 0 O y w m c X V v d D v j g r f j g 6 o g 5 o i Q 7 7 y h 5 4 K 5 5 b e u 5 Y u d P S Z x d W 9 0 O y w m c X V v d D t z X 3 B 0 c 1 9 3 a W 5 z X 2 E m c X V v d D s s J n F 1 b 3 Q 7 4 4 K 3 4 4 O q I O a I k O + 8 o u e C u e W 3 r u W L n T 0 m c X V v d D s s J n F 1 b 3 Q 7 c 1 9 w d H N f d 2 l u c 1 9 i J n F 1 b 3 Q 7 L C Z x d W 9 0 O + O C t + O D q i D l p L H m l Z c 9 J n F 1 b 3 Q 7 L C Z x d W 9 0 O 2 Z h a W w m c X V v d D s s J n F 1 b 3 Q 7 4 4 K 3 4 4 O q I O W k s e + 8 o e a 6 g O e C u T 0 m c X V v d D s s J n F 1 b 3 Q 7 Z l 9 m d W x f d 2 l u c 1 9 h J n F 1 b 3 Q 7 L C Z x d W 9 0 O + O C t + O D q i D l p L H v v K L m u o D n g r k 9 J n F 1 b 3 Q 7 L C Z x d W 9 0 O 2 Z f Z n V s X 3 d p b n N f Y i Z x d W 9 0 O y w m c X V v d D v j g r f j g 6 o g I O W k s e + 8 o e e C u e W 3 r u W L n T 0 m c X V v d D s s J n F 1 b 3 Q 7 Z l 9 w d H N f d 2 l u c 1 9 h J n F 1 b 3 Q 7 L C Z x d W 9 0 O + O C t + O D q i D l p L H v v K L n g r n l t 6 7 l i 5 0 9 J n F 1 b 3 Q 7 L C Z x d W 9 0 O 2 Z f c H R z X 3 d p b n N f Y i Z x d W 9 0 O y w m c X V v d D v j g r f j g 6 o g 5 Y u d 5 p W X 5 L u Y 4 4 G L 4 4 G a P S Z x d W 9 0 O y w m c X V v d D t u b 1 9 3 a W 5 z X 2 F i J n F 1 b 3 Q 7 L C Z x d W 9 0 O + O C t + O D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J n Z V 9 l d m V u X 3 N l c m l l c 1 9 y d W x l X 2 Z f M C A w X 3 R z X 2 Z y b 3 p l b i / l p I n m m 7 T j g Z X j g o z j g Z / l n o s u e 3 A 9 L D B 9 J n F 1 b 3 Q 7 L C Z x d W 9 0 O 1 N l Y 3 R p b 2 4 x L 2 x h c m d l X 2 V 2 Z W 5 f c 2 V y a W V z X 3 J 1 b G V f Z l 8 w I D B f d H N f Z n J v e m V u L + W k i e a b t O O B l e O C j O O B n + W e i y 5 7 c C w x f S Z x d W 9 0 O y w m c X V v d D t T Z W N 0 a W 9 u M S 9 s Y X J n Z V 9 l d m V u X 3 N l c m l l c 1 9 y d W x l X 2 Z f M C A w X 3 R z X 2 Z y b 3 p l b i / l p I n m m 7 T j g Z X j g o z j g Z / l n o s u e + + 8 h S B m P S w y f S Z x d W 9 0 O y w m c X V v d D t T Z W N 0 a W 9 u M S 9 s Y X J n Z V 9 l d m V u X 3 N l c m l l c 1 9 y d W x l X 2 Z f M C A w X 3 R z X 2 Z y b 3 p l b i / l p I n m m 7 T j g Z X j g o z j g Z / l n o s u e 2 Z h a W x 1 c m V f c m F 0 Z S w z f S Z x d W 9 0 O y w m c X V v d D t T Z W N 0 a W 9 u M S 9 s Y X J n Z V 9 l d m V u X 3 N l c m l l c 1 9 y d W x l X 2 Z f M C A w X 3 R z X 2 Z y b 3 p l b i / l p I n m m 7 T j g Z X j g o z j g Z / l n o s u e + + 8 h S D o o a g 9 L D R 9 J n F 1 b 3 Q 7 L C Z x d W 9 0 O 1 N l Y 3 R p b 2 4 x L 2 x h c m d l X 2 V 2 Z W 5 f c 2 V y a W V z X 3 J 1 b G V f Z l 8 w I D B f d H N f Z n J v e m V u L + W k i e a b t O O B l e O C j O O B n + W e i y 5 7 c F 9 z d G V w L D V 9 J n F 1 b 3 Q 7 L C Z x d W 9 0 O 1 N l Y 3 R p b 2 4 x L 2 x h c m d l X 2 V 2 Z W 5 f c 2 V y a W V z X 3 J 1 b G V f Z l 8 w I D B f d H N f Z n J v e m V u L + W k i e a b t O O B l e O C j O O B n + W e i y 5 7 6 K O P P S w 2 f S Z x d W 9 0 O y w m c X V v d D t T Z W N 0 a W 9 u M S 9 s Y X J n Z V 9 l d m V u X 3 N l c m l l c 1 9 y d W x l X 2 Z f M C A w X 3 R z X 2 Z y b 3 p l b i / l p I n m m 7 T j g Z X j g o z j g Z / l n o s u e 3 F f c 3 R l c C w 3 f S Z x d W 9 0 O y w m c X V v d D t T Z W N 0 a W 9 u M S 9 s Y X J n Z V 9 l d m V u X 3 N l c m l l c 1 9 y d W x l X 2 Z f M C A w X 3 R z X 2 Z y b 3 p l b i / l p I n m m 7 T j g Z X j g o z j g Z / l n o s u e + e b r j 0 s O H 0 m c X V v d D s s J n F 1 b 3 Q 7 U 2 V j d G l v b j E v b G F y Z 2 V f Z X Z l b l 9 z Z X J p Z X N f c n V s Z V 9 m X z A g M F 9 0 c 1 9 m c m 9 6 Z W 4 v 5 a S J 5 p u 0 4 4 G V 4 4 K M 4 4 G f 5 Z 6 L L n t z c G F u L D l 9 J n F 1 b 3 Q 7 L C Z x d W 9 0 O 1 N l Y 3 R p b 2 4 x L 2 x h c m d l X 2 V 2 Z W 5 f c 2 V y a W V z X 3 J 1 b G V f Z l 8 w I D B f d H N f Z n J v e m V u L + W k i e a b t O O B l e O C j O O B n + W e i y 5 7 5 p y A 5 5 + t P S w x M H 0 m c X V v d D s s J n F 1 b 3 Q 7 U 2 V j d G l v b j E v b G F y Z 2 V f Z X Z l b l 9 z Z X J p Z X N f c n V s Z V 9 m X z A g M F 9 0 c 1 9 m c m 9 6 Z W 4 v 5 a S J 5 p u 0 4 4 G V 4 4 K M 4 4 G f 5 Z 6 L L n t z a G 9 y d G V z d C w x M X 0 m c X V v d D s s J n F 1 b 3 Q 7 U 2 V j d G l v b j E v b G F y Z 2 V f Z X Z l b l 9 z Z X J p Z X N f c n V s Z V 9 m X z A g M F 9 0 c 1 9 m c m 9 6 Z W 4 v 5 a S J 5 p u 0 4 4 G V 4 4 K M 4 4 G f 5 Z 6 L L n v l s Y A g 5 L i K 6 Z m Q P S w x M n 0 m c X V v d D s s J n F 1 b 3 Q 7 U 2 V j d G l v b j E v b G F y Z 2 V f Z X Z l b l 9 z Z X J p Z X N f c n V s Z V 9 m X z A g M F 9 0 c 1 9 m c m 9 6 Z W 4 v 5 a S J 5 p u 0 4 4 G V 4 4 K M 4 4 G f 5 Z 6 L L n t s b 2 5 n Z X N 0 L D E z f S Z x d W 9 0 O y w m c X V v d D t T Z W N 0 a W 9 u M S 9 s Y X J n Z V 9 l d m V u X 3 N l c m l l c 1 9 y d W x l X 2 Z f M C A w X 3 R z X 2 Z y b 3 p l b i / l p I n m m 7 T j g Z X j g o z j g Z / l n o s u e + W x g C D o q I g 9 L D E 0 f S Z x d W 9 0 O y w m c X V v d D t T Z W N 0 a W 9 u M S 9 s Y X J n Z V 9 l d m V u X 3 N l c m l l c 1 9 y d W x l X 2 Z f M C A w X 3 R z X 2 Z y b 3 p l b i / l p I n m m 7 T j g Z X j g o z j g Z / l n o s u e 3 R v d G F s X 2 F i L D E 1 f S Z x d W 9 0 O y w m c X V v d D t T Z W N 0 a W 9 u M S 9 s Y X J n Z V 9 l d m V u X 3 N l c m l l c 1 9 y d W x l X 2 Z f M C A w X 3 R z X 2 Z y b 3 p l b i / l p I n m m 7 T j g Z X j g o z j g Z / l n o s u e + O C t + O D q i D v v K H l i 5 0 9 L D E 2 f S Z x d W 9 0 O y w m c X V v d D t T Z W N 0 a W 9 u M S 9 s Y X J n Z V 9 l d m V u X 3 N l c m l l c 1 9 y d W x l X 2 Z f M C A w X 3 R z X 2 Z y b 3 p l b i / l p I n m m 7 T j g Z X j g o z j g Z / l n o s u e 3 d p b n N f Y S w x N 3 0 m c X V v d D s s J n F 1 b 3 Q 7 U 2 V j d G l v b j E v b G F y Z 2 V f Z X Z l b l 9 z Z X J p Z X N f c n V s Z V 9 m X z A g M F 9 0 c 1 9 m c m 9 6 Z W 4 v 5 a S J 5 p u 0 4 4 G V 4 4 K M 4 4 G f 5 Z 6 L L n v j g r f j g 6 o g 7 7 y i 5 Y u d P S w x O H 0 m c X V v d D s s J n F 1 b 3 Q 7 U 2 V j d G l v b j E v b G F y Z 2 V f Z X Z l b l 9 z Z X J p Z X N f c n V s Z V 9 m X z A g M F 9 0 c 1 9 m c m 9 6 Z W 4 v 5 a S J 5 p u 0 4 4 G V 4 4 K M 4 4 G f 5 Z 6 L L n t 3 a W 5 z X 2 I s M T l 9 J n F 1 b 3 Q 7 L C Z x d W 9 0 O 1 N l Y 3 R p b 2 4 x L 2 x h c m d l X 2 V 2 Z W 5 f c 2 V y a W V z X 3 J 1 b G V f Z l 8 w I D B f d H N f Z n J v e m V u L + W k i e a b t O O B l e O C j O O B n + W e i y 5 7 4 4 K 3 4 4 O q I O a I k O W K n z 0 s M j B 9 J n F 1 b 3 Q 7 L C Z x d W 9 0 O 1 N l Y 3 R p b 2 4 x L 2 x h c m d l X 2 V 2 Z W 5 f c 2 V y a W V z X 3 J 1 b G V f Z l 8 w I D B f d H N f Z n J v e m V u L + W k i e a b t O O B l e O C j O O B n + W e i y 5 7 c 3 V j Y y w y M X 0 m c X V v d D s s J n F 1 b 3 Q 7 U 2 V j d G l v b j E v b G F y Z 2 V f Z X Z l b l 9 z Z X J p Z X N f c n V s Z V 9 m X z A g M F 9 0 c 1 9 m c m 9 6 Z W 4 v 5 a S J 5 p u 0 4 4 G V 4 4 K M 4 4 G f 5 Z 6 L L n v j g r f j g 6 o g 5 o i Q 7 7 y h 5 r q A 5 4 K 5 P S w y M n 0 m c X V v d D s s J n F 1 b 3 Q 7 U 2 V j d G l v b j E v b G F y Z 2 V f Z X Z l b l 9 z Z X J p Z X N f c n V s Z V 9 m X z A g M F 9 0 c 1 9 m c m 9 6 Z W 4 v 5 a S J 5 p u 0 4 4 G V 4 4 K M 4 4 G f 5 Z 6 L L n t z X 2 Z 1 b F 9 3 a W 5 z X 2 E s M j N 9 J n F 1 b 3 Q 7 L C Z x d W 9 0 O 1 N l Y 3 R p b 2 4 x L 2 x h c m d l X 2 V 2 Z W 5 f c 2 V y a W V z X 3 J 1 b G V f Z l 8 w I D B f d H N f Z n J v e m V u L + W k i e a b t O O B l e O C j O O B n + W e i y 5 7 4 4 K 3 4 4 O q I O a I k O + 8 o u a 6 g O e C u T 0 s M j R 9 J n F 1 b 3 Q 7 L C Z x d W 9 0 O 1 N l Y 3 R p b 2 4 x L 2 x h c m d l X 2 V 2 Z W 5 f c 2 V y a W V z X 3 J 1 b G V f Z l 8 w I D B f d H N f Z n J v e m V u L + W k i e a b t O O B l e O C j O O B n + W e i y 5 7 c 1 9 m d W x f d 2 l u c 1 9 i L D I 1 f S Z x d W 9 0 O y w m c X V v d D t T Z W N 0 a W 9 u M S 9 s Y X J n Z V 9 l d m V u X 3 N l c m l l c 1 9 y d W x l X 2 Z f M C A w X 3 R z X 2 Z y b 3 p l b i / l p I n m m 7 T j g Z X j g o z j g Z / l n o s u e + O C t + O D q i D m i J D v v K H n g r n l t 6 7 l i 5 0 9 L D I 2 f S Z x d W 9 0 O y w m c X V v d D t T Z W N 0 a W 9 u M S 9 s Y X J n Z V 9 l d m V u X 3 N l c m l l c 1 9 y d W x l X 2 Z f M C A w X 3 R z X 2 Z y b 3 p l b i / l p I n m m 7 T j g Z X j g o z j g Z / l n o s u e 3 N f c H R z X 3 d p b n N f Y S w y N 3 0 m c X V v d D s s J n F 1 b 3 Q 7 U 2 V j d G l v b j E v b G F y Z 2 V f Z X Z l b l 9 z Z X J p Z X N f c n V s Z V 9 m X z A g M F 9 0 c 1 9 m c m 9 6 Z W 4 v 5 a S J 5 p u 0 4 4 G V 4 4 K M 4 4 G f 5 Z 6 L L n v j g r f j g 6 o g 5 o i Q 7 7 y i 5 4 K 5 5 b e u 5 Y u d P S w y O H 0 m c X V v d D s s J n F 1 b 3 Q 7 U 2 V j d G l v b j E v b G F y Z 2 V f Z X Z l b l 9 z Z X J p Z X N f c n V s Z V 9 m X z A g M F 9 0 c 1 9 m c m 9 6 Z W 4 v 5 a S J 5 p u 0 4 4 G V 4 4 K M 4 4 G f 5 Z 6 L L n t z X 3 B 0 c 1 9 3 a W 5 z X 2 I s M j l 9 J n F 1 b 3 Q 7 L C Z x d W 9 0 O 1 N l Y 3 R p b 2 4 x L 2 x h c m d l X 2 V 2 Z W 5 f c 2 V y a W V z X 3 J 1 b G V f Z l 8 w I D B f d H N f Z n J v e m V u L + W k i e a b t O O B l e O C j O O B n + W e i y 5 7 4 4 K 3 4 4 O q I O W k s e a V l z 0 s M z B 9 J n F 1 b 3 Q 7 L C Z x d W 9 0 O 1 N l Y 3 R p b 2 4 x L 2 x h c m d l X 2 V 2 Z W 5 f c 2 V y a W V z X 3 J 1 b G V f Z l 8 w I D B f d H N f Z n J v e m V u L + W k i e a b t O O B l e O C j O O B n + W e i y 5 7 Z m F p b C w z M X 0 m c X V v d D s s J n F 1 b 3 Q 7 U 2 V j d G l v b j E v b G F y Z 2 V f Z X Z l b l 9 z Z X J p Z X N f c n V s Z V 9 m X z A g M F 9 0 c 1 9 m c m 9 6 Z W 4 v 5 a S J 5 p u 0 4 4 G V 4 4 K M 4 4 G f 5 Z 6 L L n v j g r f j g 6 o g 5 a S x 7 7 y h 5 r q A 5 4 K 5 P S w z M n 0 m c X V v d D s s J n F 1 b 3 Q 7 U 2 V j d G l v b j E v b G F y Z 2 V f Z X Z l b l 9 z Z X J p Z X N f c n V s Z V 9 m X z A g M F 9 0 c 1 9 m c m 9 6 Z W 4 v 5 a S J 5 p u 0 4 4 G V 4 4 K M 4 4 G f 5 Z 6 L L n t m X 2 Z 1 b F 9 3 a W 5 z X 2 E s M z N 9 J n F 1 b 3 Q 7 L C Z x d W 9 0 O 1 N l Y 3 R p b 2 4 x L 2 x h c m d l X 2 V 2 Z W 5 f c 2 V y a W V z X 3 J 1 b G V f Z l 8 w I D B f d H N f Z n J v e m V u L + W k i e a b t O O B l e O C j O O B n + W e i y 5 7 4 4 K 3 4 4 O q I O W k s e + 8 o u a 6 g O e C u T 0 s M z R 9 J n F 1 b 3 Q 7 L C Z x d W 9 0 O 1 N l Y 3 R p b 2 4 x L 2 x h c m d l X 2 V 2 Z W 5 f c 2 V y a W V z X 3 J 1 b G V f Z l 8 w I D B f d H N f Z n J v e m V u L + W k i e a b t O O B l e O C j O O B n + W e i y 5 7 Z l 9 m d W x f d 2 l u c 1 9 i L D M 1 f S Z x d W 9 0 O y w m c X V v d D t T Z W N 0 a W 9 u M S 9 s Y X J n Z V 9 l d m V u X 3 N l c m l l c 1 9 y d W x l X 2 Z f M C A w X 3 R z X 2 Z y b 3 p l b i / l p I n m m 7 T j g Z X j g o z j g Z / l n o s u e + O C t + O D q i A g 5 a S x 7 7 y h 5 4 K 5 5 b e u 5 Y u d P S w z N n 0 m c X V v d D s s J n F 1 b 3 Q 7 U 2 V j d G l v b j E v b G F y Z 2 V f Z X Z l b l 9 z Z X J p Z X N f c n V s Z V 9 m X z A g M F 9 0 c 1 9 m c m 9 6 Z W 4 v 5 a S J 5 p u 0 4 4 G V 4 4 K M 4 4 G f 5 Z 6 L L n t m X 3 B 0 c 1 9 3 a W 5 z X 2 E s M z d 9 J n F 1 b 3 Q 7 L C Z x d W 9 0 O 1 N l Y 3 R p b 2 4 x L 2 x h c m d l X 2 V 2 Z W 5 f c 2 V y a W V z X 3 J 1 b G V f Z l 8 w I D B f d H N f Z n J v e m V u L + W k i e a b t O O B l e O C j O O B n + W e i y 5 7 4 4 K 3 4 4 O q I O W k s e + 8 o u e C u e W 3 r u W L n T 0 s M z h 9 J n F 1 b 3 Q 7 L C Z x d W 9 0 O 1 N l Y 3 R p b 2 4 x L 2 x h c m d l X 2 V 2 Z W 5 f c 2 V y a W V z X 3 J 1 b G V f Z l 8 w I D B f d H N f Z n J v e m V u L + W k i e a b t O O B l e O C j O O B n + W e i y 5 7 Z l 9 w d H N f d 2 l u c 1 9 i L D M 5 f S Z x d W 9 0 O y w m c X V v d D t T Z W N 0 a W 9 u M S 9 s Y X J n Z V 9 l d m V u X 3 N l c m l l c 1 9 y d W x l X 2 Z f M C A w X 3 R z X 2 Z y b 3 p l b i / l p I n m m 7 T j g Z X j g o z j g Z / l n o s u e + O C t + O D q i D l i 5 3 m l Z f k u 5 j j g Y v j g Z o 9 L D Q w f S Z x d W 9 0 O y w m c X V v d D t T Z W N 0 a W 9 u M S 9 s Y X J n Z V 9 l d m V u X 3 N l c m l l c 1 9 y d W x l X 2 Z f M C A w X 3 R z X 2 Z y b 3 p l b i / l p I n m m 7 T j g Z X j g o z j g Z / l n o s u e 2 5 v X 3 d p b n N f Y W I s N D F 9 J n F 1 b 3 Q 7 L C Z x d W 9 0 O 1 N l Y 3 R p b 2 4 x L 2 x h c m d l X 2 V 2 Z W 5 f c 2 V y a W V z X 3 J 1 b G V f Z l 8 w I D B f d H N f Z n J v e m V u L + W k i e a b t O O B l e O C j O O B n + W e i y 5 7 4 4 K 3 4 4 O q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b G F y Z 2 V f Z X Z l b l 9 z Z X J p Z X N f c n V s Z V 9 m X z A g M F 9 0 c 1 9 m c m 9 6 Z W 4 v 5 a S J 5 p u 0 4 4 G V 4 4 K M 4 4 G f 5 Z 6 L L n t w P S w w f S Z x d W 9 0 O y w m c X V v d D t T Z W N 0 a W 9 u M S 9 s Y X J n Z V 9 l d m V u X 3 N l c m l l c 1 9 y d W x l X 2 Z f M C A w X 3 R z X 2 Z y b 3 p l b i / l p I n m m 7 T j g Z X j g o z j g Z / l n o s u e 3 A s M X 0 m c X V v d D s s J n F 1 b 3 Q 7 U 2 V j d G l v b j E v b G F y Z 2 V f Z X Z l b l 9 z Z X J p Z X N f c n V s Z V 9 m X z A g M F 9 0 c 1 9 m c m 9 6 Z W 4 v 5 a S J 5 p u 0 4 4 G V 4 4 K M 4 4 G f 5 Z 6 L L n v v v I U g Z j 0 s M n 0 m c X V v d D s s J n F 1 b 3 Q 7 U 2 V j d G l v b j E v b G F y Z 2 V f Z X Z l b l 9 z Z X J p Z X N f c n V s Z V 9 m X z A g M F 9 0 c 1 9 m c m 9 6 Z W 4 v 5 a S J 5 p u 0 4 4 G V 4 4 K M 4 4 G f 5 Z 6 L L n t m Y W l s d X J l X 3 J h d G U s M 3 0 m c X V v d D s s J n F 1 b 3 Q 7 U 2 V j d G l v b j E v b G F y Z 2 V f Z X Z l b l 9 z Z X J p Z X N f c n V s Z V 9 m X z A g M F 9 0 c 1 9 m c m 9 6 Z W 4 v 5 a S J 5 p u 0 4 4 G V 4 4 K M 4 4 G f 5 Z 6 L L n v v v I U g 6 K G o P S w 0 f S Z x d W 9 0 O y w m c X V v d D t T Z W N 0 a W 9 u M S 9 s Y X J n Z V 9 l d m V u X 3 N l c m l l c 1 9 y d W x l X 2 Z f M C A w X 3 R z X 2 Z y b 3 p l b i / l p I n m m 7 T j g Z X j g o z j g Z / l n o s u e 3 B f c 3 R l c C w 1 f S Z x d W 9 0 O y w m c X V v d D t T Z W N 0 a W 9 u M S 9 s Y X J n Z V 9 l d m V u X 3 N l c m l l c 1 9 y d W x l X 2 Z f M C A w X 3 R z X 2 Z y b 3 p l b i / l p I n m m 7 T j g Z X j g o z j g Z / l n o s u e + i j j z 0 s N n 0 m c X V v d D s s J n F 1 b 3 Q 7 U 2 V j d G l v b j E v b G F y Z 2 V f Z X Z l b l 9 z Z X J p Z X N f c n V s Z V 9 m X z A g M F 9 0 c 1 9 m c m 9 6 Z W 4 v 5 a S J 5 p u 0 4 4 G V 4 4 K M 4 4 G f 5 Z 6 L L n t x X 3 N 0 Z X A s N 3 0 m c X V v d D s s J n F 1 b 3 Q 7 U 2 V j d G l v b j E v b G F y Z 2 V f Z X Z l b l 9 z Z X J p Z X N f c n V s Z V 9 m X z A g M F 9 0 c 1 9 m c m 9 6 Z W 4 v 5 a S J 5 p u 0 4 4 G V 4 4 K M 4 4 G f 5 Z 6 L L n v n m 6 4 9 L D h 9 J n F 1 b 3 Q 7 L C Z x d W 9 0 O 1 N l Y 3 R p b 2 4 x L 2 x h c m d l X 2 V 2 Z W 5 f c 2 V y a W V z X 3 J 1 b G V f Z l 8 w I D B f d H N f Z n J v e m V u L + W k i e a b t O O B l e O C j O O B n + W e i y 5 7 c 3 B h b i w 5 f S Z x d W 9 0 O y w m c X V v d D t T Z W N 0 a W 9 u M S 9 s Y X J n Z V 9 l d m V u X 3 N l c m l l c 1 9 y d W x l X 2 Z f M C A w X 3 R z X 2 Z y b 3 p l b i / l p I n m m 7 T j g Z X j g o z j g Z / l n o s u e + a c g O e f r T 0 s M T B 9 J n F 1 b 3 Q 7 L C Z x d W 9 0 O 1 N l Y 3 R p b 2 4 x L 2 x h c m d l X 2 V 2 Z W 5 f c 2 V y a W V z X 3 J 1 b G V f Z l 8 w I D B f d H N f Z n J v e m V u L + W k i e a b t O O B l e O C j O O B n + W e i y 5 7 c 2 h v c n R l c 3 Q s M T F 9 J n F 1 b 3 Q 7 L C Z x d W 9 0 O 1 N l Y 3 R p b 2 4 x L 2 x h c m d l X 2 V 2 Z W 5 f c 2 V y a W V z X 3 J 1 b G V f Z l 8 w I D B f d H N f Z n J v e m V u L + W k i e a b t O O B l e O C j O O B n + W e i y 5 7 5 b G A I O S 4 i u m Z k D 0 s M T J 9 J n F 1 b 3 Q 7 L C Z x d W 9 0 O 1 N l Y 3 R p b 2 4 x L 2 x h c m d l X 2 V 2 Z W 5 f c 2 V y a W V z X 3 J 1 b G V f Z l 8 w I D B f d H N f Z n J v e m V u L + W k i e a b t O O B l e O C j O O B n + W e i y 5 7 b G 9 u Z 2 V z d C w x M 3 0 m c X V v d D s s J n F 1 b 3 Q 7 U 2 V j d G l v b j E v b G F y Z 2 V f Z X Z l b l 9 z Z X J p Z X N f c n V s Z V 9 m X z A g M F 9 0 c 1 9 m c m 9 6 Z W 4 v 5 a S J 5 p u 0 4 4 G V 4 4 K M 4 4 G f 5 Z 6 L L n v l s Y A g 6 K i I P S w x N H 0 m c X V v d D s s J n F 1 b 3 Q 7 U 2 V j d G l v b j E v b G F y Z 2 V f Z X Z l b l 9 z Z X J p Z X N f c n V s Z V 9 m X z A g M F 9 0 c 1 9 m c m 9 6 Z W 4 v 5 a S J 5 p u 0 4 4 G V 4 4 K M 4 4 G f 5 Z 6 L L n t 0 b 3 R h b F 9 h Y i w x N X 0 m c X V v d D s s J n F 1 b 3 Q 7 U 2 V j d G l v b j E v b G F y Z 2 V f Z X Z l b l 9 z Z X J p Z X N f c n V s Z V 9 m X z A g M F 9 0 c 1 9 m c m 9 6 Z W 4 v 5 a S J 5 p u 0 4 4 G V 4 4 K M 4 4 G f 5 Z 6 L L n v j g r f j g 6 o g 7 7 y h 5 Y u d P S w x N n 0 m c X V v d D s s J n F 1 b 3 Q 7 U 2 V j d G l v b j E v b G F y Z 2 V f Z X Z l b l 9 z Z X J p Z X N f c n V s Z V 9 m X z A g M F 9 0 c 1 9 m c m 9 6 Z W 4 v 5 a S J 5 p u 0 4 4 G V 4 4 K M 4 4 G f 5 Z 6 L L n t 3 a W 5 z X 2 E s M T d 9 J n F 1 b 3 Q 7 L C Z x d W 9 0 O 1 N l Y 3 R p b 2 4 x L 2 x h c m d l X 2 V 2 Z W 5 f c 2 V y a W V z X 3 J 1 b G V f Z l 8 w I D B f d H N f Z n J v e m V u L + W k i e a b t O O B l e O C j O O B n + W e i y 5 7 4 4 K 3 4 4 O q I O + 8 o u W L n T 0 s M T h 9 J n F 1 b 3 Q 7 L C Z x d W 9 0 O 1 N l Y 3 R p b 2 4 x L 2 x h c m d l X 2 V 2 Z W 5 f c 2 V y a W V z X 3 J 1 b G V f Z l 8 w I D B f d H N f Z n J v e m V u L + W k i e a b t O O B l e O C j O O B n + W e i y 5 7 d 2 l u c 1 9 i L D E 5 f S Z x d W 9 0 O y w m c X V v d D t T Z W N 0 a W 9 u M S 9 s Y X J n Z V 9 l d m V u X 3 N l c m l l c 1 9 y d W x l X 2 Z f M C A w X 3 R z X 2 Z y b 3 p l b i / l p I n m m 7 T j g Z X j g o z j g Z / l n o s u e + O C t + O D q i D m i J D l i p 8 9 L D I w f S Z x d W 9 0 O y w m c X V v d D t T Z W N 0 a W 9 u M S 9 s Y X J n Z V 9 l d m V u X 3 N l c m l l c 1 9 y d W x l X 2 Z f M C A w X 3 R z X 2 Z y b 3 p l b i / l p I n m m 7 T j g Z X j g o z j g Z / l n o s u e 3 N 1 Y 2 M s M j F 9 J n F 1 b 3 Q 7 L C Z x d W 9 0 O 1 N l Y 3 R p b 2 4 x L 2 x h c m d l X 2 V 2 Z W 5 f c 2 V y a W V z X 3 J 1 b G V f Z l 8 w I D B f d H N f Z n J v e m V u L + W k i e a b t O O B l e O C j O O B n + W e i y 5 7 4 4 K 3 4 4 O q I O a I k O + 8 o e a 6 g O e C u T 0 s M j J 9 J n F 1 b 3 Q 7 L C Z x d W 9 0 O 1 N l Y 3 R p b 2 4 x L 2 x h c m d l X 2 V 2 Z W 5 f c 2 V y a W V z X 3 J 1 b G V f Z l 8 w I D B f d H N f Z n J v e m V u L + W k i e a b t O O B l e O C j O O B n + W e i y 5 7 c 1 9 m d W x f d 2 l u c 1 9 h L D I z f S Z x d W 9 0 O y w m c X V v d D t T Z W N 0 a W 9 u M S 9 s Y X J n Z V 9 l d m V u X 3 N l c m l l c 1 9 y d W x l X 2 Z f M C A w X 3 R z X 2 Z y b 3 p l b i / l p I n m m 7 T j g Z X j g o z j g Z / l n o s u e + O C t + O D q i D m i J D v v K L m u o D n g r k 9 L D I 0 f S Z x d W 9 0 O y w m c X V v d D t T Z W N 0 a W 9 u M S 9 s Y X J n Z V 9 l d m V u X 3 N l c m l l c 1 9 y d W x l X 2 Z f M C A w X 3 R z X 2 Z y b 3 p l b i / l p I n m m 7 T j g Z X j g o z j g Z / l n o s u e 3 N f Z n V s X 3 d p b n N f Y i w y N X 0 m c X V v d D s s J n F 1 b 3 Q 7 U 2 V j d G l v b j E v b G F y Z 2 V f Z X Z l b l 9 z Z X J p Z X N f c n V s Z V 9 m X z A g M F 9 0 c 1 9 m c m 9 6 Z W 4 v 5 a S J 5 p u 0 4 4 G V 4 4 K M 4 4 G f 5 Z 6 L L n v j g r f j g 6 o g 5 o i Q 7 7 y h 5 4 K 5 5 b e u 5 Y u d P S w y N n 0 m c X V v d D s s J n F 1 b 3 Q 7 U 2 V j d G l v b j E v b G F y Z 2 V f Z X Z l b l 9 z Z X J p Z X N f c n V s Z V 9 m X z A g M F 9 0 c 1 9 m c m 9 6 Z W 4 v 5 a S J 5 p u 0 4 4 G V 4 4 K M 4 4 G f 5 Z 6 L L n t z X 3 B 0 c 1 9 3 a W 5 z X 2 E s M j d 9 J n F 1 b 3 Q 7 L C Z x d W 9 0 O 1 N l Y 3 R p b 2 4 x L 2 x h c m d l X 2 V 2 Z W 5 f c 2 V y a W V z X 3 J 1 b G V f Z l 8 w I D B f d H N f Z n J v e m V u L + W k i e a b t O O B l e O C j O O B n + W e i y 5 7 4 4 K 3 4 4 O q I O a I k O + 8 o u e C u e W 3 r u W L n T 0 s M j h 9 J n F 1 b 3 Q 7 L C Z x d W 9 0 O 1 N l Y 3 R p b 2 4 x L 2 x h c m d l X 2 V 2 Z W 5 f c 2 V y a W V z X 3 J 1 b G V f Z l 8 w I D B f d H N f Z n J v e m V u L + W k i e a b t O O B l e O C j O O B n + W e i y 5 7 c 1 9 w d H N f d 2 l u c 1 9 i L D I 5 f S Z x d W 9 0 O y w m c X V v d D t T Z W N 0 a W 9 u M S 9 s Y X J n Z V 9 l d m V u X 3 N l c m l l c 1 9 y d W x l X 2 Z f M C A w X 3 R z X 2 Z y b 3 p l b i / l p I n m m 7 T j g Z X j g o z j g Z / l n o s u e + O C t + O D q i D l p L H m l Z c 9 L D M w f S Z x d W 9 0 O y w m c X V v d D t T Z W N 0 a W 9 u M S 9 s Y X J n Z V 9 l d m V u X 3 N l c m l l c 1 9 y d W x l X 2 Z f M C A w X 3 R z X 2 Z y b 3 p l b i / l p I n m m 7 T j g Z X j g o z j g Z / l n o s u e 2 Z h a W w s M z F 9 J n F 1 b 3 Q 7 L C Z x d W 9 0 O 1 N l Y 3 R p b 2 4 x L 2 x h c m d l X 2 V 2 Z W 5 f c 2 V y a W V z X 3 J 1 b G V f Z l 8 w I D B f d H N f Z n J v e m V u L + W k i e a b t O O B l e O C j O O B n + W e i y 5 7 4 4 K 3 4 4 O q I O W k s e + 8 o e a 6 g O e C u T 0 s M z J 9 J n F 1 b 3 Q 7 L C Z x d W 9 0 O 1 N l Y 3 R p b 2 4 x L 2 x h c m d l X 2 V 2 Z W 5 f c 2 V y a W V z X 3 J 1 b G V f Z l 8 w I D B f d H N f Z n J v e m V u L + W k i e a b t O O B l e O C j O O B n + W e i y 5 7 Z l 9 m d W x f d 2 l u c 1 9 h L D M z f S Z x d W 9 0 O y w m c X V v d D t T Z W N 0 a W 9 u M S 9 s Y X J n Z V 9 l d m V u X 3 N l c m l l c 1 9 y d W x l X 2 Z f M C A w X 3 R z X 2 Z y b 3 p l b i / l p I n m m 7 T j g Z X j g o z j g Z / l n o s u e + O C t + O D q i D l p L H v v K L m u o D n g r k 9 L D M 0 f S Z x d W 9 0 O y w m c X V v d D t T Z W N 0 a W 9 u M S 9 s Y X J n Z V 9 l d m V u X 3 N l c m l l c 1 9 y d W x l X 2 Z f M C A w X 3 R z X 2 Z y b 3 p l b i / l p I n m m 7 T j g Z X j g o z j g Z / l n o s u e 2 Z f Z n V s X 3 d p b n N f Y i w z N X 0 m c X V v d D s s J n F 1 b 3 Q 7 U 2 V j d G l v b j E v b G F y Z 2 V f Z X Z l b l 9 z Z X J p Z X N f c n V s Z V 9 m X z A g M F 9 0 c 1 9 m c m 9 6 Z W 4 v 5 a S J 5 p u 0 4 4 G V 4 4 K M 4 4 G f 5 Z 6 L L n v j g r f j g 6 o g I O W k s e + 8 o e e C u e W 3 r u W L n T 0 s M z Z 9 J n F 1 b 3 Q 7 L C Z x d W 9 0 O 1 N l Y 3 R p b 2 4 x L 2 x h c m d l X 2 V 2 Z W 5 f c 2 V y a W V z X 3 J 1 b G V f Z l 8 w I D B f d H N f Z n J v e m V u L + W k i e a b t O O B l e O C j O O B n + W e i y 5 7 Z l 9 w d H N f d 2 l u c 1 9 h L D M 3 f S Z x d W 9 0 O y w m c X V v d D t T Z W N 0 a W 9 u M S 9 s Y X J n Z V 9 l d m V u X 3 N l c m l l c 1 9 y d W x l X 2 Z f M C A w X 3 R z X 2 Z y b 3 p l b i / l p I n m m 7 T j g Z X j g o z j g Z / l n o s u e + O C t + O D q i D l p L H v v K L n g r n l t 6 7 l i 5 0 9 L D M 4 f S Z x d W 9 0 O y w m c X V v d D t T Z W N 0 a W 9 u M S 9 s Y X J n Z V 9 l d m V u X 3 N l c m l l c 1 9 y d W x l X 2 Z f M C A w X 3 R z X 2 Z y b 3 p l b i / l p I n m m 7 T j g Z X j g o z j g Z / l n o s u e 2 Z f c H R z X 3 d p b n N f Y i w z O X 0 m c X V v d D s s J n F 1 b 3 Q 7 U 2 V j d G l v b j E v b G F y Z 2 V f Z X Z l b l 9 z Z X J p Z X N f c n V s Z V 9 m X z A g M F 9 0 c 1 9 m c m 9 6 Z W 4 v 5 a S J 5 p u 0 4 4 G V 4 4 K M 4 4 G f 5 Z 6 L L n v j g r f j g 6 o g 5 Y u d 5 p W X 5 L u Y 4 4 G L 4 4 G a P S w 0 M H 0 m c X V v d D s s J n F 1 b 3 Q 7 U 2 V j d G l v b j E v b G F y Z 2 V f Z X Z l b l 9 z Z X J p Z X N f c n V s Z V 9 m X z A g M F 9 0 c 1 9 m c m 9 6 Z W 4 v 5 a S J 5 p u 0 4 4 G V 4 4 K M 4 4 G f 5 Z 6 L L n t u b 1 9 3 a W 5 z X 2 F i L D Q x f S Z x d W 9 0 O y w m c X V v d D t T Z W N 0 a W 9 u M S 9 s Y X J n Z V 9 l d m V u X 3 N l c m l l c 1 9 y d W x l X 2 Z f M C A w X 3 R z X 2 Z y b 3 p l b i / l p I n m m 7 T j g Z X j g o z j g Z / l n o s u e + O C t + O D q i w 0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F 9 0 c 1 9 m c m 9 6 Z W 4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w X 3 R z X 2 Z y b 3 p l b i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Z n J v e m V u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O T l f d H N f Y W x 0 Z X J u Y X R p b m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G N k M D h i M y 0 y O D g 4 L T R j N T A t Y W I y N C 1 i O T I w O W F k N D Y 3 M z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l U M D A 6 M j I 6 M z M u N j c 0 O D c 4 O V o i I C 8 + P E V u d H J 5 I F R 5 c G U 9 I k Z p b G x D b 2 x 1 b W 5 U e X B l c y I g V m F s d W U 9 I n N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O T l f d H N f Y W x 0 Z X J u Y X R p b m c v 5 a S J 5 p u 0 4 4 G V 4 4 K M 4 4 G f 5 Z 6 L L n t D b 2 x 1 b W 4 x L D B 9 J n F 1 b 3 Q 7 L C Z x d W 9 0 O 1 N l Y 3 R p b 2 4 x L 2 x h c m d l X 2 V 2 Z W 5 f c 2 V y a W V z X 3 J 1 b G V f Z l 8 w I D k 5 X 3 R z X 2 F s d G V y b m F 0 a W 5 n L + W k i e a b t O O B l e O C j O O B n + W e i y 5 7 Q 2 9 s d W 1 u M i w x f S Z x d W 9 0 O y w m c X V v d D t T Z W N 0 a W 9 u M S 9 s Y X J n Z V 9 l d m V u X 3 N l c m l l c 1 9 y d W x l X 2 Z f M C A 5 O V 9 0 c 1 9 h b H R l c m 5 h d G l u Z y / l p I n m m 7 T j g Z X j g o z j g Z / l n o s u e 0 N v b H V t b j M s M n 0 m c X V v d D s s J n F 1 b 3 Q 7 U 2 V j d G l v b j E v b G F y Z 2 V f Z X Z l b l 9 z Z X J p Z X N f c n V s Z V 9 m X z A g O T l f d H N f Y W x 0 Z X J u Y X R p b m c v 5 a S J 5 p u 0 4 4 G V 4 4 K M 4 4 G f 5 Z 6 L L n t D b 2 x 1 b W 4 0 L D N 9 J n F 1 b 3 Q 7 L C Z x d W 9 0 O 1 N l Y 3 R p b 2 4 x L 2 x h c m d l X 2 V 2 Z W 5 f c 2 V y a W V z X 3 J 1 b G V f Z l 8 w I D k 5 X 3 R z X 2 F s d G V y b m F 0 a W 5 n L + W k i e a b t O O B l e O C j O O B n + W e i y 5 7 Q 2 9 s d W 1 u N S w 0 f S Z x d W 9 0 O y w m c X V v d D t T Z W N 0 a W 9 u M S 9 s Y X J n Z V 9 l d m V u X 3 N l c m l l c 1 9 y d W x l X 2 Z f M C A 5 O V 9 0 c 1 9 h b H R l c m 5 h d G l u Z y / l p I n m m 7 T j g Z X j g o z j g Z / l n o s u e 0 N v b H V t b j Y s N X 0 m c X V v d D s s J n F 1 b 3 Q 7 U 2 V j d G l v b j E v b G F y Z 2 V f Z X Z l b l 9 z Z X J p Z X N f c n V s Z V 9 m X z A g O T l f d H N f Y W x 0 Z X J u Y X R p b m c v 5 a S J 5 p u 0 4 4 G V 4 4 K M 4 4 G f 5 Z 6 L L n t D b 2 x 1 b W 4 3 L D Z 9 J n F 1 b 3 Q 7 L C Z x d W 9 0 O 1 N l Y 3 R p b 2 4 x L 2 x h c m d l X 2 V 2 Z W 5 f c 2 V y a W V z X 3 J 1 b G V f Z l 8 w I D k 5 X 3 R z X 2 F s d G V y b m F 0 a W 5 n L + W k i e a b t O O B l e O C j O O B n + W e i y 5 7 Q 2 9 s d W 1 u O C w 3 f S Z x d W 9 0 O y w m c X V v d D t T Z W N 0 a W 9 u M S 9 s Y X J n Z V 9 l d m V u X 3 N l c m l l c 1 9 y d W x l X 2 Z f M C A 5 O V 9 0 c 1 9 h b H R l c m 5 h d G l u Z y / l p I n m m 7 T j g Z X j g o z j g Z / l n o s u e 0 N v b H V t b j k s O H 0 m c X V v d D s s J n F 1 b 3 Q 7 U 2 V j d G l v b j E v b G F y Z 2 V f Z X Z l b l 9 z Z X J p Z X N f c n V s Z V 9 m X z A g O T l f d H N f Y W x 0 Z X J u Y X R p b m c v 5 a S J 5 p u 0 4 4 G V 4 4 K M 4 4 G f 5 Z 6 L L n t D b 2 x 1 b W 4 x M C w 5 f S Z x d W 9 0 O y w m c X V v d D t T Z W N 0 a W 9 u M S 9 s Y X J n Z V 9 l d m V u X 3 N l c m l l c 1 9 y d W x l X 2 Z f M C A 5 O V 9 0 c 1 9 h b H R l c m 5 h d G l u Z y / l p I n m m 7 T j g Z X j g o z j g Z / l n o s u e 0 N v b H V t b j E x L D E w f S Z x d W 9 0 O y w m c X V v d D t T Z W N 0 a W 9 u M S 9 s Y X J n Z V 9 l d m V u X 3 N l c m l l c 1 9 y d W x l X 2 Z f M C A 5 O V 9 0 c 1 9 h b H R l c m 5 h d G l u Z y / l p I n m m 7 T j g Z X j g o z j g Z / l n o s u e 0 N v b H V t b j E y L D E x f S Z x d W 9 0 O y w m c X V v d D t T Z W N 0 a W 9 u M S 9 s Y X J n Z V 9 l d m V u X 3 N l c m l l c 1 9 y d W x l X 2 Z f M C A 5 O V 9 0 c 1 9 h b H R l c m 5 h d G l u Z y / l p I n m m 7 T j g Z X j g o z j g Z / l n o s u e 0 N v b H V t b j E z L D E y f S Z x d W 9 0 O y w m c X V v d D t T Z W N 0 a W 9 u M S 9 s Y X J n Z V 9 l d m V u X 3 N l c m l l c 1 9 y d W x l X 2 Z f M C A 5 O V 9 0 c 1 9 h b H R l c m 5 h d G l u Z y / l p I n m m 7 T j g Z X j g o z j g Z / l n o s u e 0 N v b H V t b j E 0 L D E z f S Z x d W 9 0 O y w m c X V v d D t T Z W N 0 a W 9 u M S 9 s Y X J n Z V 9 l d m V u X 3 N l c m l l c 1 9 y d W x l X 2 Z f M C A 5 O V 9 0 c 1 9 h b H R l c m 5 h d G l u Z y / l p I n m m 7 T j g Z X j g o z j g Z / l n o s u e 0 N v b H V t b j E 1 L D E 0 f S Z x d W 9 0 O y w m c X V v d D t T Z W N 0 a W 9 u M S 9 s Y X J n Z V 9 l d m V u X 3 N l c m l l c 1 9 y d W x l X 2 Z f M C A 5 O V 9 0 c 1 9 h b H R l c m 5 h d G l u Z y / l p I n m m 7 T j g Z X j g o z j g Z / l n o s u e 0 N v b H V t b j E 2 L D E 1 f S Z x d W 9 0 O y w m c X V v d D t T Z W N 0 a W 9 u M S 9 s Y X J n Z V 9 l d m V u X 3 N l c m l l c 1 9 y d W x l X 2 Z f M C A 5 O V 9 0 c 1 9 h b H R l c m 5 h d G l u Z y / l p I n m m 7 T j g Z X j g o z j g Z / l n o s u e 0 N v b H V t b j E 3 L D E 2 f S Z x d W 9 0 O y w m c X V v d D t T Z W N 0 a W 9 u M S 9 s Y X J n Z V 9 l d m V u X 3 N l c m l l c 1 9 y d W x l X 2 Z f M C A 5 O V 9 0 c 1 9 h b H R l c m 5 h d G l u Z y / l p I n m m 7 T j g Z X j g o z j g Z / l n o s u e 0 N v b H V t b j E 4 L D E 3 f S Z x d W 9 0 O y w m c X V v d D t T Z W N 0 a W 9 u M S 9 s Y X J n Z V 9 l d m V u X 3 N l c m l l c 1 9 y d W x l X 2 Z f M C A 5 O V 9 0 c 1 9 h b H R l c m 5 h d G l u Z y / l p I n m m 7 T j g Z X j g o z j g Z / l n o s u e 0 N v b H V t b j E 5 L D E 4 f S Z x d W 9 0 O y w m c X V v d D t T Z W N 0 a W 9 u M S 9 s Y X J n Z V 9 l d m V u X 3 N l c m l l c 1 9 y d W x l X 2 Z f M C A 5 O V 9 0 c 1 9 h b H R l c m 5 h d G l u Z y / l p I n m m 7 T j g Z X j g o z j g Z / l n o s u e 0 N v b H V t b j I w L D E 5 f S Z x d W 9 0 O y w m c X V v d D t T Z W N 0 a W 9 u M S 9 s Y X J n Z V 9 l d m V u X 3 N l c m l l c 1 9 y d W x l X 2 Z f M C A 5 O V 9 0 c 1 9 h b H R l c m 5 h d G l u Z y / l p I n m m 7 T j g Z X j g o z j g Z / l n o s u e 0 N v b H V t b j I x L D I w f S Z x d W 9 0 O y w m c X V v d D t T Z W N 0 a W 9 u M S 9 s Y X J n Z V 9 l d m V u X 3 N l c m l l c 1 9 y d W x l X 2 Z f M C A 5 O V 9 0 c 1 9 h b H R l c m 5 h d G l u Z y / l p I n m m 7 T j g Z X j g o z j g Z / l n o s u e 0 N v b H V t b j I y L D I x f S Z x d W 9 0 O y w m c X V v d D t T Z W N 0 a W 9 u M S 9 s Y X J n Z V 9 l d m V u X 3 N l c m l l c 1 9 y d W x l X 2 Z f M C A 5 O V 9 0 c 1 9 h b H R l c m 5 h d G l u Z y / l p I n m m 7 T j g Z X j g o z j g Z / l n o s u e 0 N v b H V t b j I z L D I y f S Z x d W 9 0 O y w m c X V v d D t T Z W N 0 a W 9 u M S 9 s Y X J n Z V 9 l d m V u X 3 N l c m l l c 1 9 y d W x l X 2 Z f M C A 5 O V 9 0 c 1 9 h b H R l c m 5 h d G l u Z y / l p I n m m 7 T j g Z X j g o z j g Z / l n o s u e 0 N v b H V t b j I 0 L D I z f S Z x d W 9 0 O y w m c X V v d D t T Z W N 0 a W 9 u M S 9 s Y X J n Z V 9 l d m V u X 3 N l c m l l c 1 9 y d W x l X 2 Z f M C A 5 O V 9 0 c 1 9 h b H R l c m 5 h d G l u Z y / l p I n m m 7 T j g Z X j g o z j g Z / l n o s u e 0 N v b H V t b j I 1 L D I 0 f S Z x d W 9 0 O y w m c X V v d D t T Z W N 0 a W 9 u M S 9 s Y X J n Z V 9 l d m V u X 3 N l c m l l c 1 9 y d W x l X 2 Z f M C A 5 O V 9 0 c 1 9 h b H R l c m 5 h d G l u Z y / l p I n m m 7 T j g Z X j g o z j g Z / l n o s u e 0 N v b H V t b j I 2 L D I 1 f S Z x d W 9 0 O y w m c X V v d D t T Z W N 0 a W 9 u M S 9 s Y X J n Z V 9 l d m V u X 3 N l c m l l c 1 9 y d W x l X 2 Z f M C A 5 O V 9 0 c 1 9 h b H R l c m 5 h d G l u Z y / l p I n m m 7 T j g Z X j g o z j g Z / l n o s u e 0 N v b H V t b j I 3 L D I 2 f S Z x d W 9 0 O y w m c X V v d D t T Z W N 0 a W 9 u M S 9 s Y X J n Z V 9 l d m V u X 3 N l c m l l c 1 9 y d W x l X 2 Z f M C A 5 O V 9 0 c 1 9 h b H R l c m 5 h d G l u Z y / l p I n m m 7 T j g Z X j g o z j g Z / l n o s u e 0 N v b H V t b j I 4 L D I 3 f S Z x d W 9 0 O y w m c X V v d D t T Z W N 0 a W 9 u M S 9 s Y X J n Z V 9 l d m V u X 3 N l c m l l c 1 9 y d W x l X 2 Z f M C A 5 O V 9 0 c 1 9 h b H R l c m 5 h d G l u Z y / l p I n m m 7 T j g Z X j g o z j g Z / l n o s u e 0 N v b H V t b j I 5 L D I 4 f S Z x d W 9 0 O y w m c X V v d D t T Z W N 0 a W 9 u M S 9 s Y X J n Z V 9 l d m V u X 3 N l c m l l c 1 9 y d W x l X 2 Z f M C A 5 O V 9 0 c 1 9 h b H R l c m 5 h d G l u Z y / l p I n m m 7 T j g Z X j g o z j g Z / l n o s u e 0 N v b H V t b j M w L D I 5 f S Z x d W 9 0 O y w m c X V v d D t T Z W N 0 a W 9 u M S 9 s Y X J n Z V 9 l d m V u X 3 N l c m l l c 1 9 y d W x l X 2 Z f M C A 5 O V 9 0 c 1 9 h b H R l c m 5 h d G l u Z y / l p I n m m 7 T j g Z X j g o z j g Z / l n o s u e 0 N v b H V t b j M x L D M w f S Z x d W 9 0 O y w m c X V v d D t T Z W N 0 a W 9 u M S 9 s Y X J n Z V 9 l d m V u X 3 N l c m l l c 1 9 y d W x l X 2 Z f M C A 5 O V 9 0 c 1 9 h b H R l c m 5 h d G l u Z y / l p I n m m 7 T j g Z X j g o z j g Z / l n o s u e 0 N v b H V t b j M y L D M x f S Z x d W 9 0 O y w m c X V v d D t T Z W N 0 a W 9 u M S 9 s Y X J n Z V 9 l d m V u X 3 N l c m l l c 1 9 y d W x l X 2 Z f M C A 5 O V 9 0 c 1 9 h b H R l c m 5 h d G l u Z y / l p I n m m 7 T j g Z X j g o z j g Z / l n o s u e 0 N v b H V t b j M z L D M y f S Z x d W 9 0 O y w m c X V v d D t T Z W N 0 a W 9 u M S 9 s Y X J n Z V 9 l d m V u X 3 N l c m l l c 1 9 y d W x l X 2 Z f M C A 5 O V 9 0 c 1 9 h b H R l c m 5 h d G l u Z y / l p I n m m 7 T j g Z X j g o z j g Z / l n o s u e 0 N v b H V t b j M 0 L D M z f S Z x d W 9 0 O y w m c X V v d D t T Z W N 0 a W 9 u M S 9 s Y X J n Z V 9 l d m V u X 3 N l c m l l c 1 9 y d W x l X 2 Z f M C A 5 O V 9 0 c 1 9 h b H R l c m 5 h d G l u Z y / l p I n m m 7 T j g Z X j g o z j g Z / l n o s u e 0 N v b H V t b j M 1 L D M 0 f S Z x d W 9 0 O y w m c X V v d D t T Z W N 0 a W 9 u M S 9 s Y X J n Z V 9 l d m V u X 3 N l c m l l c 1 9 y d W x l X 2 Z f M C A 5 O V 9 0 c 1 9 h b H R l c m 5 h d G l u Z y / l p I n m m 7 T j g Z X j g o z j g Z / l n o s u e 0 N v b H V t b j M 2 L D M 1 f S Z x d W 9 0 O y w m c X V v d D t T Z W N 0 a W 9 u M S 9 s Y X J n Z V 9 l d m V u X 3 N l c m l l c 1 9 y d W x l X 2 Z f M C A 5 O V 9 0 c 1 9 h b H R l c m 5 h d G l u Z y / l p I n m m 7 T j g Z X j g o z j g Z / l n o s u e 0 N v b H V t b j M 3 L D M 2 f S Z x d W 9 0 O y w m c X V v d D t T Z W N 0 a W 9 u M S 9 s Y X J n Z V 9 l d m V u X 3 N l c m l l c 1 9 y d W x l X 2 Z f M C A 5 O V 9 0 c 1 9 h b H R l c m 5 h d G l u Z y / l p I n m m 7 T j g Z X j g o z j g Z / l n o s u e 0 N v b H V t b j M 4 L D M 3 f S Z x d W 9 0 O y w m c X V v d D t T Z W N 0 a W 9 u M S 9 s Y X J n Z V 9 l d m V u X 3 N l c m l l c 1 9 y d W x l X 2 Z f M C A 5 O V 9 0 c 1 9 h b H R l c m 5 h d G l u Z y / l p I n m m 7 T j g Z X j g o z j g Z / l n o s u e 0 N v b H V t b j M 5 L D M 4 f S Z x d W 9 0 O y w m c X V v d D t T Z W N 0 a W 9 u M S 9 s Y X J n Z V 9 l d m V u X 3 N l c m l l c 1 9 y d W x l X 2 Z f M C A 5 O V 9 0 c 1 9 h b H R l c m 5 h d G l u Z y / l p I n m m 7 T j g Z X j g o z j g Z / l n o s u e 0 N v b H V t b j Q w L D M 5 f S Z x d W 9 0 O y w m c X V v d D t T Z W N 0 a W 9 u M S 9 s Y X J n Z V 9 l d m V u X 3 N l c m l l c 1 9 y d W x l X 2 Z f M C A 5 O V 9 0 c 1 9 h b H R l c m 5 h d G l u Z y / l p I n m m 7 T j g Z X j g o z j g Z / l n o s u e 0 N v b H V t b j Q x L D Q w f S Z x d W 9 0 O y w m c X V v d D t T Z W N 0 a W 9 u M S 9 s Y X J n Z V 9 l d m V u X 3 N l c m l l c 1 9 y d W x l X 2 Z f M C A 5 O V 9 0 c 1 9 h b H R l c m 5 h d G l u Z y / l p I n m m 7 T j g Z X j g o z j g Z / l n o s u e 0 N v b H V t b j Q y L D Q x f S Z x d W 9 0 O y w m c X V v d D t T Z W N 0 a W 9 u M S 9 s Y X J n Z V 9 l d m V u X 3 N l c m l l c 1 9 y d W x l X 2 Z f M C A 5 O V 9 0 c 1 9 h b H R l c m 5 h d G l u Z y / l p I n m m 7 T j g Z X j g o z j g Z / l n o s u e 0 N v b H V t b j Q z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b G F y Z 2 V f Z X Z l b l 9 z Z X J p Z X N f c n V s Z V 9 m X z A g O T l f d H N f Y W x 0 Z X J u Y X R p b m c v 5 a S J 5 p u 0 4 4 G V 4 4 K M 4 4 G f 5 Z 6 L L n t D b 2 x 1 b W 4 x L D B 9 J n F 1 b 3 Q 7 L C Z x d W 9 0 O 1 N l Y 3 R p b 2 4 x L 2 x h c m d l X 2 V 2 Z W 5 f c 2 V y a W V z X 3 J 1 b G V f Z l 8 w I D k 5 X 3 R z X 2 F s d G V y b m F 0 a W 5 n L + W k i e a b t O O B l e O C j O O B n + W e i y 5 7 Q 2 9 s d W 1 u M i w x f S Z x d W 9 0 O y w m c X V v d D t T Z W N 0 a W 9 u M S 9 s Y X J n Z V 9 l d m V u X 3 N l c m l l c 1 9 y d W x l X 2 Z f M C A 5 O V 9 0 c 1 9 h b H R l c m 5 h d G l u Z y / l p I n m m 7 T j g Z X j g o z j g Z / l n o s u e 0 N v b H V t b j M s M n 0 m c X V v d D s s J n F 1 b 3 Q 7 U 2 V j d G l v b j E v b G F y Z 2 V f Z X Z l b l 9 z Z X J p Z X N f c n V s Z V 9 m X z A g O T l f d H N f Y W x 0 Z X J u Y X R p b m c v 5 a S J 5 p u 0 4 4 G V 4 4 K M 4 4 G f 5 Z 6 L L n t D b 2 x 1 b W 4 0 L D N 9 J n F 1 b 3 Q 7 L C Z x d W 9 0 O 1 N l Y 3 R p b 2 4 x L 2 x h c m d l X 2 V 2 Z W 5 f c 2 V y a W V z X 3 J 1 b G V f Z l 8 w I D k 5 X 3 R z X 2 F s d G V y b m F 0 a W 5 n L + W k i e a b t O O B l e O C j O O B n + W e i y 5 7 Q 2 9 s d W 1 u N S w 0 f S Z x d W 9 0 O y w m c X V v d D t T Z W N 0 a W 9 u M S 9 s Y X J n Z V 9 l d m V u X 3 N l c m l l c 1 9 y d W x l X 2 Z f M C A 5 O V 9 0 c 1 9 h b H R l c m 5 h d G l u Z y / l p I n m m 7 T j g Z X j g o z j g Z / l n o s u e 0 N v b H V t b j Y s N X 0 m c X V v d D s s J n F 1 b 3 Q 7 U 2 V j d G l v b j E v b G F y Z 2 V f Z X Z l b l 9 z Z X J p Z X N f c n V s Z V 9 m X z A g O T l f d H N f Y W x 0 Z X J u Y X R p b m c v 5 a S J 5 p u 0 4 4 G V 4 4 K M 4 4 G f 5 Z 6 L L n t D b 2 x 1 b W 4 3 L D Z 9 J n F 1 b 3 Q 7 L C Z x d W 9 0 O 1 N l Y 3 R p b 2 4 x L 2 x h c m d l X 2 V 2 Z W 5 f c 2 V y a W V z X 3 J 1 b G V f Z l 8 w I D k 5 X 3 R z X 2 F s d G V y b m F 0 a W 5 n L + W k i e a b t O O B l e O C j O O B n + W e i y 5 7 Q 2 9 s d W 1 u O C w 3 f S Z x d W 9 0 O y w m c X V v d D t T Z W N 0 a W 9 u M S 9 s Y X J n Z V 9 l d m V u X 3 N l c m l l c 1 9 y d W x l X 2 Z f M C A 5 O V 9 0 c 1 9 h b H R l c m 5 h d G l u Z y / l p I n m m 7 T j g Z X j g o z j g Z / l n o s u e 0 N v b H V t b j k s O H 0 m c X V v d D s s J n F 1 b 3 Q 7 U 2 V j d G l v b j E v b G F y Z 2 V f Z X Z l b l 9 z Z X J p Z X N f c n V s Z V 9 m X z A g O T l f d H N f Y W x 0 Z X J u Y X R p b m c v 5 a S J 5 p u 0 4 4 G V 4 4 K M 4 4 G f 5 Z 6 L L n t D b 2 x 1 b W 4 x M C w 5 f S Z x d W 9 0 O y w m c X V v d D t T Z W N 0 a W 9 u M S 9 s Y X J n Z V 9 l d m V u X 3 N l c m l l c 1 9 y d W x l X 2 Z f M C A 5 O V 9 0 c 1 9 h b H R l c m 5 h d G l u Z y / l p I n m m 7 T j g Z X j g o z j g Z / l n o s u e 0 N v b H V t b j E x L D E w f S Z x d W 9 0 O y w m c X V v d D t T Z W N 0 a W 9 u M S 9 s Y X J n Z V 9 l d m V u X 3 N l c m l l c 1 9 y d W x l X 2 Z f M C A 5 O V 9 0 c 1 9 h b H R l c m 5 h d G l u Z y / l p I n m m 7 T j g Z X j g o z j g Z / l n o s u e 0 N v b H V t b j E y L D E x f S Z x d W 9 0 O y w m c X V v d D t T Z W N 0 a W 9 u M S 9 s Y X J n Z V 9 l d m V u X 3 N l c m l l c 1 9 y d W x l X 2 Z f M C A 5 O V 9 0 c 1 9 h b H R l c m 5 h d G l u Z y / l p I n m m 7 T j g Z X j g o z j g Z / l n o s u e 0 N v b H V t b j E z L D E y f S Z x d W 9 0 O y w m c X V v d D t T Z W N 0 a W 9 u M S 9 s Y X J n Z V 9 l d m V u X 3 N l c m l l c 1 9 y d W x l X 2 Z f M C A 5 O V 9 0 c 1 9 h b H R l c m 5 h d G l u Z y / l p I n m m 7 T j g Z X j g o z j g Z / l n o s u e 0 N v b H V t b j E 0 L D E z f S Z x d W 9 0 O y w m c X V v d D t T Z W N 0 a W 9 u M S 9 s Y X J n Z V 9 l d m V u X 3 N l c m l l c 1 9 y d W x l X 2 Z f M C A 5 O V 9 0 c 1 9 h b H R l c m 5 h d G l u Z y / l p I n m m 7 T j g Z X j g o z j g Z / l n o s u e 0 N v b H V t b j E 1 L D E 0 f S Z x d W 9 0 O y w m c X V v d D t T Z W N 0 a W 9 u M S 9 s Y X J n Z V 9 l d m V u X 3 N l c m l l c 1 9 y d W x l X 2 Z f M C A 5 O V 9 0 c 1 9 h b H R l c m 5 h d G l u Z y / l p I n m m 7 T j g Z X j g o z j g Z / l n o s u e 0 N v b H V t b j E 2 L D E 1 f S Z x d W 9 0 O y w m c X V v d D t T Z W N 0 a W 9 u M S 9 s Y X J n Z V 9 l d m V u X 3 N l c m l l c 1 9 y d W x l X 2 Z f M C A 5 O V 9 0 c 1 9 h b H R l c m 5 h d G l u Z y / l p I n m m 7 T j g Z X j g o z j g Z / l n o s u e 0 N v b H V t b j E 3 L D E 2 f S Z x d W 9 0 O y w m c X V v d D t T Z W N 0 a W 9 u M S 9 s Y X J n Z V 9 l d m V u X 3 N l c m l l c 1 9 y d W x l X 2 Z f M C A 5 O V 9 0 c 1 9 h b H R l c m 5 h d G l u Z y / l p I n m m 7 T j g Z X j g o z j g Z / l n o s u e 0 N v b H V t b j E 4 L D E 3 f S Z x d W 9 0 O y w m c X V v d D t T Z W N 0 a W 9 u M S 9 s Y X J n Z V 9 l d m V u X 3 N l c m l l c 1 9 y d W x l X 2 Z f M C A 5 O V 9 0 c 1 9 h b H R l c m 5 h d G l u Z y / l p I n m m 7 T j g Z X j g o z j g Z / l n o s u e 0 N v b H V t b j E 5 L D E 4 f S Z x d W 9 0 O y w m c X V v d D t T Z W N 0 a W 9 u M S 9 s Y X J n Z V 9 l d m V u X 3 N l c m l l c 1 9 y d W x l X 2 Z f M C A 5 O V 9 0 c 1 9 h b H R l c m 5 h d G l u Z y / l p I n m m 7 T j g Z X j g o z j g Z / l n o s u e 0 N v b H V t b j I w L D E 5 f S Z x d W 9 0 O y w m c X V v d D t T Z W N 0 a W 9 u M S 9 s Y X J n Z V 9 l d m V u X 3 N l c m l l c 1 9 y d W x l X 2 Z f M C A 5 O V 9 0 c 1 9 h b H R l c m 5 h d G l u Z y / l p I n m m 7 T j g Z X j g o z j g Z / l n o s u e 0 N v b H V t b j I x L D I w f S Z x d W 9 0 O y w m c X V v d D t T Z W N 0 a W 9 u M S 9 s Y X J n Z V 9 l d m V u X 3 N l c m l l c 1 9 y d W x l X 2 Z f M C A 5 O V 9 0 c 1 9 h b H R l c m 5 h d G l u Z y / l p I n m m 7 T j g Z X j g o z j g Z / l n o s u e 0 N v b H V t b j I y L D I x f S Z x d W 9 0 O y w m c X V v d D t T Z W N 0 a W 9 u M S 9 s Y X J n Z V 9 l d m V u X 3 N l c m l l c 1 9 y d W x l X 2 Z f M C A 5 O V 9 0 c 1 9 h b H R l c m 5 h d G l u Z y / l p I n m m 7 T j g Z X j g o z j g Z / l n o s u e 0 N v b H V t b j I z L D I y f S Z x d W 9 0 O y w m c X V v d D t T Z W N 0 a W 9 u M S 9 s Y X J n Z V 9 l d m V u X 3 N l c m l l c 1 9 y d W x l X 2 Z f M C A 5 O V 9 0 c 1 9 h b H R l c m 5 h d G l u Z y / l p I n m m 7 T j g Z X j g o z j g Z / l n o s u e 0 N v b H V t b j I 0 L D I z f S Z x d W 9 0 O y w m c X V v d D t T Z W N 0 a W 9 u M S 9 s Y X J n Z V 9 l d m V u X 3 N l c m l l c 1 9 y d W x l X 2 Z f M C A 5 O V 9 0 c 1 9 h b H R l c m 5 h d G l u Z y / l p I n m m 7 T j g Z X j g o z j g Z / l n o s u e 0 N v b H V t b j I 1 L D I 0 f S Z x d W 9 0 O y w m c X V v d D t T Z W N 0 a W 9 u M S 9 s Y X J n Z V 9 l d m V u X 3 N l c m l l c 1 9 y d W x l X 2 Z f M C A 5 O V 9 0 c 1 9 h b H R l c m 5 h d G l u Z y / l p I n m m 7 T j g Z X j g o z j g Z / l n o s u e 0 N v b H V t b j I 2 L D I 1 f S Z x d W 9 0 O y w m c X V v d D t T Z W N 0 a W 9 u M S 9 s Y X J n Z V 9 l d m V u X 3 N l c m l l c 1 9 y d W x l X 2 Z f M C A 5 O V 9 0 c 1 9 h b H R l c m 5 h d G l u Z y / l p I n m m 7 T j g Z X j g o z j g Z / l n o s u e 0 N v b H V t b j I 3 L D I 2 f S Z x d W 9 0 O y w m c X V v d D t T Z W N 0 a W 9 u M S 9 s Y X J n Z V 9 l d m V u X 3 N l c m l l c 1 9 y d W x l X 2 Z f M C A 5 O V 9 0 c 1 9 h b H R l c m 5 h d G l u Z y / l p I n m m 7 T j g Z X j g o z j g Z / l n o s u e 0 N v b H V t b j I 4 L D I 3 f S Z x d W 9 0 O y w m c X V v d D t T Z W N 0 a W 9 u M S 9 s Y X J n Z V 9 l d m V u X 3 N l c m l l c 1 9 y d W x l X 2 Z f M C A 5 O V 9 0 c 1 9 h b H R l c m 5 h d G l u Z y / l p I n m m 7 T j g Z X j g o z j g Z / l n o s u e 0 N v b H V t b j I 5 L D I 4 f S Z x d W 9 0 O y w m c X V v d D t T Z W N 0 a W 9 u M S 9 s Y X J n Z V 9 l d m V u X 3 N l c m l l c 1 9 y d W x l X 2 Z f M C A 5 O V 9 0 c 1 9 h b H R l c m 5 h d G l u Z y / l p I n m m 7 T j g Z X j g o z j g Z / l n o s u e 0 N v b H V t b j M w L D I 5 f S Z x d W 9 0 O y w m c X V v d D t T Z W N 0 a W 9 u M S 9 s Y X J n Z V 9 l d m V u X 3 N l c m l l c 1 9 y d W x l X 2 Z f M C A 5 O V 9 0 c 1 9 h b H R l c m 5 h d G l u Z y / l p I n m m 7 T j g Z X j g o z j g Z / l n o s u e 0 N v b H V t b j M x L D M w f S Z x d W 9 0 O y w m c X V v d D t T Z W N 0 a W 9 u M S 9 s Y X J n Z V 9 l d m V u X 3 N l c m l l c 1 9 y d W x l X 2 Z f M C A 5 O V 9 0 c 1 9 h b H R l c m 5 h d G l u Z y / l p I n m m 7 T j g Z X j g o z j g Z / l n o s u e 0 N v b H V t b j M y L D M x f S Z x d W 9 0 O y w m c X V v d D t T Z W N 0 a W 9 u M S 9 s Y X J n Z V 9 l d m V u X 3 N l c m l l c 1 9 y d W x l X 2 Z f M C A 5 O V 9 0 c 1 9 h b H R l c m 5 h d G l u Z y / l p I n m m 7 T j g Z X j g o z j g Z / l n o s u e 0 N v b H V t b j M z L D M y f S Z x d W 9 0 O y w m c X V v d D t T Z W N 0 a W 9 u M S 9 s Y X J n Z V 9 l d m V u X 3 N l c m l l c 1 9 y d W x l X 2 Z f M C A 5 O V 9 0 c 1 9 h b H R l c m 5 h d G l u Z y / l p I n m m 7 T j g Z X j g o z j g Z / l n o s u e 0 N v b H V t b j M 0 L D M z f S Z x d W 9 0 O y w m c X V v d D t T Z W N 0 a W 9 u M S 9 s Y X J n Z V 9 l d m V u X 3 N l c m l l c 1 9 y d W x l X 2 Z f M C A 5 O V 9 0 c 1 9 h b H R l c m 5 h d G l u Z y / l p I n m m 7 T j g Z X j g o z j g Z / l n o s u e 0 N v b H V t b j M 1 L D M 0 f S Z x d W 9 0 O y w m c X V v d D t T Z W N 0 a W 9 u M S 9 s Y X J n Z V 9 l d m V u X 3 N l c m l l c 1 9 y d W x l X 2 Z f M C A 5 O V 9 0 c 1 9 h b H R l c m 5 h d G l u Z y / l p I n m m 7 T j g Z X j g o z j g Z / l n o s u e 0 N v b H V t b j M 2 L D M 1 f S Z x d W 9 0 O y w m c X V v d D t T Z W N 0 a W 9 u M S 9 s Y X J n Z V 9 l d m V u X 3 N l c m l l c 1 9 y d W x l X 2 Z f M C A 5 O V 9 0 c 1 9 h b H R l c m 5 h d G l u Z y / l p I n m m 7 T j g Z X j g o z j g Z / l n o s u e 0 N v b H V t b j M 3 L D M 2 f S Z x d W 9 0 O y w m c X V v d D t T Z W N 0 a W 9 u M S 9 s Y X J n Z V 9 l d m V u X 3 N l c m l l c 1 9 y d W x l X 2 Z f M C A 5 O V 9 0 c 1 9 h b H R l c m 5 h d G l u Z y / l p I n m m 7 T j g Z X j g o z j g Z / l n o s u e 0 N v b H V t b j M 4 L D M 3 f S Z x d W 9 0 O y w m c X V v d D t T Z W N 0 a W 9 u M S 9 s Y X J n Z V 9 l d m V u X 3 N l c m l l c 1 9 y d W x l X 2 Z f M C A 5 O V 9 0 c 1 9 h b H R l c m 5 h d G l u Z y / l p I n m m 7 T j g Z X j g o z j g Z / l n o s u e 0 N v b H V t b j M 5 L D M 4 f S Z x d W 9 0 O y w m c X V v d D t T Z W N 0 a W 9 u M S 9 s Y X J n Z V 9 l d m V u X 3 N l c m l l c 1 9 y d W x l X 2 Z f M C A 5 O V 9 0 c 1 9 h b H R l c m 5 h d G l u Z y / l p I n m m 7 T j g Z X j g o z j g Z / l n o s u e 0 N v b H V t b j Q w L D M 5 f S Z x d W 9 0 O y w m c X V v d D t T Z W N 0 a W 9 u M S 9 s Y X J n Z V 9 l d m V u X 3 N l c m l l c 1 9 y d W x l X 2 Z f M C A 5 O V 9 0 c 1 9 h b H R l c m 5 h d G l u Z y / l p I n m m 7 T j g Z X j g o z j g Z / l n o s u e 0 N v b H V t b j Q x L D Q w f S Z x d W 9 0 O y w m c X V v d D t T Z W N 0 a W 9 u M S 9 s Y X J n Z V 9 l d m V u X 3 N l c m l l c 1 9 y d W x l X 2 Z f M C A 5 O V 9 0 c 1 9 h b H R l c m 5 h d G l u Z y / l p I n m m 7 T j g Z X j g o z j g Z / l n o s u e 0 N v b H V t b j Q y L D Q x f S Z x d W 9 0 O y w m c X V v d D t T Z W N 0 a W 9 u M S 9 s Y X J n Z V 9 l d m V u X 3 N l c m l l c 1 9 y d W x l X 2 Z f M C A 5 O V 9 0 c 1 9 h b H R l c m 5 h d G l u Z y / l p I n m m 7 T j g Z X j g o z j g Z / l n o s u e 0 N v b H V t b j Q z L D Q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5 O V 9 0 c 1 9 h b H R l c m 5 h d G l u Z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k 5 X 3 R z X 2 F s d G V y b m F 0 a W 5 n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O T l f d H N f Y W x 0 Z X J u Y X R p b m c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m V m Y T g 5 M C 0 x N D R h L T Q 4 Y j M t O W E 3 Y i 1 i O T Y 0 N z E y Z j M 2 N W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F y Z 2 V f Z X Z l b l 9 z Z X J p Z X N f c n V s Z V 9 m X z B f O T l f d H N f Y W x 0 Z X J u Y X R p b m d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l U M D A 6 M j M 6 N T A u O D E 1 M D I x M V o i I C 8 + P E V u d H J 5 I F R 5 c G U 9 I k Z p b G x D b 2 x 1 b W 5 U e X B l c y I g V m F s d W U 9 I n N C Z 0 1 H Q X d Z R E J n T U d B d 1 l E Q m d N R 0 F 3 W U R C Z 0 1 H Q X d Z R E J n T U d B d 1 l E Q m d N R 0 F 3 W U R C Z 0 1 H Q X d Z R E J n P T 0 i I C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L i K 6 Z m Q P S Z x d W 9 0 O y w m c X V v d D t s b 2 5 n Z X N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l i 5 3 m l Z f k u 5 j j g Y v j g Z o 9 J n F 1 b 3 Q 7 L C Z x d W 9 0 O 2 5 v X 3 d p b n N f Y W I m c X V v d D s s J n F 1 b 3 Q 7 4 4 K 3 4 4 O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k 5 X 3 R z X 2 F s d G V y b m F 0 a W 5 n I C g y K S / l p I n m m 7 T j g Z X j g o z j g Z / l n o s u e 3 A 9 L D B 9 J n F 1 b 3 Q 7 L C Z x d W 9 0 O 1 N l Y 3 R p b 2 4 x L 2 x h c m d l X 2 V 2 Z W 5 f c 2 V y a W V z X 3 J 1 b G V f Z l 8 w I D k 5 X 3 R z X 2 F s d G V y b m F 0 a W 5 n I C g y K S / l p I n m m 7 T j g Z X j g o z j g Z / l n o s u e 3 A s M X 0 m c X V v d D s s J n F 1 b 3 Q 7 U 2 V j d G l v b j E v b G F y Z 2 V f Z X Z l b l 9 z Z X J p Z X N f c n V s Z V 9 m X z A g O T l f d H N f Y W x 0 Z X J u Y X R p b m c g K D I p L + W k i e a b t O O B l e O C j O O B n + W e i y 5 7 7 7 y F I G Y 9 L D J 9 J n F 1 b 3 Q 7 L C Z x d W 9 0 O 1 N l Y 3 R p b 2 4 x L 2 x h c m d l X 2 V 2 Z W 5 f c 2 V y a W V z X 3 J 1 b G V f Z l 8 w I D k 5 X 3 R z X 2 F s d G V y b m F 0 a W 5 n I C g y K S / l p I n m m 7 T j g Z X j g o z j g Z / l n o s u e 2 Z h a W x 1 c m V f c m F 0 Z S w z f S Z x d W 9 0 O y w m c X V v d D t T Z W N 0 a W 9 u M S 9 s Y X J n Z V 9 l d m V u X 3 N l c m l l c 1 9 y d W x l X 2 Z f M C A 5 O V 9 0 c 1 9 h b H R l c m 5 h d G l u Z y A o M i k v 5 a S J 5 p u 0 4 4 G V 4 4 K M 4 4 G f 5 Z 6 L L n v v v I U g 6 K G o P S w 0 f S Z x d W 9 0 O y w m c X V v d D t T Z W N 0 a W 9 u M S 9 s Y X J n Z V 9 l d m V u X 3 N l c m l l c 1 9 y d W x l X 2 Z f M C A 5 O V 9 0 c 1 9 h b H R l c m 5 h d G l u Z y A o M i k v 5 a S J 5 p u 0 4 4 G V 4 4 K M 4 4 G f 5 Z 6 L L n t w X 3 N 0 Z X A s N X 0 m c X V v d D s s J n F 1 b 3 Q 7 U 2 V j d G l v b j E v b G F y Z 2 V f Z X Z l b l 9 z Z X J p Z X N f c n V s Z V 9 m X z A g O T l f d H N f Y W x 0 Z X J u Y X R p b m c g K D I p L + W k i e a b t O O B l e O C j O O B n + W e i y 5 7 6 K O P P S w 2 f S Z x d W 9 0 O y w m c X V v d D t T Z W N 0 a W 9 u M S 9 s Y X J n Z V 9 l d m V u X 3 N l c m l l c 1 9 y d W x l X 2 Z f M C A 5 O V 9 0 c 1 9 h b H R l c m 5 h d G l u Z y A o M i k v 5 a S J 5 p u 0 4 4 G V 4 4 K M 4 4 G f 5 Z 6 L L n t x X 3 N 0 Z X A s N 3 0 m c X V v d D s s J n F 1 b 3 Q 7 U 2 V j d G l v b j E v b G F y Z 2 V f Z X Z l b l 9 z Z X J p Z X N f c n V s Z V 9 m X z A g O T l f d H N f Y W x 0 Z X J u Y X R p b m c g K D I p L + W k i e a b t O O B l e O C j O O B n + W e i y 5 7 5 5 u u P S w 4 f S Z x d W 9 0 O y w m c X V v d D t T Z W N 0 a W 9 u M S 9 s Y X J n Z V 9 l d m V u X 3 N l c m l l c 1 9 y d W x l X 2 Z f M C A 5 O V 9 0 c 1 9 h b H R l c m 5 h d G l u Z y A o M i k v 5 a S J 5 p u 0 4 4 G V 4 4 K M 4 4 G f 5 Z 6 L L n t z c G F u L D l 9 J n F 1 b 3 Q 7 L C Z x d W 9 0 O 1 N l Y 3 R p b 2 4 x L 2 x h c m d l X 2 V 2 Z W 5 f c 2 V y a W V z X 3 J 1 b G V f Z l 8 w I D k 5 X 3 R z X 2 F s d G V y b m F 0 a W 5 n I C g y K S / l p I n m m 7 T j g Z X j g o z j g Z / l n o s u e + a c g O e f r T 0 s M T B 9 J n F 1 b 3 Q 7 L C Z x d W 9 0 O 1 N l Y 3 R p b 2 4 x L 2 x h c m d l X 2 V 2 Z W 5 f c 2 V y a W V z X 3 J 1 b G V f Z l 8 w I D k 5 X 3 R z X 2 F s d G V y b m F 0 a W 5 n I C g y K S / l p I n m m 7 T j g Z X j g o z j g Z / l n o s u e 3 N o b 3 J 0 Z X N 0 L D E x f S Z x d W 9 0 O y w m c X V v d D t T Z W N 0 a W 9 u M S 9 s Y X J n Z V 9 l d m V u X 3 N l c m l l c 1 9 y d W x l X 2 Z f M C A 5 O V 9 0 c 1 9 h b H R l c m 5 h d G l u Z y A o M i k v 5 a S J 5 p u 0 4 4 G V 4 4 K M 4 4 G f 5 Z 6 L L n v l s Y A g 5 L i K 6 Z m Q P S w x M n 0 m c X V v d D s s J n F 1 b 3 Q 7 U 2 V j d G l v b j E v b G F y Z 2 V f Z X Z l b l 9 z Z X J p Z X N f c n V s Z V 9 m X z A g O T l f d H N f Y W x 0 Z X J u Y X R p b m c g K D I p L + W k i e a b t O O B l e O C j O O B n + W e i y 5 7 b G 9 u Z 2 V z d C w x M 3 0 m c X V v d D s s J n F 1 b 3 Q 7 U 2 V j d G l v b j E v b G F y Z 2 V f Z X Z l b l 9 z Z X J p Z X N f c n V s Z V 9 m X z A g O T l f d H N f Y W x 0 Z X J u Y X R p b m c g K D I p L + W k i e a b t O O B l e O C j O O B n + W e i y 5 7 5 b G A I O i o i D 0 s M T R 9 J n F 1 b 3 Q 7 L C Z x d W 9 0 O 1 N l Y 3 R p b 2 4 x L 2 x h c m d l X 2 V 2 Z W 5 f c 2 V y a W V z X 3 J 1 b G V f Z l 8 w I D k 5 X 3 R z X 2 F s d G V y b m F 0 a W 5 n I C g y K S / l p I n m m 7 T j g Z X j g o z j g Z / l n o s u e 3 R v d G F s X 2 F i L D E 1 f S Z x d W 9 0 O y w m c X V v d D t T Z W N 0 a W 9 u M S 9 s Y X J n Z V 9 l d m V u X 3 N l c m l l c 1 9 y d W x l X 2 Z f M C A 5 O V 9 0 c 1 9 h b H R l c m 5 h d G l u Z y A o M i k v 5 a S J 5 p u 0 4 4 G V 4 4 K M 4 4 G f 5 Z 6 L L n v j g r f j g 6 o g 7 7 y h 5 Y u d P S w x N n 0 m c X V v d D s s J n F 1 b 3 Q 7 U 2 V j d G l v b j E v b G F y Z 2 V f Z X Z l b l 9 z Z X J p Z X N f c n V s Z V 9 m X z A g O T l f d H N f Y W x 0 Z X J u Y X R p b m c g K D I p L + W k i e a b t O O B l e O C j O O B n + W e i y 5 7 d 2 l u c 1 9 h L D E 3 f S Z x d W 9 0 O y w m c X V v d D t T Z W N 0 a W 9 u M S 9 s Y X J n Z V 9 l d m V u X 3 N l c m l l c 1 9 y d W x l X 2 Z f M C A 5 O V 9 0 c 1 9 h b H R l c m 5 h d G l u Z y A o M i k v 5 a S J 5 p u 0 4 4 G V 4 4 K M 4 4 G f 5 Z 6 L L n v j g r f j g 6 o g 7 7 y i 5 Y u d P S w x O H 0 m c X V v d D s s J n F 1 b 3 Q 7 U 2 V j d G l v b j E v b G F y Z 2 V f Z X Z l b l 9 z Z X J p Z X N f c n V s Z V 9 m X z A g O T l f d H N f Y W x 0 Z X J u Y X R p b m c g K D I p L + W k i e a b t O O B l e O C j O O B n + W e i y 5 7 d 2 l u c 1 9 i L D E 5 f S Z x d W 9 0 O y w m c X V v d D t T Z W N 0 a W 9 u M S 9 s Y X J n Z V 9 l d m V u X 3 N l c m l l c 1 9 y d W x l X 2 Z f M C A 5 O V 9 0 c 1 9 h b H R l c m 5 h d G l u Z y A o M i k v 5 a S J 5 p u 0 4 4 G V 4 4 K M 4 4 G f 5 Z 6 L L n v j g r f j g 6 o g 5 o i Q 5 Y q f P S w y M H 0 m c X V v d D s s J n F 1 b 3 Q 7 U 2 V j d G l v b j E v b G F y Z 2 V f Z X Z l b l 9 z Z X J p Z X N f c n V s Z V 9 m X z A g O T l f d H N f Y W x 0 Z X J u Y X R p b m c g K D I p L + W k i e a b t O O B l e O C j O O B n + W e i y 5 7 c 3 V j Y y w y M X 0 m c X V v d D s s J n F 1 b 3 Q 7 U 2 V j d G l v b j E v b G F y Z 2 V f Z X Z l b l 9 z Z X J p Z X N f c n V s Z V 9 m X z A g O T l f d H N f Y W x 0 Z X J u Y X R p b m c g K D I p L + W k i e a b t O O B l e O C j O O B n + W e i y 5 7 4 4 K 3 4 4 O q I O a I k O + 8 o e a 6 g O e C u T 0 s M j J 9 J n F 1 b 3 Q 7 L C Z x d W 9 0 O 1 N l Y 3 R p b 2 4 x L 2 x h c m d l X 2 V 2 Z W 5 f c 2 V y a W V z X 3 J 1 b G V f Z l 8 w I D k 5 X 3 R z X 2 F s d G V y b m F 0 a W 5 n I C g y K S / l p I n m m 7 T j g Z X j g o z j g Z / l n o s u e 3 N f Z n V s X 3 d p b n N f Y S w y M 3 0 m c X V v d D s s J n F 1 b 3 Q 7 U 2 V j d G l v b j E v b G F y Z 2 V f Z X Z l b l 9 z Z X J p Z X N f c n V s Z V 9 m X z A g O T l f d H N f Y W x 0 Z X J u Y X R p b m c g K D I p L + W k i e a b t O O B l e O C j O O B n + W e i y 5 7 4 4 K 3 4 4 O q I O a I k O + 8 o u a 6 g O e C u T 0 s M j R 9 J n F 1 b 3 Q 7 L C Z x d W 9 0 O 1 N l Y 3 R p b 2 4 x L 2 x h c m d l X 2 V 2 Z W 5 f c 2 V y a W V z X 3 J 1 b G V f Z l 8 w I D k 5 X 3 R z X 2 F s d G V y b m F 0 a W 5 n I C g y K S / l p I n m m 7 T j g Z X j g o z j g Z / l n o s u e 3 N f Z n V s X 3 d p b n N f Y i w y N X 0 m c X V v d D s s J n F 1 b 3 Q 7 U 2 V j d G l v b j E v b G F y Z 2 V f Z X Z l b l 9 z Z X J p Z X N f c n V s Z V 9 m X z A g O T l f d H N f Y W x 0 Z X J u Y X R p b m c g K D I p L + W k i e a b t O O B l e O C j O O B n + W e i y 5 7 4 4 K 3 4 4 O q I O a I k O + 8 o e e C u e W 3 r u W L n T 0 s M j Z 9 J n F 1 b 3 Q 7 L C Z x d W 9 0 O 1 N l Y 3 R p b 2 4 x L 2 x h c m d l X 2 V 2 Z W 5 f c 2 V y a W V z X 3 J 1 b G V f Z l 8 w I D k 5 X 3 R z X 2 F s d G V y b m F 0 a W 5 n I C g y K S / l p I n m m 7 T j g Z X j g o z j g Z / l n o s u e 3 N f c H R z X 3 d p b n N f Y S w y N 3 0 m c X V v d D s s J n F 1 b 3 Q 7 U 2 V j d G l v b j E v b G F y Z 2 V f Z X Z l b l 9 z Z X J p Z X N f c n V s Z V 9 m X z A g O T l f d H N f Y W x 0 Z X J u Y X R p b m c g K D I p L + W k i e a b t O O B l e O C j O O B n + W e i y 5 7 4 4 K 3 4 4 O q I O a I k O + 8 o u e C u e W 3 r u W L n T 0 s M j h 9 J n F 1 b 3 Q 7 L C Z x d W 9 0 O 1 N l Y 3 R p b 2 4 x L 2 x h c m d l X 2 V 2 Z W 5 f c 2 V y a W V z X 3 J 1 b G V f Z l 8 w I D k 5 X 3 R z X 2 F s d G V y b m F 0 a W 5 n I C g y K S / l p I n m m 7 T j g Z X j g o z j g Z / l n o s u e 3 N f c H R z X 3 d p b n N f Y i w y O X 0 m c X V v d D s s J n F 1 b 3 Q 7 U 2 V j d G l v b j E v b G F y Z 2 V f Z X Z l b l 9 z Z X J p Z X N f c n V s Z V 9 m X z A g O T l f d H N f Y W x 0 Z X J u Y X R p b m c g K D I p L + W k i e a b t O O B l e O C j O O B n + W e i y 5 7 4 4 K 3 4 4 O q I O W k s e a V l z 0 s M z B 9 J n F 1 b 3 Q 7 L C Z x d W 9 0 O 1 N l Y 3 R p b 2 4 x L 2 x h c m d l X 2 V 2 Z W 5 f c 2 V y a W V z X 3 J 1 b G V f Z l 8 w I D k 5 X 3 R z X 2 F s d G V y b m F 0 a W 5 n I C g y K S / l p I n m m 7 T j g Z X j g o z j g Z / l n o s u e 2 Z h a W w s M z F 9 J n F 1 b 3 Q 7 L C Z x d W 9 0 O 1 N l Y 3 R p b 2 4 x L 2 x h c m d l X 2 V 2 Z W 5 f c 2 V y a W V z X 3 J 1 b G V f Z l 8 w I D k 5 X 3 R z X 2 F s d G V y b m F 0 a W 5 n I C g y K S / l p I n m m 7 T j g Z X j g o z j g Z / l n o s u e + O C t + O D q i D l p L H v v K H m u o D n g r k 9 L D M y f S Z x d W 9 0 O y w m c X V v d D t T Z W N 0 a W 9 u M S 9 s Y X J n Z V 9 l d m V u X 3 N l c m l l c 1 9 y d W x l X 2 Z f M C A 5 O V 9 0 c 1 9 h b H R l c m 5 h d G l u Z y A o M i k v 5 a S J 5 p u 0 4 4 G V 4 4 K M 4 4 G f 5 Z 6 L L n t m X 2 Z 1 b F 9 3 a W 5 z X 2 E s M z N 9 J n F 1 b 3 Q 7 L C Z x d W 9 0 O 1 N l Y 3 R p b 2 4 x L 2 x h c m d l X 2 V 2 Z W 5 f c 2 V y a W V z X 3 J 1 b G V f Z l 8 w I D k 5 X 3 R z X 2 F s d G V y b m F 0 a W 5 n I C g y K S / l p I n m m 7 T j g Z X j g o z j g Z / l n o s u e + O C t + O D q i D l p L H v v K L m u o D n g r k 9 L D M 0 f S Z x d W 9 0 O y w m c X V v d D t T Z W N 0 a W 9 u M S 9 s Y X J n Z V 9 l d m V u X 3 N l c m l l c 1 9 y d W x l X 2 Z f M C A 5 O V 9 0 c 1 9 h b H R l c m 5 h d G l u Z y A o M i k v 5 a S J 5 p u 0 4 4 G V 4 4 K M 4 4 G f 5 Z 6 L L n t m X 2 Z 1 b F 9 3 a W 5 z X 2 I s M z V 9 J n F 1 b 3 Q 7 L C Z x d W 9 0 O 1 N l Y 3 R p b 2 4 x L 2 x h c m d l X 2 V 2 Z W 5 f c 2 V y a W V z X 3 J 1 b G V f Z l 8 w I D k 5 X 3 R z X 2 F s d G V y b m F 0 a W 5 n I C g y K S / l p I n m m 7 T j g Z X j g o z j g Z / l n o s u e + O C t + O D q i A g 5 a S x 7 7 y h 5 4 K 5 5 b e u 5 Y u d P S w z N n 0 m c X V v d D s s J n F 1 b 3 Q 7 U 2 V j d G l v b j E v b G F y Z 2 V f Z X Z l b l 9 z Z X J p Z X N f c n V s Z V 9 m X z A g O T l f d H N f Y W x 0 Z X J u Y X R p b m c g K D I p L + W k i e a b t O O B l e O C j O O B n + W e i y 5 7 Z l 9 w d H N f d 2 l u c 1 9 h L D M 3 f S Z x d W 9 0 O y w m c X V v d D t T Z W N 0 a W 9 u M S 9 s Y X J n Z V 9 l d m V u X 3 N l c m l l c 1 9 y d W x l X 2 Z f M C A 5 O V 9 0 c 1 9 h b H R l c m 5 h d G l u Z y A o M i k v 5 a S J 5 p u 0 4 4 G V 4 4 K M 4 4 G f 5 Z 6 L L n v j g r f j g 6 o g 5 a S x 7 7 y i 5 4 K 5 5 b e u 5 Y u d P S w z O H 0 m c X V v d D s s J n F 1 b 3 Q 7 U 2 V j d G l v b j E v b G F y Z 2 V f Z X Z l b l 9 z Z X J p Z X N f c n V s Z V 9 m X z A g O T l f d H N f Y W x 0 Z X J u Y X R p b m c g K D I p L + W k i e a b t O O B l e O C j O O B n + W e i y 5 7 Z l 9 w d H N f d 2 l u c 1 9 i L D M 5 f S Z x d W 9 0 O y w m c X V v d D t T Z W N 0 a W 9 u M S 9 s Y X J n Z V 9 l d m V u X 3 N l c m l l c 1 9 y d W x l X 2 Z f M C A 5 O V 9 0 c 1 9 h b H R l c m 5 h d G l u Z y A o M i k v 5 a S J 5 p u 0 4 4 G V 4 4 K M 4 4 G f 5 Z 6 L L n v j g r f j g 6 o g 5 Y u d 5 p W X 5 L u Y 4 4 G L 4 4 G a P S w 0 M H 0 m c X V v d D s s J n F 1 b 3 Q 7 U 2 V j d G l v b j E v b G F y Z 2 V f Z X Z l b l 9 z Z X J p Z X N f c n V s Z V 9 m X z A g O T l f d H N f Y W x 0 Z X J u Y X R p b m c g K D I p L + W k i e a b t O O B l e O C j O O B n + W e i y 5 7 b m 9 f d 2 l u c 1 9 h Y i w 0 M X 0 m c X V v d D s s J n F 1 b 3 Q 7 U 2 V j d G l v b j E v b G F y Z 2 V f Z X Z l b l 9 z Z X J p Z X N f c n V s Z V 9 m X z A g O T l f d H N f Y W x 0 Z X J u Y X R p b m c g K D I p L + W k i e a b t O O B l e O C j O O B n + W e i y 5 7 4 4 K 3 4 4 O q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b G F y Z 2 V f Z X Z l b l 9 z Z X J p Z X N f c n V s Z V 9 m X z A g O T l f d H N f Y W x 0 Z X J u Y X R p b m c g K D I p L + W k i e a b t O O B l e O C j O O B n + W e i y 5 7 c D 0 s M H 0 m c X V v d D s s J n F 1 b 3 Q 7 U 2 V j d G l v b j E v b G F y Z 2 V f Z X Z l b l 9 z Z X J p Z X N f c n V s Z V 9 m X z A g O T l f d H N f Y W x 0 Z X J u Y X R p b m c g K D I p L + W k i e a b t O O B l e O C j O O B n + W e i y 5 7 c C w x f S Z x d W 9 0 O y w m c X V v d D t T Z W N 0 a W 9 u M S 9 s Y X J n Z V 9 l d m V u X 3 N l c m l l c 1 9 y d W x l X 2 Z f M C A 5 O V 9 0 c 1 9 h b H R l c m 5 h d G l u Z y A o M i k v 5 a S J 5 p u 0 4 4 G V 4 4 K M 4 4 G f 5 Z 6 L L n v v v I U g Z j 0 s M n 0 m c X V v d D s s J n F 1 b 3 Q 7 U 2 V j d G l v b j E v b G F y Z 2 V f Z X Z l b l 9 z Z X J p Z X N f c n V s Z V 9 m X z A g O T l f d H N f Y W x 0 Z X J u Y X R p b m c g K D I p L + W k i e a b t O O B l e O C j O O B n + W e i y 5 7 Z m F p b H V y Z V 9 y Y X R l L D N 9 J n F 1 b 3 Q 7 L C Z x d W 9 0 O 1 N l Y 3 R p b 2 4 x L 2 x h c m d l X 2 V 2 Z W 5 f c 2 V y a W V z X 3 J 1 b G V f Z l 8 w I D k 5 X 3 R z X 2 F s d G V y b m F 0 a W 5 n I C g y K S / l p I n m m 7 T j g Z X j g o z j g Z / l n o s u e + + 8 h S D o o a g 9 L D R 9 J n F 1 b 3 Q 7 L C Z x d W 9 0 O 1 N l Y 3 R p b 2 4 x L 2 x h c m d l X 2 V 2 Z W 5 f c 2 V y a W V z X 3 J 1 b G V f Z l 8 w I D k 5 X 3 R z X 2 F s d G V y b m F 0 a W 5 n I C g y K S / l p I n m m 7 T j g Z X j g o z j g Z / l n o s u e 3 B f c 3 R l c C w 1 f S Z x d W 9 0 O y w m c X V v d D t T Z W N 0 a W 9 u M S 9 s Y X J n Z V 9 l d m V u X 3 N l c m l l c 1 9 y d W x l X 2 Z f M C A 5 O V 9 0 c 1 9 h b H R l c m 5 h d G l u Z y A o M i k v 5 a S J 5 p u 0 4 4 G V 4 4 K M 4 4 G f 5 Z 6 L L n v o o 4 8 9 L D Z 9 J n F 1 b 3 Q 7 L C Z x d W 9 0 O 1 N l Y 3 R p b 2 4 x L 2 x h c m d l X 2 V 2 Z W 5 f c 2 V y a W V z X 3 J 1 b G V f Z l 8 w I D k 5 X 3 R z X 2 F s d G V y b m F 0 a W 5 n I C g y K S / l p I n m m 7 T j g Z X j g o z j g Z / l n o s u e 3 F f c 3 R l c C w 3 f S Z x d W 9 0 O y w m c X V v d D t T Z W N 0 a W 9 u M S 9 s Y X J n Z V 9 l d m V u X 3 N l c m l l c 1 9 y d W x l X 2 Z f M C A 5 O V 9 0 c 1 9 h b H R l c m 5 h d G l u Z y A o M i k v 5 a S J 5 p u 0 4 4 G V 4 4 K M 4 4 G f 5 Z 6 L L n v n m 6 4 9 L D h 9 J n F 1 b 3 Q 7 L C Z x d W 9 0 O 1 N l Y 3 R p b 2 4 x L 2 x h c m d l X 2 V 2 Z W 5 f c 2 V y a W V z X 3 J 1 b G V f Z l 8 w I D k 5 X 3 R z X 2 F s d G V y b m F 0 a W 5 n I C g y K S / l p I n m m 7 T j g Z X j g o z j g Z / l n o s u e 3 N w Y W 4 s O X 0 m c X V v d D s s J n F 1 b 3 Q 7 U 2 V j d G l v b j E v b G F y Z 2 V f Z X Z l b l 9 z Z X J p Z X N f c n V s Z V 9 m X z A g O T l f d H N f Y W x 0 Z X J u Y X R p b m c g K D I p L + W k i e a b t O O B l e O C j O O B n + W e i y 5 7 5 p y A 5 5 + t P S w x M H 0 m c X V v d D s s J n F 1 b 3 Q 7 U 2 V j d G l v b j E v b G F y Z 2 V f Z X Z l b l 9 z Z X J p Z X N f c n V s Z V 9 m X z A g O T l f d H N f Y W x 0 Z X J u Y X R p b m c g K D I p L + W k i e a b t O O B l e O C j O O B n + W e i y 5 7 c 2 h v c n R l c 3 Q s M T F 9 J n F 1 b 3 Q 7 L C Z x d W 9 0 O 1 N l Y 3 R p b 2 4 x L 2 x h c m d l X 2 V 2 Z W 5 f c 2 V y a W V z X 3 J 1 b G V f Z l 8 w I D k 5 X 3 R z X 2 F s d G V y b m F 0 a W 5 n I C g y K S / l p I n m m 7 T j g Z X j g o z j g Z / l n o s u e + W x g C D k u I r p m Z A 9 L D E y f S Z x d W 9 0 O y w m c X V v d D t T Z W N 0 a W 9 u M S 9 s Y X J n Z V 9 l d m V u X 3 N l c m l l c 1 9 y d W x l X 2 Z f M C A 5 O V 9 0 c 1 9 h b H R l c m 5 h d G l u Z y A o M i k v 5 a S J 5 p u 0 4 4 G V 4 4 K M 4 4 G f 5 Z 6 L L n t s b 2 5 n Z X N 0 L D E z f S Z x d W 9 0 O y w m c X V v d D t T Z W N 0 a W 9 u M S 9 s Y X J n Z V 9 l d m V u X 3 N l c m l l c 1 9 y d W x l X 2 Z f M C A 5 O V 9 0 c 1 9 h b H R l c m 5 h d G l u Z y A o M i k v 5 a S J 5 p u 0 4 4 G V 4 4 K M 4 4 G f 5 Z 6 L L n v l s Y A g 6 K i I P S w x N H 0 m c X V v d D s s J n F 1 b 3 Q 7 U 2 V j d G l v b j E v b G F y Z 2 V f Z X Z l b l 9 z Z X J p Z X N f c n V s Z V 9 m X z A g O T l f d H N f Y W x 0 Z X J u Y X R p b m c g K D I p L + W k i e a b t O O B l e O C j O O B n + W e i y 5 7 d G 9 0 Y W x f Y W I s M T V 9 J n F 1 b 3 Q 7 L C Z x d W 9 0 O 1 N l Y 3 R p b 2 4 x L 2 x h c m d l X 2 V 2 Z W 5 f c 2 V y a W V z X 3 J 1 b G V f Z l 8 w I D k 5 X 3 R z X 2 F s d G V y b m F 0 a W 5 n I C g y K S / l p I n m m 7 T j g Z X j g o z j g Z / l n o s u e + O C t + O D q i D v v K H l i 5 0 9 L D E 2 f S Z x d W 9 0 O y w m c X V v d D t T Z W N 0 a W 9 u M S 9 s Y X J n Z V 9 l d m V u X 3 N l c m l l c 1 9 y d W x l X 2 Z f M C A 5 O V 9 0 c 1 9 h b H R l c m 5 h d G l u Z y A o M i k v 5 a S J 5 p u 0 4 4 G V 4 4 K M 4 4 G f 5 Z 6 L L n t 3 a W 5 z X 2 E s M T d 9 J n F 1 b 3 Q 7 L C Z x d W 9 0 O 1 N l Y 3 R p b 2 4 x L 2 x h c m d l X 2 V 2 Z W 5 f c 2 V y a W V z X 3 J 1 b G V f Z l 8 w I D k 5 X 3 R z X 2 F s d G V y b m F 0 a W 5 n I C g y K S / l p I n m m 7 T j g Z X j g o z j g Z / l n o s u e + O C t + O D q i D v v K L l i 5 0 9 L D E 4 f S Z x d W 9 0 O y w m c X V v d D t T Z W N 0 a W 9 u M S 9 s Y X J n Z V 9 l d m V u X 3 N l c m l l c 1 9 y d W x l X 2 Z f M C A 5 O V 9 0 c 1 9 h b H R l c m 5 h d G l u Z y A o M i k v 5 a S J 5 p u 0 4 4 G V 4 4 K M 4 4 G f 5 Z 6 L L n t 3 a W 5 z X 2 I s M T l 9 J n F 1 b 3 Q 7 L C Z x d W 9 0 O 1 N l Y 3 R p b 2 4 x L 2 x h c m d l X 2 V 2 Z W 5 f c 2 V y a W V z X 3 J 1 b G V f Z l 8 w I D k 5 X 3 R z X 2 F s d G V y b m F 0 a W 5 n I C g y K S / l p I n m m 7 T j g Z X j g o z j g Z / l n o s u e + O C t + O D q i D m i J D l i p 8 9 L D I w f S Z x d W 9 0 O y w m c X V v d D t T Z W N 0 a W 9 u M S 9 s Y X J n Z V 9 l d m V u X 3 N l c m l l c 1 9 y d W x l X 2 Z f M C A 5 O V 9 0 c 1 9 h b H R l c m 5 h d G l u Z y A o M i k v 5 a S J 5 p u 0 4 4 G V 4 4 K M 4 4 G f 5 Z 6 L L n t z d W N j L D I x f S Z x d W 9 0 O y w m c X V v d D t T Z W N 0 a W 9 u M S 9 s Y X J n Z V 9 l d m V u X 3 N l c m l l c 1 9 y d W x l X 2 Z f M C A 5 O V 9 0 c 1 9 h b H R l c m 5 h d G l u Z y A o M i k v 5 a S J 5 p u 0 4 4 G V 4 4 K M 4 4 G f 5 Z 6 L L n v j g r f j g 6 o g 5 o i Q 7 7 y h 5 r q A 5 4 K 5 P S w y M n 0 m c X V v d D s s J n F 1 b 3 Q 7 U 2 V j d G l v b j E v b G F y Z 2 V f Z X Z l b l 9 z Z X J p Z X N f c n V s Z V 9 m X z A g O T l f d H N f Y W x 0 Z X J u Y X R p b m c g K D I p L + W k i e a b t O O B l e O C j O O B n + W e i y 5 7 c 1 9 m d W x f d 2 l u c 1 9 h L D I z f S Z x d W 9 0 O y w m c X V v d D t T Z W N 0 a W 9 u M S 9 s Y X J n Z V 9 l d m V u X 3 N l c m l l c 1 9 y d W x l X 2 Z f M C A 5 O V 9 0 c 1 9 h b H R l c m 5 h d G l u Z y A o M i k v 5 a S J 5 p u 0 4 4 G V 4 4 K M 4 4 G f 5 Z 6 L L n v j g r f j g 6 o g 5 o i Q 7 7 y i 5 r q A 5 4 K 5 P S w y N H 0 m c X V v d D s s J n F 1 b 3 Q 7 U 2 V j d G l v b j E v b G F y Z 2 V f Z X Z l b l 9 z Z X J p Z X N f c n V s Z V 9 m X z A g O T l f d H N f Y W x 0 Z X J u Y X R p b m c g K D I p L + W k i e a b t O O B l e O C j O O B n + W e i y 5 7 c 1 9 m d W x f d 2 l u c 1 9 i L D I 1 f S Z x d W 9 0 O y w m c X V v d D t T Z W N 0 a W 9 u M S 9 s Y X J n Z V 9 l d m V u X 3 N l c m l l c 1 9 y d W x l X 2 Z f M C A 5 O V 9 0 c 1 9 h b H R l c m 5 h d G l u Z y A o M i k v 5 a S J 5 p u 0 4 4 G V 4 4 K M 4 4 G f 5 Z 6 L L n v j g r f j g 6 o g 5 o i Q 7 7 y h 5 4 K 5 5 b e u 5 Y u d P S w y N n 0 m c X V v d D s s J n F 1 b 3 Q 7 U 2 V j d G l v b j E v b G F y Z 2 V f Z X Z l b l 9 z Z X J p Z X N f c n V s Z V 9 m X z A g O T l f d H N f Y W x 0 Z X J u Y X R p b m c g K D I p L + W k i e a b t O O B l e O C j O O B n + W e i y 5 7 c 1 9 w d H N f d 2 l u c 1 9 h L D I 3 f S Z x d W 9 0 O y w m c X V v d D t T Z W N 0 a W 9 u M S 9 s Y X J n Z V 9 l d m V u X 3 N l c m l l c 1 9 y d W x l X 2 Z f M C A 5 O V 9 0 c 1 9 h b H R l c m 5 h d G l u Z y A o M i k v 5 a S J 5 p u 0 4 4 G V 4 4 K M 4 4 G f 5 Z 6 L L n v j g r f j g 6 o g 5 o i Q 7 7 y i 5 4 K 5 5 b e u 5 Y u d P S w y O H 0 m c X V v d D s s J n F 1 b 3 Q 7 U 2 V j d G l v b j E v b G F y Z 2 V f Z X Z l b l 9 z Z X J p Z X N f c n V s Z V 9 m X z A g O T l f d H N f Y W x 0 Z X J u Y X R p b m c g K D I p L + W k i e a b t O O B l e O C j O O B n + W e i y 5 7 c 1 9 w d H N f d 2 l u c 1 9 i L D I 5 f S Z x d W 9 0 O y w m c X V v d D t T Z W N 0 a W 9 u M S 9 s Y X J n Z V 9 l d m V u X 3 N l c m l l c 1 9 y d W x l X 2 Z f M C A 5 O V 9 0 c 1 9 h b H R l c m 5 h d G l u Z y A o M i k v 5 a S J 5 p u 0 4 4 G V 4 4 K M 4 4 G f 5 Z 6 L L n v j g r f j g 6 o g 5 a S x 5 p W X P S w z M H 0 m c X V v d D s s J n F 1 b 3 Q 7 U 2 V j d G l v b j E v b G F y Z 2 V f Z X Z l b l 9 z Z X J p Z X N f c n V s Z V 9 m X z A g O T l f d H N f Y W x 0 Z X J u Y X R p b m c g K D I p L + W k i e a b t O O B l e O C j O O B n + W e i y 5 7 Z m F p b C w z M X 0 m c X V v d D s s J n F 1 b 3 Q 7 U 2 V j d G l v b j E v b G F y Z 2 V f Z X Z l b l 9 z Z X J p Z X N f c n V s Z V 9 m X z A g O T l f d H N f Y W x 0 Z X J u Y X R p b m c g K D I p L + W k i e a b t O O B l e O C j O O B n + W e i y 5 7 4 4 K 3 4 4 O q I O W k s e + 8 o e a 6 g O e C u T 0 s M z J 9 J n F 1 b 3 Q 7 L C Z x d W 9 0 O 1 N l Y 3 R p b 2 4 x L 2 x h c m d l X 2 V 2 Z W 5 f c 2 V y a W V z X 3 J 1 b G V f Z l 8 w I D k 5 X 3 R z X 2 F s d G V y b m F 0 a W 5 n I C g y K S / l p I n m m 7 T j g Z X j g o z j g Z / l n o s u e 2 Z f Z n V s X 3 d p b n N f Y S w z M 3 0 m c X V v d D s s J n F 1 b 3 Q 7 U 2 V j d G l v b j E v b G F y Z 2 V f Z X Z l b l 9 z Z X J p Z X N f c n V s Z V 9 m X z A g O T l f d H N f Y W x 0 Z X J u Y X R p b m c g K D I p L + W k i e a b t O O B l e O C j O O B n + W e i y 5 7 4 4 K 3 4 4 O q I O W k s e + 8 o u a 6 g O e C u T 0 s M z R 9 J n F 1 b 3 Q 7 L C Z x d W 9 0 O 1 N l Y 3 R p b 2 4 x L 2 x h c m d l X 2 V 2 Z W 5 f c 2 V y a W V z X 3 J 1 b G V f Z l 8 w I D k 5 X 3 R z X 2 F s d G V y b m F 0 a W 5 n I C g y K S / l p I n m m 7 T j g Z X j g o z j g Z / l n o s u e 2 Z f Z n V s X 3 d p b n N f Y i w z N X 0 m c X V v d D s s J n F 1 b 3 Q 7 U 2 V j d G l v b j E v b G F y Z 2 V f Z X Z l b l 9 z Z X J p Z X N f c n V s Z V 9 m X z A g O T l f d H N f Y W x 0 Z X J u Y X R p b m c g K D I p L + W k i e a b t O O B l e O C j O O B n + W e i y 5 7 4 4 K 3 4 4 O q I C D l p L H v v K H n g r n l t 6 7 l i 5 0 9 L D M 2 f S Z x d W 9 0 O y w m c X V v d D t T Z W N 0 a W 9 u M S 9 s Y X J n Z V 9 l d m V u X 3 N l c m l l c 1 9 y d W x l X 2 Z f M C A 5 O V 9 0 c 1 9 h b H R l c m 5 h d G l u Z y A o M i k v 5 a S J 5 p u 0 4 4 G V 4 4 K M 4 4 G f 5 Z 6 L L n t m X 3 B 0 c 1 9 3 a W 5 z X 2 E s M z d 9 J n F 1 b 3 Q 7 L C Z x d W 9 0 O 1 N l Y 3 R p b 2 4 x L 2 x h c m d l X 2 V 2 Z W 5 f c 2 V y a W V z X 3 J 1 b G V f Z l 8 w I D k 5 X 3 R z X 2 F s d G V y b m F 0 a W 5 n I C g y K S / l p I n m m 7 T j g Z X j g o z j g Z / l n o s u e + O C t + O D q i D l p L H v v K L n g r n l t 6 7 l i 5 0 9 L D M 4 f S Z x d W 9 0 O y w m c X V v d D t T Z W N 0 a W 9 u M S 9 s Y X J n Z V 9 l d m V u X 3 N l c m l l c 1 9 y d W x l X 2 Z f M C A 5 O V 9 0 c 1 9 h b H R l c m 5 h d G l u Z y A o M i k v 5 a S J 5 p u 0 4 4 G V 4 4 K M 4 4 G f 5 Z 6 L L n t m X 3 B 0 c 1 9 3 a W 5 z X 2 I s M z l 9 J n F 1 b 3 Q 7 L C Z x d W 9 0 O 1 N l Y 3 R p b 2 4 x L 2 x h c m d l X 2 V 2 Z W 5 f c 2 V y a W V z X 3 J 1 b G V f Z l 8 w I D k 5 X 3 R z X 2 F s d G V y b m F 0 a W 5 n I C g y K S / l p I n m m 7 T j g Z X j g o z j g Z / l n o s u e + O C t + O D q i D l i 5 3 m l Z f k u 5 j j g Y v j g Z o 9 L D Q w f S Z x d W 9 0 O y w m c X V v d D t T Z W N 0 a W 9 u M S 9 s Y X J n Z V 9 l d m V u X 3 N l c m l l c 1 9 y d W x l X 2 Z f M C A 5 O V 9 0 c 1 9 h b H R l c m 5 h d G l u Z y A o M i k v 5 a S J 5 p u 0 4 4 G V 4 4 K M 4 4 G f 5 Z 6 L L n t u b 1 9 3 a W 5 z X 2 F i L D Q x f S Z x d W 9 0 O y w m c X V v d D t T Z W N 0 a W 9 u M S 9 s Y X J n Z V 9 l d m V u X 3 N l c m l l c 1 9 y d W x l X 2 Z f M C A 5 O V 9 0 c 1 9 h b H R l c m 5 h d G l u Z y A o M i k v 5 a S J 5 p u 0 4 4 G V 4 4 K M 4 4 G f 5 Z 6 L L n v j g r f j g 6 o s N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k 5 X 3 R z X 2 F s d G V y b m F 0 a W 5 n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O T l f d H N f Y W x 0 Z X J u Y X R p b m c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5 O V 9 0 c 1 9 h b H R l c m 5 h d G l u Z y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Y W x 0 Z X J u Y X R p b m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O T U x Y j E x Z i 1 j N T Q 2 L T Q x N D c t Y j U y O C 0 2 Y z R j M m V l N m N i Z m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F y Z 2 V f Z X Z l b l 9 z Z X J p Z X N f c n V s Z V 9 m X z B f M F 9 0 c 1 9 h b H R l c m 5 h d G l u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V Q w M T o y N z o z O C 4 2 O T k 0 O T E 4 W i I g L z 4 8 R W 5 0 c n k g V H l w Z T 0 i R m l s b E N v b H V t b l R 5 c G V z I i B W Y W x 1 Z T 0 i c 0 J n T U d B d 1 l E Q m d N R 0 F 3 W U R C Z 0 1 H Q X d Z R E J n T U d B d 1 l E Q m d N R 0 F 3 W U R C Z 0 1 H Q X d Z R E J n T U d B d 1 l E Q m c 9 P S I g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k u I r p m Z A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F 9 0 c 1 9 h b H R l c m 5 h d G l u Z y / l p I n m m 7 T j g Z X j g o z j g Z / l n o s u e 3 A 9 L D B 9 J n F 1 b 3 Q 7 L C Z x d W 9 0 O 1 N l Y 3 R p b 2 4 x L 2 x h c m d l X 2 V 2 Z W 5 f c 2 V y a W V z X 3 J 1 b G V f Z l 8 w I D B f d H N f Y W x 0 Z X J u Y X R p b m c v 5 a S J 5 p u 0 4 4 G V 4 4 K M 4 4 G f 5 Z 6 L L n t w L D F 9 J n F 1 b 3 Q 7 L C Z x d W 9 0 O 1 N l Y 3 R p b 2 4 x L 2 x h c m d l X 2 V 2 Z W 5 f c 2 V y a W V z X 3 J 1 b G V f Z l 8 w I D B f d H N f Y W x 0 Z X J u Y X R p b m c v 5 a S J 5 p u 0 4 4 G V 4 4 K M 4 4 G f 5 Z 6 L L n v v v I U g Z j 0 s M n 0 m c X V v d D s s J n F 1 b 3 Q 7 U 2 V j d G l v b j E v b G F y Z 2 V f Z X Z l b l 9 z Z X J p Z X N f c n V s Z V 9 m X z A g M F 9 0 c 1 9 h b H R l c m 5 h d G l u Z y / l p I n m m 7 T j g Z X j g o z j g Z / l n o s u e 2 Z h a W x 1 c m V f c m F 0 Z S w z f S Z x d W 9 0 O y w m c X V v d D t T Z W N 0 a W 9 u M S 9 s Y X J n Z V 9 l d m V u X 3 N l c m l l c 1 9 y d W x l X 2 Z f M C A w X 3 R z X 2 F s d G V y b m F 0 a W 5 n L + W k i e a b t O O B l e O C j O O B n + W e i y 5 7 7 7 y F I O i h q D 0 s N H 0 m c X V v d D s s J n F 1 b 3 Q 7 U 2 V j d G l v b j E v b G F y Z 2 V f Z X Z l b l 9 z Z X J p Z X N f c n V s Z V 9 m X z A g M F 9 0 c 1 9 h b H R l c m 5 h d G l u Z y / l p I n m m 7 T j g Z X j g o z j g Z / l n o s u e 3 B f c 3 R l c C w 1 f S Z x d W 9 0 O y w m c X V v d D t T Z W N 0 a W 9 u M S 9 s Y X J n Z V 9 l d m V u X 3 N l c m l l c 1 9 y d W x l X 2 Z f M C A w X 3 R z X 2 F s d G V y b m F 0 a W 5 n L + W k i e a b t O O B l e O C j O O B n + W e i y 5 7 6 K O P P S w 2 f S Z x d W 9 0 O y w m c X V v d D t T Z W N 0 a W 9 u M S 9 s Y X J n Z V 9 l d m V u X 3 N l c m l l c 1 9 y d W x l X 2 Z f M C A w X 3 R z X 2 F s d G V y b m F 0 a W 5 n L + W k i e a b t O O B l e O C j O O B n + W e i y 5 7 c V 9 z d G V w L D d 9 J n F 1 b 3 Q 7 L C Z x d W 9 0 O 1 N l Y 3 R p b 2 4 x L 2 x h c m d l X 2 V 2 Z W 5 f c 2 V y a W V z X 3 J 1 b G V f Z l 8 w I D B f d H N f Y W x 0 Z X J u Y X R p b m c v 5 a S J 5 p u 0 4 4 G V 4 4 K M 4 4 G f 5 Z 6 L L n v n m 6 4 9 L D h 9 J n F 1 b 3 Q 7 L C Z x d W 9 0 O 1 N l Y 3 R p b 2 4 x L 2 x h c m d l X 2 V 2 Z W 5 f c 2 V y a W V z X 3 J 1 b G V f Z l 8 w I D B f d H N f Y W x 0 Z X J u Y X R p b m c v 5 a S J 5 p u 0 4 4 G V 4 4 K M 4 4 G f 5 Z 6 L L n t z c G F u L D l 9 J n F 1 b 3 Q 7 L C Z x d W 9 0 O 1 N l Y 3 R p b 2 4 x L 2 x h c m d l X 2 V 2 Z W 5 f c 2 V y a W V z X 3 J 1 b G V f Z l 8 w I D B f d H N f Y W x 0 Z X J u Y X R p b m c v 5 a S J 5 p u 0 4 4 G V 4 4 K M 4 4 G f 5 Z 6 L L n v m n I D n n 6 0 9 L D E w f S Z x d W 9 0 O y w m c X V v d D t T Z W N 0 a W 9 u M S 9 s Y X J n Z V 9 l d m V u X 3 N l c m l l c 1 9 y d W x l X 2 Z f M C A w X 3 R z X 2 F s d G V y b m F 0 a W 5 n L + W k i e a b t O O B l e O C j O O B n + W e i y 5 7 c 2 h v c n R l c 3 Q s M T F 9 J n F 1 b 3 Q 7 L C Z x d W 9 0 O 1 N l Y 3 R p b 2 4 x L 2 x h c m d l X 2 V 2 Z W 5 f c 2 V y a W V z X 3 J 1 b G V f Z l 8 w I D B f d H N f Y W x 0 Z X J u Y X R p b m c v 5 a S J 5 p u 0 4 4 G V 4 4 K M 4 4 G f 5 Z 6 L L n v l s Y A g 5 L i K 6 Z m Q P S w x M n 0 m c X V v d D s s J n F 1 b 3 Q 7 U 2 V j d G l v b j E v b G F y Z 2 V f Z X Z l b l 9 z Z X J p Z X N f c n V s Z V 9 m X z A g M F 9 0 c 1 9 h b H R l c m 5 h d G l u Z y / l p I n m m 7 T j g Z X j g o z j g Z / l n o s u e 2 x v b m d l c 3 Q s M T N 9 J n F 1 b 3 Q 7 L C Z x d W 9 0 O 1 N l Y 3 R p b 2 4 x L 2 x h c m d l X 2 V 2 Z W 5 f c 2 V y a W V z X 3 J 1 b G V f Z l 8 w I D B f d H N f Y W x 0 Z X J u Y X R p b m c v 5 a S J 5 p u 0 4 4 G V 4 4 K M 4 4 G f 5 Z 6 L L n v l s Y A g 6 K i I P S w x N H 0 m c X V v d D s s J n F 1 b 3 Q 7 U 2 V j d G l v b j E v b G F y Z 2 V f Z X Z l b l 9 z Z X J p Z X N f c n V s Z V 9 m X z A g M F 9 0 c 1 9 h b H R l c m 5 h d G l u Z y / l p I n m m 7 T j g Z X j g o z j g Z / l n o s u e 3 R v d G F s X 2 F i L D E 1 f S Z x d W 9 0 O y w m c X V v d D t T Z W N 0 a W 9 u M S 9 s Y X J n Z V 9 l d m V u X 3 N l c m l l c 1 9 y d W x l X 2 Z f M C A w X 3 R z X 2 F s d G V y b m F 0 a W 5 n L + W k i e a b t O O B l e O C j O O B n + W e i y 5 7 4 4 K 3 4 4 O q I O + 8 o e W L n T 0 s M T Z 9 J n F 1 b 3 Q 7 L C Z x d W 9 0 O 1 N l Y 3 R p b 2 4 x L 2 x h c m d l X 2 V 2 Z W 5 f c 2 V y a W V z X 3 J 1 b G V f Z l 8 w I D B f d H N f Y W x 0 Z X J u Y X R p b m c v 5 a S J 5 p u 0 4 4 G V 4 4 K M 4 4 G f 5 Z 6 L L n t 3 a W 5 z X 2 E s M T d 9 J n F 1 b 3 Q 7 L C Z x d W 9 0 O 1 N l Y 3 R p b 2 4 x L 2 x h c m d l X 2 V 2 Z W 5 f c 2 V y a W V z X 3 J 1 b G V f Z l 8 w I D B f d H N f Y W x 0 Z X J u Y X R p b m c v 5 a S J 5 p u 0 4 4 G V 4 4 K M 4 4 G f 5 Z 6 L L n v j g r f j g 6 o g 7 7 y i 5 Y u d P S w x O H 0 m c X V v d D s s J n F 1 b 3 Q 7 U 2 V j d G l v b j E v b G F y Z 2 V f Z X Z l b l 9 z Z X J p Z X N f c n V s Z V 9 m X z A g M F 9 0 c 1 9 h b H R l c m 5 h d G l u Z y / l p I n m m 7 T j g Z X j g o z j g Z / l n o s u e 3 d p b n N f Y i w x O X 0 m c X V v d D s s J n F 1 b 3 Q 7 U 2 V j d G l v b j E v b G F y Z 2 V f Z X Z l b l 9 z Z X J p Z X N f c n V s Z V 9 m X z A g M F 9 0 c 1 9 h b H R l c m 5 h d G l u Z y / l p I n m m 7 T j g Z X j g o z j g Z / l n o s u e + O C t + O D q i D m i J D l i p 8 9 L D I w f S Z x d W 9 0 O y w m c X V v d D t T Z W N 0 a W 9 u M S 9 s Y X J n Z V 9 l d m V u X 3 N l c m l l c 1 9 y d W x l X 2 Z f M C A w X 3 R z X 2 F s d G V y b m F 0 a W 5 n L + W k i e a b t O O B l e O C j O O B n + W e i y 5 7 c 3 V j Y y w y M X 0 m c X V v d D s s J n F 1 b 3 Q 7 U 2 V j d G l v b j E v b G F y Z 2 V f Z X Z l b l 9 z Z X J p Z X N f c n V s Z V 9 m X z A g M F 9 0 c 1 9 h b H R l c m 5 h d G l u Z y / l p I n m m 7 T j g Z X j g o z j g Z / l n o s u e + O C t + O D q i D m i J D v v K H m u o D n g r k 9 L D I y f S Z x d W 9 0 O y w m c X V v d D t T Z W N 0 a W 9 u M S 9 s Y X J n Z V 9 l d m V u X 3 N l c m l l c 1 9 y d W x l X 2 Z f M C A w X 3 R z X 2 F s d G V y b m F 0 a W 5 n L + W k i e a b t O O B l e O C j O O B n + W e i y 5 7 c 1 9 m d W x f d 2 l u c 1 9 h L D I z f S Z x d W 9 0 O y w m c X V v d D t T Z W N 0 a W 9 u M S 9 s Y X J n Z V 9 l d m V u X 3 N l c m l l c 1 9 y d W x l X 2 Z f M C A w X 3 R z X 2 F s d G V y b m F 0 a W 5 n L + W k i e a b t O O B l e O C j O O B n + W e i y 5 7 4 4 K 3 4 4 O q I O a I k O + 8 o u a 6 g O e C u T 0 s M j R 9 J n F 1 b 3 Q 7 L C Z x d W 9 0 O 1 N l Y 3 R p b 2 4 x L 2 x h c m d l X 2 V 2 Z W 5 f c 2 V y a W V z X 3 J 1 b G V f Z l 8 w I D B f d H N f Y W x 0 Z X J u Y X R p b m c v 5 a S J 5 p u 0 4 4 G V 4 4 K M 4 4 G f 5 Z 6 L L n t z X 2 Z 1 b F 9 3 a W 5 z X 2 I s M j V 9 J n F 1 b 3 Q 7 L C Z x d W 9 0 O 1 N l Y 3 R p b 2 4 x L 2 x h c m d l X 2 V 2 Z W 5 f c 2 V y a W V z X 3 J 1 b G V f Z l 8 w I D B f d H N f Y W x 0 Z X J u Y X R p b m c v 5 a S J 5 p u 0 4 4 G V 4 4 K M 4 4 G f 5 Z 6 L L n v j g r f j g 6 o g 5 o i Q 7 7 y h 5 4 K 5 5 b e u 5 Y u d P S w y N n 0 m c X V v d D s s J n F 1 b 3 Q 7 U 2 V j d G l v b j E v b G F y Z 2 V f Z X Z l b l 9 z Z X J p Z X N f c n V s Z V 9 m X z A g M F 9 0 c 1 9 h b H R l c m 5 h d G l u Z y / l p I n m m 7 T j g Z X j g o z j g Z / l n o s u e 3 N f c H R z X 3 d p b n N f Y S w y N 3 0 m c X V v d D s s J n F 1 b 3 Q 7 U 2 V j d G l v b j E v b G F y Z 2 V f Z X Z l b l 9 z Z X J p Z X N f c n V s Z V 9 m X z A g M F 9 0 c 1 9 h b H R l c m 5 h d G l u Z y / l p I n m m 7 T j g Z X j g o z j g Z / l n o s u e + O C t + O D q i D m i J D v v K L n g r n l t 6 7 l i 5 0 9 L D I 4 f S Z x d W 9 0 O y w m c X V v d D t T Z W N 0 a W 9 u M S 9 s Y X J n Z V 9 l d m V u X 3 N l c m l l c 1 9 y d W x l X 2 Z f M C A w X 3 R z X 2 F s d G V y b m F 0 a W 5 n L + W k i e a b t O O B l e O C j O O B n + W e i y 5 7 c 1 9 w d H N f d 2 l u c 1 9 i L D I 5 f S Z x d W 9 0 O y w m c X V v d D t T Z W N 0 a W 9 u M S 9 s Y X J n Z V 9 l d m V u X 3 N l c m l l c 1 9 y d W x l X 2 Z f M C A w X 3 R z X 2 F s d G V y b m F 0 a W 5 n L + W k i e a b t O O B l e O C j O O B n + W e i y 5 7 4 4 K 3 4 4 O q I O W k s e a V l z 0 s M z B 9 J n F 1 b 3 Q 7 L C Z x d W 9 0 O 1 N l Y 3 R p b 2 4 x L 2 x h c m d l X 2 V 2 Z W 5 f c 2 V y a W V z X 3 J 1 b G V f Z l 8 w I D B f d H N f Y W x 0 Z X J u Y X R p b m c v 5 a S J 5 p u 0 4 4 G V 4 4 K M 4 4 G f 5 Z 6 L L n t m Y W l s L D M x f S Z x d W 9 0 O y w m c X V v d D t T Z W N 0 a W 9 u M S 9 s Y X J n Z V 9 l d m V u X 3 N l c m l l c 1 9 y d W x l X 2 Z f M C A w X 3 R z X 2 F s d G V y b m F 0 a W 5 n L + W k i e a b t O O B l e O C j O O B n + W e i y 5 7 4 4 K 3 4 4 O q I O W k s e + 8 o e a 6 g O e C u T 0 s M z J 9 J n F 1 b 3 Q 7 L C Z x d W 9 0 O 1 N l Y 3 R p b 2 4 x L 2 x h c m d l X 2 V 2 Z W 5 f c 2 V y a W V z X 3 J 1 b G V f Z l 8 w I D B f d H N f Y W x 0 Z X J u Y X R p b m c v 5 a S J 5 p u 0 4 4 G V 4 4 K M 4 4 G f 5 Z 6 L L n t m X 2 Z 1 b F 9 3 a W 5 z X 2 E s M z N 9 J n F 1 b 3 Q 7 L C Z x d W 9 0 O 1 N l Y 3 R p b 2 4 x L 2 x h c m d l X 2 V 2 Z W 5 f c 2 V y a W V z X 3 J 1 b G V f Z l 8 w I D B f d H N f Y W x 0 Z X J u Y X R p b m c v 5 a S J 5 p u 0 4 4 G V 4 4 K M 4 4 G f 5 Z 6 L L n v j g r f j g 6 o g 5 a S x 7 7 y i 5 r q A 5 4 K 5 P S w z N H 0 m c X V v d D s s J n F 1 b 3 Q 7 U 2 V j d G l v b j E v b G F y Z 2 V f Z X Z l b l 9 z Z X J p Z X N f c n V s Z V 9 m X z A g M F 9 0 c 1 9 h b H R l c m 5 h d G l u Z y / l p I n m m 7 T j g Z X j g o z j g Z / l n o s u e 2 Z f Z n V s X 3 d p b n N f Y i w z N X 0 m c X V v d D s s J n F 1 b 3 Q 7 U 2 V j d G l v b j E v b G F y Z 2 V f Z X Z l b l 9 z Z X J p Z X N f c n V s Z V 9 m X z A g M F 9 0 c 1 9 h b H R l c m 5 h d G l u Z y / l p I n m m 7 T j g Z X j g o z j g Z / l n o s u e + O C t + O D q i A g 5 a S x 7 7 y h 5 4 K 5 5 b e u 5 Y u d P S w z N n 0 m c X V v d D s s J n F 1 b 3 Q 7 U 2 V j d G l v b j E v b G F y Z 2 V f Z X Z l b l 9 z Z X J p Z X N f c n V s Z V 9 m X z A g M F 9 0 c 1 9 h b H R l c m 5 h d G l u Z y / l p I n m m 7 T j g Z X j g o z j g Z / l n o s u e 2 Z f c H R z X 3 d p b n N f Y S w z N 3 0 m c X V v d D s s J n F 1 b 3 Q 7 U 2 V j d G l v b j E v b G F y Z 2 V f Z X Z l b l 9 z Z X J p Z X N f c n V s Z V 9 m X z A g M F 9 0 c 1 9 h b H R l c m 5 h d G l u Z y / l p I n m m 7 T j g Z X j g o z j g Z / l n o s u e + O C t + O D q i D l p L H v v K L n g r n l t 6 7 l i 5 0 9 L D M 4 f S Z x d W 9 0 O y w m c X V v d D t T Z W N 0 a W 9 u M S 9 s Y X J n Z V 9 l d m V u X 3 N l c m l l c 1 9 y d W x l X 2 Z f M C A w X 3 R z X 2 F s d G V y b m F 0 a W 5 n L + W k i e a b t O O B l e O C j O O B n + W e i y 5 7 Z l 9 w d H N f d 2 l u c 1 9 i L D M 5 f S Z x d W 9 0 O y w m c X V v d D t T Z W N 0 a W 9 u M S 9 s Y X J n Z V 9 l d m V u X 3 N l c m l l c 1 9 y d W x l X 2 Z f M C A w X 3 R z X 2 F s d G V y b m F 0 a W 5 n L + W k i e a b t O O B l e O C j O O B n + W e i y 5 7 4 4 K 3 4 4 O q I O W L n e a V l + S 7 m O O B i + O B m j 0 s N D B 9 J n F 1 b 3 Q 7 L C Z x d W 9 0 O 1 N l Y 3 R p b 2 4 x L 2 x h c m d l X 2 V 2 Z W 5 f c 2 V y a W V z X 3 J 1 b G V f Z l 8 w I D B f d H N f Y W x 0 Z X J u Y X R p b m c v 5 a S J 5 p u 0 4 4 G V 4 4 K M 4 4 G f 5 Z 6 L L n t u b 1 9 3 a W 5 z X 2 F i L D Q x f S Z x d W 9 0 O y w m c X V v d D t T Z W N 0 a W 9 u M S 9 s Y X J n Z V 9 l d m V u X 3 N l c m l l c 1 9 y d W x l X 2 Z f M C A w X 3 R z X 2 F s d G V y b m F 0 a W 5 n L + W k i e a b t O O B l e O C j O O B n + W e i y 5 7 4 4 K 3 4 4 O q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b G F y Z 2 V f Z X Z l b l 9 z Z X J p Z X N f c n V s Z V 9 m X z A g M F 9 0 c 1 9 h b H R l c m 5 h d G l u Z y / l p I n m m 7 T j g Z X j g o z j g Z / l n o s u e 3 A 9 L D B 9 J n F 1 b 3 Q 7 L C Z x d W 9 0 O 1 N l Y 3 R p b 2 4 x L 2 x h c m d l X 2 V 2 Z W 5 f c 2 V y a W V z X 3 J 1 b G V f Z l 8 w I D B f d H N f Y W x 0 Z X J u Y X R p b m c v 5 a S J 5 p u 0 4 4 G V 4 4 K M 4 4 G f 5 Z 6 L L n t w L D F 9 J n F 1 b 3 Q 7 L C Z x d W 9 0 O 1 N l Y 3 R p b 2 4 x L 2 x h c m d l X 2 V 2 Z W 5 f c 2 V y a W V z X 3 J 1 b G V f Z l 8 w I D B f d H N f Y W x 0 Z X J u Y X R p b m c v 5 a S J 5 p u 0 4 4 G V 4 4 K M 4 4 G f 5 Z 6 L L n v v v I U g Z j 0 s M n 0 m c X V v d D s s J n F 1 b 3 Q 7 U 2 V j d G l v b j E v b G F y Z 2 V f Z X Z l b l 9 z Z X J p Z X N f c n V s Z V 9 m X z A g M F 9 0 c 1 9 h b H R l c m 5 h d G l u Z y / l p I n m m 7 T j g Z X j g o z j g Z / l n o s u e 2 Z h a W x 1 c m V f c m F 0 Z S w z f S Z x d W 9 0 O y w m c X V v d D t T Z W N 0 a W 9 u M S 9 s Y X J n Z V 9 l d m V u X 3 N l c m l l c 1 9 y d W x l X 2 Z f M C A w X 3 R z X 2 F s d G V y b m F 0 a W 5 n L + W k i e a b t O O B l e O C j O O B n + W e i y 5 7 7 7 y F I O i h q D 0 s N H 0 m c X V v d D s s J n F 1 b 3 Q 7 U 2 V j d G l v b j E v b G F y Z 2 V f Z X Z l b l 9 z Z X J p Z X N f c n V s Z V 9 m X z A g M F 9 0 c 1 9 h b H R l c m 5 h d G l u Z y / l p I n m m 7 T j g Z X j g o z j g Z / l n o s u e 3 B f c 3 R l c C w 1 f S Z x d W 9 0 O y w m c X V v d D t T Z W N 0 a W 9 u M S 9 s Y X J n Z V 9 l d m V u X 3 N l c m l l c 1 9 y d W x l X 2 Z f M C A w X 3 R z X 2 F s d G V y b m F 0 a W 5 n L + W k i e a b t O O B l e O C j O O B n + W e i y 5 7 6 K O P P S w 2 f S Z x d W 9 0 O y w m c X V v d D t T Z W N 0 a W 9 u M S 9 s Y X J n Z V 9 l d m V u X 3 N l c m l l c 1 9 y d W x l X 2 Z f M C A w X 3 R z X 2 F s d G V y b m F 0 a W 5 n L + W k i e a b t O O B l e O C j O O B n + W e i y 5 7 c V 9 z d G V w L D d 9 J n F 1 b 3 Q 7 L C Z x d W 9 0 O 1 N l Y 3 R p b 2 4 x L 2 x h c m d l X 2 V 2 Z W 5 f c 2 V y a W V z X 3 J 1 b G V f Z l 8 w I D B f d H N f Y W x 0 Z X J u Y X R p b m c v 5 a S J 5 p u 0 4 4 G V 4 4 K M 4 4 G f 5 Z 6 L L n v n m 6 4 9 L D h 9 J n F 1 b 3 Q 7 L C Z x d W 9 0 O 1 N l Y 3 R p b 2 4 x L 2 x h c m d l X 2 V 2 Z W 5 f c 2 V y a W V z X 3 J 1 b G V f Z l 8 w I D B f d H N f Y W x 0 Z X J u Y X R p b m c v 5 a S J 5 p u 0 4 4 G V 4 4 K M 4 4 G f 5 Z 6 L L n t z c G F u L D l 9 J n F 1 b 3 Q 7 L C Z x d W 9 0 O 1 N l Y 3 R p b 2 4 x L 2 x h c m d l X 2 V 2 Z W 5 f c 2 V y a W V z X 3 J 1 b G V f Z l 8 w I D B f d H N f Y W x 0 Z X J u Y X R p b m c v 5 a S J 5 p u 0 4 4 G V 4 4 K M 4 4 G f 5 Z 6 L L n v m n I D n n 6 0 9 L D E w f S Z x d W 9 0 O y w m c X V v d D t T Z W N 0 a W 9 u M S 9 s Y X J n Z V 9 l d m V u X 3 N l c m l l c 1 9 y d W x l X 2 Z f M C A w X 3 R z X 2 F s d G V y b m F 0 a W 5 n L + W k i e a b t O O B l e O C j O O B n + W e i y 5 7 c 2 h v c n R l c 3 Q s M T F 9 J n F 1 b 3 Q 7 L C Z x d W 9 0 O 1 N l Y 3 R p b 2 4 x L 2 x h c m d l X 2 V 2 Z W 5 f c 2 V y a W V z X 3 J 1 b G V f Z l 8 w I D B f d H N f Y W x 0 Z X J u Y X R p b m c v 5 a S J 5 p u 0 4 4 G V 4 4 K M 4 4 G f 5 Z 6 L L n v l s Y A g 5 L i K 6 Z m Q P S w x M n 0 m c X V v d D s s J n F 1 b 3 Q 7 U 2 V j d G l v b j E v b G F y Z 2 V f Z X Z l b l 9 z Z X J p Z X N f c n V s Z V 9 m X z A g M F 9 0 c 1 9 h b H R l c m 5 h d G l u Z y / l p I n m m 7 T j g Z X j g o z j g Z / l n o s u e 2 x v b m d l c 3 Q s M T N 9 J n F 1 b 3 Q 7 L C Z x d W 9 0 O 1 N l Y 3 R p b 2 4 x L 2 x h c m d l X 2 V 2 Z W 5 f c 2 V y a W V z X 3 J 1 b G V f Z l 8 w I D B f d H N f Y W x 0 Z X J u Y X R p b m c v 5 a S J 5 p u 0 4 4 G V 4 4 K M 4 4 G f 5 Z 6 L L n v l s Y A g 6 K i I P S w x N H 0 m c X V v d D s s J n F 1 b 3 Q 7 U 2 V j d G l v b j E v b G F y Z 2 V f Z X Z l b l 9 z Z X J p Z X N f c n V s Z V 9 m X z A g M F 9 0 c 1 9 h b H R l c m 5 h d G l u Z y / l p I n m m 7 T j g Z X j g o z j g Z / l n o s u e 3 R v d G F s X 2 F i L D E 1 f S Z x d W 9 0 O y w m c X V v d D t T Z W N 0 a W 9 u M S 9 s Y X J n Z V 9 l d m V u X 3 N l c m l l c 1 9 y d W x l X 2 Z f M C A w X 3 R z X 2 F s d G V y b m F 0 a W 5 n L + W k i e a b t O O B l e O C j O O B n + W e i y 5 7 4 4 K 3 4 4 O q I O + 8 o e W L n T 0 s M T Z 9 J n F 1 b 3 Q 7 L C Z x d W 9 0 O 1 N l Y 3 R p b 2 4 x L 2 x h c m d l X 2 V 2 Z W 5 f c 2 V y a W V z X 3 J 1 b G V f Z l 8 w I D B f d H N f Y W x 0 Z X J u Y X R p b m c v 5 a S J 5 p u 0 4 4 G V 4 4 K M 4 4 G f 5 Z 6 L L n t 3 a W 5 z X 2 E s M T d 9 J n F 1 b 3 Q 7 L C Z x d W 9 0 O 1 N l Y 3 R p b 2 4 x L 2 x h c m d l X 2 V 2 Z W 5 f c 2 V y a W V z X 3 J 1 b G V f Z l 8 w I D B f d H N f Y W x 0 Z X J u Y X R p b m c v 5 a S J 5 p u 0 4 4 G V 4 4 K M 4 4 G f 5 Z 6 L L n v j g r f j g 6 o g 7 7 y i 5 Y u d P S w x O H 0 m c X V v d D s s J n F 1 b 3 Q 7 U 2 V j d G l v b j E v b G F y Z 2 V f Z X Z l b l 9 z Z X J p Z X N f c n V s Z V 9 m X z A g M F 9 0 c 1 9 h b H R l c m 5 h d G l u Z y / l p I n m m 7 T j g Z X j g o z j g Z / l n o s u e 3 d p b n N f Y i w x O X 0 m c X V v d D s s J n F 1 b 3 Q 7 U 2 V j d G l v b j E v b G F y Z 2 V f Z X Z l b l 9 z Z X J p Z X N f c n V s Z V 9 m X z A g M F 9 0 c 1 9 h b H R l c m 5 h d G l u Z y / l p I n m m 7 T j g Z X j g o z j g Z / l n o s u e + O C t + O D q i D m i J D l i p 8 9 L D I w f S Z x d W 9 0 O y w m c X V v d D t T Z W N 0 a W 9 u M S 9 s Y X J n Z V 9 l d m V u X 3 N l c m l l c 1 9 y d W x l X 2 Z f M C A w X 3 R z X 2 F s d G V y b m F 0 a W 5 n L + W k i e a b t O O B l e O C j O O B n + W e i y 5 7 c 3 V j Y y w y M X 0 m c X V v d D s s J n F 1 b 3 Q 7 U 2 V j d G l v b j E v b G F y Z 2 V f Z X Z l b l 9 z Z X J p Z X N f c n V s Z V 9 m X z A g M F 9 0 c 1 9 h b H R l c m 5 h d G l u Z y / l p I n m m 7 T j g Z X j g o z j g Z / l n o s u e + O C t + O D q i D m i J D v v K H m u o D n g r k 9 L D I y f S Z x d W 9 0 O y w m c X V v d D t T Z W N 0 a W 9 u M S 9 s Y X J n Z V 9 l d m V u X 3 N l c m l l c 1 9 y d W x l X 2 Z f M C A w X 3 R z X 2 F s d G V y b m F 0 a W 5 n L + W k i e a b t O O B l e O C j O O B n + W e i y 5 7 c 1 9 m d W x f d 2 l u c 1 9 h L D I z f S Z x d W 9 0 O y w m c X V v d D t T Z W N 0 a W 9 u M S 9 s Y X J n Z V 9 l d m V u X 3 N l c m l l c 1 9 y d W x l X 2 Z f M C A w X 3 R z X 2 F s d G V y b m F 0 a W 5 n L + W k i e a b t O O B l e O C j O O B n + W e i y 5 7 4 4 K 3 4 4 O q I O a I k O + 8 o u a 6 g O e C u T 0 s M j R 9 J n F 1 b 3 Q 7 L C Z x d W 9 0 O 1 N l Y 3 R p b 2 4 x L 2 x h c m d l X 2 V 2 Z W 5 f c 2 V y a W V z X 3 J 1 b G V f Z l 8 w I D B f d H N f Y W x 0 Z X J u Y X R p b m c v 5 a S J 5 p u 0 4 4 G V 4 4 K M 4 4 G f 5 Z 6 L L n t z X 2 Z 1 b F 9 3 a W 5 z X 2 I s M j V 9 J n F 1 b 3 Q 7 L C Z x d W 9 0 O 1 N l Y 3 R p b 2 4 x L 2 x h c m d l X 2 V 2 Z W 5 f c 2 V y a W V z X 3 J 1 b G V f Z l 8 w I D B f d H N f Y W x 0 Z X J u Y X R p b m c v 5 a S J 5 p u 0 4 4 G V 4 4 K M 4 4 G f 5 Z 6 L L n v j g r f j g 6 o g 5 o i Q 7 7 y h 5 4 K 5 5 b e u 5 Y u d P S w y N n 0 m c X V v d D s s J n F 1 b 3 Q 7 U 2 V j d G l v b j E v b G F y Z 2 V f Z X Z l b l 9 z Z X J p Z X N f c n V s Z V 9 m X z A g M F 9 0 c 1 9 h b H R l c m 5 h d G l u Z y / l p I n m m 7 T j g Z X j g o z j g Z / l n o s u e 3 N f c H R z X 3 d p b n N f Y S w y N 3 0 m c X V v d D s s J n F 1 b 3 Q 7 U 2 V j d G l v b j E v b G F y Z 2 V f Z X Z l b l 9 z Z X J p Z X N f c n V s Z V 9 m X z A g M F 9 0 c 1 9 h b H R l c m 5 h d G l u Z y / l p I n m m 7 T j g Z X j g o z j g Z / l n o s u e + O C t + O D q i D m i J D v v K L n g r n l t 6 7 l i 5 0 9 L D I 4 f S Z x d W 9 0 O y w m c X V v d D t T Z W N 0 a W 9 u M S 9 s Y X J n Z V 9 l d m V u X 3 N l c m l l c 1 9 y d W x l X 2 Z f M C A w X 3 R z X 2 F s d G V y b m F 0 a W 5 n L + W k i e a b t O O B l e O C j O O B n + W e i y 5 7 c 1 9 w d H N f d 2 l u c 1 9 i L D I 5 f S Z x d W 9 0 O y w m c X V v d D t T Z W N 0 a W 9 u M S 9 s Y X J n Z V 9 l d m V u X 3 N l c m l l c 1 9 y d W x l X 2 Z f M C A w X 3 R z X 2 F s d G V y b m F 0 a W 5 n L + W k i e a b t O O B l e O C j O O B n + W e i y 5 7 4 4 K 3 4 4 O q I O W k s e a V l z 0 s M z B 9 J n F 1 b 3 Q 7 L C Z x d W 9 0 O 1 N l Y 3 R p b 2 4 x L 2 x h c m d l X 2 V 2 Z W 5 f c 2 V y a W V z X 3 J 1 b G V f Z l 8 w I D B f d H N f Y W x 0 Z X J u Y X R p b m c v 5 a S J 5 p u 0 4 4 G V 4 4 K M 4 4 G f 5 Z 6 L L n t m Y W l s L D M x f S Z x d W 9 0 O y w m c X V v d D t T Z W N 0 a W 9 u M S 9 s Y X J n Z V 9 l d m V u X 3 N l c m l l c 1 9 y d W x l X 2 Z f M C A w X 3 R z X 2 F s d G V y b m F 0 a W 5 n L + W k i e a b t O O B l e O C j O O B n + W e i y 5 7 4 4 K 3 4 4 O q I O W k s e + 8 o e a 6 g O e C u T 0 s M z J 9 J n F 1 b 3 Q 7 L C Z x d W 9 0 O 1 N l Y 3 R p b 2 4 x L 2 x h c m d l X 2 V 2 Z W 5 f c 2 V y a W V z X 3 J 1 b G V f Z l 8 w I D B f d H N f Y W x 0 Z X J u Y X R p b m c v 5 a S J 5 p u 0 4 4 G V 4 4 K M 4 4 G f 5 Z 6 L L n t m X 2 Z 1 b F 9 3 a W 5 z X 2 E s M z N 9 J n F 1 b 3 Q 7 L C Z x d W 9 0 O 1 N l Y 3 R p b 2 4 x L 2 x h c m d l X 2 V 2 Z W 5 f c 2 V y a W V z X 3 J 1 b G V f Z l 8 w I D B f d H N f Y W x 0 Z X J u Y X R p b m c v 5 a S J 5 p u 0 4 4 G V 4 4 K M 4 4 G f 5 Z 6 L L n v j g r f j g 6 o g 5 a S x 7 7 y i 5 r q A 5 4 K 5 P S w z N H 0 m c X V v d D s s J n F 1 b 3 Q 7 U 2 V j d G l v b j E v b G F y Z 2 V f Z X Z l b l 9 z Z X J p Z X N f c n V s Z V 9 m X z A g M F 9 0 c 1 9 h b H R l c m 5 h d G l u Z y / l p I n m m 7 T j g Z X j g o z j g Z / l n o s u e 2 Z f Z n V s X 3 d p b n N f Y i w z N X 0 m c X V v d D s s J n F 1 b 3 Q 7 U 2 V j d G l v b j E v b G F y Z 2 V f Z X Z l b l 9 z Z X J p Z X N f c n V s Z V 9 m X z A g M F 9 0 c 1 9 h b H R l c m 5 h d G l u Z y / l p I n m m 7 T j g Z X j g o z j g Z / l n o s u e + O C t + O D q i A g 5 a S x 7 7 y h 5 4 K 5 5 b e u 5 Y u d P S w z N n 0 m c X V v d D s s J n F 1 b 3 Q 7 U 2 V j d G l v b j E v b G F y Z 2 V f Z X Z l b l 9 z Z X J p Z X N f c n V s Z V 9 m X z A g M F 9 0 c 1 9 h b H R l c m 5 h d G l u Z y / l p I n m m 7 T j g Z X j g o z j g Z / l n o s u e 2 Z f c H R z X 3 d p b n N f Y S w z N 3 0 m c X V v d D s s J n F 1 b 3 Q 7 U 2 V j d G l v b j E v b G F y Z 2 V f Z X Z l b l 9 z Z X J p Z X N f c n V s Z V 9 m X z A g M F 9 0 c 1 9 h b H R l c m 5 h d G l u Z y / l p I n m m 7 T j g Z X j g o z j g Z / l n o s u e + O C t + O D q i D l p L H v v K L n g r n l t 6 7 l i 5 0 9 L D M 4 f S Z x d W 9 0 O y w m c X V v d D t T Z W N 0 a W 9 u M S 9 s Y X J n Z V 9 l d m V u X 3 N l c m l l c 1 9 y d W x l X 2 Z f M C A w X 3 R z X 2 F s d G V y b m F 0 a W 5 n L + W k i e a b t O O B l e O C j O O B n + W e i y 5 7 Z l 9 w d H N f d 2 l u c 1 9 i L D M 5 f S Z x d W 9 0 O y w m c X V v d D t T Z W N 0 a W 9 u M S 9 s Y X J n Z V 9 l d m V u X 3 N l c m l l c 1 9 y d W x l X 2 Z f M C A w X 3 R z X 2 F s d G V y b m F 0 a W 5 n L + W k i e a b t O O B l e O C j O O B n + W e i y 5 7 4 4 K 3 4 4 O q I O W L n e a V l + S 7 m O O B i + O B m j 0 s N D B 9 J n F 1 b 3 Q 7 L C Z x d W 9 0 O 1 N l Y 3 R p b 2 4 x L 2 x h c m d l X 2 V 2 Z W 5 f c 2 V y a W V z X 3 J 1 b G V f Z l 8 w I D B f d H N f Y W x 0 Z X J u Y X R p b m c v 5 a S J 5 p u 0 4 4 G V 4 4 K M 4 4 G f 5 Z 6 L L n t u b 1 9 3 a W 5 z X 2 F i L D Q x f S Z x d W 9 0 O y w m c X V v d D t T Z W N 0 a W 9 u M S 9 s Y X J n Z V 9 l d m V u X 3 N l c m l l c 1 9 y d W x l X 2 Z f M C A w X 3 R z X 2 F s d G V y b m F 0 a W 5 n L + W k i e a b t O O B l e O C j O O B n + W e i y 5 7 4 4 K 3 4 4 O q L D Q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w X 3 R z X 2 F s d G V y b m F 0 a W 5 n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F 9 0 c 1 9 h b H R l c m 5 h d G l u Z y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Y W x 0 Z X J u Y X R p b m c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y X 3 R z X 2 F s d G V y b m F 0 a W 5 n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l i N m Q 1 Y z A t Z G Z l M C 0 0 M z h l L W E 5 Z G Q t N T F l N z k 4 M z I x M z F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h c m d l X 2 V 2 Z W 5 f c 2 V y a W V z X 3 J 1 b G V f Z l 8 w X z J f d H N f Y W x 0 Z X J u Y X R p b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l U M D I 6 N T I 6 M D Q u M j I y N j U w N l o i I C 8 + P E V u d H J 5 I F R 5 c G U 9 I k Z p b G x D b 2 x 1 b W 5 U e X B l c y I g V m F s d W U 9 I n N C Z 0 1 H Q X d Z R E J n T U d B d 1 l E Q m d N R 0 F 3 W U R C Z 0 1 H Q X d Z R E J n T U d B d 1 l E Q m d N R 0 F 3 W U R C Z 0 1 H Q X d Z R E J n P T 0 i I C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L i K 6 Z m Q P S Z x d W 9 0 O y w m c X V v d D t s b 2 5 n Z X N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l i 5 3 m l Z f k u 5 j j g Y v j g Z o 9 J n F 1 b 3 Q 7 L C Z x d W 9 0 O 2 5 v X 3 d p b n N f Y W I m c X V v d D s s J n F 1 b 3 Q 7 4 4 K 3 4 4 O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J f d H N f Y W x 0 Z X J u Y X R p b m c v 5 a S J 5 p u 0 4 4 G V 4 4 K M 4 4 G f 5 Z 6 L L n t w P S w w f S Z x d W 9 0 O y w m c X V v d D t T Z W N 0 a W 9 u M S 9 s Y X J n Z V 9 l d m V u X 3 N l c m l l c 1 9 y d W x l X 2 Z f M C A y X 3 R z X 2 F s d G V y b m F 0 a W 5 n L + W k i e a b t O O B l e O C j O O B n + W e i y 5 7 c C w x f S Z x d W 9 0 O y w m c X V v d D t T Z W N 0 a W 9 u M S 9 s Y X J n Z V 9 l d m V u X 3 N l c m l l c 1 9 y d W x l X 2 Z f M C A y X 3 R z X 2 F s d G V y b m F 0 a W 5 n L + W k i e a b t O O B l e O C j O O B n + W e i y 5 7 7 7 y F I G Y 9 L D J 9 J n F 1 b 3 Q 7 L C Z x d W 9 0 O 1 N l Y 3 R p b 2 4 x L 2 x h c m d l X 2 V 2 Z W 5 f c 2 V y a W V z X 3 J 1 b G V f Z l 8 w I D J f d H N f Y W x 0 Z X J u Y X R p b m c v 5 a S J 5 p u 0 4 4 G V 4 4 K M 4 4 G f 5 Z 6 L L n t m Y W l s d X J l X 3 J h d G U s M 3 0 m c X V v d D s s J n F 1 b 3 Q 7 U 2 V j d G l v b j E v b G F y Z 2 V f Z X Z l b l 9 z Z X J p Z X N f c n V s Z V 9 m X z A g M l 9 0 c 1 9 h b H R l c m 5 h d G l u Z y / l p I n m m 7 T j g Z X j g o z j g Z / l n o s u e + + 8 h S D o o a g 9 L D R 9 J n F 1 b 3 Q 7 L C Z x d W 9 0 O 1 N l Y 3 R p b 2 4 x L 2 x h c m d l X 2 V 2 Z W 5 f c 2 V y a W V z X 3 J 1 b G V f Z l 8 w I D J f d H N f Y W x 0 Z X J u Y X R p b m c v 5 a S J 5 p u 0 4 4 G V 4 4 K M 4 4 G f 5 Z 6 L L n t w X 3 N 0 Z X A s N X 0 m c X V v d D s s J n F 1 b 3 Q 7 U 2 V j d G l v b j E v b G F y Z 2 V f Z X Z l b l 9 z Z X J p Z X N f c n V s Z V 9 m X z A g M l 9 0 c 1 9 h b H R l c m 5 h d G l u Z y / l p I n m m 7 T j g Z X j g o z j g Z / l n o s u e + i j j z 0 s N n 0 m c X V v d D s s J n F 1 b 3 Q 7 U 2 V j d G l v b j E v b G F y Z 2 V f Z X Z l b l 9 z Z X J p Z X N f c n V s Z V 9 m X z A g M l 9 0 c 1 9 h b H R l c m 5 h d G l u Z y / l p I n m m 7 T j g Z X j g o z j g Z / l n o s u e 3 F f c 3 R l c C w 3 f S Z x d W 9 0 O y w m c X V v d D t T Z W N 0 a W 9 u M S 9 s Y X J n Z V 9 l d m V u X 3 N l c m l l c 1 9 y d W x l X 2 Z f M C A y X 3 R z X 2 F s d G V y b m F 0 a W 5 n L + W k i e a b t O O B l e O C j O O B n + W e i y 5 7 5 5 u u P S w 4 f S Z x d W 9 0 O y w m c X V v d D t T Z W N 0 a W 9 u M S 9 s Y X J n Z V 9 l d m V u X 3 N l c m l l c 1 9 y d W x l X 2 Z f M C A y X 3 R z X 2 F s d G V y b m F 0 a W 5 n L + W k i e a b t O O B l e O C j O O B n + W e i y 5 7 c 3 B h b i w 5 f S Z x d W 9 0 O y w m c X V v d D t T Z W N 0 a W 9 u M S 9 s Y X J n Z V 9 l d m V u X 3 N l c m l l c 1 9 y d W x l X 2 Z f M C A y X 3 R z X 2 F s d G V y b m F 0 a W 5 n L + W k i e a b t O O B l e O C j O O B n + W e i y 5 7 5 p y A 5 5 + t P S w x M H 0 m c X V v d D s s J n F 1 b 3 Q 7 U 2 V j d G l v b j E v b G F y Z 2 V f Z X Z l b l 9 z Z X J p Z X N f c n V s Z V 9 m X z A g M l 9 0 c 1 9 h b H R l c m 5 h d G l u Z y / l p I n m m 7 T j g Z X j g o z j g Z / l n o s u e 3 N o b 3 J 0 Z X N 0 L D E x f S Z x d W 9 0 O y w m c X V v d D t T Z W N 0 a W 9 u M S 9 s Y X J n Z V 9 l d m V u X 3 N l c m l l c 1 9 y d W x l X 2 Z f M C A y X 3 R z X 2 F s d G V y b m F 0 a W 5 n L + W k i e a b t O O B l e O C j O O B n + W e i y 5 7 5 b G A I O S 4 i u m Z k D 0 s M T J 9 J n F 1 b 3 Q 7 L C Z x d W 9 0 O 1 N l Y 3 R p b 2 4 x L 2 x h c m d l X 2 V 2 Z W 5 f c 2 V y a W V z X 3 J 1 b G V f Z l 8 w I D J f d H N f Y W x 0 Z X J u Y X R p b m c v 5 a S J 5 p u 0 4 4 G V 4 4 K M 4 4 G f 5 Z 6 L L n t s b 2 5 n Z X N 0 L D E z f S Z x d W 9 0 O y w m c X V v d D t T Z W N 0 a W 9 u M S 9 s Y X J n Z V 9 l d m V u X 3 N l c m l l c 1 9 y d W x l X 2 Z f M C A y X 3 R z X 2 F s d G V y b m F 0 a W 5 n L + W k i e a b t O O B l e O C j O O B n + W e i y 5 7 5 b G A I O i o i D 0 s M T R 9 J n F 1 b 3 Q 7 L C Z x d W 9 0 O 1 N l Y 3 R p b 2 4 x L 2 x h c m d l X 2 V 2 Z W 5 f c 2 V y a W V z X 3 J 1 b G V f Z l 8 w I D J f d H N f Y W x 0 Z X J u Y X R p b m c v 5 a S J 5 p u 0 4 4 G V 4 4 K M 4 4 G f 5 Z 6 L L n t 0 b 3 R h b F 9 h Y i w x N X 0 m c X V v d D s s J n F 1 b 3 Q 7 U 2 V j d G l v b j E v b G F y Z 2 V f Z X Z l b l 9 z Z X J p Z X N f c n V s Z V 9 m X z A g M l 9 0 c 1 9 h b H R l c m 5 h d G l u Z y / l p I n m m 7 T j g Z X j g o z j g Z / l n o s u e + O C t + O D q i D v v K H l i 5 0 9 L D E 2 f S Z x d W 9 0 O y w m c X V v d D t T Z W N 0 a W 9 u M S 9 s Y X J n Z V 9 l d m V u X 3 N l c m l l c 1 9 y d W x l X 2 Z f M C A y X 3 R z X 2 F s d G V y b m F 0 a W 5 n L + W k i e a b t O O B l e O C j O O B n + W e i y 5 7 d 2 l u c 1 9 h L D E 3 f S Z x d W 9 0 O y w m c X V v d D t T Z W N 0 a W 9 u M S 9 s Y X J n Z V 9 l d m V u X 3 N l c m l l c 1 9 y d W x l X 2 Z f M C A y X 3 R z X 2 F s d G V y b m F 0 a W 5 n L + W k i e a b t O O B l e O C j O O B n + W e i y 5 7 4 4 K 3 4 4 O q I O + 8 o u W L n T 0 s M T h 9 J n F 1 b 3 Q 7 L C Z x d W 9 0 O 1 N l Y 3 R p b 2 4 x L 2 x h c m d l X 2 V 2 Z W 5 f c 2 V y a W V z X 3 J 1 b G V f Z l 8 w I D J f d H N f Y W x 0 Z X J u Y X R p b m c v 5 a S J 5 p u 0 4 4 G V 4 4 K M 4 4 G f 5 Z 6 L L n t 3 a W 5 z X 2 I s M T l 9 J n F 1 b 3 Q 7 L C Z x d W 9 0 O 1 N l Y 3 R p b 2 4 x L 2 x h c m d l X 2 V 2 Z W 5 f c 2 V y a W V z X 3 J 1 b G V f Z l 8 w I D J f d H N f Y W x 0 Z X J u Y X R p b m c v 5 a S J 5 p u 0 4 4 G V 4 4 K M 4 4 G f 5 Z 6 L L n v j g r f j g 6 o g 5 o i Q 5 Y q f P S w y M H 0 m c X V v d D s s J n F 1 b 3 Q 7 U 2 V j d G l v b j E v b G F y Z 2 V f Z X Z l b l 9 z Z X J p Z X N f c n V s Z V 9 m X z A g M l 9 0 c 1 9 h b H R l c m 5 h d G l u Z y / l p I n m m 7 T j g Z X j g o z j g Z / l n o s u e 3 N 1 Y 2 M s M j F 9 J n F 1 b 3 Q 7 L C Z x d W 9 0 O 1 N l Y 3 R p b 2 4 x L 2 x h c m d l X 2 V 2 Z W 5 f c 2 V y a W V z X 3 J 1 b G V f Z l 8 w I D J f d H N f Y W x 0 Z X J u Y X R p b m c v 5 a S J 5 p u 0 4 4 G V 4 4 K M 4 4 G f 5 Z 6 L L n v j g r f j g 6 o g 5 o i Q 7 7 y h 5 r q A 5 4 K 5 P S w y M n 0 m c X V v d D s s J n F 1 b 3 Q 7 U 2 V j d G l v b j E v b G F y Z 2 V f Z X Z l b l 9 z Z X J p Z X N f c n V s Z V 9 m X z A g M l 9 0 c 1 9 h b H R l c m 5 h d G l u Z y / l p I n m m 7 T j g Z X j g o z j g Z / l n o s u e 3 N f Z n V s X 3 d p b n N f Y S w y M 3 0 m c X V v d D s s J n F 1 b 3 Q 7 U 2 V j d G l v b j E v b G F y Z 2 V f Z X Z l b l 9 z Z X J p Z X N f c n V s Z V 9 m X z A g M l 9 0 c 1 9 h b H R l c m 5 h d G l u Z y / l p I n m m 7 T j g Z X j g o z j g Z / l n o s u e + O C t + O D q i D m i J D v v K L m u o D n g r k 9 L D I 0 f S Z x d W 9 0 O y w m c X V v d D t T Z W N 0 a W 9 u M S 9 s Y X J n Z V 9 l d m V u X 3 N l c m l l c 1 9 y d W x l X 2 Z f M C A y X 3 R z X 2 F s d G V y b m F 0 a W 5 n L + W k i e a b t O O B l e O C j O O B n + W e i y 5 7 c 1 9 m d W x f d 2 l u c 1 9 i L D I 1 f S Z x d W 9 0 O y w m c X V v d D t T Z W N 0 a W 9 u M S 9 s Y X J n Z V 9 l d m V u X 3 N l c m l l c 1 9 y d W x l X 2 Z f M C A y X 3 R z X 2 F s d G V y b m F 0 a W 5 n L + W k i e a b t O O B l e O C j O O B n + W e i y 5 7 4 4 K 3 4 4 O q I O a I k O + 8 o e e C u e W 3 r u W L n T 0 s M j Z 9 J n F 1 b 3 Q 7 L C Z x d W 9 0 O 1 N l Y 3 R p b 2 4 x L 2 x h c m d l X 2 V 2 Z W 5 f c 2 V y a W V z X 3 J 1 b G V f Z l 8 w I D J f d H N f Y W x 0 Z X J u Y X R p b m c v 5 a S J 5 p u 0 4 4 G V 4 4 K M 4 4 G f 5 Z 6 L L n t z X 3 B 0 c 1 9 3 a W 5 z X 2 E s M j d 9 J n F 1 b 3 Q 7 L C Z x d W 9 0 O 1 N l Y 3 R p b 2 4 x L 2 x h c m d l X 2 V 2 Z W 5 f c 2 V y a W V z X 3 J 1 b G V f Z l 8 w I D J f d H N f Y W x 0 Z X J u Y X R p b m c v 5 a S J 5 p u 0 4 4 G V 4 4 K M 4 4 G f 5 Z 6 L L n v j g r f j g 6 o g 5 o i Q 7 7 y i 5 4 K 5 5 b e u 5 Y u d P S w y O H 0 m c X V v d D s s J n F 1 b 3 Q 7 U 2 V j d G l v b j E v b G F y Z 2 V f Z X Z l b l 9 z Z X J p Z X N f c n V s Z V 9 m X z A g M l 9 0 c 1 9 h b H R l c m 5 h d G l u Z y / l p I n m m 7 T j g Z X j g o z j g Z / l n o s u e 3 N f c H R z X 3 d p b n N f Y i w y O X 0 m c X V v d D s s J n F 1 b 3 Q 7 U 2 V j d G l v b j E v b G F y Z 2 V f Z X Z l b l 9 z Z X J p Z X N f c n V s Z V 9 m X z A g M l 9 0 c 1 9 h b H R l c m 5 h d G l u Z y / l p I n m m 7 T j g Z X j g o z j g Z / l n o s u e + O C t + O D q i D l p L H m l Z c 9 L D M w f S Z x d W 9 0 O y w m c X V v d D t T Z W N 0 a W 9 u M S 9 s Y X J n Z V 9 l d m V u X 3 N l c m l l c 1 9 y d W x l X 2 Z f M C A y X 3 R z X 2 F s d G V y b m F 0 a W 5 n L + W k i e a b t O O B l e O C j O O B n + W e i y 5 7 Z m F p b C w z M X 0 m c X V v d D s s J n F 1 b 3 Q 7 U 2 V j d G l v b j E v b G F y Z 2 V f Z X Z l b l 9 z Z X J p Z X N f c n V s Z V 9 m X z A g M l 9 0 c 1 9 h b H R l c m 5 h d G l u Z y / l p I n m m 7 T j g Z X j g o z j g Z / l n o s u e + O C t + O D q i D l p L H v v K H m u o D n g r k 9 L D M y f S Z x d W 9 0 O y w m c X V v d D t T Z W N 0 a W 9 u M S 9 s Y X J n Z V 9 l d m V u X 3 N l c m l l c 1 9 y d W x l X 2 Z f M C A y X 3 R z X 2 F s d G V y b m F 0 a W 5 n L + W k i e a b t O O B l e O C j O O B n + W e i y 5 7 Z l 9 m d W x f d 2 l u c 1 9 h L D M z f S Z x d W 9 0 O y w m c X V v d D t T Z W N 0 a W 9 u M S 9 s Y X J n Z V 9 l d m V u X 3 N l c m l l c 1 9 y d W x l X 2 Z f M C A y X 3 R z X 2 F s d G V y b m F 0 a W 5 n L + W k i e a b t O O B l e O C j O O B n + W e i y 5 7 4 4 K 3 4 4 O q I O W k s e + 8 o u a 6 g O e C u T 0 s M z R 9 J n F 1 b 3 Q 7 L C Z x d W 9 0 O 1 N l Y 3 R p b 2 4 x L 2 x h c m d l X 2 V 2 Z W 5 f c 2 V y a W V z X 3 J 1 b G V f Z l 8 w I D J f d H N f Y W x 0 Z X J u Y X R p b m c v 5 a S J 5 p u 0 4 4 G V 4 4 K M 4 4 G f 5 Z 6 L L n t m X 2 Z 1 b F 9 3 a W 5 z X 2 I s M z V 9 J n F 1 b 3 Q 7 L C Z x d W 9 0 O 1 N l Y 3 R p b 2 4 x L 2 x h c m d l X 2 V 2 Z W 5 f c 2 V y a W V z X 3 J 1 b G V f Z l 8 w I D J f d H N f Y W x 0 Z X J u Y X R p b m c v 5 a S J 5 p u 0 4 4 G V 4 4 K M 4 4 G f 5 Z 6 L L n v j g r f j g 6 o g I O W k s e + 8 o e e C u e W 3 r u W L n T 0 s M z Z 9 J n F 1 b 3 Q 7 L C Z x d W 9 0 O 1 N l Y 3 R p b 2 4 x L 2 x h c m d l X 2 V 2 Z W 5 f c 2 V y a W V z X 3 J 1 b G V f Z l 8 w I D J f d H N f Y W x 0 Z X J u Y X R p b m c v 5 a S J 5 p u 0 4 4 G V 4 4 K M 4 4 G f 5 Z 6 L L n t m X 3 B 0 c 1 9 3 a W 5 z X 2 E s M z d 9 J n F 1 b 3 Q 7 L C Z x d W 9 0 O 1 N l Y 3 R p b 2 4 x L 2 x h c m d l X 2 V 2 Z W 5 f c 2 V y a W V z X 3 J 1 b G V f Z l 8 w I D J f d H N f Y W x 0 Z X J u Y X R p b m c v 5 a S J 5 p u 0 4 4 G V 4 4 K M 4 4 G f 5 Z 6 L L n v j g r f j g 6 o g 5 a S x 7 7 y i 5 4 K 5 5 b e u 5 Y u d P S w z O H 0 m c X V v d D s s J n F 1 b 3 Q 7 U 2 V j d G l v b j E v b G F y Z 2 V f Z X Z l b l 9 z Z X J p Z X N f c n V s Z V 9 m X z A g M l 9 0 c 1 9 h b H R l c m 5 h d G l u Z y / l p I n m m 7 T j g Z X j g o z j g Z / l n o s u e 2 Z f c H R z X 3 d p b n N f Y i w z O X 0 m c X V v d D s s J n F 1 b 3 Q 7 U 2 V j d G l v b j E v b G F y Z 2 V f Z X Z l b l 9 z Z X J p Z X N f c n V s Z V 9 m X z A g M l 9 0 c 1 9 h b H R l c m 5 h d G l u Z y / l p I n m m 7 T j g Z X j g o z j g Z / l n o s u e + O C t + O D q i D l i 5 3 m l Z f k u 5 j j g Y v j g Z o 9 L D Q w f S Z x d W 9 0 O y w m c X V v d D t T Z W N 0 a W 9 u M S 9 s Y X J n Z V 9 l d m V u X 3 N l c m l l c 1 9 y d W x l X 2 Z f M C A y X 3 R z X 2 F s d G V y b m F 0 a W 5 n L + W k i e a b t O O B l e O C j O O B n + W e i y 5 7 b m 9 f d 2 l u c 1 9 h Y i w 0 M X 0 m c X V v d D s s J n F 1 b 3 Q 7 U 2 V j d G l v b j E v b G F y Z 2 V f Z X Z l b l 9 z Z X J p Z X N f c n V s Z V 9 m X z A g M l 9 0 c 1 9 h b H R l c m 5 h d G l u Z y / l p I n m m 7 T j g Z X j g o z j g Z / l n o s u e + O C t + O D q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J f d H N f Y W x 0 Z X J u Y X R p b m c v 5 a S J 5 p u 0 4 4 G V 4 4 K M 4 4 G f 5 Z 6 L L n t w P S w w f S Z x d W 9 0 O y w m c X V v d D t T Z W N 0 a W 9 u M S 9 s Y X J n Z V 9 l d m V u X 3 N l c m l l c 1 9 y d W x l X 2 Z f M C A y X 3 R z X 2 F s d G V y b m F 0 a W 5 n L + W k i e a b t O O B l e O C j O O B n + W e i y 5 7 c C w x f S Z x d W 9 0 O y w m c X V v d D t T Z W N 0 a W 9 u M S 9 s Y X J n Z V 9 l d m V u X 3 N l c m l l c 1 9 y d W x l X 2 Z f M C A y X 3 R z X 2 F s d G V y b m F 0 a W 5 n L + W k i e a b t O O B l e O C j O O B n + W e i y 5 7 7 7 y F I G Y 9 L D J 9 J n F 1 b 3 Q 7 L C Z x d W 9 0 O 1 N l Y 3 R p b 2 4 x L 2 x h c m d l X 2 V 2 Z W 5 f c 2 V y a W V z X 3 J 1 b G V f Z l 8 w I D J f d H N f Y W x 0 Z X J u Y X R p b m c v 5 a S J 5 p u 0 4 4 G V 4 4 K M 4 4 G f 5 Z 6 L L n t m Y W l s d X J l X 3 J h d G U s M 3 0 m c X V v d D s s J n F 1 b 3 Q 7 U 2 V j d G l v b j E v b G F y Z 2 V f Z X Z l b l 9 z Z X J p Z X N f c n V s Z V 9 m X z A g M l 9 0 c 1 9 h b H R l c m 5 h d G l u Z y / l p I n m m 7 T j g Z X j g o z j g Z / l n o s u e + + 8 h S D o o a g 9 L D R 9 J n F 1 b 3 Q 7 L C Z x d W 9 0 O 1 N l Y 3 R p b 2 4 x L 2 x h c m d l X 2 V 2 Z W 5 f c 2 V y a W V z X 3 J 1 b G V f Z l 8 w I D J f d H N f Y W x 0 Z X J u Y X R p b m c v 5 a S J 5 p u 0 4 4 G V 4 4 K M 4 4 G f 5 Z 6 L L n t w X 3 N 0 Z X A s N X 0 m c X V v d D s s J n F 1 b 3 Q 7 U 2 V j d G l v b j E v b G F y Z 2 V f Z X Z l b l 9 z Z X J p Z X N f c n V s Z V 9 m X z A g M l 9 0 c 1 9 h b H R l c m 5 h d G l u Z y / l p I n m m 7 T j g Z X j g o z j g Z / l n o s u e + i j j z 0 s N n 0 m c X V v d D s s J n F 1 b 3 Q 7 U 2 V j d G l v b j E v b G F y Z 2 V f Z X Z l b l 9 z Z X J p Z X N f c n V s Z V 9 m X z A g M l 9 0 c 1 9 h b H R l c m 5 h d G l u Z y / l p I n m m 7 T j g Z X j g o z j g Z / l n o s u e 3 F f c 3 R l c C w 3 f S Z x d W 9 0 O y w m c X V v d D t T Z W N 0 a W 9 u M S 9 s Y X J n Z V 9 l d m V u X 3 N l c m l l c 1 9 y d W x l X 2 Z f M C A y X 3 R z X 2 F s d G V y b m F 0 a W 5 n L + W k i e a b t O O B l e O C j O O B n + W e i y 5 7 5 5 u u P S w 4 f S Z x d W 9 0 O y w m c X V v d D t T Z W N 0 a W 9 u M S 9 s Y X J n Z V 9 l d m V u X 3 N l c m l l c 1 9 y d W x l X 2 Z f M C A y X 3 R z X 2 F s d G V y b m F 0 a W 5 n L + W k i e a b t O O B l e O C j O O B n + W e i y 5 7 c 3 B h b i w 5 f S Z x d W 9 0 O y w m c X V v d D t T Z W N 0 a W 9 u M S 9 s Y X J n Z V 9 l d m V u X 3 N l c m l l c 1 9 y d W x l X 2 Z f M C A y X 3 R z X 2 F s d G V y b m F 0 a W 5 n L + W k i e a b t O O B l e O C j O O B n + W e i y 5 7 5 p y A 5 5 + t P S w x M H 0 m c X V v d D s s J n F 1 b 3 Q 7 U 2 V j d G l v b j E v b G F y Z 2 V f Z X Z l b l 9 z Z X J p Z X N f c n V s Z V 9 m X z A g M l 9 0 c 1 9 h b H R l c m 5 h d G l u Z y / l p I n m m 7 T j g Z X j g o z j g Z / l n o s u e 3 N o b 3 J 0 Z X N 0 L D E x f S Z x d W 9 0 O y w m c X V v d D t T Z W N 0 a W 9 u M S 9 s Y X J n Z V 9 l d m V u X 3 N l c m l l c 1 9 y d W x l X 2 Z f M C A y X 3 R z X 2 F s d G V y b m F 0 a W 5 n L + W k i e a b t O O B l e O C j O O B n + W e i y 5 7 5 b G A I O S 4 i u m Z k D 0 s M T J 9 J n F 1 b 3 Q 7 L C Z x d W 9 0 O 1 N l Y 3 R p b 2 4 x L 2 x h c m d l X 2 V 2 Z W 5 f c 2 V y a W V z X 3 J 1 b G V f Z l 8 w I D J f d H N f Y W x 0 Z X J u Y X R p b m c v 5 a S J 5 p u 0 4 4 G V 4 4 K M 4 4 G f 5 Z 6 L L n t s b 2 5 n Z X N 0 L D E z f S Z x d W 9 0 O y w m c X V v d D t T Z W N 0 a W 9 u M S 9 s Y X J n Z V 9 l d m V u X 3 N l c m l l c 1 9 y d W x l X 2 Z f M C A y X 3 R z X 2 F s d G V y b m F 0 a W 5 n L + W k i e a b t O O B l e O C j O O B n + W e i y 5 7 5 b G A I O i o i D 0 s M T R 9 J n F 1 b 3 Q 7 L C Z x d W 9 0 O 1 N l Y 3 R p b 2 4 x L 2 x h c m d l X 2 V 2 Z W 5 f c 2 V y a W V z X 3 J 1 b G V f Z l 8 w I D J f d H N f Y W x 0 Z X J u Y X R p b m c v 5 a S J 5 p u 0 4 4 G V 4 4 K M 4 4 G f 5 Z 6 L L n t 0 b 3 R h b F 9 h Y i w x N X 0 m c X V v d D s s J n F 1 b 3 Q 7 U 2 V j d G l v b j E v b G F y Z 2 V f Z X Z l b l 9 z Z X J p Z X N f c n V s Z V 9 m X z A g M l 9 0 c 1 9 h b H R l c m 5 h d G l u Z y / l p I n m m 7 T j g Z X j g o z j g Z / l n o s u e + O C t + O D q i D v v K H l i 5 0 9 L D E 2 f S Z x d W 9 0 O y w m c X V v d D t T Z W N 0 a W 9 u M S 9 s Y X J n Z V 9 l d m V u X 3 N l c m l l c 1 9 y d W x l X 2 Z f M C A y X 3 R z X 2 F s d G V y b m F 0 a W 5 n L + W k i e a b t O O B l e O C j O O B n + W e i y 5 7 d 2 l u c 1 9 h L D E 3 f S Z x d W 9 0 O y w m c X V v d D t T Z W N 0 a W 9 u M S 9 s Y X J n Z V 9 l d m V u X 3 N l c m l l c 1 9 y d W x l X 2 Z f M C A y X 3 R z X 2 F s d G V y b m F 0 a W 5 n L + W k i e a b t O O B l e O C j O O B n + W e i y 5 7 4 4 K 3 4 4 O q I O + 8 o u W L n T 0 s M T h 9 J n F 1 b 3 Q 7 L C Z x d W 9 0 O 1 N l Y 3 R p b 2 4 x L 2 x h c m d l X 2 V 2 Z W 5 f c 2 V y a W V z X 3 J 1 b G V f Z l 8 w I D J f d H N f Y W x 0 Z X J u Y X R p b m c v 5 a S J 5 p u 0 4 4 G V 4 4 K M 4 4 G f 5 Z 6 L L n t 3 a W 5 z X 2 I s M T l 9 J n F 1 b 3 Q 7 L C Z x d W 9 0 O 1 N l Y 3 R p b 2 4 x L 2 x h c m d l X 2 V 2 Z W 5 f c 2 V y a W V z X 3 J 1 b G V f Z l 8 w I D J f d H N f Y W x 0 Z X J u Y X R p b m c v 5 a S J 5 p u 0 4 4 G V 4 4 K M 4 4 G f 5 Z 6 L L n v j g r f j g 6 o g 5 o i Q 5 Y q f P S w y M H 0 m c X V v d D s s J n F 1 b 3 Q 7 U 2 V j d G l v b j E v b G F y Z 2 V f Z X Z l b l 9 z Z X J p Z X N f c n V s Z V 9 m X z A g M l 9 0 c 1 9 h b H R l c m 5 h d G l u Z y / l p I n m m 7 T j g Z X j g o z j g Z / l n o s u e 3 N 1 Y 2 M s M j F 9 J n F 1 b 3 Q 7 L C Z x d W 9 0 O 1 N l Y 3 R p b 2 4 x L 2 x h c m d l X 2 V 2 Z W 5 f c 2 V y a W V z X 3 J 1 b G V f Z l 8 w I D J f d H N f Y W x 0 Z X J u Y X R p b m c v 5 a S J 5 p u 0 4 4 G V 4 4 K M 4 4 G f 5 Z 6 L L n v j g r f j g 6 o g 5 o i Q 7 7 y h 5 r q A 5 4 K 5 P S w y M n 0 m c X V v d D s s J n F 1 b 3 Q 7 U 2 V j d G l v b j E v b G F y Z 2 V f Z X Z l b l 9 z Z X J p Z X N f c n V s Z V 9 m X z A g M l 9 0 c 1 9 h b H R l c m 5 h d G l u Z y / l p I n m m 7 T j g Z X j g o z j g Z / l n o s u e 3 N f Z n V s X 3 d p b n N f Y S w y M 3 0 m c X V v d D s s J n F 1 b 3 Q 7 U 2 V j d G l v b j E v b G F y Z 2 V f Z X Z l b l 9 z Z X J p Z X N f c n V s Z V 9 m X z A g M l 9 0 c 1 9 h b H R l c m 5 h d G l u Z y / l p I n m m 7 T j g Z X j g o z j g Z / l n o s u e + O C t + O D q i D m i J D v v K L m u o D n g r k 9 L D I 0 f S Z x d W 9 0 O y w m c X V v d D t T Z W N 0 a W 9 u M S 9 s Y X J n Z V 9 l d m V u X 3 N l c m l l c 1 9 y d W x l X 2 Z f M C A y X 3 R z X 2 F s d G V y b m F 0 a W 5 n L + W k i e a b t O O B l e O C j O O B n + W e i y 5 7 c 1 9 m d W x f d 2 l u c 1 9 i L D I 1 f S Z x d W 9 0 O y w m c X V v d D t T Z W N 0 a W 9 u M S 9 s Y X J n Z V 9 l d m V u X 3 N l c m l l c 1 9 y d W x l X 2 Z f M C A y X 3 R z X 2 F s d G V y b m F 0 a W 5 n L + W k i e a b t O O B l e O C j O O B n + W e i y 5 7 4 4 K 3 4 4 O q I O a I k O + 8 o e e C u e W 3 r u W L n T 0 s M j Z 9 J n F 1 b 3 Q 7 L C Z x d W 9 0 O 1 N l Y 3 R p b 2 4 x L 2 x h c m d l X 2 V 2 Z W 5 f c 2 V y a W V z X 3 J 1 b G V f Z l 8 w I D J f d H N f Y W x 0 Z X J u Y X R p b m c v 5 a S J 5 p u 0 4 4 G V 4 4 K M 4 4 G f 5 Z 6 L L n t z X 3 B 0 c 1 9 3 a W 5 z X 2 E s M j d 9 J n F 1 b 3 Q 7 L C Z x d W 9 0 O 1 N l Y 3 R p b 2 4 x L 2 x h c m d l X 2 V 2 Z W 5 f c 2 V y a W V z X 3 J 1 b G V f Z l 8 w I D J f d H N f Y W x 0 Z X J u Y X R p b m c v 5 a S J 5 p u 0 4 4 G V 4 4 K M 4 4 G f 5 Z 6 L L n v j g r f j g 6 o g 5 o i Q 7 7 y i 5 4 K 5 5 b e u 5 Y u d P S w y O H 0 m c X V v d D s s J n F 1 b 3 Q 7 U 2 V j d G l v b j E v b G F y Z 2 V f Z X Z l b l 9 z Z X J p Z X N f c n V s Z V 9 m X z A g M l 9 0 c 1 9 h b H R l c m 5 h d G l u Z y / l p I n m m 7 T j g Z X j g o z j g Z / l n o s u e 3 N f c H R z X 3 d p b n N f Y i w y O X 0 m c X V v d D s s J n F 1 b 3 Q 7 U 2 V j d G l v b j E v b G F y Z 2 V f Z X Z l b l 9 z Z X J p Z X N f c n V s Z V 9 m X z A g M l 9 0 c 1 9 h b H R l c m 5 h d G l u Z y / l p I n m m 7 T j g Z X j g o z j g Z / l n o s u e + O C t + O D q i D l p L H m l Z c 9 L D M w f S Z x d W 9 0 O y w m c X V v d D t T Z W N 0 a W 9 u M S 9 s Y X J n Z V 9 l d m V u X 3 N l c m l l c 1 9 y d W x l X 2 Z f M C A y X 3 R z X 2 F s d G V y b m F 0 a W 5 n L + W k i e a b t O O B l e O C j O O B n + W e i y 5 7 Z m F p b C w z M X 0 m c X V v d D s s J n F 1 b 3 Q 7 U 2 V j d G l v b j E v b G F y Z 2 V f Z X Z l b l 9 z Z X J p Z X N f c n V s Z V 9 m X z A g M l 9 0 c 1 9 h b H R l c m 5 h d G l u Z y / l p I n m m 7 T j g Z X j g o z j g Z / l n o s u e + O C t + O D q i D l p L H v v K H m u o D n g r k 9 L D M y f S Z x d W 9 0 O y w m c X V v d D t T Z W N 0 a W 9 u M S 9 s Y X J n Z V 9 l d m V u X 3 N l c m l l c 1 9 y d W x l X 2 Z f M C A y X 3 R z X 2 F s d G V y b m F 0 a W 5 n L + W k i e a b t O O B l e O C j O O B n + W e i y 5 7 Z l 9 m d W x f d 2 l u c 1 9 h L D M z f S Z x d W 9 0 O y w m c X V v d D t T Z W N 0 a W 9 u M S 9 s Y X J n Z V 9 l d m V u X 3 N l c m l l c 1 9 y d W x l X 2 Z f M C A y X 3 R z X 2 F s d G V y b m F 0 a W 5 n L + W k i e a b t O O B l e O C j O O B n + W e i y 5 7 4 4 K 3 4 4 O q I O W k s e + 8 o u a 6 g O e C u T 0 s M z R 9 J n F 1 b 3 Q 7 L C Z x d W 9 0 O 1 N l Y 3 R p b 2 4 x L 2 x h c m d l X 2 V 2 Z W 5 f c 2 V y a W V z X 3 J 1 b G V f Z l 8 w I D J f d H N f Y W x 0 Z X J u Y X R p b m c v 5 a S J 5 p u 0 4 4 G V 4 4 K M 4 4 G f 5 Z 6 L L n t m X 2 Z 1 b F 9 3 a W 5 z X 2 I s M z V 9 J n F 1 b 3 Q 7 L C Z x d W 9 0 O 1 N l Y 3 R p b 2 4 x L 2 x h c m d l X 2 V 2 Z W 5 f c 2 V y a W V z X 3 J 1 b G V f Z l 8 w I D J f d H N f Y W x 0 Z X J u Y X R p b m c v 5 a S J 5 p u 0 4 4 G V 4 4 K M 4 4 G f 5 Z 6 L L n v j g r f j g 6 o g I O W k s e + 8 o e e C u e W 3 r u W L n T 0 s M z Z 9 J n F 1 b 3 Q 7 L C Z x d W 9 0 O 1 N l Y 3 R p b 2 4 x L 2 x h c m d l X 2 V 2 Z W 5 f c 2 V y a W V z X 3 J 1 b G V f Z l 8 w I D J f d H N f Y W x 0 Z X J u Y X R p b m c v 5 a S J 5 p u 0 4 4 G V 4 4 K M 4 4 G f 5 Z 6 L L n t m X 3 B 0 c 1 9 3 a W 5 z X 2 E s M z d 9 J n F 1 b 3 Q 7 L C Z x d W 9 0 O 1 N l Y 3 R p b 2 4 x L 2 x h c m d l X 2 V 2 Z W 5 f c 2 V y a W V z X 3 J 1 b G V f Z l 8 w I D J f d H N f Y W x 0 Z X J u Y X R p b m c v 5 a S J 5 p u 0 4 4 G V 4 4 K M 4 4 G f 5 Z 6 L L n v j g r f j g 6 o g 5 a S x 7 7 y i 5 4 K 5 5 b e u 5 Y u d P S w z O H 0 m c X V v d D s s J n F 1 b 3 Q 7 U 2 V j d G l v b j E v b G F y Z 2 V f Z X Z l b l 9 z Z X J p Z X N f c n V s Z V 9 m X z A g M l 9 0 c 1 9 h b H R l c m 5 h d G l u Z y / l p I n m m 7 T j g Z X j g o z j g Z / l n o s u e 2 Z f c H R z X 3 d p b n N f Y i w z O X 0 m c X V v d D s s J n F 1 b 3 Q 7 U 2 V j d G l v b j E v b G F y Z 2 V f Z X Z l b l 9 z Z X J p Z X N f c n V s Z V 9 m X z A g M l 9 0 c 1 9 h b H R l c m 5 h d G l u Z y / l p I n m m 7 T j g Z X j g o z j g Z / l n o s u e + O C t + O D q i D l i 5 3 m l Z f k u 5 j j g Y v j g Z o 9 L D Q w f S Z x d W 9 0 O y w m c X V v d D t T Z W N 0 a W 9 u M S 9 s Y X J n Z V 9 l d m V u X 3 N l c m l l c 1 9 y d W x l X 2 Z f M C A y X 3 R z X 2 F s d G V y b m F 0 a W 5 n L + W k i e a b t O O B l e O C j O O B n + W e i y 5 7 b m 9 f d 2 l u c 1 9 h Y i w 0 M X 0 m c X V v d D s s J n F 1 b 3 Q 7 U 2 V j d G l v b j E v b G F y Z 2 V f Z X Z l b l 9 z Z X J p Z X N f c n V s Z V 9 m X z A g M l 9 0 c 1 9 h b H R l c m 5 h d G l u Z y / l p I n m m 7 T j g Z X j g o z j g Z / l n o s u e + O C t + O D q i w 0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l 9 0 c 1 9 h b H R l c m 5 h d G l u Z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J f d H N f Y W x 0 Z X J u Y X R p b m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y X 3 R z X 2 F s d G V y b m F 0 a W 5 n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1 9 0 c 1 9 h b H R l c m 5 h d G l u Z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w N D F i M z F i L W J m O T c t N D U 4 Z i 0 4 N W E z L W I w M m Q 1 M D M 2 M j V m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Y X J n Z V 9 l d m V u X 3 N l c m l l c 1 9 y d W x l X 2 Z f M F 8 z X 3 R z X 2 F s d G V y b m F 0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5 V D A z O j E 1 O j A 0 L j Y 0 O D I 3 N j V a I i A v P j x F b n R y e S B U e X B l P S J G a W x s Q 2 9 s d W 1 u V H l w Z X M i I F Z h b H V l P S J z Q m d N R 0 F 3 W U R C Z 0 1 H Q X d Z R E J n T U d B d 1 l E Q m d N R 0 F 3 W U R C Z 0 1 H Q X d Z R E J n T U d B d 1 l E Q m d N R 0 F 3 W U R C Z z 0 9 I i A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e f r T 0 m c X V v d D s s J n F 1 b 3 Q 7 c 2 h v c n R l c 3 Q m c X V v d D s s J n F 1 b 3 Q 7 5 b G A I O S 4 i u m Z k D 0 m c X V v d D s s J n F 1 b 3 Q 7 d X B w Z X J f b G l t a X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1 9 0 c 1 9 h b H R l c m 5 h d G l u Z y / l p I n m m 7 T j g Z X j g o z j g Z / l n o s u e 3 A 9 L D B 9 J n F 1 b 3 Q 7 L C Z x d W 9 0 O 1 N l Y 3 R p b 2 4 x L 2 x h c m d l X 2 V 2 Z W 5 f c 2 V y a W V z X 3 J 1 b G V f Z l 8 w I D N f d H N f Y W x 0 Z X J u Y X R p b m c v 5 a S J 5 p u 0 4 4 G V 4 4 K M 4 4 G f 5 Z 6 L L n t w L D F 9 J n F 1 b 3 Q 7 L C Z x d W 9 0 O 1 N l Y 3 R p b 2 4 x L 2 x h c m d l X 2 V 2 Z W 5 f c 2 V y a W V z X 3 J 1 b G V f Z l 8 w I D N f d H N f Y W x 0 Z X J u Y X R p b m c v 5 a S J 5 p u 0 4 4 G V 4 4 K M 4 4 G f 5 Z 6 L L n v v v I U g Z j 0 s M n 0 m c X V v d D s s J n F 1 b 3 Q 7 U 2 V j d G l v b j E v b G F y Z 2 V f Z X Z l b l 9 z Z X J p Z X N f c n V s Z V 9 m X z A g M 1 9 0 c 1 9 h b H R l c m 5 h d G l u Z y / l p I n m m 7 T j g Z X j g o z j g Z / l n o s u e 2 Z h a W x 1 c m V f c m F 0 Z S w z f S Z x d W 9 0 O y w m c X V v d D t T Z W N 0 a W 9 u M S 9 s Y X J n Z V 9 l d m V u X 3 N l c m l l c 1 9 y d W x l X 2 Z f M C A z X 3 R z X 2 F s d G V y b m F 0 a W 5 n L + W k i e a b t O O B l e O C j O O B n + W e i y 5 7 7 7 y F I O i h q D 0 s N H 0 m c X V v d D s s J n F 1 b 3 Q 7 U 2 V j d G l v b j E v b G F y Z 2 V f Z X Z l b l 9 z Z X J p Z X N f c n V s Z V 9 m X z A g M 1 9 0 c 1 9 h b H R l c m 5 h d G l u Z y / l p I n m m 7 T j g Z X j g o z j g Z / l n o s u e 3 B f c 3 R l c C w 1 f S Z x d W 9 0 O y w m c X V v d D t T Z W N 0 a W 9 u M S 9 s Y X J n Z V 9 l d m V u X 3 N l c m l l c 1 9 y d W x l X 2 Z f M C A z X 3 R z X 2 F s d G V y b m F 0 a W 5 n L + W k i e a b t O O B l e O C j O O B n + W e i y 5 7 6 K O P P S w 2 f S Z x d W 9 0 O y w m c X V v d D t T Z W N 0 a W 9 u M S 9 s Y X J n Z V 9 l d m V u X 3 N l c m l l c 1 9 y d W x l X 2 Z f M C A z X 3 R z X 2 F s d G V y b m F 0 a W 5 n L + W k i e a b t O O B l e O C j O O B n + W e i y 5 7 c V 9 z d G V w L D d 9 J n F 1 b 3 Q 7 L C Z x d W 9 0 O 1 N l Y 3 R p b 2 4 x L 2 x h c m d l X 2 V 2 Z W 5 f c 2 V y a W V z X 3 J 1 b G V f Z l 8 w I D N f d H N f Y W x 0 Z X J u Y X R p b m c v 5 a S J 5 p u 0 4 4 G V 4 4 K M 4 4 G f 5 Z 6 L L n v n m 6 4 9 L D h 9 J n F 1 b 3 Q 7 L C Z x d W 9 0 O 1 N l Y 3 R p b 2 4 x L 2 x h c m d l X 2 V 2 Z W 5 f c 2 V y a W V z X 3 J 1 b G V f Z l 8 w I D N f d H N f Y W x 0 Z X J u Y X R p b m c v 5 a S J 5 p u 0 4 4 G V 4 4 K M 4 4 G f 5 Z 6 L L n t z c G F u L D l 9 J n F 1 b 3 Q 7 L C Z x d W 9 0 O 1 N l Y 3 R p b 2 4 x L 2 x h c m d l X 2 V 2 Z W 5 f c 2 V y a W V z X 3 J 1 b G V f Z l 8 w I D N f d H N f Y W x 0 Z X J u Y X R p b m c v 5 a S J 5 p u 0 4 4 G V 4 4 K M 4 4 G f 5 Z 6 L L n v m n I D n n 6 0 9 L D E w f S Z x d W 9 0 O y w m c X V v d D t T Z W N 0 a W 9 u M S 9 s Y X J n Z V 9 l d m V u X 3 N l c m l l c 1 9 y d W x l X 2 Z f M C A z X 3 R z X 2 F s d G V y b m F 0 a W 5 n L + W k i e a b t O O B l e O C j O O B n + W e i y 5 7 c 2 h v c n R l c 3 Q s M T F 9 J n F 1 b 3 Q 7 L C Z x d W 9 0 O 1 N l Y 3 R p b 2 4 x L 2 x h c m d l X 2 V 2 Z W 5 f c 2 V y a W V z X 3 J 1 b G V f Z l 8 w I D N f d H N f Y W x 0 Z X J u Y X R p b m c v 5 a S J 5 p u 0 4 4 G V 4 4 K M 4 4 G f 5 Z 6 L L n v l s Y A g 5 L i K 6 Z m Q P S w x M n 0 m c X V v d D s s J n F 1 b 3 Q 7 U 2 V j d G l v b j E v b G F y Z 2 V f Z X Z l b l 9 z Z X J p Z X N f c n V s Z V 9 m X z A g M 1 9 0 c 1 9 h b H R l c m 5 h d G l u Z y / l p I n m m 7 T j g Z X j g o z j g Z / l n o s u e 3 V w c G V y X 2 x p b W l 0 L D E z f S Z x d W 9 0 O y w m c X V v d D t T Z W N 0 a W 9 u M S 9 s Y X J n Z V 9 l d m V u X 3 N l c m l l c 1 9 y d W x l X 2 Z f M C A z X 3 R z X 2 F s d G V y b m F 0 a W 5 n L + W k i e a b t O O B l e O C j O O B n + W e i y 5 7 5 b G A I O i o i D 0 s M T R 9 J n F 1 b 3 Q 7 L C Z x d W 9 0 O 1 N l Y 3 R p b 2 4 x L 2 x h c m d l X 2 V 2 Z W 5 f c 2 V y a W V z X 3 J 1 b G V f Z l 8 w I D N f d H N f Y W x 0 Z X J u Y X R p b m c v 5 a S J 5 p u 0 4 4 G V 4 4 K M 4 4 G f 5 Z 6 L L n t 0 b 3 R h b F 9 h Y i w x N X 0 m c X V v d D s s J n F 1 b 3 Q 7 U 2 V j d G l v b j E v b G F y Z 2 V f Z X Z l b l 9 z Z X J p Z X N f c n V s Z V 9 m X z A g M 1 9 0 c 1 9 h b H R l c m 5 h d G l u Z y / l p I n m m 7 T j g Z X j g o z j g Z / l n o s u e + O C t + O D q i D v v K H l i 5 0 9 L D E 2 f S Z x d W 9 0 O y w m c X V v d D t T Z W N 0 a W 9 u M S 9 s Y X J n Z V 9 l d m V u X 3 N l c m l l c 1 9 y d W x l X 2 Z f M C A z X 3 R z X 2 F s d G V y b m F 0 a W 5 n L + W k i e a b t O O B l e O C j O O B n + W e i y 5 7 d 2 l u c 1 9 h L D E 3 f S Z x d W 9 0 O y w m c X V v d D t T Z W N 0 a W 9 u M S 9 s Y X J n Z V 9 l d m V u X 3 N l c m l l c 1 9 y d W x l X 2 Z f M C A z X 3 R z X 2 F s d G V y b m F 0 a W 5 n L + W k i e a b t O O B l e O C j O O B n + W e i y 5 7 4 4 K 3 4 4 O q I O + 8 o u W L n T 0 s M T h 9 J n F 1 b 3 Q 7 L C Z x d W 9 0 O 1 N l Y 3 R p b 2 4 x L 2 x h c m d l X 2 V 2 Z W 5 f c 2 V y a W V z X 3 J 1 b G V f Z l 8 w I D N f d H N f Y W x 0 Z X J u Y X R p b m c v 5 a S J 5 p u 0 4 4 G V 4 4 K M 4 4 G f 5 Z 6 L L n t 3 a W 5 z X 2 I s M T l 9 J n F 1 b 3 Q 7 L C Z x d W 9 0 O 1 N l Y 3 R p b 2 4 x L 2 x h c m d l X 2 V 2 Z W 5 f c 2 V y a W V z X 3 J 1 b G V f Z l 8 w I D N f d H N f Y W x 0 Z X J u Y X R p b m c v 5 a S J 5 p u 0 4 4 G V 4 4 K M 4 4 G f 5 Z 6 L L n v j g r f j g 6 o g 5 o i Q 5 Y q f P S w y M H 0 m c X V v d D s s J n F 1 b 3 Q 7 U 2 V j d G l v b j E v b G F y Z 2 V f Z X Z l b l 9 z Z X J p Z X N f c n V s Z V 9 m X z A g M 1 9 0 c 1 9 h b H R l c m 5 h d G l u Z y / l p I n m m 7 T j g Z X j g o z j g Z / l n o s u e 3 N 1 Y 2 M s M j F 9 J n F 1 b 3 Q 7 L C Z x d W 9 0 O 1 N l Y 3 R p b 2 4 x L 2 x h c m d l X 2 V 2 Z W 5 f c 2 V y a W V z X 3 J 1 b G V f Z l 8 w I D N f d H N f Y W x 0 Z X J u Y X R p b m c v 5 a S J 5 p u 0 4 4 G V 4 4 K M 4 4 G f 5 Z 6 L L n v j g r f j g 6 o g 5 o i Q 7 7 y h 5 r q A 5 4 K 5 P S w y M n 0 m c X V v d D s s J n F 1 b 3 Q 7 U 2 V j d G l v b j E v b G F y Z 2 V f Z X Z l b l 9 z Z X J p Z X N f c n V s Z V 9 m X z A g M 1 9 0 c 1 9 h b H R l c m 5 h d G l u Z y / l p I n m m 7 T j g Z X j g o z j g Z / l n o s u e 3 N f Z n V s X 3 d p b n N f Y S w y M 3 0 m c X V v d D s s J n F 1 b 3 Q 7 U 2 V j d G l v b j E v b G F y Z 2 V f Z X Z l b l 9 z Z X J p Z X N f c n V s Z V 9 m X z A g M 1 9 0 c 1 9 h b H R l c m 5 h d G l u Z y / l p I n m m 7 T j g Z X j g o z j g Z / l n o s u e + O C t + O D q i D m i J D v v K L m u o D n g r k 9 L D I 0 f S Z x d W 9 0 O y w m c X V v d D t T Z W N 0 a W 9 u M S 9 s Y X J n Z V 9 l d m V u X 3 N l c m l l c 1 9 y d W x l X 2 Z f M C A z X 3 R z X 2 F s d G V y b m F 0 a W 5 n L + W k i e a b t O O B l e O C j O O B n + W e i y 5 7 c 1 9 m d W x f d 2 l u c 1 9 i L D I 1 f S Z x d W 9 0 O y w m c X V v d D t T Z W N 0 a W 9 u M S 9 s Y X J n Z V 9 l d m V u X 3 N l c m l l c 1 9 y d W x l X 2 Z f M C A z X 3 R z X 2 F s d G V y b m F 0 a W 5 n L + W k i e a b t O O B l e O C j O O B n + W e i y 5 7 4 4 K 3 4 4 O q I O a I k O + 8 o e e C u e W 3 r u W L n T 0 s M j Z 9 J n F 1 b 3 Q 7 L C Z x d W 9 0 O 1 N l Y 3 R p b 2 4 x L 2 x h c m d l X 2 V 2 Z W 5 f c 2 V y a W V z X 3 J 1 b G V f Z l 8 w I D N f d H N f Y W x 0 Z X J u Y X R p b m c v 5 a S J 5 p u 0 4 4 G V 4 4 K M 4 4 G f 5 Z 6 L L n t z X 3 B 0 c 1 9 3 a W 5 z X 2 E s M j d 9 J n F 1 b 3 Q 7 L C Z x d W 9 0 O 1 N l Y 3 R p b 2 4 x L 2 x h c m d l X 2 V 2 Z W 5 f c 2 V y a W V z X 3 J 1 b G V f Z l 8 w I D N f d H N f Y W x 0 Z X J u Y X R p b m c v 5 a S J 5 p u 0 4 4 G V 4 4 K M 4 4 G f 5 Z 6 L L n v j g r f j g 6 o g 5 o i Q 7 7 y i 5 4 K 5 5 b e u 5 Y u d P S w y O H 0 m c X V v d D s s J n F 1 b 3 Q 7 U 2 V j d G l v b j E v b G F y Z 2 V f Z X Z l b l 9 z Z X J p Z X N f c n V s Z V 9 m X z A g M 1 9 0 c 1 9 h b H R l c m 5 h d G l u Z y / l p I n m m 7 T j g Z X j g o z j g Z / l n o s u e 3 N f c H R z X 3 d p b n N f Y i w y O X 0 m c X V v d D s s J n F 1 b 3 Q 7 U 2 V j d G l v b j E v b G F y Z 2 V f Z X Z l b l 9 z Z X J p Z X N f c n V s Z V 9 m X z A g M 1 9 0 c 1 9 h b H R l c m 5 h d G l u Z y / l p I n m m 7 T j g Z X j g o z j g Z / l n o s u e + O C t + O D q i D l p L H m l Z c 9 L D M w f S Z x d W 9 0 O y w m c X V v d D t T Z W N 0 a W 9 u M S 9 s Y X J n Z V 9 l d m V u X 3 N l c m l l c 1 9 y d W x l X 2 Z f M C A z X 3 R z X 2 F s d G V y b m F 0 a W 5 n L + W k i e a b t O O B l e O C j O O B n + W e i y 5 7 Z m F p b C w z M X 0 m c X V v d D s s J n F 1 b 3 Q 7 U 2 V j d G l v b j E v b G F y Z 2 V f Z X Z l b l 9 z Z X J p Z X N f c n V s Z V 9 m X z A g M 1 9 0 c 1 9 h b H R l c m 5 h d G l u Z y / l p I n m m 7 T j g Z X j g o z j g Z / l n o s u e + O C t + O D q i D l p L H v v K H m u o D n g r k 9 L D M y f S Z x d W 9 0 O y w m c X V v d D t T Z W N 0 a W 9 u M S 9 s Y X J n Z V 9 l d m V u X 3 N l c m l l c 1 9 y d W x l X 2 Z f M C A z X 3 R z X 2 F s d G V y b m F 0 a W 5 n L + W k i e a b t O O B l e O C j O O B n + W e i y 5 7 Z l 9 m d W x f d 2 l u c 1 9 h L D M z f S Z x d W 9 0 O y w m c X V v d D t T Z W N 0 a W 9 u M S 9 s Y X J n Z V 9 l d m V u X 3 N l c m l l c 1 9 y d W x l X 2 Z f M C A z X 3 R z X 2 F s d G V y b m F 0 a W 5 n L + W k i e a b t O O B l e O C j O O B n + W e i y 5 7 4 4 K 3 4 4 O q I O W k s e + 8 o u a 6 g O e C u T 0 s M z R 9 J n F 1 b 3 Q 7 L C Z x d W 9 0 O 1 N l Y 3 R p b 2 4 x L 2 x h c m d l X 2 V 2 Z W 5 f c 2 V y a W V z X 3 J 1 b G V f Z l 8 w I D N f d H N f Y W x 0 Z X J u Y X R p b m c v 5 a S J 5 p u 0 4 4 G V 4 4 K M 4 4 G f 5 Z 6 L L n t m X 2 Z 1 b F 9 3 a W 5 z X 2 I s M z V 9 J n F 1 b 3 Q 7 L C Z x d W 9 0 O 1 N l Y 3 R p b 2 4 x L 2 x h c m d l X 2 V 2 Z W 5 f c 2 V y a W V z X 3 J 1 b G V f Z l 8 w I D N f d H N f Y W x 0 Z X J u Y X R p b m c v 5 a S J 5 p u 0 4 4 G V 4 4 K M 4 4 G f 5 Z 6 L L n v j g r f j g 6 o g I O W k s e + 8 o e e C u e W 3 r u W L n T 0 s M z Z 9 J n F 1 b 3 Q 7 L C Z x d W 9 0 O 1 N l Y 3 R p b 2 4 x L 2 x h c m d l X 2 V 2 Z W 5 f c 2 V y a W V z X 3 J 1 b G V f Z l 8 w I D N f d H N f Y W x 0 Z X J u Y X R p b m c v 5 a S J 5 p u 0 4 4 G V 4 4 K M 4 4 G f 5 Z 6 L L n t m X 3 B 0 c 1 9 3 a W 5 z X 2 E s M z d 9 J n F 1 b 3 Q 7 L C Z x d W 9 0 O 1 N l Y 3 R p b 2 4 x L 2 x h c m d l X 2 V 2 Z W 5 f c 2 V y a W V z X 3 J 1 b G V f Z l 8 w I D N f d H N f Y W x 0 Z X J u Y X R p b m c v 5 a S J 5 p u 0 4 4 G V 4 4 K M 4 4 G f 5 Z 6 L L n v j g r f j g 6 o g 5 a S x 7 7 y i 5 4 K 5 5 b e u 5 Y u d P S w z O H 0 m c X V v d D s s J n F 1 b 3 Q 7 U 2 V j d G l v b j E v b G F y Z 2 V f Z X Z l b l 9 z Z X J p Z X N f c n V s Z V 9 m X z A g M 1 9 0 c 1 9 h b H R l c m 5 h d G l u Z y / l p I n m m 7 T j g Z X j g o z j g Z / l n o s u e 2 Z f c H R z X 3 d p b n N f Y i w z O X 0 m c X V v d D s s J n F 1 b 3 Q 7 U 2 V j d G l v b j E v b G F y Z 2 V f Z X Z l b l 9 z Z X J p Z X N f c n V s Z V 9 m X z A g M 1 9 0 c 1 9 h b H R l c m 5 h d G l u Z y / l p I n m m 7 T j g Z X j g o z j g Z / l n o s u e + O C t + O D q i D l i 5 3 m l Z f k u 5 j j g Y v j g Z o 9 L D Q w f S Z x d W 9 0 O y w m c X V v d D t T Z W N 0 a W 9 u M S 9 s Y X J n Z V 9 l d m V u X 3 N l c m l l c 1 9 y d W x l X 2 Z f M C A z X 3 R z X 2 F s d G V y b m F 0 a W 5 n L + W k i e a b t O O B l e O C j O O B n + W e i y 5 7 b m 9 f d 2 l u c 1 9 h Y i w 0 M X 0 m c X V v d D s s J n F 1 b 3 Q 7 U 2 V j d G l v b j E v b G F y Z 2 V f Z X Z l b l 9 z Z X J p Z X N f c n V s Z V 9 m X z A g M 1 9 0 c 1 9 h b H R l c m 5 h d G l u Z y / l p I n m m 7 T j g Z X j g o z j g Z / l n o s u e + O C t + O D q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N f d H N f Y W x 0 Z X J u Y X R p b m c v 5 a S J 5 p u 0 4 4 G V 4 4 K M 4 4 G f 5 Z 6 L L n t w P S w w f S Z x d W 9 0 O y w m c X V v d D t T Z W N 0 a W 9 u M S 9 s Y X J n Z V 9 l d m V u X 3 N l c m l l c 1 9 y d W x l X 2 Z f M C A z X 3 R z X 2 F s d G V y b m F 0 a W 5 n L + W k i e a b t O O B l e O C j O O B n + W e i y 5 7 c C w x f S Z x d W 9 0 O y w m c X V v d D t T Z W N 0 a W 9 u M S 9 s Y X J n Z V 9 l d m V u X 3 N l c m l l c 1 9 y d W x l X 2 Z f M C A z X 3 R z X 2 F s d G V y b m F 0 a W 5 n L + W k i e a b t O O B l e O C j O O B n + W e i y 5 7 7 7 y F I G Y 9 L D J 9 J n F 1 b 3 Q 7 L C Z x d W 9 0 O 1 N l Y 3 R p b 2 4 x L 2 x h c m d l X 2 V 2 Z W 5 f c 2 V y a W V z X 3 J 1 b G V f Z l 8 w I D N f d H N f Y W x 0 Z X J u Y X R p b m c v 5 a S J 5 p u 0 4 4 G V 4 4 K M 4 4 G f 5 Z 6 L L n t m Y W l s d X J l X 3 J h d G U s M 3 0 m c X V v d D s s J n F 1 b 3 Q 7 U 2 V j d G l v b j E v b G F y Z 2 V f Z X Z l b l 9 z Z X J p Z X N f c n V s Z V 9 m X z A g M 1 9 0 c 1 9 h b H R l c m 5 h d G l u Z y / l p I n m m 7 T j g Z X j g o z j g Z / l n o s u e + + 8 h S D o o a g 9 L D R 9 J n F 1 b 3 Q 7 L C Z x d W 9 0 O 1 N l Y 3 R p b 2 4 x L 2 x h c m d l X 2 V 2 Z W 5 f c 2 V y a W V z X 3 J 1 b G V f Z l 8 w I D N f d H N f Y W x 0 Z X J u Y X R p b m c v 5 a S J 5 p u 0 4 4 G V 4 4 K M 4 4 G f 5 Z 6 L L n t w X 3 N 0 Z X A s N X 0 m c X V v d D s s J n F 1 b 3 Q 7 U 2 V j d G l v b j E v b G F y Z 2 V f Z X Z l b l 9 z Z X J p Z X N f c n V s Z V 9 m X z A g M 1 9 0 c 1 9 h b H R l c m 5 h d G l u Z y / l p I n m m 7 T j g Z X j g o z j g Z / l n o s u e + i j j z 0 s N n 0 m c X V v d D s s J n F 1 b 3 Q 7 U 2 V j d G l v b j E v b G F y Z 2 V f Z X Z l b l 9 z Z X J p Z X N f c n V s Z V 9 m X z A g M 1 9 0 c 1 9 h b H R l c m 5 h d G l u Z y / l p I n m m 7 T j g Z X j g o z j g Z / l n o s u e 3 F f c 3 R l c C w 3 f S Z x d W 9 0 O y w m c X V v d D t T Z W N 0 a W 9 u M S 9 s Y X J n Z V 9 l d m V u X 3 N l c m l l c 1 9 y d W x l X 2 Z f M C A z X 3 R z X 2 F s d G V y b m F 0 a W 5 n L + W k i e a b t O O B l e O C j O O B n + W e i y 5 7 5 5 u u P S w 4 f S Z x d W 9 0 O y w m c X V v d D t T Z W N 0 a W 9 u M S 9 s Y X J n Z V 9 l d m V u X 3 N l c m l l c 1 9 y d W x l X 2 Z f M C A z X 3 R z X 2 F s d G V y b m F 0 a W 5 n L + W k i e a b t O O B l e O C j O O B n + W e i y 5 7 c 3 B h b i w 5 f S Z x d W 9 0 O y w m c X V v d D t T Z W N 0 a W 9 u M S 9 s Y X J n Z V 9 l d m V u X 3 N l c m l l c 1 9 y d W x l X 2 Z f M C A z X 3 R z X 2 F s d G V y b m F 0 a W 5 n L + W k i e a b t O O B l e O C j O O B n + W e i y 5 7 5 p y A 5 5 + t P S w x M H 0 m c X V v d D s s J n F 1 b 3 Q 7 U 2 V j d G l v b j E v b G F y Z 2 V f Z X Z l b l 9 z Z X J p Z X N f c n V s Z V 9 m X z A g M 1 9 0 c 1 9 h b H R l c m 5 h d G l u Z y / l p I n m m 7 T j g Z X j g o z j g Z / l n o s u e 3 N o b 3 J 0 Z X N 0 L D E x f S Z x d W 9 0 O y w m c X V v d D t T Z W N 0 a W 9 u M S 9 s Y X J n Z V 9 l d m V u X 3 N l c m l l c 1 9 y d W x l X 2 Z f M C A z X 3 R z X 2 F s d G V y b m F 0 a W 5 n L + W k i e a b t O O B l e O C j O O B n + W e i y 5 7 5 b G A I O S 4 i u m Z k D 0 s M T J 9 J n F 1 b 3 Q 7 L C Z x d W 9 0 O 1 N l Y 3 R p b 2 4 x L 2 x h c m d l X 2 V 2 Z W 5 f c 2 V y a W V z X 3 J 1 b G V f Z l 8 w I D N f d H N f Y W x 0 Z X J u Y X R p b m c v 5 a S J 5 p u 0 4 4 G V 4 4 K M 4 4 G f 5 Z 6 L L n t 1 c H B l c l 9 s a W 1 p d C w x M 3 0 m c X V v d D s s J n F 1 b 3 Q 7 U 2 V j d G l v b j E v b G F y Z 2 V f Z X Z l b l 9 z Z X J p Z X N f c n V s Z V 9 m X z A g M 1 9 0 c 1 9 h b H R l c m 5 h d G l u Z y / l p I n m m 7 T j g Z X j g o z j g Z / l n o s u e + W x g C D o q I g 9 L D E 0 f S Z x d W 9 0 O y w m c X V v d D t T Z W N 0 a W 9 u M S 9 s Y X J n Z V 9 l d m V u X 3 N l c m l l c 1 9 y d W x l X 2 Z f M C A z X 3 R z X 2 F s d G V y b m F 0 a W 5 n L + W k i e a b t O O B l e O C j O O B n + W e i y 5 7 d G 9 0 Y W x f Y W I s M T V 9 J n F 1 b 3 Q 7 L C Z x d W 9 0 O 1 N l Y 3 R p b 2 4 x L 2 x h c m d l X 2 V 2 Z W 5 f c 2 V y a W V z X 3 J 1 b G V f Z l 8 w I D N f d H N f Y W x 0 Z X J u Y X R p b m c v 5 a S J 5 p u 0 4 4 G V 4 4 K M 4 4 G f 5 Z 6 L L n v j g r f j g 6 o g 7 7 y h 5 Y u d P S w x N n 0 m c X V v d D s s J n F 1 b 3 Q 7 U 2 V j d G l v b j E v b G F y Z 2 V f Z X Z l b l 9 z Z X J p Z X N f c n V s Z V 9 m X z A g M 1 9 0 c 1 9 h b H R l c m 5 h d G l u Z y / l p I n m m 7 T j g Z X j g o z j g Z / l n o s u e 3 d p b n N f Y S w x N 3 0 m c X V v d D s s J n F 1 b 3 Q 7 U 2 V j d G l v b j E v b G F y Z 2 V f Z X Z l b l 9 z Z X J p Z X N f c n V s Z V 9 m X z A g M 1 9 0 c 1 9 h b H R l c m 5 h d G l u Z y / l p I n m m 7 T j g Z X j g o z j g Z / l n o s u e + O C t + O D q i D v v K L l i 5 0 9 L D E 4 f S Z x d W 9 0 O y w m c X V v d D t T Z W N 0 a W 9 u M S 9 s Y X J n Z V 9 l d m V u X 3 N l c m l l c 1 9 y d W x l X 2 Z f M C A z X 3 R z X 2 F s d G V y b m F 0 a W 5 n L + W k i e a b t O O B l e O C j O O B n + W e i y 5 7 d 2 l u c 1 9 i L D E 5 f S Z x d W 9 0 O y w m c X V v d D t T Z W N 0 a W 9 u M S 9 s Y X J n Z V 9 l d m V u X 3 N l c m l l c 1 9 y d W x l X 2 Z f M C A z X 3 R z X 2 F s d G V y b m F 0 a W 5 n L + W k i e a b t O O B l e O C j O O B n + W e i y 5 7 4 4 K 3 4 4 O q I O a I k O W K n z 0 s M j B 9 J n F 1 b 3 Q 7 L C Z x d W 9 0 O 1 N l Y 3 R p b 2 4 x L 2 x h c m d l X 2 V 2 Z W 5 f c 2 V y a W V z X 3 J 1 b G V f Z l 8 w I D N f d H N f Y W x 0 Z X J u Y X R p b m c v 5 a S J 5 p u 0 4 4 G V 4 4 K M 4 4 G f 5 Z 6 L L n t z d W N j L D I x f S Z x d W 9 0 O y w m c X V v d D t T Z W N 0 a W 9 u M S 9 s Y X J n Z V 9 l d m V u X 3 N l c m l l c 1 9 y d W x l X 2 Z f M C A z X 3 R z X 2 F s d G V y b m F 0 a W 5 n L + W k i e a b t O O B l e O C j O O B n + W e i y 5 7 4 4 K 3 4 4 O q I O a I k O + 8 o e a 6 g O e C u T 0 s M j J 9 J n F 1 b 3 Q 7 L C Z x d W 9 0 O 1 N l Y 3 R p b 2 4 x L 2 x h c m d l X 2 V 2 Z W 5 f c 2 V y a W V z X 3 J 1 b G V f Z l 8 w I D N f d H N f Y W x 0 Z X J u Y X R p b m c v 5 a S J 5 p u 0 4 4 G V 4 4 K M 4 4 G f 5 Z 6 L L n t z X 2 Z 1 b F 9 3 a W 5 z X 2 E s M j N 9 J n F 1 b 3 Q 7 L C Z x d W 9 0 O 1 N l Y 3 R p b 2 4 x L 2 x h c m d l X 2 V 2 Z W 5 f c 2 V y a W V z X 3 J 1 b G V f Z l 8 w I D N f d H N f Y W x 0 Z X J u Y X R p b m c v 5 a S J 5 p u 0 4 4 G V 4 4 K M 4 4 G f 5 Z 6 L L n v j g r f j g 6 o g 5 o i Q 7 7 y i 5 r q A 5 4 K 5 P S w y N H 0 m c X V v d D s s J n F 1 b 3 Q 7 U 2 V j d G l v b j E v b G F y Z 2 V f Z X Z l b l 9 z Z X J p Z X N f c n V s Z V 9 m X z A g M 1 9 0 c 1 9 h b H R l c m 5 h d G l u Z y / l p I n m m 7 T j g Z X j g o z j g Z / l n o s u e 3 N f Z n V s X 3 d p b n N f Y i w y N X 0 m c X V v d D s s J n F 1 b 3 Q 7 U 2 V j d G l v b j E v b G F y Z 2 V f Z X Z l b l 9 z Z X J p Z X N f c n V s Z V 9 m X z A g M 1 9 0 c 1 9 h b H R l c m 5 h d G l u Z y / l p I n m m 7 T j g Z X j g o z j g Z / l n o s u e + O C t + O D q i D m i J D v v K H n g r n l t 6 7 l i 5 0 9 L D I 2 f S Z x d W 9 0 O y w m c X V v d D t T Z W N 0 a W 9 u M S 9 s Y X J n Z V 9 l d m V u X 3 N l c m l l c 1 9 y d W x l X 2 Z f M C A z X 3 R z X 2 F s d G V y b m F 0 a W 5 n L + W k i e a b t O O B l e O C j O O B n + W e i y 5 7 c 1 9 w d H N f d 2 l u c 1 9 h L D I 3 f S Z x d W 9 0 O y w m c X V v d D t T Z W N 0 a W 9 u M S 9 s Y X J n Z V 9 l d m V u X 3 N l c m l l c 1 9 y d W x l X 2 Z f M C A z X 3 R z X 2 F s d G V y b m F 0 a W 5 n L + W k i e a b t O O B l e O C j O O B n + W e i y 5 7 4 4 K 3 4 4 O q I O a I k O + 8 o u e C u e W 3 r u W L n T 0 s M j h 9 J n F 1 b 3 Q 7 L C Z x d W 9 0 O 1 N l Y 3 R p b 2 4 x L 2 x h c m d l X 2 V 2 Z W 5 f c 2 V y a W V z X 3 J 1 b G V f Z l 8 w I D N f d H N f Y W x 0 Z X J u Y X R p b m c v 5 a S J 5 p u 0 4 4 G V 4 4 K M 4 4 G f 5 Z 6 L L n t z X 3 B 0 c 1 9 3 a W 5 z X 2 I s M j l 9 J n F 1 b 3 Q 7 L C Z x d W 9 0 O 1 N l Y 3 R p b 2 4 x L 2 x h c m d l X 2 V 2 Z W 5 f c 2 V y a W V z X 3 J 1 b G V f Z l 8 w I D N f d H N f Y W x 0 Z X J u Y X R p b m c v 5 a S J 5 p u 0 4 4 G V 4 4 K M 4 4 G f 5 Z 6 L L n v j g r f j g 6 o g 5 a S x 5 p W X P S w z M H 0 m c X V v d D s s J n F 1 b 3 Q 7 U 2 V j d G l v b j E v b G F y Z 2 V f Z X Z l b l 9 z Z X J p Z X N f c n V s Z V 9 m X z A g M 1 9 0 c 1 9 h b H R l c m 5 h d G l u Z y / l p I n m m 7 T j g Z X j g o z j g Z / l n o s u e 2 Z h a W w s M z F 9 J n F 1 b 3 Q 7 L C Z x d W 9 0 O 1 N l Y 3 R p b 2 4 x L 2 x h c m d l X 2 V 2 Z W 5 f c 2 V y a W V z X 3 J 1 b G V f Z l 8 w I D N f d H N f Y W x 0 Z X J u Y X R p b m c v 5 a S J 5 p u 0 4 4 G V 4 4 K M 4 4 G f 5 Z 6 L L n v j g r f j g 6 o g 5 a S x 7 7 y h 5 r q A 5 4 K 5 P S w z M n 0 m c X V v d D s s J n F 1 b 3 Q 7 U 2 V j d G l v b j E v b G F y Z 2 V f Z X Z l b l 9 z Z X J p Z X N f c n V s Z V 9 m X z A g M 1 9 0 c 1 9 h b H R l c m 5 h d G l u Z y / l p I n m m 7 T j g Z X j g o z j g Z / l n o s u e 2 Z f Z n V s X 3 d p b n N f Y S w z M 3 0 m c X V v d D s s J n F 1 b 3 Q 7 U 2 V j d G l v b j E v b G F y Z 2 V f Z X Z l b l 9 z Z X J p Z X N f c n V s Z V 9 m X z A g M 1 9 0 c 1 9 h b H R l c m 5 h d G l u Z y / l p I n m m 7 T j g Z X j g o z j g Z / l n o s u e + O C t + O D q i D l p L H v v K L m u o D n g r k 9 L D M 0 f S Z x d W 9 0 O y w m c X V v d D t T Z W N 0 a W 9 u M S 9 s Y X J n Z V 9 l d m V u X 3 N l c m l l c 1 9 y d W x l X 2 Z f M C A z X 3 R z X 2 F s d G V y b m F 0 a W 5 n L + W k i e a b t O O B l e O C j O O B n + W e i y 5 7 Z l 9 m d W x f d 2 l u c 1 9 i L D M 1 f S Z x d W 9 0 O y w m c X V v d D t T Z W N 0 a W 9 u M S 9 s Y X J n Z V 9 l d m V u X 3 N l c m l l c 1 9 y d W x l X 2 Z f M C A z X 3 R z X 2 F s d G V y b m F 0 a W 5 n L + W k i e a b t O O B l e O C j O O B n + W e i y 5 7 4 4 K 3 4 4 O q I C D l p L H v v K H n g r n l t 6 7 l i 5 0 9 L D M 2 f S Z x d W 9 0 O y w m c X V v d D t T Z W N 0 a W 9 u M S 9 s Y X J n Z V 9 l d m V u X 3 N l c m l l c 1 9 y d W x l X 2 Z f M C A z X 3 R z X 2 F s d G V y b m F 0 a W 5 n L + W k i e a b t O O B l e O C j O O B n + W e i y 5 7 Z l 9 w d H N f d 2 l u c 1 9 h L D M 3 f S Z x d W 9 0 O y w m c X V v d D t T Z W N 0 a W 9 u M S 9 s Y X J n Z V 9 l d m V u X 3 N l c m l l c 1 9 y d W x l X 2 Z f M C A z X 3 R z X 2 F s d G V y b m F 0 a W 5 n L + W k i e a b t O O B l e O C j O O B n + W e i y 5 7 4 4 K 3 4 4 O q I O W k s e + 8 o u e C u e W 3 r u W L n T 0 s M z h 9 J n F 1 b 3 Q 7 L C Z x d W 9 0 O 1 N l Y 3 R p b 2 4 x L 2 x h c m d l X 2 V 2 Z W 5 f c 2 V y a W V z X 3 J 1 b G V f Z l 8 w I D N f d H N f Y W x 0 Z X J u Y X R p b m c v 5 a S J 5 p u 0 4 4 G V 4 4 K M 4 4 G f 5 Z 6 L L n t m X 3 B 0 c 1 9 3 a W 5 z X 2 I s M z l 9 J n F 1 b 3 Q 7 L C Z x d W 9 0 O 1 N l Y 3 R p b 2 4 x L 2 x h c m d l X 2 V 2 Z W 5 f c 2 V y a W V z X 3 J 1 b G V f Z l 8 w I D N f d H N f Y W x 0 Z X J u Y X R p b m c v 5 a S J 5 p u 0 4 4 G V 4 4 K M 4 4 G f 5 Z 6 L L n v j g r f j g 6 o g 5 Y u d 5 p W X 5 L u Y 4 4 G L 4 4 G a P S w 0 M H 0 m c X V v d D s s J n F 1 b 3 Q 7 U 2 V j d G l v b j E v b G F y Z 2 V f Z X Z l b l 9 z Z X J p Z X N f c n V s Z V 9 m X z A g M 1 9 0 c 1 9 h b H R l c m 5 h d G l u Z y / l p I n m m 7 T j g Z X j g o z j g Z / l n o s u e 2 5 v X 3 d p b n N f Y W I s N D F 9 J n F 1 b 3 Q 7 L C Z x d W 9 0 O 1 N l Y 3 R p b 2 4 x L 2 x h c m d l X 2 V 2 Z W 5 f c 2 V y a W V z X 3 J 1 b G V f Z l 8 w I D N f d H N f Y W x 0 Z X J u Y X R p b m c v 5 a S J 5 p u 0 4 4 G V 4 4 K M 4 4 G f 5 Z 6 L L n v j g r f j g 6 o s N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N f d H N f Y W x 0 Z X J u Y X R p b m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z X 3 R z X 2 F s d G V y b m F 0 a W 5 n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1 9 0 c 1 9 h b H R l c m 5 h d G l u Z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Z l 8 w J T I w N F 9 h b H R l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3 O G R h N 2 U 1 L T B k M 2 M t N G E x N C 0 4 M m J j L T V m M D c 1 M j h k Z j M 5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l U M D M 6 M z k 6 M z c u N z M y M T U 1 N V o i I C 8 + P E V u d H J 5 I F R 5 c G U 9 I k Z p b G x D b 2 x 1 b W 5 U e X B l c y I g V m F s d W U 9 I n N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l b l 9 2 a W V 3 X 2 Z f M C A 0 X 2 F s d G V y L + W k i e a b t O O B l e O C j O O B n + W e i y 5 7 Q 2 9 s d W 1 u M S w w f S Z x d W 9 0 O y w m c X V v d D t T Z W N 0 a W 9 u M S 9 l d m V u X 3 Z p Z X d f Z l 8 w I D R f Y W x 0 Z X I v 5 a S J 5 p u 0 4 4 G V 4 4 K M 4 4 G f 5 Z 6 L L n t D b 2 x 1 b W 4 y L D F 9 J n F 1 b 3 Q 7 L C Z x d W 9 0 O 1 N l Y 3 R p b 2 4 x L 2 V 2 Z W 5 f d m l l d 1 9 m X z A g N F 9 h b H R l c i / l p I n m m 7 T j g Z X j g o z j g Z / l n o s u e 0 N v b H V t b j M s M n 0 m c X V v d D s s J n F 1 b 3 Q 7 U 2 V j d G l v b j E v Z X Z l b l 9 2 a W V 3 X 2 Z f M C A 0 X 2 F s d G V y L + W k i e a b t O O B l e O C j O O B n + W e i y 5 7 Q 2 9 s d W 1 u N C w z f S Z x d W 9 0 O y w m c X V v d D t T Z W N 0 a W 9 u M S 9 l d m V u X 3 Z p Z X d f Z l 8 w I D R f Y W x 0 Z X I v 5 a S J 5 p u 0 4 4 G V 4 4 K M 4 4 G f 5 Z 6 L L n t D b 2 x 1 b W 4 1 L D R 9 J n F 1 b 3 Q 7 L C Z x d W 9 0 O 1 N l Y 3 R p b 2 4 x L 2 V 2 Z W 5 f d m l l d 1 9 m X z A g N F 9 h b H R l c i / l p I n m m 7 T j g Z X j g o z j g Z / l n o s u e 0 N v b H V t b j Y s N X 0 m c X V v d D s s J n F 1 b 3 Q 7 U 2 V j d G l v b j E v Z X Z l b l 9 2 a W V 3 X 2 Z f M C A 0 X 2 F s d G V y L + W k i e a b t O O B l e O C j O O B n + W e i y 5 7 Q 2 9 s d W 1 u N y w 2 f S Z x d W 9 0 O y w m c X V v d D t T Z W N 0 a W 9 u M S 9 l d m V u X 3 Z p Z X d f Z l 8 w I D R f Y W x 0 Z X I v 5 a S J 5 p u 0 4 4 G V 4 4 K M 4 4 G f 5 Z 6 L L n t D b 2 x 1 b W 4 4 L D d 9 J n F 1 b 3 Q 7 L C Z x d W 9 0 O 1 N l Y 3 R p b 2 4 x L 2 V 2 Z W 5 f d m l l d 1 9 m X z A g N F 9 h b H R l c i / l p I n m m 7 T j g Z X j g o z j g Z / l n o s u e 0 N v b H V t b j k s O H 0 m c X V v d D s s J n F 1 b 3 Q 7 U 2 V j d G l v b j E v Z X Z l b l 9 2 a W V 3 X 2 Z f M C A 0 X 2 F s d G V y L + W k i e a b t O O B l e O C j O O B n + W e i y 5 7 Q 2 9 s d W 1 u M T A s O X 0 m c X V v d D s s J n F 1 b 3 Q 7 U 2 V j d G l v b j E v Z X Z l b l 9 2 a W V 3 X 2 Z f M C A 0 X 2 F s d G V y L + W k i e a b t O O B l e O C j O O B n + W e i y 5 7 Q 2 9 s d W 1 u M T E s M T B 9 J n F 1 b 3 Q 7 L C Z x d W 9 0 O 1 N l Y 3 R p b 2 4 x L 2 V 2 Z W 5 f d m l l d 1 9 m X z A g N F 9 h b H R l c i / l p I n m m 7 T j g Z X j g o z j g Z / l n o s u e 0 N v b H V t b j E y L D E x f S Z x d W 9 0 O y w m c X V v d D t T Z W N 0 a W 9 u M S 9 l d m V u X 3 Z p Z X d f Z l 8 w I D R f Y W x 0 Z X I v 5 a S J 5 p u 0 4 4 G V 4 4 K M 4 4 G f 5 Z 6 L L n t D b 2 x 1 b W 4 x M y w x M n 0 m c X V v d D s s J n F 1 b 3 Q 7 U 2 V j d G l v b j E v Z X Z l b l 9 2 a W V 3 X 2 Z f M C A 0 X 2 F s d G V y L + W k i e a b t O O B l e O C j O O B n + W e i y 5 7 Q 2 9 s d W 1 u M T Q s M T N 9 J n F 1 b 3 Q 7 L C Z x d W 9 0 O 1 N l Y 3 R p b 2 4 x L 2 V 2 Z W 5 f d m l l d 1 9 m X z A g N F 9 h b H R l c i / l p I n m m 7 T j g Z X j g o z j g Z / l n o s u e 0 N v b H V t b j E 1 L D E 0 f S Z x d W 9 0 O y w m c X V v d D t T Z W N 0 a W 9 u M S 9 l d m V u X 3 Z p Z X d f Z l 8 w I D R f Y W x 0 Z X I v 5 a S J 5 p u 0 4 4 G V 4 4 K M 4 4 G f 5 Z 6 L L n t D b 2 x 1 b W 4 x N i w x N X 0 m c X V v d D s s J n F 1 b 3 Q 7 U 2 V j d G l v b j E v Z X Z l b l 9 2 a W V 3 X 2 Z f M C A 0 X 2 F s d G V y L + W k i e a b t O O B l e O C j O O B n + W e i y 5 7 Q 2 9 s d W 1 u M T c s M T Z 9 J n F 1 b 3 Q 7 L C Z x d W 9 0 O 1 N l Y 3 R p b 2 4 x L 2 V 2 Z W 5 f d m l l d 1 9 m X z A g N F 9 h b H R l c i / l p I n m m 7 T j g Z X j g o z j g Z / l n o s u e 0 N v b H V t b j E 4 L D E 3 f S Z x d W 9 0 O y w m c X V v d D t T Z W N 0 a W 9 u M S 9 l d m V u X 3 Z p Z X d f Z l 8 w I D R f Y W x 0 Z X I v 5 a S J 5 p u 0 4 4 G V 4 4 K M 4 4 G f 5 Z 6 L L n t D b 2 x 1 b W 4 x O S w x O H 0 m c X V v d D s s J n F 1 b 3 Q 7 U 2 V j d G l v b j E v Z X Z l b l 9 2 a W V 3 X 2 Z f M C A 0 X 2 F s d G V y L + W k i e a b t O O B l e O C j O O B n + W e i y 5 7 Q 2 9 s d W 1 u M j A s M T l 9 J n F 1 b 3 Q 7 L C Z x d W 9 0 O 1 N l Y 3 R p b 2 4 x L 2 V 2 Z W 5 f d m l l d 1 9 m X z A g N F 9 h b H R l c i / l p I n m m 7 T j g Z X j g o z j g Z / l n o s u e 0 N v b H V t b j I x L D I w f S Z x d W 9 0 O y w m c X V v d D t T Z W N 0 a W 9 u M S 9 l d m V u X 3 Z p Z X d f Z l 8 w I D R f Y W x 0 Z X I v 5 a S J 5 p u 0 4 4 G V 4 4 K M 4 4 G f 5 Z 6 L L n t D b 2 x 1 b W 4 y M i w y M X 0 m c X V v d D s s J n F 1 b 3 Q 7 U 2 V j d G l v b j E v Z X Z l b l 9 2 a W V 3 X 2 Z f M C A 0 X 2 F s d G V y L + W k i e a b t O O B l e O C j O O B n + W e i y 5 7 Q 2 9 s d W 1 u M j M s M j J 9 J n F 1 b 3 Q 7 L C Z x d W 9 0 O 1 N l Y 3 R p b 2 4 x L 2 V 2 Z W 5 f d m l l d 1 9 m X z A g N F 9 h b H R l c i / l p I n m m 7 T j g Z X j g o z j g Z / l n o s u e 0 N v b H V t b j I 0 L D I z f S Z x d W 9 0 O y w m c X V v d D t T Z W N 0 a W 9 u M S 9 l d m V u X 3 Z p Z X d f Z l 8 w I D R f Y W x 0 Z X I v 5 a S J 5 p u 0 4 4 G V 4 4 K M 4 4 G f 5 Z 6 L L n t D b 2 x 1 b W 4 y N S w y N H 0 m c X V v d D s s J n F 1 b 3 Q 7 U 2 V j d G l v b j E v Z X Z l b l 9 2 a W V 3 X 2 Z f M C A 0 X 2 F s d G V y L + W k i e a b t O O B l e O C j O O B n + W e i y 5 7 Q 2 9 s d W 1 u M j Y s M j V 9 J n F 1 b 3 Q 7 L C Z x d W 9 0 O 1 N l Y 3 R p b 2 4 x L 2 V 2 Z W 5 f d m l l d 1 9 m X z A g N F 9 h b H R l c i / l p I n m m 7 T j g Z X j g o z j g Z / l n o s u e 0 N v b H V t b j I 3 L D I 2 f S Z x d W 9 0 O y w m c X V v d D t T Z W N 0 a W 9 u M S 9 l d m V u X 3 Z p Z X d f Z l 8 w I D R f Y W x 0 Z X I v 5 a S J 5 p u 0 4 4 G V 4 4 K M 4 4 G f 5 Z 6 L L n t D b 2 x 1 b W 4 y O C w y N 3 0 m c X V v d D s s J n F 1 b 3 Q 7 U 2 V j d G l v b j E v Z X Z l b l 9 2 a W V 3 X 2 Z f M C A 0 X 2 F s d G V y L + W k i e a b t O O B l e O C j O O B n + W e i y 5 7 Q 2 9 s d W 1 u M j k s M j h 9 J n F 1 b 3 Q 7 L C Z x d W 9 0 O 1 N l Y 3 R p b 2 4 x L 2 V 2 Z W 5 f d m l l d 1 9 m X z A g N F 9 h b H R l c i / l p I n m m 7 T j g Z X j g o z j g Z / l n o s u e 0 N v b H V t b j M w L D I 5 f S Z x d W 9 0 O y w m c X V v d D t T Z W N 0 a W 9 u M S 9 l d m V u X 3 Z p Z X d f Z l 8 w I D R f Y W x 0 Z X I v 5 a S J 5 p u 0 4 4 G V 4 4 K M 4 4 G f 5 Z 6 L L n t D b 2 x 1 b W 4 z M S w z M H 0 m c X V v d D s s J n F 1 b 3 Q 7 U 2 V j d G l v b j E v Z X Z l b l 9 2 a W V 3 X 2 Z f M C A 0 X 2 F s d G V y L + W k i e a b t O O B l e O C j O O B n + W e i y 5 7 Q 2 9 s d W 1 u M z I s M z F 9 J n F 1 b 3 Q 7 L C Z x d W 9 0 O 1 N l Y 3 R p b 2 4 x L 2 V 2 Z W 5 f d m l l d 1 9 m X z A g N F 9 h b H R l c i / l p I n m m 7 T j g Z X j g o z j g Z / l n o s u e 0 N v b H V t b j M z L D M y f S Z x d W 9 0 O y w m c X V v d D t T Z W N 0 a W 9 u M S 9 l d m V u X 3 Z p Z X d f Z l 8 w I D R f Y W x 0 Z X I v 5 a S J 5 p u 0 4 4 G V 4 4 K M 4 4 G f 5 Z 6 L L n t D b 2 x 1 b W 4 z N C w z M 3 0 m c X V v d D s s J n F 1 b 3 Q 7 U 2 V j d G l v b j E v Z X Z l b l 9 2 a W V 3 X 2 Z f M C A 0 X 2 F s d G V y L + W k i e a b t O O B l e O C j O O B n + W e i y 5 7 Q 2 9 s d W 1 u M z U s M z R 9 J n F 1 b 3 Q 7 L C Z x d W 9 0 O 1 N l Y 3 R p b 2 4 x L 2 V 2 Z W 5 f d m l l d 1 9 m X z A g N F 9 h b H R l c i / l p I n m m 7 T j g Z X j g o z j g Z / l n o s u e 0 N v b H V t b j M 2 L D M 1 f S Z x d W 9 0 O y w m c X V v d D t T Z W N 0 a W 9 u M S 9 l d m V u X 3 Z p Z X d f Z l 8 w I D R f Y W x 0 Z X I v 5 a S J 5 p u 0 4 4 G V 4 4 K M 4 4 G f 5 Z 6 L L n t D b 2 x 1 b W 4 z N y w z N n 0 m c X V v d D s s J n F 1 b 3 Q 7 U 2 V j d G l v b j E v Z X Z l b l 9 2 a W V 3 X 2 Z f M C A 0 X 2 F s d G V y L + W k i e a b t O O B l e O C j O O B n + W e i y 5 7 Q 2 9 s d W 1 u M z g s M z d 9 J n F 1 b 3 Q 7 L C Z x d W 9 0 O 1 N l Y 3 R p b 2 4 x L 2 V 2 Z W 5 f d m l l d 1 9 m X z A g N F 9 h b H R l c i / l p I n m m 7 T j g Z X j g o z j g Z / l n o s u e 0 N v b H V t b j M 5 L D M 4 f S Z x d W 9 0 O y w m c X V v d D t T Z W N 0 a W 9 u M S 9 l d m V u X 3 Z p Z X d f Z l 8 w I D R f Y W x 0 Z X I v 5 a S J 5 p u 0 4 4 G V 4 4 K M 4 4 G f 5 Z 6 L L n t D b 2 x 1 b W 4 0 M C w z O X 0 m c X V v d D s s J n F 1 b 3 Q 7 U 2 V j d G l v b j E v Z X Z l b l 9 2 a W V 3 X 2 Z f M C A 0 X 2 F s d G V y L + W k i e a b t O O B l e O C j O O B n + W e i y 5 7 Q 2 9 s d W 1 u N D E s N D B 9 J n F 1 b 3 Q 7 L C Z x d W 9 0 O 1 N l Y 3 R p b 2 4 x L 2 V 2 Z W 5 f d m l l d 1 9 m X z A g N F 9 h b H R l c i / l p I n m m 7 T j g Z X j g o z j g Z / l n o s u e 0 N v b H V t b j Q y L D Q x f S Z x d W 9 0 O y w m c X V v d D t T Z W N 0 a W 9 u M S 9 l d m V u X 3 Z p Z X d f Z l 8 w I D R f Y W x 0 Z X I v 5 a S J 5 p u 0 4 4 G V 4 4 K M 4 4 G f 5 Z 6 L L n t D b 2 x 1 b W 4 0 M y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V 2 Z W 5 f d m l l d 1 9 m X z A g N F 9 h b H R l c i / l p I n m m 7 T j g Z X j g o z j g Z / l n o s u e 0 N v b H V t b j E s M H 0 m c X V v d D s s J n F 1 b 3 Q 7 U 2 V j d G l v b j E v Z X Z l b l 9 2 a W V 3 X 2 Z f M C A 0 X 2 F s d G V y L + W k i e a b t O O B l e O C j O O B n + W e i y 5 7 Q 2 9 s d W 1 u M i w x f S Z x d W 9 0 O y w m c X V v d D t T Z W N 0 a W 9 u M S 9 l d m V u X 3 Z p Z X d f Z l 8 w I D R f Y W x 0 Z X I v 5 a S J 5 p u 0 4 4 G V 4 4 K M 4 4 G f 5 Z 6 L L n t D b 2 x 1 b W 4 z L D J 9 J n F 1 b 3 Q 7 L C Z x d W 9 0 O 1 N l Y 3 R p b 2 4 x L 2 V 2 Z W 5 f d m l l d 1 9 m X z A g N F 9 h b H R l c i / l p I n m m 7 T j g Z X j g o z j g Z / l n o s u e 0 N v b H V t b j Q s M 3 0 m c X V v d D s s J n F 1 b 3 Q 7 U 2 V j d G l v b j E v Z X Z l b l 9 2 a W V 3 X 2 Z f M C A 0 X 2 F s d G V y L + W k i e a b t O O B l e O C j O O B n + W e i y 5 7 Q 2 9 s d W 1 u N S w 0 f S Z x d W 9 0 O y w m c X V v d D t T Z W N 0 a W 9 u M S 9 l d m V u X 3 Z p Z X d f Z l 8 w I D R f Y W x 0 Z X I v 5 a S J 5 p u 0 4 4 G V 4 4 K M 4 4 G f 5 Z 6 L L n t D b 2 x 1 b W 4 2 L D V 9 J n F 1 b 3 Q 7 L C Z x d W 9 0 O 1 N l Y 3 R p b 2 4 x L 2 V 2 Z W 5 f d m l l d 1 9 m X z A g N F 9 h b H R l c i / l p I n m m 7 T j g Z X j g o z j g Z / l n o s u e 0 N v b H V t b j c s N n 0 m c X V v d D s s J n F 1 b 3 Q 7 U 2 V j d G l v b j E v Z X Z l b l 9 2 a W V 3 X 2 Z f M C A 0 X 2 F s d G V y L + W k i e a b t O O B l e O C j O O B n + W e i y 5 7 Q 2 9 s d W 1 u O C w 3 f S Z x d W 9 0 O y w m c X V v d D t T Z W N 0 a W 9 u M S 9 l d m V u X 3 Z p Z X d f Z l 8 w I D R f Y W x 0 Z X I v 5 a S J 5 p u 0 4 4 G V 4 4 K M 4 4 G f 5 Z 6 L L n t D b 2 x 1 b W 4 5 L D h 9 J n F 1 b 3 Q 7 L C Z x d W 9 0 O 1 N l Y 3 R p b 2 4 x L 2 V 2 Z W 5 f d m l l d 1 9 m X z A g N F 9 h b H R l c i / l p I n m m 7 T j g Z X j g o z j g Z / l n o s u e 0 N v b H V t b j E w L D l 9 J n F 1 b 3 Q 7 L C Z x d W 9 0 O 1 N l Y 3 R p b 2 4 x L 2 V 2 Z W 5 f d m l l d 1 9 m X z A g N F 9 h b H R l c i / l p I n m m 7 T j g Z X j g o z j g Z / l n o s u e 0 N v b H V t b j E x L D E w f S Z x d W 9 0 O y w m c X V v d D t T Z W N 0 a W 9 u M S 9 l d m V u X 3 Z p Z X d f Z l 8 w I D R f Y W x 0 Z X I v 5 a S J 5 p u 0 4 4 G V 4 4 K M 4 4 G f 5 Z 6 L L n t D b 2 x 1 b W 4 x M i w x M X 0 m c X V v d D s s J n F 1 b 3 Q 7 U 2 V j d G l v b j E v Z X Z l b l 9 2 a W V 3 X 2 Z f M C A 0 X 2 F s d G V y L + W k i e a b t O O B l e O C j O O B n + W e i y 5 7 Q 2 9 s d W 1 u M T M s M T J 9 J n F 1 b 3 Q 7 L C Z x d W 9 0 O 1 N l Y 3 R p b 2 4 x L 2 V 2 Z W 5 f d m l l d 1 9 m X z A g N F 9 h b H R l c i / l p I n m m 7 T j g Z X j g o z j g Z / l n o s u e 0 N v b H V t b j E 0 L D E z f S Z x d W 9 0 O y w m c X V v d D t T Z W N 0 a W 9 u M S 9 l d m V u X 3 Z p Z X d f Z l 8 w I D R f Y W x 0 Z X I v 5 a S J 5 p u 0 4 4 G V 4 4 K M 4 4 G f 5 Z 6 L L n t D b 2 x 1 b W 4 x N S w x N H 0 m c X V v d D s s J n F 1 b 3 Q 7 U 2 V j d G l v b j E v Z X Z l b l 9 2 a W V 3 X 2 Z f M C A 0 X 2 F s d G V y L + W k i e a b t O O B l e O C j O O B n + W e i y 5 7 Q 2 9 s d W 1 u M T Y s M T V 9 J n F 1 b 3 Q 7 L C Z x d W 9 0 O 1 N l Y 3 R p b 2 4 x L 2 V 2 Z W 5 f d m l l d 1 9 m X z A g N F 9 h b H R l c i / l p I n m m 7 T j g Z X j g o z j g Z / l n o s u e 0 N v b H V t b j E 3 L D E 2 f S Z x d W 9 0 O y w m c X V v d D t T Z W N 0 a W 9 u M S 9 l d m V u X 3 Z p Z X d f Z l 8 w I D R f Y W x 0 Z X I v 5 a S J 5 p u 0 4 4 G V 4 4 K M 4 4 G f 5 Z 6 L L n t D b 2 x 1 b W 4 x O C w x N 3 0 m c X V v d D s s J n F 1 b 3 Q 7 U 2 V j d G l v b j E v Z X Z l b l 9 2 a W V 3 X 2 Z f M C A 0 X 2 F s d G V y L + W k i e a b t O O B l e O C j O O B n + W e i y 5 7 Q 2 9 s d W 1 u M T k s M T h 9 J n F 1 b 3 Q 7 L C Z x d W 9 0 O 1 N l Y 3 R p b 2 4 x L 2 V 2 Z W 5 f d m l l d 1 9 m X z A g N F 9 h b H R l c i / l p I n m m 7 T j g Z X j g o z j g Z / l n o s u e 0 N v b H V t b j I w L D E 5 f S Z x d W 9 0 O y w m c X V v d D t T Z W N 0 a W 9 u M S 9 l d m V u X 3 Z p Z X d f Z l 8 w I D R f Y W x 0 Z X I v 5 a S J 5 p u 0 4 4 G V 4 4 K M 4 4 G f 5 Z 6 L L n t D b 2 x 1 b W 4 y M S w y M H 0 m c X V v d D s s J n F 1 b 3 Q 7 U 2 V j d G l v b j E v Z X Z l b l 9 2 a W V 3 X 2 Z f M C A 0 X 2 F s d G V y L + W k i e a b t O O B l e O C j O O B n + W e i y 5 7 Q 2 9 s d W 1 u M j I s M j F 9 J n F 1 b 3 Q 7 L C Z x d W 9 0 O 1 N l Y 3 R p b 2 4 x L 2 V 2 Z W 5 f d m l l d 1 9 m X z A g N F 9 h b H R l c i / l p I n m m 7 T j g Z X j g o z j g Z / l n o s u e 0 N v b H V t b j I z L D I y f S Z x d W 9 0 O y w m c X V v d D t T Z W N 0 a W 9 u M S 9 l d m V u X 3 Z p Z X d f Z l 8 w I D R f Y W x 0 Z X I v 5 a S J 5 p u 0 4 4 G V 4 4 K M 4 4 G f 5 Z 6 L L n t D b 2 x 1 b W 4 y N C w y M 3 0 m c X V v d D s s J n F 1 b 3 Q 7 U 2 V j d G l v b j E v Z X Z l b l 9 2 a W V 3 X 2 Z f M C A 0 X 2 F s d G V y L + W k i e a b t O O B l e O C j O O B n + W e i y 5 7 Q 2 9 s d W 1 u M j U s M j R 9 J n F 1 b 3 Q 7 L C Z x d W 9 0 O 1 N l Y 3 R p b 2 4 x L 2 V 2 Z W 5 f d m l l d 1 9 m X z A g N F 9 h b H R l c i / l p I n m m 7 T j g Z X j g o z j g Z / l n o s u e 0 N v b H V t b j I 2 L D I 1 f S Z x d W 9 0 O y w m c X V v d D t T Z W N 0 a W 9 u M S 9 l d m V u X 3 Z p Z X d f Z l 8 w I D R f Y W x 0 Z X I v 5 a S J 5 p u 0 4 4 G V 4 4 K M 4 4 G f 5 Z 6 L L n t D b 2 x 1 b W 4 y N y w y N n 0 m c X V v d D s s J n F 1 b 3 Q 7 U 2 V j d G l v b j E v Z X Z l b l 9 2 a W V 3 X 2 Z f M C A 0 X 2 F s d G V y L + W k i e a b t O O B l e O C j O O B n + W e i y 5 7 Q 2 9 s d W 1 u M j g s M j d 9 J n F 1 b 3 Q 7 L C Z x d W 9 0 O 1 N l Y 3 R p b 2 4 x L 2 V 2 Z W 5 f d m l l d 1 9 m X z A g N F 9 h b H R l c i / l p I n m m 7 T j g Z X j g o z j g Z / l n o s u e 0 N v b H V t b j I 5 L D I 4 f S Z x d W 9 0 O y w m c X V v d D t T Z W N 0 a W 9 u M S 9 l d m V u X 3 Z p Z X d f Z l 8 w I D R f Y W x 0 Z X I v 5 a S J 5 p u 0 4 4 G V 4 4 K M 4 4 G f 5 Z 6 L L n t D b 2 x 1 b W 4 z M C w y O X 0 m c X V v d D s s J n F 1 b 3 Q 7 U 2 V j d G l v b j E v Z X Z l b l 9 2 a W V 3 X 2 Z f M C A 0 X 2 F s d G V y L + W k i e a b t O O B l e O C j O O B n + W e i y 5 7 Q 2 9 s d W 1 u M z E s M z B 9 J n F 1 b 3 Q 7 L C Z x d W 9 0 O 1 N l Y 3 R p b 2 4 x L 2 V 2 Z W 5 f d m l l d 1 9 m X z A g N F 9 h b H R l c i / l p I n m m 7 T j g Z X j g o z j g Z / l n o s u e 0 N v b H V t b j M y L D M x f S Z x d W 9 0 O y w m c X V v d D t T Z W N 0 a W 9 u M S 9 l d m V u X 3 Z p Z X d f Z l 8 w I D R f Y W x 0 Z X I v 5 a S J 5 p u 0 4 4 G V 4 4 K M 4 4 G f 5 Z 6 L L n t D b 2 x 1 b W 4 z M y w z M n 0 m c X V v d D s s J n F 1 b 3 Q 7 U 2 V j d G l v b j E v Z X Z l b l 9 2 a W V 3 X 2 Z f M C A 0 X 2 F s d G V y L + W k i e a b t O O B l e O C j O O B n + W e i y 5 7 Q 2 9 s d W 1 u M z Q s M z N 9 J n F 1 b 3 Q 7 L C Z x d W 9 0 O 1 N l Y 3 R p b 2 4 x L 2 V 2 Z W 5 f d m l l d 1 9 m X z A g N F 9 h b H R l c i / l p I n m m 7 T j g Z X j g o z j g Z / l n o s u e 0 N v b H V t b j M 1 L D M 0 f S Z x d W 9 0 O y w m c X V v d D t T Z W N 0 a W 9 u M S 9 l d m V u X 3 Z p Z X d f Z l 8 w I D R f Y W x 0 Z X I v 5 a S J 5 p u 0 4 4 G V 4 4 K M 4 4 G f 5 Z 6 L L n t D b 2 x 1 b W 4 z N i w z N X 0 m c X V v d D s s J n F 1 b 3 Q 7 U 2 V j d G l v b j E v Z X Z l b l 9 2 a W V 3 X 2 Z f M C A 0 X 2 F s d G V y L + W k i e a b t O O B l e O C j O O B n + W e i y 5 7 Q 2 9 s d W 1 u M z c s M z Z 9 J n F 1 b 3 Q 7 L C Z x d W 9 0 O 1 N l Y 3 R p b 2 4 x L 2 V 2 Z W 5 f d m l l d 1 9 m X z A g N F 9 h b H R l c i / l p I n m m 7 T j g Z X j g o z j g Z / l n o s u e 0 N v b H V t b j M 4 L D M 3 f S Z x d W 9 0 O y w m c X V v d D t T Z W N 0 a W 9 u M S 9 l d m V u X 3 Z p Z X d f Z l 8 w I D R f Y W x 0 Z X I v 5 a S J 5 p u 0 4 4 G V 4 4 K M 4 4 G f 5 Z 6 L L n t D b 2 x 1 b W 4 z O S w z O H 0 m c X V v d D s s J n F 1 b 3 Q 7 U 2 V j d G l v b j E v Z X Z l b l 9 2 a W V 3 X 2 Z f M C A 0 X 2 F s d G V y L + W k i e a b t O O B l e O C j O O B n + W e i y 5 7 Q 2 9 s d W 1 u N D A s M z l 9 J n F 1 b 3 Q 7 L C Z x d W 9 0 O 1 N l Y 3 R p b 2 4 x L 2 V 2 Z W 5 f d m l l d 1 9 m X z A g N F 9 h b H R l c i / l p I n m m 7 T j g Z X j g o z j g Z / l n o s u e 0 N v b H V t b j Q x L D Q w f S Z x d W 9 0 O y w m c X V v d D t T Z W N 0 a W 9 u M S 9 l d m V u X 3 Z p Z X d f Z l 8 w I D R f Y W x 0 Z X I v 5 a S J 5 p u 0 4 4 G V 4 4 K M 4 4 G f 5 Z 6 L L n t D b 2 x 1 b W 4 0 M i w 0 M X 0 m c X V v d D s s J n F 1 b 3 Q 7 U 2 V j d G l v b j E v Z X Z l b l 9 2 a W V 3 X 2 Z f M C A 0 X 2 F s d G V y L + W k i e a b t O O B l e O C j O O B n + W e i y 5 7 Q 2 9 s d W 1 u N D M s N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m V u X 3 Z p Z X d f Z l 8 w J T I w N F 9 h b H R l c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Z l 8 w J T I w N F 9 h b H R l c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Z l 8 w J T I w N F 9 h b H R l c i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1 Z G Z m O D Q z L T E y Y T Q t N G F m Z i 1 h O D V m L W I w Y T Y 3 N 2 E 0 Z j I 0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X Z l b l 9 2 a W V 3 X 2 Z f M F 8 0 X 2 F s d G V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5 V D A z O j Q x O j I w L j Y z N z E y M T V a I i A v P j x F b n R y e S B U e X B l P S J G a W x s Q 2 9 s d W 1 u V H l w Z X M i I F Z h b H V l P S J z Q m d N R 0 F 3 W U R C Z 0 1 H Q X d Z R E J n T U d B d 1 l E Q m d N R 0 F 3 W U R C Z 0 1 H Q X d Z R E J n T U d B d 1 l E Q m d N R 0 F 3 W U R C Z z 0 9 I i A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e f r T 0 m c X V v d D s s J n F 1 b 3 Q 7 c 2 h v c n R l c 3 Q m c X V v d D s s J n F 1 b 3 Q 7 5 b G A I O S 4 i u m Z k D 0 m c X V v d D s s J n F 1 b 3 Q 7 d X B w Z X J f b G l t a X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l b l 9 2 a W V 3 X 2 Z f M C A 0 X 2 F s d G V y I C g y K S / l p I n m m 7 T j g Z X j g o z j g Z / l n o s u e 3 A 9 L D B 9 J n F 1 b 3 Q 7 L C Z x d W 9 0 O 1 N l Y 3 R p b 2 4 x L 2 V 2 Z W 5 f d m l l d 1 9 m X z A g N F 9 h b H R l c i A o M i k v 5 a S J 5 p u 0 4 4 G V 4 4 K M 4 4 G f 5 Z 6 L L n t w L D F 9 J n F 1 b 3 Q 7 L C Z x d W 9 0 O 1 N l Y 3 R p b 2 4 x L 2 V 2 Z W 5 f d m l l d 1 9 m X z A g N F 9 h b H R l c i A o M i k v 5 a S J 5 p u 0 4 4 G V 4 4 K M 4 4 G f 5 Z 6 L L n v v v I U g Z j 0 s M n 0 m c X V v d D s s J n F 1 b 3 Q 7 U 2 V j d G l v b j E v Z X Z l b l 9 2 a W V 3 X 2 Z f M C A 0 X 2 F s d G V y I C g y K S / l p I n m m 7 T j g Z X j g o z j g Z / l n o s u e 2 Z h a W x 1 c m V f c m F 0 Z S w z f S Z x d W 9 0 O y w m c X V v d D t T Z W N 0 a W 9 u M S 9 l d m V u X 3 Z p Z X d f Z l 8 w I D R f Y W x 0 Z X I g K D I p L + W k i e a b t O O B l e O C j O O B n + W e i y 5 7 7 7 y F I O i h q D 0 s N H 0 m c X V v d D s s J n F 1 b 3 Q 7 U 2 V j d G l v b j E v Z X Z l b l 9 2 a W V 3 X 2 Z f M C A 0 X 2 F s d G V y I C g y K S / l p I n m m 7 T j g Z X j g o z j g Z / l n o s u e 3 B f c 3 R l c C w 1 f S Z x d W 9 0 O y w m c X V v d D t T Z W N 0 a W 9 u M S 9 l d m V u X 3 Z p Z X d f Z l 8 w I D R f Y W x 0 Z X I g K D I p L + W k i e a b t O O B l e O C j O O B n + W e i y 5 7 6 K O P P S w 2 f S Z x d W 9 0 O y w m c X V v d D t T Z W N 0 a W 9 u M S 9 l d m V u X 3 Z p Z X d f Z l 8 w I D R f Y W x 0 Z X I g K D I p L + W k i e a b t O O B l e O C j O O B n + W e i y 5 7 c V 9 z d G V w L D d 9 J n F 1 b 3 Q 7 L C Z x d W 9 0 O 1 N l Y 3 R p b 2 4 x L 2 V 2 Z W 5 f d m l l d 1 9 m X z A g N F 9 h b H R l c i A o M i k v 5 a S J 5 p u 0 4 4 G V 4 4 K M 4 4 G f 5 Z 6 L L n v n m 6 4 9 L D h 9 J n F 1 b 3 Q 7 L C Z x d W 9 0 O 1 N l Y 3 R p b 2 4 x L 2 V 2 Z W 5 f d m l l d 1 9 m X z A g N F 9 h b H R l c i A o M i k v 5 a S J 5 p u 0 4 4 G V 4 4 K M 4 4 G f 5 Z 6 L L n t z c G F u L D l 9 J n F 1 b 3 Q 7 L C Z x d W 9 0 O 1 N l Y 3 R p b 2 4 x L 2 V 2 Z W 5 f d m l l d 1 9 m X z A g N F 9 h b H R l c i A o M i k v 5 a S J 5 p u 0 4 4 G V 4 4 K M 4 4 G f 5 Z 6 L L n v m n I D n n 6 0 9 L D E w f S Z x d W 9 0 O y w m c X V v d D t T Z W N 0 a W 9 u M S 9 l d m V u X 3 Z p Z X d f Z l 8 w I D R f Y W x 0 Z X I g K D I p L + W k i e a b t O O B l e O C j O O B n + W e i y 5 7 c 2 h v c n R l c 3 Q s M T F 9 J n F 1 b 3 Q 7 L C Z x d W 9 0 O 1 N l Y 3 R p b 2 4 x L 2 V 2 Z W 5 f d m l l d 1 9 m X z A g N F 9 h b H R l c i A o M i k v 5 a S J 5 p u 0 4 4 G V 4 4 K M 4 4 G f 5 Z 6 L L n v l s Y A g 5 L i K 6 Z m Q P S w x M n 0 m c X V v d D s s J n F 1 b 3 Q 7 U 2 V j d G l v b j E v Z X Z l b l 9 2 a W V 3 X 2 Z f M C A 0 X 2 F s d G V y I C g y K S / l p I n m m 7 T j g Z X j g o z j g Z / l n o s u e 3 V w c G V y X 2 x p b W l 0 L D E z f S Z x d W 9 0 O y w m c X V v d D t T Z W N 0 a W 9 u M S 9 l d m V u X 3 Z p Z X d f Z l 8 w I D R f Y W x 0 Z X I g K D I p L + W k i e a b t O O B l e O C j O O B n + W e i y 5 7 5 b G A I O i o i D 0 s M T R 9 J n F 1 b 3 Q 7 L C Z x d W 9 0 O 1 N l Y 3 R p b 2 4 x L 2 V 2 Z W 5 f d m l l d 1 9 m X z A g N F 9 h b H R l c i A o M i k v 5 a S J 5 p u 0 4 4 G V 4 4 K M 4 4 G f 5 Z 6 L L n t 0 b 3 R h b F 9 h Y i w x N X 0 m c X V v d D s s J n F 1 b 3 Q 7 U 2 V j d G l v b j E v Z X Z l b l 9 2 a W V 3 X 2 Z f M C A 0 X 2 F s d G V y I C g y K S / l p I n m m 7 T j g Z X j g o z j g Z / l n o s u e + O C t + O D q i D v v K H l i 5 0 9 L D E 2 f S Z x d W 9 0 O y w m c X V v d D t T Z W N 0 a W 9 u M S 9 l d m V u X 3 Z p Z X d f Z l 8 w I D R f Y W x 0 Z X I g K D I p L + W k i e a b t O O B l e O C j O O B n + W e i y 5 7 d 2 l u c 1 9 h L D E 3 f S Z x d W 9 0 O y w m c X V v d D t T Z W N 0 a W 9 u M S 9 l d m V u X 3 Z p Z X d f Z l 8 w I D R f Y W x 0 Z X I g K D I p L + W k i e a b t O O B l e O C j O O B n + W e i y 5 7 4 4 K 3 4 4 O q I O + 8 o u W L n T 0 s M T h 9 J n F 1 b 3 Q 7 L C Z x d W 9 0 O 1 N l Y 3 R p b 2 4 x L 2 V 2 Z W 5 f d m l l d 1 9 m X z A g N F 9 h b H R l c i A o M i k v 5 a S J 5 p u 0 4 4 G V 4 4 K M 4 4 G f 5 Z 6 L L n t 3 a W 5 z X 2 I s M T l 9 J n F 1 b 3 Q 7 L C Z x d W 9 0 O 1 N l Y 3 R p b 2 4 x L 2 V 2 Z W 5 f d m l l d 1 9 m X z A g N F 9 h b H R l c i A o M i k v 5 a S J 5 p u 0 4 4 G V 4 4 K M 4 4 G f 5 Z 6 L L n v j g r f j g 6 o g 5 o i Q 5 Y q f P S w y M H 0 m c X V v d D s s J n F 1 b 3 Q 7 U 2 V j d G l v b j E v Z X Z l b l 9 2 a W V 3 X 2 Z f M C A 0 X 2 F s d G V y I C g y K S / l p I n m m 7 T j g Z X j g o z j g Z / l n o s u e 3 N 1 Y 2 M s M j F 9 J n F 1 b 3 Q 7 L C Z x d W 9 0 O 1 N l Y 3 R p b 2 4 x L 2 V 2 Z W 5 f d m l l d 1 9 m X z A g N F 9 h b H R l c i A o M i k v 5 a S J 5 p u 0 4 4 G V 4 4 K M 4 4 G f 5 Z 6 L L n v j g r f j g 6 o g 5 o i Q 7 7 y h 5 r q A 5 4 K 5 P S w y M n 0 m c X V v d D s s J n F 1 b 3 Q 7 U 2 V j d G l v b j E v Z X Z l b l 9 2 a W V 3 X 2 Z f M C A 0 X 2 F s d G V y I C g y K S / l p I n m m 7 T j g Z X j g o z j g Z / l n o s u e 3 N f Z n V s X 3 d p b n N f Y S w y M 3 0 m c X V v d D s s J n F 1 b 3 Q 7 U 2 V j d G l v b j E v Z X Z l b l 9 2 a W V 3 X 2 Z f M C A 0 X 2 F s d G V y I C g y K S / l p I n m m 7 T j g Z X j g o z j g Z / l n o s u e + O C t + O D q i D m i J D v v K L m u o D n g r k 9 L D I 0 f S Z x d W 9 0 O y w m c X V v d D t T Z W N 0 a W 9 u M S 9 l d m V u X 3 Z p Z X d f Z l 8 w I D R f Y W x 0 Z X I g K D I p L + W k i e a b t O O B l e O C j O O B n + W e i y 5 7 c 1 9 m d W x f d 2 l u c 1 9 i L D I 1 f S Z x d W 9 0 O y w m c X V v d D t T Z W N 0 a W 9 u M S 9 l d m V u X 3 Z p Z X d f Z l 8 w I D R f Y W x 0 Z X I g K D I p L + W k i e a b t O O B l e O C j O O B n + W e i y 5 7 4 4 K 3 4 4 O q I O a I k O + 8 o e e C u e W 3 r u W L n T 0 s M j Z 9 J n F 1 b 3 Q 7 L C Z x d W 9 0 O 1 N l Y 3 R p b 2 4 x L 2 V 2 Z W 5 f d m l l d 1 9 m X z A g N F 9 h b H R l c i A o M i k v 5 a S J 5 p u 0 4 4 G V 4 4 K M 4 4 G f 5 Z 6 L L n t z X 3 B 0 c 1 9 3 a W 5 z X 2 E s M j d 9 J n F 1 b 3 Q 7 L C Z x d W 9 0 O 1 N l Y 3 R p b 2 4 x L 2 V 2 Z W 5 f d m l l d 1 9 m X z A g N F 9 h b H R l c i A o M i k v 5 a S J 5 p u 0 4 4 G V 4 4 K M 4 4 G f 5 Z 6 L L n v j g r f j g 6 o g 5 o i Q 7 7 y i 5 4 K 5 5 b e u 5 Y u d P S w y O H 0 m c X V v d D s s J n F 1 b 3 Q 7 U 2 V j d G l v b j E v Z X Z l b l 9 2 a W V 3 X 2 Z f M C A 0 X 2 F s d G V y I C g y K S / l p I n m m 7 T j g Z X j g o z j g Z / l n o s u e 3 N f c H R z X 3 d p b n N f Y i w y O X 0 m c X V v d D s s J n F 1 b 3 Q 7 U 2 V j d G l v b j E v Z X Z l b l 9 2 a W V 3 X 2 Z f M C A 0 X 2 F s d G V y I C g y K S / l p I n m m 7 T j g Z X j g o z j g Z / l n o s u e + O C t + O D q i D l p L H m l Z c 9 L D M w f S Z x d W 9 0 O y w m c X V v d D t T Z W N 0 a W 9 u M S 9 l d m V u X 3 Z p Z X d f Z l 8 w I D R f Y W x 0 Z X I g K D I p L + W k i e a b t O O B l e O C j O O B n + W e i y 5 7 Z m F p b C w z M X 0 m c X V v d D s s J n F 1 b 3 Q 7 U 2 V j d G l v b j E v Z X Z l b l 9 2 a W V 3 X 2 Z f M C A 0 X 2 F s d G V y I C g y K S / l p I n m m 7 T j g Z X j g o z j g Z / l n o s u e + O C t + O D q i D l p L H v v K H m u o D n g r k 9 L D M y f S Z x d W 9 0 O y w m c X V v d D t T Z W N 0 a W 9 u M S 9 l d m V u X 3 Z p Z X d f Z l 8 w I D R f Y W x 0 Z X I g K D I p L + W k i e a b t O O B l e O C j O O B n + W e i y 5 7 Z l 9 m d W x f d 2 l u c 1 9 h L D M z f S Z x d W 9 0 O y w m c X V v d D t T Z W N 0 a W 9 u M S 9 l d m V u X 3 Z p Z X d f Z l 8 w I D R f Y W x 0 Z X I g K D I p L + W k i e a b t O O B l e O C j O O B n + W e i y 5 7 4 4 K 3 4 4 O q I O W k s e + 8 o u a 6 g O e C u T 0 s M z R 9 J n F 1 b 3 Q 7 L C Z x d W 9 0 O 1 N l Y 3 R p b 2 4 x L 2 V 2 Z W 5 f d m l l d 1 9 m X z A g N F 9 h b H R l c i A o M i k v 5 a S J 5 p u 0 4 4 G V 4 4 K M 4 4 G f 5 Z 6 L L n t m X 2 Z 1 b F 9 3 a W 5 z X 2 I s M z V 9 J n F 1 b 3 Q 7 L C Z x d W 9 0 O 1 N l Y 3 R p b 2 4 x L 2 V 2 Z W 5 f d m l l d 1 9 m X z A g N F 9 h b H R l c i A o M i k v 5 a S J 5 p u 0 4 4 G V 4 4 K M 4 4 G f 5 Z 6 L L n v j g r f j g 6 o g I O W k s e + 8 o e e C u e W 3 r u W L n T 0 s M z Z 9 J n F 1 b 3 Q 7 L C Z x d W 9 0 O 1 N l Y 3 R p b 2 4 x L 2 V 2 Z W 5 f d m l l d 1 9 m X z A g N F 9 h b H R l c i A o M i k v 5 a S J 5 p u 0 4 4 G V 4 4 K M 4 4 G f 5 Z 6 L L n t m X 3 B 0 c 1 9 3 a W 5 z X 2 E s M z d 9 J n F 1 b 3 Q 7 L C Z x d W 9 0 O 1 N l Y 3 R p b 2 4 x L 2 V 2 Z W 5 f d m l l d 1 9 m X z A g N F 9 h b H R l c i A o M i k v 5 a S J 5 p u 0 4 4 G V 4 4 K M 4 4 G f 5 Z 6 L L n v j g r f j g 6 o g 5 a S x 7 7 y i 5 4 K 5 5 b e u 5 Y u d P S w z O H 0 m c X V v d D s s J n F 1 b 3 Q 7 U 2 V j d G l v b j E v Z X Z l b l 9 2 a W V 3 X 2 Z f M C A 0 X 2 F s d G V y I C g y K S / l p I n m m 7 T j g Z X j g o z j g Z / l n o s u e 2 Z f c H R z X 3 d p b n N f Y i w z O X 0 m c X V v d D s s J n F 1 b 3 Q 7 U 2 V j d G l v b j E v Z X Z l b l 9 2 a W V 3 X 2 Z f M C A 0 X 2 F s d G V y I C g y K S / l p I n m m 7 T j g Z X j g o z j g Z / l n o s u e + O C t + O D q i D l i 5 3 m l Z f k u 5 j j g Y v j g Z o 9 L D Q w f S Z x d W 9 0 O y w m c X V v d D t T Z W N 0 a W 9 u M S 9 l d m V u X 3 Z p Z X d f Z l 8 w I D R f Y W x 0 Z X I g K D I p L + W k i e a b t O O B l e O C j O O B n + W e i y 5 7 b m 9 f d 2 l u c 1 9 h Y i w 0 M X 0 m c X V v d D s s J n F 1 b 3 Q 7 U 2 V j d G l v b j E v Z X Z l b l 9 2 a W V 3 X 2 Z f M C A 0 X 2 F s d G V y I C g y K S / l p I n m m 7 T j g Z X j g o z j g Z / l n o s u e + O C t + O D q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V 2 Z W 5 f d m l l d 1 9 m X z A g N F 9 h b H R l c i A o M i k v 5 a S J 5 p u 0 4 4 G V 4 4 K M 4 4 G f 5 Z 6 L L n t w P S w w f S Z x d W 9 0 O y w m c X V v d D t T Z W N 0 a W 9 u M S 9 l d m V u X 3 Z p Z X d f Z l 8 w I D R f Y W x 0 Z X I g K D I p L + W k i e a b t O O B l e O C j O O B n + W e i y 5 7 c C w x f S Z x d W 9 0 O y w m c X V v d D t T Z W N 0 a W 9 u M S 9 l d m V u X 3 Z p Z X d f Z l 8 w I D R f Y W x 0 Z X I g K D I p L + W k i e a b t O O B l e O C j O O B n + W e i y 5 7 7 7 y F I G Y 9 L D J 9 J n F 1 b 3 Q 7 L C Z x d W 9 0 O 1 N l Y 3 R p b 2 4 x L 2 V 2 Z W 5 f d m l l d 1 9 m X z A g N F 9 h b H R l c i A o M i k v 5 a S J 5 p u 0 4 4 G V 4 4 K M 4 4 G f 5 Z 6 L L n t m Y W l s d X J l X 3 J h d G U s M 3 0 m c X V v d D s s J n F 1 b 3 Q 7 U 2 V j d G l v b j E v Z X Z l b l 9 2 a W V 3 X 2 Z f M C A 0 X 2 F s d G V y I C g y K S / l p I n m m 7 T j g Z X j g o z j g Z / l n o s u e + + 8 h S D o o a g 9 L D R 9 J n F 1 b 3 Q 7 L C Z x d W 9 0 O 1 N l Y 3 R p b 2 4 x L 2 V 2 Z W 5 f d m l l d 1 9 m X z A g N F 9 h b H R l c i A o M i k v 5 a S J 5 p u 0 4 4 G V 4 4 K M 4 4 G f 5 Z 6 L L n t w X 3 N 0 Z X A s N X 0 m c X V v d D s s J n F 1 b 3 Q 7 U 2 V j d G l v b j E v Z X Z l b l 9 2 a W V 3 X 2 Z f M C A 0 X 2 F s d G V y I C g y K S / l p I n m m 7 T j g Z X j g o z j g Z / l n o s u e + i j j z 0 s N n 0 m c X V v d D s s J n F 1 b 3 Q 7 U 2 V j d G l v b j E v Z X Z l b l 9 2 a W V 3 X 2 Z f M C A 0 X 2 F s d G V y I C g y K S / l p I n m m 7 T j g Z X j g o z j g Z / l n o s u e 3 F f c 3 R l c C w 3 f S Z x d W 9 0 O y w m c X V v d D t T Z W N 0 a W 9 u M S 9 l d m V u X 3 Z p Z X d f Z l 8 w I D R f Y W x 0 Z X I g K D I p L + W k i e a b t O O B l e O C j O O B n + W e i y 5 7 5 5 u u P S w 4 f S Z x d W 9 0 O y w m c X V v d D t T Z W N 0 a W 9 u M S 9 l d m V u X 3 Z p Z X d f Z l 8 w I D R f Y W x 0 Z X I g K D I p L + W k i e a b t O O B l e O C j O O B n + W e i y 5 7 c 3 B h b i w 5 f S Z x d W 9 0 O y w m c X V v d D t T Z W N 0 a W 9 u M S 9 l d m V u X 3 Z p Z X d f Z l 8 w I D R f Y W x 0 Z X I g K D I p L + W k i e a b t O O B l e O C j O O B n + W e i y 5 7 5 p y A 5 5 + t P S w x M H 0 m c X V v d D s s J n F 1 b 3 Q 7 U 2 V j d G l v b j E v Z X Z l b l 9 2 a W V 3 X 2 Z f M C A 0 X 2 F s d G V y I C g y K S / l p I n m m 7 T j g Z X j g o z j g Z / l n o s u e 3 N o b 3 J 0 Z X N 0 L D E x f S Z x d W 9 0 O y w m c X V v d D t T Z W N 0 a W 9 u M S 9 l d m V u X 3 Z p Z X d f Z l 8 w I D R f Y W x 0 Z X I g K D I p L + W k i e a b t O O B l e O C j O O B n + W e i y 5 7 5 b G A I O S 4 i u m Z k D 0 s M T J 9 J n F 1 b 3 Q 7 L C Z x d W 9 0 O 1 N l Y 3 R p b 2 4 x L 2 V 2 Z W 5 f d m l l d 1 9 m X z A g N F 9 h b H R l c i A o M i k v 5 a S J 5 p u 0 4 4 G V 4 4 K M 4 4 G f 5 Z 6 L L n t 1 c H B l c l 9 s a W 1 p d C w x M 3 0 m c X V v d D s s J n F 1 b 3 Q 7 U 2 V j d G l v b j E v Z X Z l b l 9 2 a W V 3 X 2 Z f M C A 0 X 2 F s d G V y I C g y K S / l p I n m m 7 T j g Z X j g o z j g Z / l n o s u e + W x g C D o q I g 9 L D E 0 f S Z x d W 9 0 O y w m c X V v d D t T Z W N 0 a W 9 u M S 9 l d m V u X 3 Z p Z X d f Z l 8 w I D R f Y W x 0 Z X I g K D I p L + W k i e a b t O O B l e O C j O O B n + W e i y 5 7 d G 9 0 Y W x f Y W I s M T V 9 J n F 1 b 3 Q 7 L C Z x d W 9 0 O 1 N l Y 3 R p b 2 4 x L 2 V 2 Z W 5 f d m l l d 1 9 m X z A g N F 9 h b H R l c i A o M i k v 5 a S J 5 p u 0 4 4 G V 4 4 K M 4 4 G f 5 Z 6 L L n v j g r f j g 6 o g 7 7 y h 5 Y u d P S w x N n 0 m c X V v d D s s J n F 1 b 3 Q 7 U 2 V j d G l v b j E v Z X Z l b l 9 2 a W V 3 X 2 Z f M C A 0 X 2 F s d G V y I C g y K S / l p I n m m 7 T j g Z X j g o z j g Z / l n o s u e 3 d p b n N f Y S w x N 3 0 m c X V v d D s s J n F 1 b 3 Q 7 U 2 V j d G l v b j E v Z X Z l b l 9 2 a W V 3 X 2 Z f M C A 0 X 2 F s d G V y I C g y K S / l p I n m m 7 T j g Z X j g o z j g Z / l n o s u e + O C t + O D q i D v v K L l i 5 0 9 L D E 4 f S Z x d W 9 0 O y w m c X V v d D t T Z W N 0 a W 9 u M S 9 l d m V u X 3 Z p Z X d f Z l 8 w I D R f Y W x 0 Z X I g K D I p L + W k i e a b t O O B l e O C j O O B n + W e i y 5 7 d 2 l u c 1 9 i L D E 5 f S Z x d W 9 0 O y w m c X V v d D t T Z W N 0 a W 9 u M S 9 l d m V u X 3 Z p Z X d f Z l 8 w I D R f Y W x 0 Z X I g K D I p L + W k i e a b t O O B l e O C j O O B n + W e i y 5 7 4 4 K 3 4 4 O q I O a I k O W K n z 0 s M j B 9 J n F 1 b 3 Q 7 L C Z x d W 9 0 O 1 N l Y 3 R p b 2 4 x L 2 V 2 Z W 5 f d m l l d 1 9 m X z A g N F 9 h b H R l c i A o M i k v 5 a S J 5 p u 0 4 4 G V 4 4 K M 4 4 G f 5 Z 6 L L n t z d W N j L D I x f S Z x d W 9 0 O y w m c X V v d D t T Z W N 0 a W 9 u M S 9 l d m V u X 3 Z p Z X d f Z l 8 w I D R f Y W x 0 Z X I g K D I p L + W k i e a b t O O B l e O C j O O B n + W e i y 5 7 4 4 K 3 4 4 O q I O a I k O + 8 o e a 6 g O e C u T 0 s M j J 9 J n F 1 b 3 Q 7 L C Z x d W 9 0 O 1 N l Y 3 R p b 2 4 x L 2 V 2 Z W 5 f d m l l d 1 9 m X z A g N F 9 h b H R l c i A o M i k v 5 a S J 5 p u 0 4 4 G V 4 4 K M 4 4 G f 5 Z 6 L L n t z X 2 Z 1 b F 9 3 a W 5 z X 2 E s M j N 9 J n F 1 b 3 Q 7 L C Z x d W 9 0 O 1 N l Y 3 R p b 2 4 x L 2 V 2 Z W 5 f d m l l d 1 9 m X z A g N F 9 h b H R l c i A o M i k v 5 a S J 5 p u 0 4 4 G V 4 4 K M 4 4 G f 5 Z 6 L L n v j g r f j g 6 o g 5 o i Q 7 7 y i 5 r q A 5 4 K 5 P S w y N H 0 m c X V v d D s s J n F 1 b 3 Q 7 U 2 V j d G l v b j E v Z X Z l b l 9 2 a W V 3 X 2 Z f M C A 0 X 2 F s d G V y I C g y K S / l p I n m m 7 T j g Z X j g o z j g Z / l n o s u e 3 N f Z n V s X 3 d p b n N f Y i w y N X 0 m c X V v d D s s J n F 1 b 3 Q 7 U 2 V j d G l v b j E v Z X Z l b l 9 2 a W V 3 X 2 Z f M C A 0 X 2 F s d G V y I C g y K S / l p I n m m 7 T j g Z X j g o z j g Z / l n o s u e + O C t + O D q i D m i J D v v K H n g r n l t 6 7 l i 5 0 9 L D I 2 f S Z x d W 9 0 O y w m c X V v d D t T Z W N 0 a W 9 u M S 9 l d m V u X 3 Z p Z X d f Z l 8 w I D R f Y W x 0 Z X I g K D I p L + W k i e a b t O O B l e O C j O O B n + W e i y 5 7 c 1 9 w d H N f d 2 l u c 1 9 h L D I 3 f S Z x d W 9 0 O y w m c X V v d D t T Z W N 0 a W 9 u M S 9 l d m V u X 3 Z p Z X d f Z l 8 w I D R f Y W x 0 Z X I g K D I p L + W k i e a b t O O B l e O C j O O B n + W e i y 5 7 4 4 K 3 4 4 O q I O a I k O + 8 o u e C u e W 3 r u W L n T 0 s M j h 9 J n F 1 b 3 Q 7 L C Z x d W 9 0 O 1 N l Y 3 R p b 2 4 x L 2 V 2 Z W 5 f d m l l d 1 9 m X z A g N F 9 h b H R l c i A o M i k v 5 a S J 5 p u 0 4 4 G V 4 4 K M 4 4 G f 5 Z 6 L L n t z X 3 B 0 c 1 9 3 a W 5 z X 2 I s M j l 9 J n F 1 b 3 Q 7 L C Z x d W 9 0 O 1 N l Y 3 R p b 2 4 x L 2 V 2 Z W 5 f d m l l d 1 9 m X z A g N F 9 h b H R l c i A o M i k v 5 a S J 5 p u 0 4 4 G V 4 4 K M 4 4 G f 5 Z 6 L L n v j g r f j g 6 o g 5 a S x 5 p W X P S w z M H 0 m c X V v d D s s J n F 1 b 3 Q 7 U 2 V j d G l v b j E v Z X Z l b l 9 2 a W V 3 X 2 Z f M C A 0 X 2 F s d G V y I C g y K S / l p I n m m 7 T j g Z X j g o z j g Z / l n o s u e 2 Z h a W w s M z F 9 J n F 1 b 3 Q 7 L C Z x d W 9 0 O 1 N l Y 3 R p b 2 4 x L 2 V 2 Z W 5 f d m l l d 1 9 m X z A g N F 9 h b H R l c i A o M i k v 5 a S J 5 p u 0 4 4 G V 4 4 K M 4 4 G f 5 Z 6 L L n v j g r f j g 6 o g 5 a S x 7 7 y h 5 r q A 5 4 K 5 P S w z M n 0 m c X V v d D s s J n F 1 b 3 Q 7 U 2 V j d G l v b j E v Z X Z l b l 9 2 a W V 3 X 2 Z f M C A 0 X 2 F s d G V y I C g y K S / l p I n m m 7 T j g Z X j g o z j g Z / l n o s u e 2 Z f Z n V s X 3 d p b n N f Y S w z M 3 0 m c X V v d D s s J n F 1 b 3 Q 7 U 2 V j d G l v b j E v Z X Z l b l 9 2 a W V 3 X 2 Z f M C A 0 X 2 F s d G V y I C g y K S / l p I n m m 7 T j g Z X j g o z j g Z / l n o s u e + O C t + O D q i D l p L H v v K L m u o D n g r k 9 L D M 0 f S Z x d W 9 0 O y w m c X V v d D t T Z W N 0 a W 9 u M S 9 l d m V u X 3 Z p Z X d f Z l 8 w I D R f Y W x 0 Z X I g K D I p L + W k i e a b t O O B l e O C j O O B n + W e i y 5 7 Z l 9 m d W x f d 2 l u c 1 9 i L D M 1 f S Z x d W 9 0 O y w m c X V v d D t T Z W N 0 a W 9 u M S 9 l d m V u X 3 Z p Z X d f Z l 8 w I D R f Y W x 0 Z X I g K D I p L + W k i e a b t O O B l e O C j O O B n + W e i y 5 7 4 4 K 3 4 4 O q I C D l p L H v v K H n g r n l t 6 7 l i 5 0 9 L D M 2 f S Z x d W 9 0 O y w m c X V v d D t T Z W N 0 a W 9 u M S 9 l d m V u X 3 Z p Z X d f Z l 8 w I D R f Y W x 0 Z X I g K D I p L + W k i e a b t O O B l e O C j O O B n + W e i y 5 7 Z l 9 w d H N f d 2 l u c 1 9 h L D M 3 f S Z x d W 9 0 O y w m c X V v d D t T Z W N 0 a W 9 u M S 9 l d m V u X 3 Z p Z X d f Z l 8 w I D R f Y W x 0 Z X I g K D I p L + W k i e a b t O O B l e O C j O O B n + W e i y 5 7 4 4 K 3 4 4 O q I O W k s e + 8 o u e C u e W 3 r u W L n T 0 s M z h 9 J n F 1 b 3 Q 7 L C Z x d W 9 0 O 1 N l Y 3 R p b 2 4 x L 2 V 2 Z W 5 f d m l l d 1 9 m X z A g N F 9 h b H R l c i A o M i k v 5 a S J 5 p u 0 4 4 G V 4 4 K M 4 4 G f 5 Z 6 L L n t m X 3 B 0 c 1 9 3 a W 5 z X 2 I s M z l 9 J n F 1 b 3 Q 7 L C Z x d W 9 0 O 1 N l Y 3 R p b 2 4 x L 2 V 2 Z W 5 f d m l l d 1 9 m X z A g N F 9 h b H R l c i A o M i k v 5 a S J 5 p u 0 4 4 G V 4 4 K M 4 4 G f 5 Z 6 L L n v j g r f j g 6 o g 5 Y u d 5 p W X 5 L u Y 4 4 G L 4 4 G a P S w 0 M H 0 m c X V v d D s s J n F 1 b 3 Q 7 U 2 V j d G l v b j E v Z X Z l b l 9 2 a W V 3 X 2 Z f M C A 0 X 2 F s d G V y I C g y K S / l p I n m m 7 T j g Z X j g o z j g Z / l n o s u e 2 5 v X 3 d p b n N f Y W I s N D F 9 J n F 1 b 3 Q 7 L C Z x d W 9 0 O 1 N l Y 3 R p b 2 4 x L 2 V 2 Z W 5 f d m l l d 1 9 m X z A g N F 9 h b H R l c i A o M i k v 5 a S J 5 p u 0 4 4 G V 4 4 K M 4 4 G f 5 Z 6 L L n v j g r f j g 6 o s N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m V u X 3 Z p Z X d f Z l 8 w J T I w N F 9 h b H R l c i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Z l 8 w J T I w N F 9 h b H R l c i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Z l 8 w J T I w N F 9 h b H R l c i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Z l 8 w J T I w N V 9 h b H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l i M j R l Y j h h L T d i Z j M t N G J m N y 0 4 Z j Q z L T B k Y z V m O W J l Y T U w O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l U M D U 6 N D I 6 N T c u N D k 5 M T U 2 O F o i I C 8 + P E V u d H J 5 I F R 5 c G U 9 I k Z p b G x D b 2 x 1 b W 5 U e X B l c y I g V m F s d W U 9 I n N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Z l 8 w I D V f Y W x 0 Z X I v 5 a S J 5 p u 0 4 4 G V 4 4 K M 4 4 G f 5 Z 6 L L n t D b 2 x 1 b W 4 x L D B 9 J n F 1 b 3 Q 7 L C Z x d W 9 0 O 1 N l Y 3 R p b 2 4 x L 2 V 2 Z W 5 f d m l l d 1 9 m X z A g N V 9 h b H R l c i / l p I n m m 7 T j g Z X j g o z j g Z / l n o s u e 0 N v b H V t b j I s M X 0 m c X V v d D s s J n F 1 b 3 Q 7 U 2 V j d G l v b j E v Z X Z l b l 9 2 a W V 3 X 2 Z f M C A 1 X 2 F s d G V y L + W k i e a b t O O B l e O C j O O B n + W e i y 5 7 Q 2 9 s d W 1 u M y w y f S Z x d W 9 0 O y w m c X V v d D t T Z W N 0 a W 9 u M S 9 l d m V u X 3 Z p Z X d f Z l 8 w I D V f Y W x 0 Z X I v 5 a S J 5 p u 0 4 4 G V 4 4 K M 4 4 G f 5 Z 6 L L n t D b 2 x 1 b W 4 0 L D N 9 J n F 1 b 3 Q 7 L C Z x d W 9 0 O 1 N l Y 3 R p b 2 4 x L 2 V 2 Z W 5 f d m l l d 1 9 m X z A g N V 9 h b H R l c i / l p I n m m 7 T j g Z X j g o z j g Z / l n o s u e 0 N v b H V t b j U s N H 0 m c X V v d D s s J n F 1 b 3 Q 7 U 2 V j d G l v b j E v Z X Z l b l 9 2 a W V 3 X 2 Z f M C A 1 X 2 F s d G V y L + W k i e a b t O O B l e O C j O O B n + W e i y 5 7 Q 2 9 s d W 1 u N i w 1 f S Z x d W 9 0 O y w m c X V v d D t T Z W N 0 a W 9 u M S 9 l d m V u X 3 Z p Z X d f Z l 8 w I D V f Y W x 0 Z X I v 5 a S J 5 p u 0 4 4 G V 4 4 K M 4 4 G f 5 Z 6 L L n t D b 2 x 1 b W 4 3 L D Z 9 J n F 1 b 3 Q 7 L C Z x d W 9 0 O 1 N l Y 3 R p b 2 4 x L 2 V 2 Z W 5 f d m l l d 1 9 m X z A g N V 9 h b H R l c i / l p I n m m 7 T j g Z X j g o z j g Z / l n o s u e 0 N v b H V t b j g s N 3 0 m c X V v d D s s J n F 1 b 3 Q 7 U 2 V j d G l v b j E v Z X Z l b l 9 2 a W V 3 X 2 Z f M C A 1 X 2 F s d G V y L + W k i e a b t O O B l e O C j O O B n + W e i y 5 7 Q 2 9 s d W 1 u O S w 4 f S Z x d W 9 0 O y w m c X V v d D t T Z W N 0 a W 9 u M S 9 l d m V u X 3 Z p Z X d f Z l 8 w I D V f Y W x 0 Z X I v 5 a S J 5 p u 0 4 4 G V 4 4 K M 4 4 G f 5 Z 6 L L n t D b 2 x 1 b W 4 x M C w 5 f S Z x d W 9 0 O y w m c X V v d D t T Z W N 0 a W 9 u M S 9 l d m V u X 3 Z p Z X d f Z l 8 w I D V f Y W x 0 Z X I v 5 a S J 5 p u 0 4 4 G V 4 4 K M 4 4 G f 5 Z 6 L L n t D b 2 x 1 b W 4 x M S w x M H 0 m c X V v d D s s J n F 1 b 3 Q 7 U 2 V j d G l v b j E v Z X Z l b l 9 2 a W V 3 X 2 Z f M C A 1 X 2 F s d G V y L + W k i e a b t O O B l e O C j O O B n + W e i y 5 7 Q 2 9 s d W 1 u M T I s M T F 9 J n F 1 b 3 Q 7 L C Z x d W 9 0 O 1 N l Y 3 R p b 2 4 x L 2 V 2 Z W 5 f d m l l d 1 9 m X z A g N V 9 h b H R l c i / l p I n m m 7 T j g Z X j g o z j g Z / l n o s u e 0 N v b H V t b j E z L D E y f S Z x d W 9 0 O y w m c X V v d D t T Z W N 0 a W 9 u M S 9 l d m V u X 3 Z p Z X d f Z l 8 w I D V f Y W x 0 Z X I v 5 a S J 5 p u 0 4 4 G V 4 4 K M 4 4 G f 5 Z 6 L L n t D b 2 x 1 b W 4 x N C w x M 3 0 m c X V v d D s s J n F 1 b 3 Q 7 U 2 V j d G l v b j E v Z X Z l b l 9 2 a W V 3 X 2 Z f M C A 1 X 2 F s d G V y L + W k i e a b t O O B l e O C j O O B n + W e i y 5 7 Q 2 9 s d W 1 u M T U s M T R 9 J n F 1 b 3 Q 7 L C Z x d W 9 0 O 1 N l Y 3 R p b 2 4 x L 2 V 2 Z W 5 f d m l l d 1 9 m X z A g N V 9 h b H R l c i / l p I n m m 7 T j g Z X j g o z j g Z / l n o s u e 0 N v b H V t b j E 2 L D E 1 f S Z x d W 9 0 O y w m c X V v d D t T Z W N 0 a W 9 u M S 9 l d m V u X 3 Z p Z X d f Z l 8 w I D V f Y W x 0 Z X I v 5 a S J 5 p u 0 4 4 G V 4 4 K M 4 4 G f 5 Z 6 L L n t D b 2 x 1 b W 4 x N y w x N n 0 m c X V v d D s s J n F 1 b 3 Q 7 U 2 V j d G l v b j E v Z X Z l b l 9 2 a W V 3 X 2 Z f M C A 1 X 2 F s d G V y L + W k i e a b t O O B l e O C j O O B n + W e i y 5 7 Q 2 9 s d W 1 u M T g s M T d 9 J n F 1 b 3 Q 7 L C Z x d W 9 0 O 1 N l Y 3 R p b 2 4 x L 2 V 2 Z W 5 f d m l l d 1 9 m X z A g N V 9 h b H R l c i / l p I n m m 7 T j g Z X j g o z j g Z / l n o s u e 0 N v b H V t b j E 5 L D E 4 f S Z x d W 9 0 O y w m c X V v d D t T Z W N 0 a W 9 u M S 9 l d m V u X 3 Z p Z X d f Z l 8 w I D V f Y W x 0 Z X I v 5 a S J 5 p u 0 4 4 G V 4 4 K M 4 4 G f 5 Z 6 L L n t D b 2 x 1 b W 4 y M C w x O X 0 m c X V v d D s s J n F 1 b 3 Q 7 U 2 V j d G l v b j E v Z X Z l b l 9 2 a W V 3 X 2 Z f M C A 1 X 2 F s d G V y L + W k i e a b t O O B l e O C j O O B n + W e i y 5 7 Q 2 9 s d W 1 u M j E s M j B 9 J n F 1 b 3 Q 7 L C Z x d W 9 0 O 1 N l Y 3 R p b 2 4 x L 2 V 2 Z W 5 f d m l l d 1 9 m X z A g N V 9 h b H R l c i / l p I n m m 7 T j g Z X j g o z j g Z / l n o s u e 0 N v b H V t b j I y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Z X Z l b l 9 2 a W V 3 X 2 Z f M C A 1 X 2 F s d G V y L + W k i e a b t O O B l e O C j O O B n + W e i y 5 7 Q 2 9 s d W 1 u M S w w f S Z x d W 9 0 O y w m c X V v d D t T Z W N 0 a W 9 u M S 9 l d m V u X 3 Z p Z X d f Z l 8 w I D V f Y W x 0 Z X I v 5 a S J 5 p u 0 4 4 G V 4 4 K M 4 4 G f 5 Z 6 L L n t D b 2 x 1 b W 4 y L D F 9 J n F 1 b 3 Q 7 L C Z x d W 9 0 O 1 N l Y 3 R p b 2 4 x L 2 V 2 Z W 5 f d m l l d 1 9 m X z A g N V 9 h b H R l c i / l p I n m m 7 T j g Z X j g o z j g Z / l n o s u e 0 N v b H V t b j M s M n 0 m c X V v d D s s J n F 1 b 3 Q 7 U 2 V j d G l v b j E v Z X Z l b l 9 2 a W V 3 X 2 Z f M C A 1 X 2 F s d G V y L + W k i e a b t O O B l e O C j O O B n + W e i y 5 7 Q 2 9 s d W 1 u N C w z f S Z x d W 9 0 O y w m c X V v d D t T Z W N 0 a W 9 u M S 9 l d m V u X 3 Z p Z X d f Z l 8 w I D V f Y W x 0 Z X I v 5 a S J 5 p u 0 4 4 G V 4 4 K M 4 4 G f 5 Z 6 L L n t D b 2 x 1 b W 4 1 L D R 9 J n F 1 b 3 Q 7 L C Z x d W 9 0 O 1 N l Y 3 R p b 2 4 x L 2 V 2 Z W 5 f d m l l d 1 9 m X z A g N V 9 h b H R l c i / l p I n m m 7 T j g Z X j g o z j g Z / l n o s u e 0 N v b H V t b j Y s N X 0 m c X V v d D s s J n F 1 b 3 Q 7 U 2 V j d G l v b j E v Z X Z l b l 9 2 a W V 3 X 2 Z f M C A 1 X 2 F s d G V y L + W k i e a b t O O B l e O C j O O B n + W e i y 5 7 Q 2 9 s d W 1 u N y w 2 f S Z x d W 9 0 O y w m c X V v d D t T Z W N 0 a W 9 u M S 9 l d m V u X 3 Z p Z X d f Z l 8 w I D V f Y W x 0 Z X I v 5 a S J 5 p u 0 4 4 G V 4 4 K M 4 4 G f 5 Z 6 L L n t D b 2 x 1 b W 4 4 L D d 9 J n F 1 b 3 Q 7 L C Z x d W 9 0 O 1 N l Y 3 R p b 2 4 x L 2 V 2 Z W 5 f d m l l d 1 9 m X z A g N V 9 h b H R l c i / l p I n m m 7 T j g Z X j g o z j g Z / l n o s u e 0 N v b H V t b j k s O H 0 m c X V v d D s s J n F 1 b 3 Q 7 U 2 V j d G l v b j E v Z X Z l b l 9 2 a W V 3 X 2 Z f M C A 1 X 2 F s d G V y L + W k i e a b t O O B l e O C j O O B n + W e i y 5 7 Q 2 9 s d W 1 u M T A s O X 0 m c X V v d D s s J n F 1 b 3 Q 7 U 2 V j d G l v b j E v Z X Z l b l 9 2 a W V 3 X 2 Z f M C A 1 X 2 F s d G V y L + W k i e a b t O O B l e O C j O O B n + W e i y 5 7 Q 2 9 s d W 1 u M T E s M T B 9 J n F 1 b 3 Q 7 L C Z x d W 9 0 O 1 N l Y 3 R p b 2 4 x L 2 V 2 Z W 5 f d m l l d 1 9 m X z A g N V 9 h b H R l c i / l p I n m m 7 T j g Z X j g o z j g Z / l n o s u e 0 N v b H V t b j E y L D E x f S Z x d W 9 0 O y w m c X V v d D t T Z W N 0 a W 9 u M S 9 l d m V u X 3 Z p Z X d f Z l 8 w I D V f Y W x 0 Z X I v 5 a S J 5 p u 0 4 4 G V 4 4 K M 4 4 G f 5 Z 6 L L n t D b 2 x 1 b W 4 x M y w x M n 0 m c X V v d D s s J n F 1 b 3 Q 7 U 2 V j d G l v b j E v Z X Z l b l 9 2 a W V 3 X 2 Z f M C A 1 X 2 F s d G V y L + W k i e a b t O O B l e O C j O O B n + W e i y 5 7 Q 2 9 s d W 1 u M T Q s M T N 9 J n F 1 b 3 Q 7 L C Z x d W 9 0 O 1 N l Y 3 R p b 2 4 x L 2 V 2 Z W 5 f d m l l d 1 9 m X z A g N V 9 h b H R l c i / l p I n m m 7 T j g Z X j g o z j g Z / l n o s u e 0 N v b H V t b j E 1 L D E 0 f S Z x d W 9 0 O y w m c X V v d D t T Z W N 0 a W 9 u M S 9 l d m V u X 3 Z p Z X d f Z l 8 w I D V f Y W x 0 Z X I v 5 a S J 5 p u 0 4 4 G V 4 4 K M 4 4 G f 5 Z 6 L L n t D b 2 x 1 b W 4 x N i w x N X 0 m c X V v d D s s J n F 1 b 3 Q 7 U 2 V j d G l v b j E v Z X Z l b l 9 2 a W V 3 X 2 Z f M C A 1 X 2 F s d G V y L + W k i e a b t O O B l e O C j O O B n + W e i y 5 7 Q 2 9 s d W 1 u M T c s M T Z 9 J n F 1 b 3 Q 7 L C Z x d W 9 0 O 1 N l Y 3 R p b 2 4 x L 2 V 2 Z W 5 f d m l l d 1 9 m X z A g N V 9 h b H R l c i / l p I n m m 7 T j g Z X j g o z j g Z / l n o s u e 0 N v b H V t b j E 4 L D E 3 f S Z x d W 9 0 O y w m c X V v d D t T Z W N 0 a W 9 u M S 9 l d m V u X 3 Z p Z X d f Z l 8 w I D V f Y W x 0 Z X I v 5 a S J 5 p u 0 4 4 G V 4 4 K M 4 4 G f 5 Z 6 L L n t D b 2 x 1 b W 4 x O S w x O H 0 m c X V v d D s s J n F 1 b 3 Q 7 U 2 V j d G l v b j E v Z X Z l b l 9 2 a W V 3 X 2 Z f M C A 1 X 2 F s d G V y L + W k i e a b t O O B l e O C j O O B n + W e i y 5 7 Q 2 9 s d W 1 u M j A s M T l 9 J n F 1 b 3 Q 7 L C Z x d W 9 0 O 1 N l Y 3 R p b 2 4 x L 2 V 2 Z W 5 f d m l l d 1 9 m X z A g N V 9 h b H R l c i / l p I n m m 7 T j g Z X j g o z j g Z / l n o s u e 0 N v b H V t b j I x L D I w f S Z x d W 9 0 O y w m c X V v d D t T Z W N 0 a W 9 u M S 9 l d m V u X 3 Z p Z X d f Z l 8 w I D V f Y W x 0 Z X I v 5 a S J 5 p u 0 4 4 G V 4 4 K M 4 4 G f 5 Z 6 L L n t D b 2 x 1 b W 4 y M i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2 Z W 5 f d m l l d 1 9 m X z A l M j A 1 X 2 F s d G V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f d m l l d 1 9 m X z A l M j A 1 X 2 F s d G V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f d m l l d 1 9 m X z A l M j A 1 X 2 F s d G V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V k M z k 2 M G I t O T l l O S 0 0 Z m E y L W F m Z G I t Y j g z M j I w Y j A 4 M 2 M 3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V Q w N T o 0 N T o w M S 4 0 M z Y 5 N j E y W i I g L z 4 8 R W 5 0 c n k g V H l w Z T 0 i R m l s b E N v b H V t b l R 5 c G V z I i B W Y W x 1 Z T 0 i c 0 F 3 T U R B d 0 1 E Q X d N R E F 3 T U R B d 0 1 E Q X d N R E F 3 T U R B d z 0 9 I i A v P j x F b n R y e S B U e X B l P S J G a W x s Q 2 9 s d W 1 u T m F t Z X M i I F Z h b H V l P S J z W y Z x d W 9 0 O 3 A m c X V v d D s s J n F 1 b 3 Q 7 Z m F p b H V y Z V 9 y Y X R l J n F 1 b 3 Q 7 L C Z x d W 9 0 O 3 R 1 c m 5 f c 3 l z d G V t J n F 1 b 3 Q 7 L C Z x d W 9 0 O 2 h l Y W R f c 3 R l c C Z x d W 9 0 O y w m c X V v d D t 0 Y W l s X 3 N 0 Z X A m c X V v d D s s J n F 1 b 3 Q 7 c 3 B h b i Z x d W 9 0 O y w m c X V v d D t z a G 9 y d G V z d F 9 j b 2 l u c y Z x d W 9 0 O y w m c X V v d D t 1 c H B l c l 9 s a W 1 p d F 9 j b 2 l u c y Z x d W 9 0 O y w m c X V v d D t 0 b 3 R h b F 9 z Z X J p Z X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m X z A g N V 9 h b H R l c i A o M i k v 5 a S J 5 p u 0 4 4 G V 4 4 K M 4 4 G f 5 Z 6 L L n t w L D B 9 J n F 1 b 3 Q 7 L C Z x d W 9 0 O 1 N l Y 3 R p b 2 4 x L 2 V 2 Z W 5 f d m l l d 1 9 m X z A g N V 9 h b H R l c i A o M i k v 5 a S J 5 p u 0 4 4 G V 4 4 K M 4 4 G f 5 Z 6 L L n t m Y W l s d X J l X 3 J h d G U s M X 0 m c X V v d D s s J n F 1 b 3 Q 7 U 2 V j d G l v b j E v Z X Z l b l 9 2 a W V 3 X 2 Z f M C A 1 X 2 F s d G V y I C g y K S / l p I n m m 7 T j g Z X j g o z j g Z / l n o s u e 3 R 1 c m 5 f c 3 l z d G V t L D J 9 J n F 1 b 3 Q 7 L C Z x d W 9 0 O 1 N l Y 3 R p b 2 4 x L 2 V 2 Z W 5 f d m l l d 1 9 m X z A g N V 9 h b H R l c i A o M i k v 5 a S J 5 p u 0 4 4 G V 4 4 K M 4 4 G f 5 Z 6 L L n t o Z W F k X 3 N 0 Z X A s M 3 0 m c X V v d D s s J n F 1 b 3 Q 7 U 2 V j d G l v b j E v Z X Z l b l 9 2 a W V 3 X 2 Z f M C A 1 X 2 F s d G V y I C g y K S / l p I n m m 7 T j g Z X j g o z j g Z / l n o s u e 3 R h a W x f c 3 R l c C w 0 f S Z x d W 9 0 O y w m c X V v d D t T Z W N 0 a W 9 u M S 9 l d m V u X 3 Z p Z X d f Z l 8 w I D V f Y W x 0 Z X I g K D I p L + W k i e a b t O O B l e O C j O O B n + W e i y 5 7 c 3 B h b i w 1 f S Z x d W 9 0 O y w m c X V v d D t T Z W N 0 a W 9 u M S 9 l d m V u X 3 Z p Z X d f Z l 8 w I D V f Y W x 0 Z X I g K D I p L + W k i e a b t O O B l e O C j O O B n + W e i y 5 7 c 2 h v c n R l c 3 R f Y 2 9 p b n M s N n 0 m c X V v d D s s J n F 1 b 3 Q 7 U 2 V j d G l v b j E v Z X Z l b l 9 2 a W V 3 X 2 Z f M C A 1 X 2 F s d G V y I C g y K S / l p I n m m 7 T j g Z X j g o z j g Z / l n o s u e 3 V w c G V y X 2 x p b W l 0 X 2 N v a W 5 z L D d 9 J n F 1 b 3 Q 7 L C Z x d W 9 0 O 1 N l Y 3 R p b 2 4 x L 2 V 2 Z W 5 f d m l l d 1 9 m X z A g N V 9 h b H R l c i A o M i k v 5 a S J 5 p u 0 4 4 G V 4 4 K M 4 4 G f 5 Z 6 L L n t 0 b 3 R h b F 9 z Z X J p Z X M s O H 0 m c X V v d D s s J n F 1 b 3 Q 7 U 2 V j d G l v b j E v Z X Z l b l 9 2 a W V 3 X 2 Z f M C A 1 X 2 F s d G V y I C g y K S / l p I n m m 7 T j g Z X j g o z j g Z / l n o s u e 3 d p b n N f Y S w 5 f S Z x d W 9 0 O y w m c X V v d D t T Z W N 0 a W 9 u M S 9 l d m V u X 3 Z p Z X d f Z l 8 w I D V f Y W x 0 Z X I g K D I p L + W k i e a b t O O B l e O C j O O B n + W e i y 5 7 d 2 l u c 1 9 i L D E w f S Z x d W 9 0 O y w m c X V v d D t T Z W N 0 a W 9 u M S 9 l d m V u X 3 Z p Z X d f Z l 8 w I D V f Y W x 0 Z X I g K D I p L + W k i e a b t O O B l e O C j O O B n + W e i y 5 7 c 3 V j Y 3 V j Z X N z Z n V s X 3 N l c m l l c y w x M X 0 m c X V v d D s s J n F 1 b 3 Q 7 U 2 V j d G l v b j E v Z X Z l b l 9 2 a W V 3 X 2 Z f M C A 1 X 2 F s d G V y I C g y K S / l p I n m m 7 T j g Z X j g o z j g Z / l n o s u e 3 N f Z n V s X 3 d p b n N f Y S w x M n 0 m c X V v d D s s J n F 1 b 3 Q 7 U 2 V j d G l v b j E v Z X Z l b l 9 2 a W V 3 X 2 Z f M C A 1 X 2 F s d G V y I C g y K S / l p I n m m 7 T j g Z X j g o z j g Z / l n o s u e 3 N f Z n V s X 3 d p b n N f Y i w x M 3 0 m c X V v d D s s J n F 1 b 3 Q 7 U 2 V j d G l v b j E v Z X Z l b l 9 2 a W V 3 X 2 Z f M C A 1 X 2 F s d G V y I C g y K S / l p I n m m 7 T j g Z X j g o z j g Z / l n o s u e 3 N f c H R z X 3 d p b n N f Y S w x N H 0 m c X V v d D s s J n F 1 b 3 Q 7 U 2 V j d G l v b j E v Z X Z l b l 9 2 a W V 3 X 2 Z f M C A 1 X 2 F s d G V y I C g y K S / l p I n m m 7 T j g Z X j g o z j g Z / l n o s u e 3 N f c H R z X 3 d p b n N f Y i w x N X 0 m c X V v d D s s J n F 1 b 3 Q 7 U 2 V j d G l v b j E v Z X Z l b l 9 2 a W V 3 X 2 Z f M C A 1 X 2 F s d G V y I C g y K S / l p I n m m 7 T j g Z X j g o z j g Z / l n o s u e 2 Z h a W x l Z F 9 z Z X J p Z X M s M T Z 9 J n F 1 b 3 Q 7 L C Z x d W 9 0 O 1 N l Y 3 R p b 2 4 x L 2 V 2 Z W 5 f d m l l d 1 9 m X z A g N V 9 h b H R l c i A o M i k v 5 a S J 5 p u 0 4 4 G V 4 4 K M 4 4 G f 5 Z 6 L L n t m X 2 Z 1 b F 9 3 a W 5 z X 2 E s M T d 9 J n F 1 b 3 Q 7 L C Z x d W 9 0 O 1 N l Y 3 R p b 2 4 x L 2 V 2 Z W 5 f d m l l d 1 9 m X z A g N V 9 h b H R l c i A o M i k v 5 a S J 5 p u 0 4 4 G V 4 4 K M 4 4 G f 5 Z 6 L L n t m X 2 Z 1 b F 9 3 a W 5 z X 2 I s M T h 9 J n F 1 b 3 Q 7 L C Z x d W 9 0 O 1 N l Y 3 R p b 2 4 x L 2 V 2 Z W 5 f d m l l d 1 9 m X z A g N V 9 h b H R l c i A o M i k v 5 a S J 5 p u 0 4 4 G V 4 4 K M 4 4 G f 5 Z 6 L L n t m X 3 B 0 c 1 9 3 a W 5 z X 2 E s M T l 9 J n F 1 b 3 Q 7 L C Z x d W 9 0 O 1 N l Y 3 R p b 2 4 x L 2 V 2 Z W 5 f d m l l d 1 9 m X z A g N V 9 h b H R l c i A o M i k v 5 a S J 5 p u 0 4 4 G V 4 4 K M 4 4 G f 5 Z 6 L L n t m X 3 B 0 c 1 9 3 a W 5 z X 2 I s M j B 9 J n F 1 b 3 Q 7 L C Z x d W 9 0 O 1 N l Y 3 R p b 2 4 x L 2 V 2 Z W 5 f d m l l d 1 9 m X z A g N V 9 h b H R l c i A o M i k v 5 a S J 5 p u 0 4 4 G V 4 4 K M 4 4 G f 5 Z 6 L L n t u b 1 9 3 a W 5 z X 2 F i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Z X Z l b l 9 2 a W V 3 X 2 Z f M C A 1 X 2 F s d G V y I C g y K S / l p I n m m 7 T j g Z X j g o z j g Z / l n o s u e 3 A s M H 0 m c X V v d D s s J n F 1 b 3 Q 7 U 2 V j d G l v b j E v Z X Z l b l 9 2 a W V 3 X 2 Z f M C A 1 X 2 F s d G V y I C g y K S / l p I n m m 7 T j g Z X j g o z j g Z / l n o s u e 2 Z h a W x 1 c m V f c m F 0 Z S w x f S Z x d W 9 0 O y w m c X V v d D t T Z W N 0 a W 9 u M S 9 l d m V u X 3 Z p Z X d f Z l 8 w I D V f Y W x 0 Z X I g K D I p L + W k i e a b t O O B l e O C j O O B n + W e i y 5 7 d H V y b l 9 z e X N 0 Z W 0 s M n 0 m c X V v d D s s J n F 1 b 3 Q 7 U 2 V j d G l v b j E v Z X Z l b l 9 2 a W V 3 X 2 Z f M C A 1 X 2 F s d G V y I C g y K S / l p I n m m 7 T j g Z X j g o z j g Z / l n o s u e 2 h l Y W R f c 3 R l c C w z f S Z x d W 9 0 O y w m c X V v d D t T Z W N 0 a W 9 u M S 9 l d m V u X 3 Z p Z X d f Z l 8 w I D V f Y W x 0 Z X I g K D I p L + W k i e a b t O O B l e O C j O O B n + W e i y 5 7 d G F p b F 9 z d G V w L D R 9 J n F 1 b 3 Q 7 L C Z x d W 9 0 O 1 N l Y 3 R p b 2 4 x L 2 V 2 Z W 5 f d m l l d 1 9 m X z A g N V 9 h b H R l c i A o M i k v 5 a S J 5 p u 0 4 4 G V 4 4 K M 4 4 G f 5 Z 6 L L n t z c G F u L D V 9 J n F 1 b 3 Q 7 L C Z x d W 9 0 O 1 N l Y 3 R p b 2 4 x L 2 V 2 Z W 5 f d m l l d 1 9 m X z A g N V 9 h b H R l c i A o M i k v 5 a S J 5 p u 0 4 4 G V 4 4 K M 4 4 G f 5 Z 6 L L n t z a G 9 y d G V z d F 9 j b 2 l u c y w 2 f S Z x d W 9 0 O y w m c X V v d D t T Z W N 0 a W 9 u M S 9 l d m V u X 3 Z p Z X d f Z l 8 w I D V f Y W x 0 Z X I g K D I p L + W k i e a b t O O B l e O C j O O B n + W e i y 5 7 d X B w Z X J f b G l t a X R f Y 2 9 p b n M s N 3 0 m c X V v d D s s J n F 1 b 3 Q 7 U 2 V j d G l v b j E v Z X Z l b l 9 2 a W V 3 X 2 Z f M C A 1 X 2 F s d G V y I C g y K S / l p I n m m 7 T j g Z X j g o z j g Z / l n o s u e 3 R v d G F s X 3 N l c m l l c y w 4 f S Z x d W 9 0 O y w m c X V v d D t T Z W N 0 a W 9 u M S 9 l d m V u X 3 Z p Z X d f Z l 8 w I D V f Y W x 0 Z X I g K D I p L + W k i e a b t O O B l e O C j O O B n + W e i y 5 7 d 2 l u c 1 9 h L D l 9 J n F 1 b 3 Q 7 L C Z x d W 9 0 O 1 N l Y 3 R p b 2 4 x L 2 V 2 Z W 5 f d m l l d 1 9 m X z A g N V 9 h b H R l c i A o M i k v 5 a S J 5 p u 0 4 4 G V 4 4 K M 4 4 G f 5 Z 6 L L n t 3 a W 5 z X 2 I s M T B 9 J n F 1 b 3 Q 7 L C Z x d W 9 0 O 1 N l Y 3 R p b 2 4 x L 2 V 2 Z W 5 f d m l l d 1 9 m X z A g N V 9 h b H R l c i A o M i k v 5 a S J 5 p u 0 4 4 G V 4 4 K M 4 4 G f 5 Z 6 L L n t z d W N j d W N l c 3 N m d W x f c 2 V y a W V z L D E x f S Z x d W 9 0 O y w m c X V v d D t T Z W N 0 a W 9 u M S 9 l d m V u X 3 Z p Z X d f Z l 8 w I D V f Y W x 0 Z X I g K D I p L + W k i e a b t O O B l e O C j O O B n + W e i y 5 7 c 1 9 m d W x f d 2 l u c 1 9 h L D E y f S Z x d W 9 0 O y w m c X V v d D t T Z W N 0 a W 9 u M S 9 l d m V u X 3 Z p Z X d f Z l 8 w I D V f Y W x 0 Z X I g K D I p L + W k i e a b t O O B l e O C j O O B n + W e i y 5 7 c 1 9 m d W x f d 2 l u c 1 9 i L D E z f S Z x d W 9 0 O y w m c X V v d D t T Z W N 0 a W 9 u M S 9 l d m V u X 3 Z p Z X d f Z l 8 w I D V f Y W x 0 Z X I g K D I p L + W k i e a b t O O B l e O C j O O B n + W e i y 5 7 c 1 9 w d H N f d 2 l u c 1 9 h L D E 0 f S Z x d W 9 0 O y w m c X V v d D t T Z W N 0 a W 9 u M S 9 l d m V u X 3 Z p Z X d f Z l 8 w I D V f Y W x 0 Z X I g K D I p L + W k i e a b t O O B l e O C j O O B n + W e i y 5 7 c 1 9 w d H N f d 2 l u c 1 9 i L D E 1 f S Z x d W 9 0 O y w m c X V v d D t T Z W N 0 a W 9 u M S 9 l d m V u X 3 Z p Z X d f Z l 8 w I D V f Y W x 0 Z X I g K D I p L + W k i e a b t O O B l e O C j O O B n + W e i y 5 7 Z m F p b G V k X 3 N l c m l l c y w x N n 0 m c X V v d D s s J n F 1 b 3 Q 7 U 2 V j d G l v b j E v Z X Z l b l 9 2 a W V 3 X 2 Z f M C A 1 X 2 F s d G V y I C g y K S / l p I n m m 7 T j g Z X j g o z j g Z / l n o s u e 2 Z f Z n V s X 3 d p b n N f Y S w x N 3 0 m c X V v d D s s J n F 1 b 3 Q 7 U 2 V j d G l v b j E v Z X Z l b l 9 2 a W V 3 X 2 Z f M C A 1 X 2 F s d G V y I C g y K S / l p I n m m 7 T j g Z X j g o z j g Z / l n o s u e 2 Z f Z n V s X 3 d p b n N f Y i w x O H 0 m c X V v d D s s J n F 1 b 3 Q 7 U 2 V j d G l v b j E v Z X Z l b l 9 2 a W V 3 X 2 Z f M C A 1 X 2 F s d G V y I C g y K S / l p I n m m 7 T j g Z X j g o z j g Z / l n o s u e 2 Z f c H R z X 3 d p b n N f Y S w x O X 0 m c X V v d D s s J n F 1 b 3 Q 7 U 2 V j d G l v b j E v Z X Z l b l 9 2 a W V 3 X 2 Z f M C A 1 X 2 F s d G V y I C g y K S / l p I n m m 7 T j g Z X j g o z j g Z / l n o s u e 2 Z f c H R z X 3 d p b n N f Y i w y M H 0 m c X V v d D s s J n F 1 b 3 Q 7 U 2 V j d G l v b j E v Z X Z l b l 9 2 a W V 3 X 2 Z f M C A 1 X 2 F s d G V y I C g y K S / l p I n m m 7 T j g Z X j g o z j g Z / l n o s u e 2 5 v X 3 d p b n N f Y W I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m V u X 3 Z p Z X d f Z l 8 w J T I w N V 9 h b H R l c i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Z l 8 w J T I w N V 9 h b H R l c i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Z l 8 w J T I w N V 9 h b H R l c i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Z l 8 w J T I w N V 9 h b H R l c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J h Y W N k Z j B i L T Y 2 N T I t N G I 2 Z i 1 i Z G U 1 L T c w M W J l Z m U 0 Z m M 5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l U M D U 6 N T E 6 M D Y u N j I 5 N z M y M V o i I C 8 + P E V u d H J 5 I F R 5 c G U 9 I k Z p b G x D b 2 x 1 b W 5 U e X B l c y I g V m F s d W U 9 I n N B d 0 1 E Q X d N R E F 3 T U R B d 0 1 E Q X d N R E F 3 T U R B d 0 1 E Q X c 9 P S I g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G 9 0 Y W x f c 2 V y a W V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Z l 8 w I D V f Y W x 0 Z X I g K D M p L + W k i e a b t O O B l e O C j O O B n + W e i y 5 7 c C w w f S Z x d W 9 0 O y w m c X V v d D t T Z W N 0 a W 9 u M S 9 l d m V u X 3 Z p Z X d f Z l 8 w I D V f Y W x 0 Z X I g K D M p L + W k i e a b t O O B l e O C j O O B n + W e i y 5 7 Z m F p b H V y Z V 9 y Y X R l L D F 9 J n F 1 b 3 Q 7 L C Z x d W 9 0 O 1 N l Y 3 R p b 2 4 x L 2 V 2 Z W 5 f d m l l d 1 9 m X z A g N V 9 h b H R l c i A o M y k v 5 a S J 5 p u 0 4 4 G V 4 4 K M 4 4 G f 5 Z 6 L L n t 0 d X J u X 3 N 5 c 3 R l b S w y f S Z x d W 9 0 O y w m c X V v d D t T Z W N 0 a W 9 u M S 9 l d m V u X 3 Z p Z X d f Z l 8 w I D V f Y W x 0 Z X I g K D M p L + W k i e a b t O O B l e O C j O O B n + W e i y 5 7 a G V h Z F 9 z d G V w L D N 9 J n F 1 b 3 Q 7 L C Z x d W 9 0 O 1 N l Y 3 R p b 2 4 x L 2 V 2 Z W 5 f d m l l d 1 9 m X z A g N V 9 h b H R l c i A o M y k v 5 a S J 5 p u 0 4 4 G V 4 4 K M 4 4 G f 5 Z 6 L L n t 0 Y W l s X 3 N 0 Z X A s N H 0 m c X V v d D s s J n F 1 b 3 Q 7 U 2 V j d G l v b j E v Z X Z l b l 9 2 a W V 3 X 2 Z f M C A 1 X 2 F s d G V y I C g z K S / l p I n m m 7 T j g Z X j g o z j g Z / l n o s u e 3 N w Y W 4 s N X 0 m c X V v d D s s J n F 1 b 3 Q 7 U 2 V j d G l v b j E v Z X Z l b l 9 2 a W V 3 X 2 Z f M C A 1 X 2 F s d G V y I C g z K S / l p I n m m 7 T j g Z X j g o z j g Z / l n o s u e 3 N o b 3 J 0 Z X N 0 X 2 N v a W 5 z L D Z 9 J n F 1 b 3 Q 7 L C Z x d W 9 0 O 1 N l Y 3 R p b 2 4 x L 2 V 2 Z W 5 f d m l l d 1 9 m X z A g N V 9 h b H R l c i A o M y k v 5 a S J 5 p u 0 4 4 G V 4 4 K M 4 4 G f 5 Z 6 L L n t 1 c H B l c l 9 s a W 1 p d F 9 j b 2 l u c y w 3 f S Z x d W 9 0 O y w m c X V v d D t T Z W N 0 a W 9 u M S 9 l d m V u X 3 Z p Z X d f Z l 8 w I D V f Y W x 0 Z X I g K D M p L + W k i e a b t O O B l e O C j O O B n + W e i y 5 7 d G 9 0 Y W x f c 2 V y a W V z L D h 9 J n F 1 b 3 Q 7 L C Z x d W 9 0 O 1 N l Y 3 R p b 2 4 x L 2 V 2 Z W 5 f d m l l d 1 9 m X z A g N V 9 h b H R l c i A o M y k v 5 a S J 5 p u 0 4 4 G V 4 4 K M 4 4 G f 5 Z 6 L L n t 3 a W 5 z X 2 E s O X 0 m c X V v d D s s J n F 1 b 3 Q 7 U 2 V j d G l v b j E v Z X Z l b l 9 2 a W V 3 X 2 Z f M C A 1 X 2 F s d G V y I C g z K S / l p I n m m 7 T j g Z X j g o z j g Z / l n o s u e 3 d p b n N f Y i w x M H 0 m c X V v d D s s J n F 1 b 3 Q 7 U 2 V j d G l v b j E v Z X Z l b l 9 2 a W V 3 X 2 Z f M C A 1 X 2 F s d G V y I C g z K S / l p I n m m 7 T j g Z X j g o z j g Z / l n o s u e 3 N 1 Y 2 N 1 Y 2 V z c 2 Z 1 b F 9 z Z X J p Z X M s M T F 9 J n F 1 b 3 Q 7 L C Z x d W 9 0 O 1 N l Y 3 R p b 2 4 x L 2 V 2 Z W 5 f d m l l d 1 9 m X z A g N V 9 h b H R l c i A o M y k v 5 a S J 5 p u 0 4 4 G V 4 4 K M 4 4 G f 5 Z 6 L L n t z X 2 Z 1 b F 9 3 a W 5 z X 2 E s M T J 9 J n F 1 b 3 Q 7 L C Z x d W 9 0 O 1 N l Y 3 R p b 2 4 x L 2 V 2 Z W 5 f d m l l d 1 9 m X z A g N V 9 h b H R l c i A o M y k v 5 a S J 5 p u 0 4 4 G V 4 4 K M 4 4 G f 5 Z 6 L L n t z X 2 Z 1 b F 9 3 a W 5 z X 2 I s M T N 9 J n F 1 b 3 Q 7 L C Z x d W 9 0 O 1 N l Y 3 R p b 2 4 x L 2 V 2 Z W 5 f d m l l d 1 9 m X z A g N V 9 h b H R l c i A o M y k v 5 a S J 5 p u 0 4 4 G V 4 4 K M 4 4 G f 5 Z 6 L L n t z X 3 B 0 c 1 9 3 a W 5 z X 2 E s M T R 9 J n F 1 b 3 Q 7 L C Z x d W 9 0 O 1 N l Y 3 R p b 2 4 x L 2 V 2 Z W 5 f d m l l d 1 9 m X z A g N V 9 h b H R l c i A o M y k v 5 a S J 5 p u 0 4 4 G V 4 4 K M 4 4 G f 5 Z 6 L L n t z X 3 B 0 c 1 9 3 a W 5 z X 2 I s M T V 9 J n F 1 b 3 Q 7 L C Z x d W 9 0 O 1 N l Y 3 R p b 2 4 x L 2 V 2 Z W 5 f d m l l d 1 9 m X z A g N V 9 h b H R l c i A o M y k v 5 a S J 5 p u 0 4 4 G V 4 4 K M 4 4 G f 5 Z 6 L L n t m Y W l s Z W R f c 2 V y a W V z L D E 2 f S Z x d W 9 0 O y w m c X V v d D t T Z W N 0 a W 9 u M S 9 l d m V u X 3 Z p Z X d f Z l 8 w I D V f Y W x 0 Z X I g K D M p L + W k i e a b t O O B l e O C j O O B n + W e i y 5 7 Z l 9 m d W x f d 2 l u c 1 9 h L D E 3 f S Z x d W 9 0 O y w m c X V v d D t T Z W N 0 a W 9 u M S 9 l d m V u X 3 Z p Z X d f Z l 8 w I D V f Y W x 0 Z X I g K D M p L + W k i e a b t O O B l e O C j O O B n + W e i y 5 7 Z l 9 m d W x f d 2 l u c 1 9 i L D E 4 f S Z x d W 9 0 O y w m c X V v d D t T Z W N 0 a W 9 u M S 9 l d m V u X 3 Z p Z X d f Z l 8 w I D V f Y W x 0 Z X I g K D M p L + W k i e a b t O O B l e O C j O O B n + W e i y 5 7 Z l 9 w d H N f d 2 l u c 1 9 h L D E 5 f S Z x d W 9 0 O y w m c X V v d D t T Z W N 0 a W 9 u M S 9 l d m V u X 3 Z p Z X d f Z l 8 w I D V f Y W x 0 Z X I g K D M p L + W k i e a b t O O B l e O C j O O B n + W e i y 5 7 Z l 9 w d H N f d 2 l u c 1 9 i L D I w f S Z x d W 9 0 O y w m c X V v d D t T Z W N 0 a W 9 u M S 9 l d m V u X 3 Z p Z X d f Z l 8 w I D V f Y W x 0 Z X I g K D M p L + W k i e a b t O O B l e O C j O O B n + W e i y 5 7 b m 9 f d 2 l u c 1 9 h Y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2 Z W 5 f d m l l d 1 9 m X z A g N V 9 h b H R l c i A o M y k v 5 a S J 5 p u 0 4 4 G V 4 4 K M 4 4 G f 5 Z 6 L L n t w L D B 9 J n F 1 b 3 Q 7 L C Z x d W 9 0 O 1 N l Y 3 R p b 2 4 x L 2 V 2 Z W 5 f d m l l d 1 9 m X z A g N V 9 h b H R l c i A o M y k v 5 a S J 5 p u 0 4 4 G V 4 4 K M 4 4 G f 5 Z 6 L L n t m Y W l s d X J l X 3 J h d G U s M X 0 m c X V v d D s s J n F 1 b 3 Q 7 U 2 V j d G l v b j E v Z X Z l b l 9 2 a W V 3 X 2 Z f M C A 1 X 2 F s d G V y I C g z K S / l p I n m m 7 T j g Z X j g o z j g Z / l n o s u e 3 R 1 c m 5 f c 3 l z d G V t L D J 9 J n F 1 b 3 Q 7 L C Z x d W 9 0 O 1 N l Y 3 R p b 2 4 x L 2 V 2 Z W 5 f d m l l d 1 9 m X z A g N V 9 h b H R l c i A o M y k v 5 a S J 5 p u 0 4 4 G V 4 4 K M 4 4 G f 5 Z 6 L L n t o Z W F k X 3 N 0 Z X A s M 3 0 m c X V v d D s s J n F 1 b 3 Q 7 U 2 V j d G l v b j E v Z X Z l b l 9 2 a W V 3 X 2 Z f M C A 1 X 2 F s d G V y I C g z K S / l p I n m m 7 T j g Z X j g o z j g Z / l n o s u e 3 R h a W x f c 3 R l c C w 0 f S Z x d W 9 0 O y w m c X V v d D t T Z W N 0 a W 9 u M S 9 l d m V u X 3 Z p Z X d f Z l 8 w I D V f Y W x 0 Z X I g K D M p L + W k i e a b t O O B l e O C j O O B n + W e i y 5 7 c 3 B h b i w 1 f S Z x d W 9 0 O y w m c X V v d D t T Z W N 0 a W 9 u M S 9 l d m V u X 3 Z p Z X d f Z l 8 w I D V f Y W x 0 Z X I g K D M p L + W k i e a b t O O B l e O C j O O B n + W e i y 5 7 c 2 h v c n R l c 3 R f Y 2 9 p b n M s N n 0 m c X V v d D s s J n F 1 b 3 Q 7 U 2 V j d G l v b j E v Z X Z l b l 9 2 a W V 3 X 2 Z f M C A 1 X 2 F s d G V y I C g z K S / l p I n m m 7 T j g Z X j g o z j g Z / l n o s u e 3 V w c G V y X 2 x p b W l 0 X 2 N v a W 5 z L D d 9 J n F 1 b 3 Q 7 L C Z x d W 9 0 O 1 N l Y 3 R p b 2 4 x L 2 V 2 Z W 5 f d m l l d 1 9 m X z A g N V 9 h b H R l c i A o M y k v 5 a S J 5 p u 0 4 4 G V 4 4 K M 4 4 G f 5 Z 6 L L n t 0 b 3 R h b F 9 z Z X J p Z X M s O H 0 m c X V v d D s s J n F 1 b 3 Q 7 U 2 V j d G l v b j E v Z X Z l b l 9 2 a W V 3 X 2 Z f M C A 1 X 2 F s d G V y I C g z K S / l p I n m m 7 T j g Z X j g o z j g Z / l n o s u e 3 d p b n N f Y S w 5 f S Z x d W 9 0 O y w m c X V v d D t T Z W N 0 a W 9 u M S 9 l d m V u X 3 Z p Z X d f Z l 8 w I D V f Y W x 0 Z X I g K D M p L + W k i e a b t O O B l e O C j O O B n + W e i y 5 7 d 2 l u c 1 9 i L D E w f S Z x d W 9 0 O y w m c X V v d D t T Z W N 0 a W 9 u M S 9 l d m V u X 3 Z p Z X d f Z l 8 w I D V f Y W x 0 Z X I g K D M p L + W k i e a b t O O B l e O C j O O B n + W e i y 5 7 c 3 V j Y 3 V j Z X N z Z n V s X 3 N l c m l l c y w x M X 0 m c X V v d D s s J n F 1 b 3 Q 7 U 2 V j d G l v b j E v Z X Z l b l 9 2 a W V 3 X 2 Z f M C A 1 X 2 F s d G V y I C g z K S / l p I n m m 7 T j g Z X j g o z j g Z / l n o s u e 3 N f Z n V s X 3 d p b n N f Y S w x M n 0 m c X V v d D s s J n F 1 b 3 Q 7 U 2 V j d G l v b j E v Z X Z l b l 9 2 a W V 3 X 2 Z f M C A 1 X 2 F s d G V y I C g z K S / l p I n m m 7 T j g Z X j g o z j g Z / l n o s u e 3 N f Z n V s X 3 d p b n N f Y i w x M 3 0 m c X V v d D s s J n F 1 b 3 Q 7 U 2 V j d G l v b j E v Z X Z l b l 9 2 a W V 3 X 2 Z f M C A 1 X 2 F s d G V y I C g z K S / l p I n m m 7 T j g Z X j g o z j g Z / l n o s u e 3 N f c H R z X 3 d p b n N f Y S w x N H 0 m c X V v d D s s J n F 1 b 3 Q 7 U 2 V j d G l v b j E v Z X Z l b l 9 2 a W V 3 X 2 Z f M C A 1 X 2 F s d G V y I C g z K S / l p I n m m 7 T j g Z X j g o z j g Z / l n o s u e 3 N f c H R z X 3 d p b n N f Y i w x N X 0 m c X V v d D s s J n F 1 b 3 Q 7 U 2 V j d G l v b j E v Z X Z l b l 9 2 a W V 3 X 2 Z f M C A 1 X 2 F s d G V y I C g z K S / l p I n m m 7 T j g Z X j g o z j g Z / l n o s u e 2 Z h a W x l Z F 9 z Z X J p Z X M s M T Z 9 J n F 1 b 3 Q 7 L C Z x d W 9 0 O 1 N l Y 3 R p b 2 4 x L 2 V 2 Z W 5 f d m l l d 1 9 m X z A g N V 9 h b H R l c i A o M y k v 5 a S J 5 p u 0 4 4 G V 4 4 K M 4 4 G f 5 Z 6 L L n t m X 2 Z 1 b F 9 3 a W 5 z X 2 E s M T d 9 J n F 1 b 3 Q 7 L C Z x d W 9 0 O 1 N l Y 3 R p b 2 4 x L 2 V 2 Z W 5 f d m l l d 1 9 m X z A g N V 9 h b H R l c i A o M y k v 5 a S J 5 p u 0 4 4 G V 4 4 K M 4 4 G f 5 Z 6 L L n t m X 2 Z 1 b F 9 3 a W 5 z X 2 I s M T h 9 J n F 1 b 3 Q 7 L C Z x d W 9 0 O 1 N l Y 3 R p b 2 4 x L 2 V 2 Z W 5 f d m l l d 1 9 m X z A g N V 9 h b H R l c i A o M y k v 5 a S J 5 p u 0 4 4 G V 4 4 K M 4 4 G f 5 Z 6 L L n t m X 3 B 0 c 1 9 3 a W 5 z X 2 E s M T l 9 J n F 1 b 3 Q 7 L C Z x d W 9 0 O 1 N l Y 3 R p b 2 4 x L 2 V 2 Z W 5 f d m l l d 1 9 m X z A g N V 9 h b H R l c i A o M y k v 5 a S J 5 p u 0 4 4 G V 4 4 K M 4 4 G f 5 Z 6 L L n t m X 3 B 0 c 1 9 3 a W 5 z X 2 I s M j B 9 J n F 1 b 3 Q 7 L C Z x d W 9 0 O 1 N l Y 3 R p b 2 4 x L 2 V 2 Z W 5 f d m l l d 1 9 m X z A g N V 9 h b H R l c i A o M y k v 5 a S J 5 p u 0 4 4 G V 4 4 K M 4 4 G f 5 Z 6 L L n t u b 1 9 3 a W 5 z X 2 F i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Z l b l 9 2 a W V 3 X 2 Z f M C U y M D V f Y W x 0 Z X I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Z f M C U y M D V f Y W x 0 Z X I l M j A o M y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Z f M C U y M D V f Y W x 0 Z X I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Z f M C U y M D V f Y W x 0 Z X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Y W I 2 Z j F l M i 0 y N T c w L T Q x N m Q t Y j d l Z S 1 l Z T E x M 2 J m Z D B j M j g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V Q w N T o 1 O T o 1 M S 4 y M T k 0 M T c 4 W i I g L z 4 8 R W 5 0 c n k g V H l w Z T 0 i R m l s b E N v b H V t b l R 5 c G V z I i B W Y W x 1 Z T 0 i c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m X z A g N V 9 h b H R l c i A o N C k v 5 a S J 5 p u 0 4 4 G V 4 4 K M 4 4 G f 5 Z 6 L L n t D b 2 x 1 b W 4 x L D B 9 J n F 1 b 3 Q 7 L C Z x d W 9 0 O 1 N l Y 3 R p b 2 4 x L 2 V 2 Z W 5 f d m l l d 1 9 m X z A g N V 9 h b H R l c i A o N C k v 5 a S J 5 p u 0 4 4 G V 4 4 K M 4 4 G f 5 Z 6 L L n t D b 2 x 1 b W 4 y L D F 9 J n F 1 b 3 Q 7 L C Z x d W 9 0 O 1 N l Y 3 R p b 2 4 x L 2 V 2 Z W 5 f d m l l d 1 9 m X z A g N V 9 h b H R l c i A o N C k v 5 a S J 5 p u 0 4 4 G V 4 4 K M 4 4 G f 5 Z 6 L L n t D b 2 x 1 b W 4 z L D J 9 J n F 1 b 3 Q 7 L C Z x d W 9 0 O 1 N l Y 3 R p b 2 4 x L 2 V 2 Z W 5 f d m l l d 1 9 m X z A g N V 9 h b H R l c i A o N C k v 5 a S J 5 p u 0 4 4 G V 4 4 K M 4 4 G f 5 Z 6 L L n t D b 2 x 1 b W 4 0 L D N 9 J n F 1 b 3 Q 7 L C Z x d W 9 0 O 1 N l Y 3 R p b 2 4 x L 2 V 2 Z W 5 f d m l l d 1 9 m X z A g N V 9 h b H R l c i A o N C k v 5 a S J 5 p u 0 4 4 G V 4 4 K M 4 4 G f 5 Z 6 L L n t D b 2 x 1 b W 4 1 L D R 9 J n F 1 b 3 Q 7 L C Z x d W 9 0 O 1 N l Y 3 R p b 2 4 x L 2 V 2 Z W 5 f d m l l d 1 9 m X z A g N V 9 h b H R l c i A o N C k v 5 a S J 5 p u 0 4 4 G V 4 4 K M 4 4 G f 5 Z 6 L L n t D b 2 x 1 b W 4 2 L D V 9 J n F 1 b 3 Q 7 L C Z x d W 9 0 O 1 N l Y 3 R p b 2 4 x L 2 V 2 Z W 5 f d m l l d 1 9 m X z A g N V 9 h b H R l c i A o N C k v 5 a S J 5 p u 0 4 4 G V 4 4 K M 4 4 G f 5 Z 6 L L n t D b 2 x 1 b W 4 3 L D Z 9 J n F 1 b 3 Q 7 L C Z x d W 9 0 O 1 N l Y 3 R p b 2 4 x L 2 V 2 Z W 5 f d m l l d 1 9 m X z A g N V 9 h b H R l c i A o N C k v 5 a S J 5 p u 0 4 4 G V 4 4 K M 4 4 G f 5 Z 6 L L n t D b 2 x 1 b W 4 4 L D d 9 J n F 1 b 3 Q 7 L C Z x d W 9 0 O 1 N l Y 3 R p b 2 4 x L 2 V 2 Z W 5 f d m l l d 1 9 m X z A g N V 9 h b H R l c i A o N C k v 5 a S J 5 p u 0 4 4 G V 4 4 K M 4 4 G f 5 Z 6 L L n t D b 2 x 1 b W 4 5 L D h 9 J n F 1 b 3 Q 7 L C Z x d W 9 0 O 1 N l Y 3 R p b 2 4 x L 2 V 2 Z W 5 f d m l l d 1 9 m X z A g N V 9 h b H R l c i A o N C k v 5 a S J 5 p u 0 4 4 G V 4 4 K M 4 4 G f 5 Z 6 L L n t D b 2 x 1 b W 4 x M C w 5 f S Z x d W 9 0 O y w m c X V v d D t T Z W N 0 a W 9 u M S 9 l d m V u X 3 Z p Z X d f Z l 8 w I D V f Y W x 0 Z X I g K D Q p L + W k i e a b t O O B l e O C j O O B n + W e i y 5 7 Q 2 9 s d W 1 u M T E s M T B 9 J n F 1 b 3 Q 7 L C Z x d W 9 0 O 1 N l Y 3 R p b 2 4 x L 2 V 2 Z W 5 f d m l l d 1 9 m X z A g N V 9 h b H R l c i A o N C k v 5 a S J 5 p u 0 4 4 G V 4 4 K M 4 4 G f 5 Z 6 L L n t D b 2 x 1 b W 4 x M i w x M X 0 m c X V v d D s s J n F 1 b 3 Q 7 U 2 V j d G l v b j E v Z X Z l b l 9 2 a W V 3 X 2 Z f M C A 1 X 2 F s d G V y I C g 0 K S / l p I n m m 7 T j g Z X j g o z j g Z / l n o s u e 0 N v b H V t b j E z L D E y f S Z x d W 9 0 O y w m c X V v d D t T Z W N 0 a W 9 u M S 9 l d m V u X 3 Z p Z X d f Z l 8 w I D V f Y W x 0 Z X I g K D Q p L + W k i e a b t O O B l e O C j O O B n + W e i y 5 7 Q 2 9 s d W 1 u M T Q s M T N 9 J n F 1 b 3 Q 7 L C Z x d W 9 0 O 1 N l Y 3 R p b 2 4 x L 2 V 2 Z W 5 f d m l l d 1 9 m X z A g N V 9 h b H R l c i A o N C k v 5 a S J 5 p u 0 4 4 G V 4 4 K M 4 4 G f 5 Z 6 L L n t D b 2 x 1 b W 4 x N S w x N H 0 m c X V v d D s s J n F 1 b 3 Q 7 U 2 V j d G l v b j E v Z X Z l b l 9 2 a W V 3 X 2 Z f M C A 1 X 2 F s d G V y I C g 0 K S / l p I n m m 7 T j g Z X j g o z j g Z / l n o s u e 0 N v b H V t b j E 2 L D E 1 f S Z x d W 9 0 O y w m c X V v d D t T Z W N 0 a W 9 u M S 9 l d m V u X 3 Z p Z X d f Z l 8 w I D V f Y W x 0 Z X I g K D Q p L + W k i e a b t O O B l e O C j O O B n + W e i y 5 7 Q 2 9 s d W 1 u M T c s M T Z 9 J n F 1 b 3 Q 7 L C Z x d W 9 0 O 1 N l Y 3 R p b 2 4 x L 2 V 2 Z W 5 f d m l l d 1 9 m X z A g N V 9 h b H R l c i A o N C k v 5 a S J 5 p u 0 4 4 G V 4 4 K M 4 4 G f 5 Z 6 L L n t D b 2 x 1 b W 4 x O C w x N 3 0 m c X V v d D s s J n F 1 b 3 Q 7 U 2 V j d G l v b j E v Z X Z l b l 9 2 a W V 3 X 2 Z f M C A 1 X 2 F s d G V y I C g 0 K S / l p I n m m 7 T j g Z X j g o z j g Z / l n o s u e 0 N v b H V t b j E 5 L D E 4 f S Z x d W 9 0 O y w m c X V v d D t T Z W N 0 a W 9 u M S 9 l d m V u X 3 Z p Z X d f Z l 8 w I D V f Y W x 0 Z X I g K D Q p L + W k i e a b t O O B l e O C j O O B n + W e i y 5 7 Q 2 9 s d W 1 u M j A s M T l 9 J n F 1 b 3 Q 7 L C Z x d W 9 0 O 1 N l Y 3 R p b 2 4 x L 2 V 2 Z W 5 f d m l l d 1 9 m X z A g N V 9 h b H R l c i A o N C k v 5 a S J 5 p u 0 4 4 G V 4 4 K M 4 4 G f 5 Z 6 L L n t D b 2 x 1 b W 4 y M S w y M H 0 m c X V v d D s s J n F 1 b 3 Q 7 U 2 V j d G l v b j E v Z X Z l b l 9 2 a W V 3 X 2 Z f M C A 1 X 2 F s d G V y I C g 0 K S / l p I n m m 7 T j g Z X j g o z j g Z / l n o s u e 0 N v b H V t b j I y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Z X Z l b l 9 2 a W V 3 X 2 Z f M C A 1 X 2 F s d G V y I C g 0 K S / l p I n m m 7 T j g Z X j g o z j g Z / l n o s u e 0 N v b H V t b j E s M H 0 m c X V v d D s s J n F 1 b 3 Q 7 U 2 V j d G l v b j E v Z X Z l b l 9 2 a W V 3 X 2 Z f M C A 1 X 2 F s d G V y I C g 0 K S / l p I n m m 7 T j g Z X j g o z j g Z / l n o s u e 0 N v b H V t b j I s M X 0 m c X V v d D s s J n F 1 b 3 Q 7 U 2 V j d G l v b j E v Z X Z l b l 9 2 a W V 3 X 2 Z f M C A 1 X 2 F s d G V y I C g 0 K S / l p I n m m 7 T j g Z X j g o z j g Z / l n o s u e 0 N v b H V t b j M s M n 0 m c X V v d D s s J n F 1 b 3 Q 7 U 2 V j d G l v b j E v Z X Z l b l 9 2 a W V 3 X 2 Z f M C A 1 X 2 F s d G V y I C g 0 K S / l p I n m m 7 T j g Z X j g o z j g Z / l n o s u e 0 N v b H V t b j Q s M 3 0 m c X V v d D s s J n F 1 b 3 Q 7 U 2 V j d G l v b j E v Z X Z l b l 9 2 a W V 3 X 2 Z f M C A 1 X 2 F s d G V y I C g 0 K S / l p I n m m 7 T j g Z X j g o z j g Z / l n o s u e 0 N v b H V t b j U s N H 0 m c X V v d D s s J n F 1 b 3 Q 7 U 2 V j d G l v b j E v Z X Z l b l 9 2 a W V 3 X 2 Z f M C A 1 X 2 F s d G V y I C g 0 K S / l p I n m m 7 T j g Z X j g o z j g Z / l n o s u e 0 N v b H V t b j Y s N X 0 m c X V v d D s s J n F 1 b 3 Q 7 U 2 V j d G l v b j E v Z X Z l b l 9 2 a W V 3 X 2 Z f M C A 1 X 2 F s d G V y I C g 0 K S / l p I n m m 7 T j g Z X j g o z j g Z / l n o s u e 0 N v b H V t b j c s N n 0 m c X V v d D s s J n F 1 b 3 Q 7 U 2 V j d G l v b j E v Z X Z l b l 9 2 a W V 3 X 2 Z f M C A 1 X 2 F s d G V y I C g 0 K S / l p I n m m 7 T j g Z X j g o z j g Z / l n o s u e 0 N v b H V t b j g s N 3 0 m c X V v d D s s J n F 1 b 3 Q 7 U 2 V j d G l v b j E v Z X Z l b l 9 2 a W V 3 X 2 Z f M C A 1 X 2 F s d G V y I C g 0 K S / l p I n m m 7 T j g Z X j g o z j g Z / l n o s u e 0 N v b H V t b j k s O H 0 m c X V v d D s s J n F 1 b 3 Q 7 U 2 V j d G l v b j E v Z X Z l b l 9 2 a W V 3 X 2 Z f M C A 1 X 2 F s d G V y I C g 0 K S / l p I n m m 7 T j g Z X j g o z j g Z / l n o s u e 0 N v b H V t b j E w L D l 9 J n F 1 b 3 Q 7 L C Z x d W 9 0 O 1 N l Y 3 R p b 2 4 x L 2 V 2 Z W 5 f d m l l d 1 9 m X z A g N V 9 h b H R l c i A o N C k v 5 a S J 5 p u 0 4 4 G V 4 4 K M 4 4 G f 5 Z 6 L L n t D b 2 x 1 b W 4 x M S w x M H 0 m c X V v d D s s J n F 1 b 3 Q 7 U 2 V j d G l v b j E v Z X Z l b l 9 2 a W V 3 X 2 Z f M C A 1 X 2 F s d G V y I C g 0 K S / l p I n m m 7 T j g Z X j g o z j g Z / l n o s u e 0 N v b H V t b j E y L D E x f S Z x d W 9 0 O y w m c X V v d D t T Z W N 0 a W 9 u M S 9 l d m V u X 3 Z p Z X d f Z l 8 w I D V f Y W x 0 Z X I g K D Q p L + W k i e a b t O O B l e O C j O O B n + W e i y 5 7 Q 2 9 s d W 1 u M T M s M T J 9 J n F 1 b 3 Q 7 L C Z x d W 9 0 O 1 N l Y 3 R p b 2 4 x L 2 V 2 Z W 5 f d m l l d 1 9 m X z A g N V 9 h b H R l c i A o N C k v 5 a S J 5 p u 0 4 4 G V 4 4 K M 4 4 G f 5 Z 6 L L n t D b 2 x 1 b W 4 x N C w x M 3 0 m c X V v d D s s J n F 1 b 3 Q 7 U 2 V j d G l v b j E v Z X Z l b l 9 2 a W V 3 X 2 Z f M C A 1 X 2 F s d G V y I C g 0 K S / l p I n m m 7 T j g Z X j g o z j g Z / l n o s u e 0 N v b H V t b j E 1 L D E 0 f S Z x d W 9 0 O y w m c X V v d D t T Z W N 0 a W 9 u M S 9 l d m V u X 3 Z p Z X d f Z l 8 w I D V f Y W x 0 Z X I g K D Q p L + W k i e a b t O O B l e O C j O O B n + W e i y 5 7 Q 2 9 s d W 1 u M T Y s M T V 9 J n F 1 b 3 Q 7 L C Z x d W 9 0 O 1 N l Y 3 R p b 2 4 x L 2 V 2 Z W 5 f d m l l d 1 9 m X z A g N V 9 h b H R l c i A o N C k v 5 a S J 5 p u 0 4 4 G V 4 4 K M 4 4 G f 5 Z 6 L L n t D b 2 x 1 b W 4 x N y w x N n 0 m c X V v d D s s J n F 1 b 3 Q 7 U 2 V j d G l v b j E v Z X Z l b l 9 2 a W V 3 X 2 Z f M C A 1 X 2 F s d G V y I C g 0 K S / l p I n m m 7 T j g Z X j g o z j g Z / l n o s u e 0 N v b H V t b j E 4 L D E 3 f S Z x d W 9 0 O y w m c X V v d D t T Z W N 0 a W 9 u M S 9 l d m V u X 3 Z p Z X d f Z l 8 w I D V f Y W x 0 Z X I g K D Q p L + W k i e a b t O O B l e O C j O O B n + W e i y 5 7 Q 2 9 s d W 1 u M T k s M T h 9 J n F 1 b 3 Q 7 L C Z x d W 9 0 O 1 N l Y 3 R p b 2 4 x L 2 V 2 Z W 5 f d m l l d 1 9 m X z A g N V 9 h b H R l c i A o N C k v 5 a S J 5 p u 0 4 4 G V 4 4 K M 4 4 G f 5 Z 6 L L n t D b 2 x 1 b W 4 y M C w x O X 0 m c X V v d D s s J n F 1 b 3 Q 7 U 2 V j d G l v b j E v Z X Z l b l 9 2 a W V 3 X 2 Z f M C A 1 X 2 F s d G V y I C g 0 K S / l p I n m m 7 T j g Z X j g o z j g Z / l n o s u e 0 N v b H V t b j I x L D I w f S Z x d W 9 0 O y w m c X V v d D t T Z W N 0 a W 9 u M S 9 l d m V u X 3 Z p Z X d f Z l 8 w I D V f Y W x 0 Z X I g K D Q p L + W k i e a b t O O B l e O C j O O B n + W e i y 5 7 Q 2 9 s d W 1 u M j I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m V u X 3 Z p Z X d f Z l 8 w J T I w N V 9 h b H R l c i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Z l 8 w J T I w N V 9 h b H R l c i U y M C g 0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Z l 8 w J T I w N V 9 h b H R l c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V i N G Z h Y 2 U 4 L T k 2 Z T Q t N D d i O C 1 i M D J j L T Y y M T A 2 Y z k y O W J l M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l U M D Y 6 M D E 6 M j U u O T k z N j Y 2 O F o i I C 8 + P E V u d H J 5 I F R 5 c G U 9 I k Z p b G x D b 2 x 1 b W 5 U e X B l c y I g V m F s d W U 9 I n N B d 0 1 H Q X d N R E F 3 T U R B d 0 1 E Q X d N R E F 3 T U R B d 0 1 E Q X c 9 P S I g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G 9 0 Y W x f c 2 V y a W V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Z l 8 w I D V f Y W x 0 Z X I g K D U p L + W k i e a b t O O B l e O C j O O B n + W e i y 5 7 c C w w f S Z x d W 9 0 O y w m c X V v d D t T Z W N 0 a W 9 u M S 9 l d m V u X 3 Z p Z X d f Z l 8 w I D V f Y W x 0 Z X I g K D U p L + W k i e a b t O O B l e O C j O O B n + W e i y 5 7 Z m F p b H V y Z V 9 y Y X R l L D F 9 J n F 1 b 3 Q 7 L C Z x d W 9 0 O 1 N l Y 3 R p b 2 4 x L 2 V 2 Z W 5 f d m l l d 1 9 m X z A g N V 9 h b H R l c i A o N S k v 5 a S J 5 p u 0 4 4 G V 4 4 K M 4 4 G f 5 Z 6 L L n t 0 d X J u X 3 N 5 c 3 R l b S w y f S Z x d W 9 0 O y w m c X V v d D t T Z W N 0 a W 9 u M S 9 l d m V u X 3 Z p Z X d f Z l 8 w I D V f Y W x 0 Z X I g K D U p L + W k i e a b t O O B l e O C j O O B n + W e i y 5 7 a G V h Z F 9 z d G V w L D N 9 J n F 1 b 3 Q 7 L C Z x d W 9 0 O 1 N l Y 3 R p b 2 4 x L 2 V 2 Z W 5 f d m l l d 1 9 m X z A g N V 9 h b H R l c i A o N S k v 5 a S J 5 p u 0 4 4 G V 4 4 K M 4 4 G f 5 Z 6 L L n t 0 Y W l s X 3 N 0 Z X A s N H 0 m c X V v d D s s J n F 1 b 3 Q 7 U 2 V j d G l v b j E v Z X Z l b l 9 2 a W V 3 X 2 Z f M C A 1 X 2 F s d G V y I C g 1 K S / l p I n m m 7 T j g Z X j g o z j g Z / l n o s u e 3 N w Y W 4 s N X 0 m c X V v d D s s J n F 1 b 3 Q 7 U 2 V j d G l v b j E v Z X Z l b l 9 2 a W V 3 X 2 Z f M C A 1 X 2 F s d G V y I C g 1 K S / l p I n m m 7 T j g Z X j g o z j g Z / l n o s u e 3 N o b 3 J 0 Z X N 0 X 2 N v a W 5 z L D Z 9 J n F 1 b 3 Q 7 L C Z x d W 9 0 O 1 N l Y 3 R p b 2 4 x L 2 V 2 Z W 5 f d m l l d 1 9 m X z A g N V 9 h b H R l c i A o N S k v 5 a S J 5 p u 0 4 4 G V 4 4 K M 4 4 G f 5 Z 6 L L n t 1 c H B l c l 9 s a W 1 p d F 9 j b 2 l u c y w 3 f S Z x d W 9 0 O y w m c X V v d D t T Z W N 0 a W 9 u M S 9 l d m V u X 3 Z p Z X d f Z l 8 w I D V f Y W x 0 Z X I g K D U p L + W k i e a b t O O B l e O C j O O B n + W e i y 5 7 d G 9 0 Y W x f c 2 V y a W V z L D h 9 J n F 1 b 3 Q 7 L C Z x d W 9 0 O 1 N l Y 3 R p b 2 4 x L 2 V 2 Z W 5 f d m l l d 1 9 m X z A g N V 9 h b H R l c i A o N S k v 5 a S J 5 p u 0 4 4 G V 4 4 K M 4 4 G f 5 Z 6 L L n t 3 a W 5 z X 2 E s O X 0 m c X V v d D s s J n F 1 b 3 Q 7 U 2 V j d G l v b j E v Z X Z l b l 9 2 a W V 3 X 2 Z f M C A 1 X 2 F s d G V y I C g 1 K S / l p I n m m 7 T j g Z X j g o z j g Z / l n o s u e 3 d p b n N f Y i w x M H 0 m c X V v d D s s J n F 1 b 3 Q 7 U 2 V j d G l v b j E v Z X Z l b l 9 2 a W V 3 X 2 Z f M C A 1 X 2 F s d G V y I C g 1 K S / l p I n m m 7 T j g Z X j g o z j g Z / l n o s u e 3 N 1 Y 2 N 1 Y 2 V z c 2 Z 1 b F 9 z Z X J p Z X M s M T F 9 J n F 1 b 3 Q 7 L C Z x d W 9 0 O 1 N l Y 3 R p b 2 4 x L 2 V 2 Z W 5 f d m l l d 1 9 m X z A g N V 9 h b H R l c i A o N S k v 5 a S J 5 p u 0 4 4 G V 4 4 K M 4 4 G f 5 Z 6 L L n t z X 2 Z 1 b F 9 3 a W 5 z X 2 E s M T J 9 J n F 1 b 3 Q 7 L C Z x d W 9 0 O 1 N l Y 3 R p b 2 4 x L 2 V 2 Z W 5 f d m l l d 1 9 m X z A g N V 9 h b H R l c i A o N S k v 5 a S J 5 p u 0 4 4 G V 4 4 K M 4 4 G f 5 Z 6 L L n t z X 2 Z 1 b F 9 3 a W 5 z X 2 I s M T N 9 J n F 1 b 3 Q 7 L C Z x d W 9 0 O 1 N l Y 3 R p b 2 4 x L 2 V 2 Z W 5 f d m l l d 1 9 m X z A g N V 9 h b H R l c i A o N S k v 5 a S J 5 p u 0 4 4 G V 4 4 K M 4 4 G f 5 Z 6 L L n t z X 3 B 0 c 1 9 3 a W 5 z X 2 E s M T R 9 J n F 1 b 3 Q 7 L C Z x d W 9 0 O 1 N l Y 3 R p b 2 4 x L 2 V 2 Z W 5 f d m l l d 1 9 m X z A g N V 9 h b H R l c i A o N S k v 5 a S J 5 p u 0 4 4 G V 4 4 K M 4 4 G f 5 Z 6 L L n t z X 3 B 0 c 1 9 3 a W 5 z X 2 I s M T V 9 J n F 1 b 3 Q 7 L C Z x d W 9 0 O 1 N l Y 3 R p b 2 4 x L 2 V 2 Z W 5 f d m l l d 1 9 m X z A g N V 9 h b H R l c i A o N S k v 5 a S J 5 p u 0 4 4 G V 4 4 K M 4 4 G f 5 Z 6 L L n t m Y W l s Z W R f c 2 V y a W V z L D E 2 f S Z x d W 9 0 O y w m c X V v d D t T Z W N 0 a W 9 u M S 9 l d m V u X 3 Z p Z X d f Z l 8 w I D V f Y W x 0 Z X I g K D U p L + W k i e a b t O O B l e O C j O O B n + W e i y 5 7 Z l 9 m d W x f d 2 l u c 1 9 h L D E 3 f S Z x d W 9 0 O y w m c X V v d D t T Z W N 0 a W 9 u M S 9 l d m V u X 3 Z p Z X d f Z l 8 w I D V f Y W x 0 Z X I g K D U p L + W k i e a b t O O B l e O C j O O B n + W e i y 5 7 Z l 9 m d W x f d 2 l u c 1 9 i L D E 4 f S Z x d W 9 0 O y w m c X V v d D t T Z W N 0 a W 9 u M S 9 l d m V u X 3 Z p Z X d f Z l 8 w I D V f Y W x 0 Z X I g K D U p L + W k i e a b t O O B l e O C j O O B n + W e i y 5 7 Z l 9 w d H N f d 2 l u c 1 9 h L D E 5 f S Z x d W 9 0 O y w m c X V v d D t T Z W N 0 a W 9 u M S 9 l d m V u X 3 Z p Z X d f Z l 8 w I D V f Y W x 0 Z X I g K D U p L + W k i e a b t O O B l e O C j O O B n + W e i y 5 7 Z l 9 w d H N f d 2 l u c 1 9 i L D I w f S Z x d W 9 0 O y w m c X V v d D t T Z W N 0 a W 9 u M S 9 l d m V u X 3 Z p Z X d f Z l 8 w I D V f Y W x 0 Z X I g K D U p L + W k i e a b t O O B l e O C j O O B n + W e i y 5 7 b m 9 f d 2 l u c 1 9 h Y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2 Z W 5 f d m l l d 1 9 m X z A g N V 9 h b H R l c i A o N S k v 5 a S J 5 p u 0 4 4 G V 4 4 K M 4 4 G f 5 Z 6 L L n t w L D B 9 J n F 1 b 3 Q 7 L C Z x d W 9 0 O 1 N l Y 3 R p b 2 4 x L 2 V 2 Z W 5 f d m l l d 1 9 m X z A g N V 9 h b H R l c i A o N S k v 5 a S J 5 p u 0 4 4 G V 4 4 K M 4 4 G f 5 Z 6 L L n t m Y W l s d X J l X 3 J h d G U s M X 0 m c X V v d D s s J n F 1 b 3 Q 7 U 2 V j d G l v b j E v Z X Z l b l 9 2 a W V 3 X 2 Z f M C A 1 X 2 F s d G V y I C g 1 K S / l p I n m m 7 T j g Z X j g o z j g Z / l n o s u e 3 R 1 c m 5 f c 3 l z d G V t L D J 9 J n F 1 b 3 Q 7 L C Z x d W 9 0 O 1 N l Y 3 R p b 2 4 x L 2 V 2 Z W 5 f d m l l d 1 9 m X z A g N V 9 h b H R l c i A o N S k v 5 a S J 5 p u 0 4 4 G V 4 4 K M 4 4 G f 5 Z 6 L L n t o Z W F k X 3 N 0 Z X A s M 3 0 m c X V v d D s s J n F 1 b 3 Q 7 U 2 V j d G l v b j E v Z X Z l b l 9 2 a W V 3 X 2 Z f M C A 1 X 2 F s d G V y I C g 1 K S / l p I n m m 7 T j g Z X j g o z j g Z / l n o s u e 3 R h a W x f c 3 R l c C w 0 f S Z x d W 9 0 O y w m c X V v d D t T Z W N 0 a W 9 u M S 9 l d m V u X 3 Z p Z X d f Z l 8 w I D V f Y W x 0 Z X I g K D U p L + W k i e a b t O O B l e O C j O O B n + W e i y 5 7 c 3 B h b i w 1 f S Z x d W 9 0 O y w m c X V v d D t T Z W N 0 a W 9 u M S 9 l d m V u X 3 Z p Z X d f Z l 8 w I D V f Y W x 0 Z X I g K D U p L + W k i e a b t O O B l e O C j O O B n + W e i y 5 7 c 2 h v c n R l c 3 R f Y 2 9 p b n M s N n 0 m c X V v d D s s J n F 1 b 3 Q 7 U 2 V j d G l v b j E v Z X Z l b l 9 2 a W V 3 X 2 Z f M C A 1 X 2 F s d G V y I C g 1 K S / l p I n m m 7 T j g Z X j g o z j g Z / l n o s u e 3 V w c G V y X 2 x p b W l 0 X 2 N v a W 5 z L D d 9 J n F 1 b 3 Q 7 L C Z x d W 9 0 O 1 N l Y 3 R p b 2 4 x L 2 V 2 Z W 5 f d m l l d 1 9 m X z A g N V 9 h b H R l c i A o N S k v 5 a S J 5 p u 0 4 4 G V 4 4 K M 4 4 G f 5 Z 6 L L n t 0 b 3 R h b F 9 z Z X J p Z X M s O H 0 m c X V v d D s s J n F 1 b 3 Q 7 U 2 V j d G l v b j E v Z X Z l b l 9 2 a W V 3 X 2 Z f M C A 1 X 2 F s d G V y I C g 1 K S / l p I n m m 7 T j g Z X j g o z j g Z / l n o s u e 3 d p b n N f Y S w 5 f S Z x d W 9 0 O y w m c X V v d D t T Z W N 0 a W 9 u M S 9 l d m V u X 3 Z p Z X d f Z l 8 w I D V f Y W x 0 Z X I g K D U p L + W k i e a b t O O B l e O C j O O B n + W e i y 5 7 d 2 l u c 1 9 i L D E w f S Z x d W 9 0 O y w m c X V v d D t T Z W N 0 a W 9 u M S 9 l d m V u X 3 Z p Z X d f Z l 8 w I D V f Y W x 0 Z X I g K D U p L + W k i e a b t O O B l e O C j O O B n + W e i y 5 7 c 3 V j Y 3 V j Z X N z Z n V s X 3 N l c m l l c y w x M X 0 m c X V v d D s s J n F 1 b 3 Q 7 U 2 V j d G l v b j E v Z X Z l b l 9 2 a W V 3 X 2 Z f M C A 1 X 2 F s d G V y I C g 1 K S / l p I n m m 7 T j g Z X j g o z j g Z / l n o s u e 3 N f Z n V s X 3 d p b n N f Y S w x M n 0 m c X V v d D s s J n F 1 b 3 Q 7 U 2 V j d G l v b j E v Z X Z l b l 9 2 a W V 3 X 2 Z f M C A 1 X 2 F s d G V y I C g 1 K S / l p I n m m 7 T j g Z X j g o z j g Z / l n o s u e 3 N f Z n V s X 3 d p b n N f Y i w x M 3 0 m c X V v d D s s J n F 1 b 3 Q 7 U 2 V j d G l v b j E v Z X Z l b l 9 2 a W V 3 X 2 Z f M C A 1 X 2 F s d G V y I C g 1 K S / l p I n m m 7 T j g Z X j g o z j g Z / l n o s u e 3 N f c H R z X 3 d p b n N f Y S w x N H 0 m c X V v d D s s J n F 1 b 3 Q 7 U 2 V j d G l v b j E v Z X Z l b l 9 2 a W V 3 X 2 Z f M C A 1 X 2 F s d G V y I C g 1 K S / l p I n m m 7 T j g Z X j g o z j g Z / l n o s u e 3 N f c H R z X 3 d p b n N f Y i w x N X 0 m c X V v d D s s J n F 1 b 3 Q 7 U 2 V j d G l v b j E v Z X Z l b l 9 2 a W V 3 X 2 Z f M C A 1 X 2 F s d G V y I C g 1 K S / l p I n m m 7 T j g Z X j g o z j g Z / l n o s u e 2 Z h a W x l Z F 9 z Z X J p Z X M s M T Z 9 J n F 1 b 3 Q 7 L C Z x d W 9 0 O 1 N l Y 3 R p b 2 4 x L 2 V 2 Z W 5 f d m l l d 1 9 m X z A g N V 9 h b H R l c i A o N S k v 5 a S J 5 p u 0 4 4 G V 4 4 K M 4 4 G f 5 Z 6 L L n t m X 2 Z 1 b F 9 3 a W 5 z X 2 E s M T d 9 J n F 1 b 3 Q 7 L C Z x d W 9 0 O 1 N l Y 3 R p b 2 4 x L 2 V 2 Z W 5 f d m l l d 1 9 m X z A g N V 9 h b H R l c i A o N S k v 5 a S J 5 p u 0 4 4 G V 4 4 K M 4 4 G f 5 Z 6 L L n t m X 2 Z 1 b F 9 3 a W 5 z X 2 I s M T h 9 J n F 1 b 3 Q 7 L C Z x d W 9 0 O 1 N l Y 3 R p b 2 4 x L 2 V 2 Z W 5 f d m l l d 1 9 m X z A g N V 9 h b H R l c i A o N S k v 5 a S J 5 p u 0 4 4 G V 4 4 K M 4 4 G f 5 Z 6 L L n t m X 3 B 0 c 1 9 3 a W 5 z X 2 E s M T l 9 J n F 1 b 3 Q 7 L C Z x d W 9 0 O 1 N l Y 3 R p b 2 4 x L 2 V 2 Z W 5 f d m l l d 1 9 m X z A g N V 9 h b H R l c i A o N S k v 5 a S J 5 p u 0 4 4 G V 4 4 K M 4 4 G f 5 Z 6 L L n t m X 3 B 0 c 1 9 3 a W 5 z X 2 I s M j B 9 J n F 1 b 3 Q 7 L C Z x d W 9 0 O 1 N l Y 3 R p b 2 4 x L 2 V 2 Z W 5 f d m l l d 1 9 m X z A g N V 9 h b H R l c i A o N S k v 5 a S J 5 p u 0 4 4 G V 4 4 K M 4 4 G f 5 Z 6 L L n t u b 1 9 3 a W 5 z X 2 F i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Z l b l 9 2 a W V 3 X 2 Z f M C U y M D V f Y W x 0 Z X I l M j A o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Z f M C U y M D V f Y W x 0 Z X I l M j A o N S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Z f M C U y M D V f Y W x 0 Z X I l M j A o N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Z f M C U y M D V f Y W x 0 Z X I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M z I y Z j c w N i 1 l Y T g y L T R m M 2 M t O T k 1 Y i 0 4 N T M 0 Y T U 2 M z U 0 N W M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V 2 Z W 5 f d m l l d 1 9 m X z B f N V 9 h b H R l c l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V Q x N z o 1 N j o 1 N C 4 y N z M y N z M 3 W i I g L z 4 8 R W 5 0 c n k g V H l w Z T 0 i R m l s b E N v b H V t b l R 5 c G V z I i B W Y W x 1 Z T 0 i c 0 F 3 T U d B d 0 1 E Q X d N R E F 3 T U R B d 0 1 E Q X d N R E F 3 T U R B d 0 1 E I i A v P j x F b n R y e S B U e X B l P S J G a W x s Q 2 9 s d W 1 u T m F t Z X M i I F Z h b H V l P S J z W y Z x d W 9 0 O 3 A m c X V v d D s s J n F 1 b 3 Q 7 Z m F p b H V y Z V 9 y Y X R l J n F 1 b 3 Q 7 L C Z x d W 9 0 O 3 R 1 c m 5 f c 3 l z d G V t J n F 1 b 3 Q 7 L C Z x d W 9 0 O 2 h l Y W R f c 3 R l c C Z x d W 9 0 O y w m c X V v d D t 0 Y W l s X 3 N 0 Z X A m c X V v d D s s J n F 1 b 3 Q 7 c 3 B h b i Z x d W 9 0 O y w m c X V v d D t z a G 9 y d G V z d F 9 j b 2 l u c y Z x d W 9 0 O y w m c X V v d D t 1 c H B l c l 9 s a W 1 p d F 9 j b 2 l u c y Z x d W 9 0 O y w m c X V v d D t 0 b 3 R h b F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Z l 8 w I D V f Y W x 0 Z X I g K D Y p L + W k i e a b t O O B l e O C j O O B n + W e i y 5 7 c C w w f S Z x d W 9 0 O y w m c X V v d D t T Z W N 0 a W 9 u M S 9 l d m V u X 3 Z p Z X d f Z l 8 w I D V f Y W x 0 Z X I g K D Y p L + W k i e a b t O O B l e O C j O O B n + W e i y 5 7 Z m F p b H V y Z V 9 y Y X R l L D F 9 J n F 1 b 3 Q 7 L C Z x d W 9 0 O 1 N l Y 3 R p b 2 4 x L 2 V 2 Z W 5 f d m l l d 1 9 m X z A g N V 9 h b H R l c i A o N i k v 5 a S J 5 p u 0 4 4 G V 4 4 K M 4 4 G f 5 Z 6 L L n t 0 d X J u X 3 N 5 c 3 R l b S w y f S Z x d W 9 0 O y w m c X V v d D t T Z W N 0 a W 9 u M S 9 l d m V u X 3 Z p Z X d f Z l 8 w I D V f Y W x 0 Z X I g K D Y p L + W k i e a b t O O B l e O C j O O B n + W e i y 5 7 a G V h Z F 9 z d G V w L D N 9 J n F 1 b 3 Q 7 L C Z x d W 9 0 O 1 N l Y 3 R p b 2 4 x L 2 V 2 Z W 5 f d m l l d 1 9 m X z A g N V 9 h b H R l c i A o N i k v 5 a S J 5 p u 0 4 4 G V 4 4 K M 4 4 G f 5 Z 6 L L n t 0 Y W l s X 3 N 0 Z X A s N H 0 m c X V v d D s s J n F 1 b 3 Q 7 U 2 V j d G l v b j E v Z X Z l b l 9 2 a W V 3 X 2 Z f M C A 1 X 2 F s d G V y I C g 2 K S / l p I n m m 7 T j g Z X j g o z j g Z / l n o s u e 3 N w Y W 4 s N X 0 m c X V v d D s s J n F 1 b 3 Q 7 U 2 V j d G l v b j E v Z X Z l b l 9 2 a W V 3 X 2 Z f M C A 1 X 2 F s d G V y I C g 2 K S / l p I n m m 7 T j g Z X j g o z j g Z / l n o s u e 3 N o b 3 J 0 Z X N 0 X 2 N v a W 5 z L D Z 9 J n F 1 b 3 Q 7 L C Z x d W 9 0 O 1 N l Y 3 R p b 2 4 x L 2 V 2 Z W 5 f d m l l d 1 9 m X z A g N V 9 h b H R l c i A o N i k v 5 a S J 5 p u 0 4 4 G V 4 4 K M 4 4 G f 5 Z 6 L L n t 1 c H B l c l 9 s a W 1 p d F 9 j b 2 l u c y w 3 f S Z x d W 9 0 O y w m c X V v d D t T Z W N 0 a W 9 u M S 9 l d m V u X 3 Z p Z X d f Z l 8 w I D V f Y W x 0 Z X I g K D Y p L + W k i e a b t O O B l e O C j O O B n + W e i y 5 7 d G 9 0 Y W x f c 2 V y a W V z L D h 9 J n F 1 b 3 Q 7 L C Z x d W 9 0 O 1 N l Y 3 R p b 2 4 x L 2 V 2 Z W 5 f d m l l d 1 9 m X z A g N V 9 h b H R l c i A o N i k v 5 a S J 5 p u 0 4 4 G V 4 4 K M 4 4 G f 5 Z 6 L L n t z Z X J p Z X N f c 2 h v c n R l c 3 R f Y 2 9 p b n M s O X 0 m c X V v d D s s J n F 1 b 3 Q 7 U 2 V j d G l v b j E v Z X Z l b l 9 2 a W V 3 X 2 Z f M C A 1 X 2 F s d G V y I C g 2 K S / l p I n m m 7 T j g Z X j g o z j g Z / l n o s u e 3 N l c m l l c 1 9 s b 2 5 n Z X N 0 X 2 N v a W 5 z L D E w f S Z x d W 9 0 O y w m c X V v d D t T Z W N 0 a W 9 u M S 9 l d m V u X 3 Z p Z X d f Z l 8 w I D V f Y W x 0 Z X I g K D Y p L + W k i e a b t O O B l e O C j O O B n + W e i y 5 7 d 2 l u c 1 9 h L D E x f S Z x d W 9 0 O y w m c X V v d D t T Z W N 0 a W 9 u M S 9 l d m V u X 3 Z p Z X d f Z l 8 w I D V f Y W x 0 Z X I g K D Y p L + W k i e a b t O O B l e O C j O O B n + W e i y 5 7 d 2 l u c 1 9 i L D E y f S Z x d W 9 0 O y w m c X V v d D t T Z W N 0 a W 9 u M S 9 l d m V u X 3 Z p Z X d f Z l 8 w I D V f Y W x 0 Z X I g K D Y p L + W k i e a b t O O B l e O C j O O B n + W e i y 5 7 c 3 V j Y 3 V j Z X N z Z n V s X 3 N l c m l l c y w x M 3 0 m c X V v d D s s J n F 1 b 3 Q 7 U 2 V j d G l v b j E v Z X Z l b l 9 2 a W V 3 X 2 Z f M C A 1 X 2 F s d G V y I C g 2 K S / l p I n m m 7 T j g Z X j g o z j g Z / l n o s u e 3 N f Z n V s X 3 d p b n N f Y S w x N H 0 m c X V v d D s s J n F 1 b 3 Q 7 U 2 V j d G l v b j E v Z X Z l b l 9 2 a W V 3 X 2 Z f M C A 1 X 2 F s d G V y I C g 2 K S / l p I n m m 7 T j g Z X j g o z j g Z / l n o s u e 3 N f Z n V s X 3 d p b n N f Y i w x N X 0 m c X V v d D s s J n F 1 b 3 Q 7 U 2 V j d G l v b j E v Z X Z l b l 9 2 a W V 3 X 2 Z f M C A 1 X 2 F s d G V y I C g 2 K S / l p I n m m 7 T j g Z X j g o z j g Z / l n o s u e 3 N f c H R z X 3 d p b n N f Y S w x N n 0 m c X V v d D s s J n F 1 b 3 Q 7 U 2 V j d G l v b j E v Z X Z l b l 9 2 a W V 3 X 2 Z f M C A 1 X 2 F s d G V y I C g 2 K S / l p I n m m 7 T j g Z X j g o z j g Z / l n o s u e 3 N f c H R z X 3 d p b n N f Y i w x N 3 0 m c X V v d D s s J n F 1 b 3 Q 7 U 2 V j d G l v b j E v Z X Z l b l 9 2 a W V 3 X 2 Z f M C A 1 X 2 F s d G V y I C g 2 K S / l p I n m m 7 T j g Z X j g o z j g Z / l n o s u e 2 Z h a W x l Z F 9 z Z X J p Z X M s M T h 9 J n F 1 b 3 Q 7 L C Z x d W 9 0 O 1 N l Y 3 R p b 2 4 x L 2 V 2 Z W 5 f d m l l d 1 9 m X z A g N V 9 h b H R l c i A o N i k v 5 a S J 5 p u 0 4 4 G V 4 4 K M 4 4 G f 5 Z 6 L L n t m X 2 Z 1 b F 9 3 a W 5 z X 2 E s M T l 9 J n F 1 b 3 Q 7 L C Z x d W 9 0 O 1 N l Y 3 R p b 2 4 x L 2 V 2 Z W 5 f d m l l d 1 9 m X z A g N V 9 h b H R l c i A o N i k v 5 a S J 5 p u 0 4 4 G V 4 4 K M 4 4 G f 5 Z 6 L L n t m X 2 Z 1 b F 9 3 a W 5 z X 2 I s M j B 9 J n F 1 b 3 Q 7 L C Z x d W 9 0 O 1 N l Y 3 R p b 2 4 x L 2 V 2 Z W 5 f d m l l d 1 9 m X z A g N V 9 h b H R l c i A o N i k v 5 a S J 5 p u 0 4 4 G V 4 4 K M 4 4 G f 5 Z 6 L L n t m X 3 B 0 c 1 9 3 a W 5 z X 2 E s M j F 9 J n F 1 b 3 Q 7 L C Z x d W 9 0 O 1 N l Y 3 R p b 2 4 x L 2 V 2 Z W 5 f d m l l d 1 9 m X z A g N V 9 h b H R l c i A o N i k v 5 a S J 5 p u 0 4 4 G V 4 4 K M 4 4 G f 5 Z 6 L L n t m X 3 B 0 c 1 9 3 a W 5 z X 2 I s M j J 9 J n F 1 b 3 Q 7 L C Z x d W 9 0 O 1 N l Y 3 R p b 2 4 x L 2 V 2 Z W 5 f d m l l d 1 9 m X z A g N V 9 h b H R l c i A o N i k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Z f M C A 1 X 2 F s d G V y I C g 2 K S / l p I n m m 7 T j g Z X j g o z j g Z / l n o s u e 3 A s M H 0 m c X V v d D s s J n F 1 b 3 Q 7 U 2 V j d G l v b j E v Z X Z l b l 9 2 a W V 3 X 2 Z f M C A 1 X 2 F s d G V y I C g 2 K S / l p I n m m 7 T j g Z X j g o z j g Z / l n o s u e 2 Z h a W x 1 c m V f c m F 0 Z S w x f S Z x d W 9 0 O y w m c X V v d D t T Z W N 0 a W 9 u M S 9 l d m V u X 3 Z p Z X d f Z l 8 w I D V f Y W x 0 Z X I g K D Y p L + W k i e a b t O O B l e O C j O O B n + W e i y 5 7 d H V y b l 9 z e X N 0 Z W 0 s M n 0 m c X V v d D s s J n F 1 b 3 Q 7 U 2 V j d G l v b j E v Z X Z l b l 9 2 a W V 3 X 2 Z f M C A 1 X 2 F s d G V y I C g 2 K S / l p I n m m 7 T j g Z X j g o z j g Z / l n o s u e 2 h l Y W R f c 3 R l c C w z f S Z x d W 9 0 O y w m c X V v d D t T Z W N 0 a W 9 u M S 9 l d m V u X 3 Z p Z X d f Z l 8 w I D V f Y W x 0 Z X I g K D Y p L + W k i e a b t O O B l e O C j O O B n + W e i y 5 7 d G F p b F 9 z d G V w L D R 9 J n F 1 b 3 Q 7 L C Z x d W 9 0 O 1 N l Y 3 R p b 2 4 x L 2 V 2 Z W 5 f d m l l d 1 9 m X z A g N V 9 h b H R l c i A o N i k v 5 a S J 5 p u 0 4 4 G V 4 4 K M 4 4 G f 5 Z 6 L L n t z c G F u L D V 9 J n F 1 b 3 Q 7 L C Z x d W 9 0 O 1 N l Y 3 R p b 2 4 x L 2 V 2 Z W 5 f d m l l d 1 9 m X z A g N V 9 h b H R l c i A o N i k v 5 a S J 5 p u 0 4 4 G V 4 4 K M 4 4 G f 5 Z 6 L L n t z a G 9 y d G V z d F 9 j b 2 l u c y w 2 f S Z x d W 9 0 O y w m c X V v d D t T Z W N 0 a W 9 u M S 9 l d m V u X 3 Z p Z X d f Z l 8 w I D V f Y W x 0 Z X I g K D Y p L + W k i e a b t O O B l e O C j O O B n + W e i y 5 7 d X B w Z X J f b G l t a X R f Y 2 9 p b n M s N 3 0 m c X V v d D s s J n F 1 b 3 Q 7 U 2 V j d G l v b j E v Z X Z l b l 9 2 a W V 3 X 2 Z f M C A 1 X 2 F s d G V y I C g 2 K S / l p I n m m 7 T j g Z X j g o z j g Z / l n o s u e 3 R v d G F s X 3 N l c m l l c y w 4 f S Z x d W 9 0 O y w m c X V v d D t T Z W N 0 a W 9 u M S 9 l d m V u X 3 Z p Z X d f Z l 8 w I D V f Y W x 0 Z X I g K D Y p L + W k i e a b t O O B l e O C j O O B n + W e i y 5 7 c 2 V y a W V z X 3 N o b 3 J 0 Z X N 0 X 2 N v a W 5 z L D l 9 J n F 1 b 3 Q 7 L C Z x d W 9 0 O 1 N l Y 3 R p b 2 4 x L 2 V 2 Z W 5 f d m l l d 1 9 m X z A g N V 9 h b H R l c i A o N i k v 5 a S J 5 p u 0 4 4 G V 4 4 K M 4 4 G f 5 Z 6 L L n t z Z X J p Z X N f b G 9 u Z 2 V z d F 9 j b 2 l u c y w x M H 0 m c X V v d D s s J n F 1 b 3 Q 7 U 2 V j d G l v b j E v Z X Z l b l 9 2 a W V 3 X 2 Z f M C A 1 X 2 F s d G V y I C g 2 K S / l p I n m m 7 T j g Z X j g o z j g Z / l n o s u e 3 d p b n N f Y S w x M X 0 m c X V v d D s s J n F 1 b 3 Q 7 U 2 V j d G l v b j E v Z X Z l b l 9 2 a W V 3 X 2 Z f M C A 1 X 2 F s d G V y I C g 2 K S / l p I n m m 7 T j g Z X j g o z j g Z / l n o s u e 3 d p b n N f Y i w x M n 0 m c X V v d D s s J n F 1 b 3 Q 7 U 2 V j d G l v b j E v Z X Z l b l 9 2 a W V 3 X 2 Z f M C A 1 X 2 F s d G V y I C g 2 K S / l p I n m m 7 T j g Z X j g o z j g Z / l n o s u e 3 N 1 Y 2 N 1 Y 2 V z c 2 Z 1 b F 9 z Z X J p Z X M s M T N 9 J n F 1 b 3 Q 7 L C Z x d W 9 0 O 1 N l Y 3 R p b 2 4 x L 2 V 2 Z W 5 f d m l l d 1 9 m X z A g N V 9 h b H R l c i A o N i k v 5 a S J 5 p u 0 4 4 G V 4 4 K M 4 4 G f 5 Z 6 L L n t z X 2 Z 1 b F 9 3 a W 5 z X 2 E s M T R 9 J n F 1 b 3 Q 7 L C Z x d W 9 0 O 1 N l Y 3 R p b 2 4 x L 2 V 2 Z W 5 f d m l l d 1 9 m X z A g N V 9 h b H R l c i A o N i k v 5 a S J 5 p u 0 4 4 G V 4 4 K M 4 4 G f 5 Z 6 L L n t z X 2 Z 1 b F 9 3 a W 5 z X 2 I s M T V 9 J n F 1 b 3 Q 7 L C Z x d W 9 0 O 1 N l Y 3 R p b 2 4 x L 2 V 2 Z W 5 f d m l l d 1 9 m X z A g N V 9 h b H R l c i A o N i k v 5 a S J 5 p u 0 4 4 G V 4 4 K M 4 4 G f 5 Z 6 L L n t z X 3 B 0 c 1 9 3 a W 5 z X 2 E s M T Z 9 J n F 1 b 3 Q 7 L C Z x d W 9 0 O 1 N l Y 3 R p b 2 4 x L 2 V 2 Z W 5 f d m l l d 1 9 m X z A g N V 9 h b H R l c i A o N i k v 5 a S J 5 p u 0 4 4 G V 4 4 K M 4 4 G f 5 Z 6 L L n t z X 3 B 0 c 1 9 3 a W 5 z X 2 I s M T d 9 J n F 1 b 3 Q 7 L C Z x d W 9 0 O 1 N l Y 3 R p b 2 4 x L 2 V 2 Z W 5 f d m l l d 1 9 m X z A g N V 9 h b H R l c i A o N i k v 5 a S J 5 p u 0 4 4 G V 4 4 K M 4 4 G f 5 Z 6 L L n t m Y W l s Z W R f c 2 V y a W V z L D E 4 f S Z x d W 9 0 O y w m c X V v d D t T Z W N 0 a W 9 u M S 9 l d m V u X 3 Z p Z X d f Z l 8 w I D V f Y W x 0 Z X I g K D Y p L + W k i e a b t O O B l e O C j O O B n + W e i y 5 7 Z l 9 m d W x f d 2 l u c 1 9 h L D E 5 f S Z x d W 9 0 O y w m c X V v d D t T Z W N 0 a W 9 u M S 9 l d m V u X 3 Z p Z X d f Z l 8 w I D V f Y W x 0 Z X I g K D Y p L + W k i e a b t O O B l e O C j O O B n + W e i y 5 7 Z l 9 m d W x f d 2 l u c 1 9 i L D I w f S Z x d W 9 0 O y w m c X V v d D t T Z W N 0 a W 9 u M S 9 l d m V u X 3 Z p Z X d f Z l 8 w I D V f Y W x 0 Z X I g K D Y p L + W k i e a b t O O B l e O C j O O B n + W e i y 5 7 Z l 9 w d H N f d 2 l u c 1 9 h L D I x f S Z x d W 9 0 O y w m c X V v d D t T Z W N 0 a W 9 u M S 9 l d m V u X 3 Z p Z X d f Z l 8 w I D V f Y W x 0 Z X I g K D Y p L + W k i e a b t O O B l e O C j O O B n + W e i y 5 7 Z l 9 w d H N f d 2 l u c 1 9 i L D I y f S Z x d W 9 0 O y w m c X V v d D t T Z W N 0 a W 9 u M S 9 l d m V u X 3 Z p Z X d f Z l 8 w I D V f Y W x 0 Z X I g K D Y p L + W k i e a b t O O B l e O C j O O B n + W e i y 5 7 b m 9 f d 2 l u c 1 9 h Y i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2 Z W 5 f d m l l d 1 9 m X z A l M j A 1 X 2 F s d G V y J T I w K D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f d m l l d 1 9 m X z A l M j A 1 X 2 F s d G V y J T I w K D Y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f d m l l d 1 9 m X z A l M j A 1 X 2 F s d G V y J T I w K D Y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f d m l l d 1 9 h b H R l c l 9 m N j A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I 0 Y z J m Y j A t O W I 5 N i 0 0 M z I 0 L T k y N W M t N W I w M z Z j Z G I 2 O T d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2 Z W 5 f d m l l d 1 9 h b H R l c l 9 m N j B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V Q x O D o 0 M D o 0 O C 4 y O D E 4 M T g 5 W i I g L z 4 8 R W 5 0 c n k g V H l w Z T 0 i R m l s b E N v b H V t b l R 5 c G V z I i B W Y W x 1 Z T 0 i c 0 F 3 T U d B d 0 1 E Q X d N R E F 3 T U R B d 0 1 E Q X d N R E F 3 T U R B d 0 1 E I i A v P j x F b n R y e S B U e X B l P S J G a W x s Q 2 9 s d W 1 u T m F t Z X M i I F Z h b H V l P S J z W y Z x d W 9 0 O 3 A m c X V v d D s s J n F 1 b 3 Q 7 Z m F p b H V y Z V 9 y Y X R l J n F 1 b 3 Q 7 L C Z x d W 9 0 O 3 R 1 c m 5 f c 3 l z d G V t J n F 1 b 3 Q 7 L C Z x d W 9 0 O 2 h l Y W R f c 3 R l c C Z x d W 9 0 O y w m c X V v d D t 0 Y W l s X 3 N 0 Z X A m c X V v d D s s J n F 1 b 3 Q 7 c 3 B h b i Z x d W 9 0 O y w m c X V v d D t z a G 9 y d G V z d F 9 j b 2 l u c y Z x d W 9 0 O y w m c X V v d D t 1 c H B l c l 9 s a W 1 p d F 9 j b 2 l u c y Z x d W 9 0 O y w m c X V v d D t 0 b 3 R h b F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Y w I D A v 5 a S J 5 p u 0 4 4 G V 4 4 K M 4 4 G f 5 Z 6 L L n t w L D B 9 J n F 1 b 3 Q 7 L C Z x d W 9 0 O 1 N l Y 3 R p b 2 4 x L 2 V 2 Z W 5 f d m l l d 1 9 h b H R l c l 9 m N j A g M C / l p I n m m 7 T j g Z X j g o z j g Z / l n o s u e 2 Z h a W x 1 c m V f c m F 0 Z S w x f S Z x d W 9 0 O y w m c X V v d D t T Z W N 0 a W 9 u M S 9 l d m V u X 3 Z p Z X d f Y W x 0 Z X J f Z j Y w I D A v 5 a S J 5 p u 0 4 4 G V 4 4 K M 4 4 G f 5 Z 6 L L n t 0 d X J u X 3 N 5 c 3 R l b S w y f S Z x d W 9 0 O y w m c X V v d D t T Z W N 0 a W 9 u M S 9 l d m V u X 3 Z p Z X d f Y W x 0 Z X J f Z j Y w I D A v 5 a S J 5 p u 0 4 4 G V 4 4 K M 4 4 G f 5 Z 6 L L n t o Z W F k X 3 N 0 Z X A s M 3 0 m c X V v d D s s J n F 1 b 3 Q 7 U 2 V j d G l v b j E v Z X Z l b l 9 2 a W V 3 X 2 F s d G V y X 2 Y 2 M C A w L + W k i e a b t O O B l e O C j O O B n + W e i y 5 7 d G F p b F 9 z d G V w L D R 9 J n F 1 b 3 Q 7 L C Z x d W 9 0 O 1 N l Y 3 R p b 2 4 x L 2 V 2 Z W 5 f d m l l d 1 9 h b H R l c l 9 m N j A g M C / l p I n m m 7 T j g Z X j g o z j g Z / l n o s u e 3 N w Y W 4 s N X 0 m c X V v d D s s J n F 1 b 3 Q 7 U 2 V j d G l v b j E v Z X Z l b l 9 2 a W V 3 X 2 F s d G V y X 2 Y 2 M C A w L + W k i e a b t O O B l e O C j O O B n + W e i y 5 7 c 2 h v c n R l c 3 R f Y 2 9 p b n M s N n 0 m c X V v d D s s J n F 1 b 3 Q 7 U 2 V j d G l v b j E v Z X Z l b l 9 2 a W V 3 X 2 F s d G V y X 2 Y 2 M C A w L + W k i e a b t O O B l e O C j O O B n + W e i y 5 7 d X B w Z X J f b G l t a X R f Y 2 9 p b n M s N 3 0 m c X V v d D s s J n F 1 b 3 Q 7 U 2 V j d G l v b j E v Z X Z l b l 9 2 a W V 3 X 2 F s d G V y X 2 Y 2 M C A w L + W k i e a b t O O B l e O C j O O B n + W e i y 5 7 d G 9 0 Y W x f c 2 V y a W V z L D h 9 J n F 1 b 3 Q 7 L C Z x d W 9 0 O 1 N l Y 3 R p b 2 4 x L 2 V 2 Z W 5 f d m l l d 1 9 h b H R l c l 9 m N j A g M C / l p I n m m 7 T j g Z X j g o z j g Z / l n o s u e 3 N l c m l l c 1 9 z a G 9 y d G V z d F 9 j b 2 l u c y w 5 f S Z x d W 9 0 O y w m c X V v d D t T Z W N 0 a W 9 u M S 9 l d m V u X 3 Z p Z X d f Y W x 0 Z X J f Z j Y w I D A v 5 a S J 5 p u 0 4 4 G V 4 4 K M 4 4 G f 5 Z 6 L L n t z Z X J p Z X N f b G 9 u Z 2 V z d F 9 j b 2 l u c y w x M H 0 m c X V v d D s s J n F 1 b 3 Q 7 U 2 V j d G l v b j E v Z X Z l b l 9 2 a W V 3 X 2 F s d G V y X 2 Y 2 M C A w L + W k i e a b t O O B l e O C j O O B n + W e i y 5 7 d 2 l u c 1 9 h L D E x f S Z x d W 9 0 O y w m c X V v d D t T Z W N 0 a W 9 u M S 9 l d m V u X 3 Z p Z X d f Y W x 0 Z X J f Z j Y w I D A v 5 a S J 5 p u 0 4 4 G V 4 4 K M 4 4 G f 5 Z 6 L L n t 3 a W 5 z X 2 I s M T J 9 J n F 1 b 3 Q 7 L C Z x d W 9 0 O 1 N l Y 3 R p b 2 4 x L 2 V 2 Z W 5 f d m l l d 1 9 h b H R l c l 9 m N j A g M C / l p I n m m 7 T j g Z X j g o z j g Z / l n o s u e 3 N 1 Y 2 N 1 Y 2 V z c 2 Z 1 b F 9 z Z X J p Z X M s M T N 9 J n F 1 b 3 Q 7 L C Z x d W 9 0 O 1 N l Y 3 R p b 2 4 x L 2 V 2 Z W 5 f d m l l d 1 9 h b H R l c l 9 m N j A g M C / l p I n m m 7 T j g Z X j g o z j g Z / l n o s u e 3 N f Z n V s X 3 d p b n N f Y S w x N H 0 m c X V v d D s s J n F 1 b 3 Q 7 U 2 V j d G l v b j E v Z X Z l b l 9 2 a W V 3 X 2 F s d G V y X 2 Y 2 M C A w L + W k i e a b t O O B l e O C j O O B n + W e i y 5 7 c 1 9 m d W x f d 2 l u c 1 9 i L D E 1 f S Z x d W 9 0 O y w m c X V v d D t T Z W N 0 a W 9 u M S 9 l d m V u X 3 Z p Z X d f Y W x 0 Z X J f Z j Y w I D A v 5 a S J 5 p u 0 4 4 G V 4 4 K M 4 4 G f 5 Z 6 L L n t z X 3 B 0 c 1 9 3 a W 5 z X 2 E s M T Z 9 J n F 1 b 3 Q 7 L C Z x d W 9 0 O 1 N l Y 3 R p b 2 4 x L 2 V 2 Z W 5 f d m l l d 1 9 h b H R l c l 9 m N j A g M C / l p I n m m 7 T j g Z X j g o z j g Z / l n o s u e 3 N f c H R z X 3 d p b n N f Y i w x N 3 0 m c X V v d D s s J n F 1 b 3 Q 7 U 2 V j d G l v b j E v Z X Z l b l 9 2 a W V 3 X 2 F s d G V y X 2 Y 2 M C A w L + W k i e a b t O O B l e O C j O O B n + W e i y 5 7 Z m F p b G V k X 3 N l c m l l c y w x O H 0 m c X V v d D s s J n F 1 b 3 Q 7 U 2 V j d G l v b j E v Z X Z l b l 9 2 a W V 3 X 2 F s d G V y X 2 Y 2 M C A w L + W k i e a b t O O B l e O C j O O B n + W e i y 5 7 Z l 9 m d W x f d 2 l u c 1 9 h L D E 5 f S Z x d W 9 0 O y w m c X V v d D t T Z W N 0 a W 9 u M S 9 l d m V u X 3 Z p Z X d f Y W x 0 Z X J f Z j Y w I D A v 5 a S J 5 p u 0 4 4 G V 4 4 K M 4 4 G f 5 Z 6 L L n t m X 2 Z 1 b F 9 3 a W 5 z X 2 I s M j B 9 J n F 1 b 3 Q 7 L C Z x d W 9 0 O 1 N l Y 3 R p b 2 4 x L 2 V 2 Z W 5 f d m l l d 1 9 h b H R l c l 9 m N j A g M C / l p I n m m 7 T j g Z X j g o z j g Z / l n o s u e 2 Z f c H R z X 3 d p b n N f Y S w y M X 0 m c X V v d D s s J n F 1 b 3 Q 7 U 2 V j d G l v b j E v Z X Z l b l 9 2 a W V 3 X 2 F s d G V y X 2 Y 2 M C A w L + W k i e a b t O O B l e O C j O O B n + W e i y 5 7 Z l 9 w d H N f d 2 l u c 1 9 i L D I y f S Z x d W 9 0 O y w m c X V v d D t T Z W N 0 a W 9 u M S 9 l d m V u X 3 Z p Z X d f Y W x 0 Z X J f Z j Y w I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2 M C A w L + W k i e a b t O O B l e O C j O O B n + W e i y 5 7 c C w w f S Z x d W 9 0 O y w m c X V v d D t T Z W N 0 a W 9 u M S 9 l d m V u X 3 Z p Z X d f Y W x 0 Z X J f Z j Y w I D A v 5 a S J 5 p u 0 4 4 G V 4 4 K M 4 4 G f 5 Z 6 L L n t m Y W l s d X J l X 3 J h d G U s M X 0 m c X V v d D s s J n F 1 b 3 Q 7 U 2 V j d G l v b j E v Z X Z l b l 9 2 a W V 3 X 2 F s d G V y X 2 Y 2 M C A w L + W k i e a b t O O B l e O C j O O B n + W e i y 5 7 d H V y b l 9 z e X N 0 Z W 0 s M n 0 m c X V v d D s s J n F 1 b 3 Q 7 U 2 V j d G l v b j E v Z X Z l b l 9 2 a W V 3 X 2 F s d G V y X 2 Y 2 M C A w L + W k i e a b t O O B l e O C j O O B n + W e i y 5 7 a G V h Z F 9 z d G V w L D N 9 J n F 1 b 3 Q 7 L C Z x d W 9 0 O 1 N l Y 3 R p b 2 4 x L 2 V 2 Z W 5 f d m l l d 1 9 h b H R l c l 9 m N j A g M C / l p I n m m 7 T j g Z X j g o z j g Z / l n o s u e 3 R h a W x f c 3 R l c C w 0 f S Z x d W 9 0 O y w m c X V v d D t T Z W N 0 a W 9 u M S 9 l d m V u X 3 Z p Z X d f Y W x 0 Z X J f Z j Y w I D A v 5 a S J 5 p u 0 4 4 G V 4 4 K M 4 4 G f 5 Z 6 L L n t z c G F u L D V 9 J n F 1 b 3 Q 7 L C Z x d W 9 0 O 1 N l Y 3 R p b 2 4 x L 2 V 2 Z W 5 f d m l l d 1 9 h b H R l c l 9 m N j A g M C / l p I n m m 7 T j g Z X j g o z j g Z / l n o s u e 3 N o b 3 J 0 Z X N 0 X 2 N v a W 5 z L D Z 9 J n F 1 b 3 Q 7 L C Z x d W 9 0 O 1 N l Y 3 R p b 2 4 x L 2 V 2 Z W 5 f d m l l d 1 9 h b H R l c l 9 m N j A g M C / l p I n m m 7 T j g Z X j g o z j g Z / l n o s u e 3 V w c G V y X 2 x p b W l 0 X 2 N v a W 5 z L D d 9 J n F 1 b 3 Q 7 L C Z x d W 9 0 O 1 N l Y 3 R p b 2 4 x L 2 V 2 Z W 5 f d m l l d 1 9 h b H R l c l 9 m N j A g M C / l p I n m m 7 T j g Z X j g o z j g Z / l n o s u e 3 R v d G F s X 3 N l c m l l c y w 4 f S Z x d W 9 0 O y w m c X V v d D t T Z W N 0 a W 9 u M S 9 l d m V u X 3 Z p Z X d f Y W x 0 Z X J f Z j Y w I D A v 5 a S J 5 p u 0 4 4 G V 4 4 K M 4 4 G f 5 Z 6 L L n t z Z X J p Z X N f c 2 h v c n R l c 3 R f Y 2 9 p b n M s O X 0 m c X V v d D s s J n F 1 b 3 Q 7 U 2 V j d G l v b j E v Z X Z l b l 9 2 a W V 3 X 2 F s d G V y X 2 Y 2 M C A w L + W k i e a b t O O B l e O C j O O B n + W e i y 5 7 c 2 V y a W V z X 2 x v b m d l c 3 R f Y 2 9 p b n M s M T B 9 J n F 1 b 3 Q 7 L C Z x d W 9 0 O 1 N l Y 3 R p b 2 4 x L 2 V 2 Z W 5 f d m l l d 1 9 h b H R l c l 9 m N j A g M C / l p I n m m 7 T j g Z X j g o z j g Z / l n o s u e 3 d p b n N f Y S w x M X 0 m c X V v d D s s J n F 1 b 3 Q 7 U 2 V j d G l v b j E v Z X Z l b l 9 2 a W V 3 X 2 F s d G V y X 2 Y 2 M C A w L + W k i e a b t O O B l e O C j O O B n + W e i y 5 7 d 2 l u c 1 9 i L D E y f S Z x d W 9 0 O y w m c X V v d D t T Z W N 0 a W 9 u M S 9 l d m V u X 3 Z p Z X d f Y W x 0 Z X J f Z j Y w I D A v 5 a S J 5 p u 0 4 4 G V 4 4 K M 4 4 G f 5 Z 6 L L n t z d W N j d W N l c 3 N m d W x f c 2 V y a W V z L D E z f S Z x d W 9 0 O y w m c X V v d D t T Z W N 0 a W 9 u M S 9 l d m V u X 3 Z p Z X d f Y W x 0 Z X J f Z j Y w I D A v 5 a S J 5 p u 0 4 4 G V 4 4 K M 4 4 G f 5 Z 6 L L n t z X 2 Z 1 b F 9 3 a W 5 z X 2 E s M T R 9 J n F 1 b 3 Q 7 L C Z x d W 9 0 O 1 N l Y 3 R p b 2 4 x L 2 V 2 Z W 5 f d m l l d 1 9 h b H R l c l 9 m N j A g M C / l p I n m m 7 T j g Z X j g o z j g Z / l n o s u e 3 N f Z n V s X 3 d p b n N f Y i w x N X 0 m c X V v d D s s J n F 1 b 3 Q 7 U 2 V j d G l v b j E v Z X Z l b l 9 2 a W V 3 X 2 F s d G V y X 2 Y 2 M C A w L + W k i e a b t O O B l e O C j O O B n + W e i y 5 7 c 1 9 w d H N f d 2 l u c 1 9 h L D E 2 f S Z x d W 9 0 O y w m c X V v d D t T Z W N 0 a W 9 u M S 9 l d m V u X 3 Z p Z X d f Y W x 0 Z X J f Z j Y w I D A v 5 a S J 5 p u 0 4 4 G V 4 4 K M 4 4 G f 5 Z 6 L L n t z X 3 B 0 c 1 9 3 a W 5 z X 2 I s M T d 9 J n F 1 b 3 Q 7 L C Z x d W 9 0 O 1 N l Y 3 R p b 2 4 x L 2 V 2 Z W 5 f d m l l d 1 9 h b H R l c l 9 m N j A g M C / l p I n m m 7 T j g Z X j g o z j g Z / l n o s u e 2 Z h a W x l Z F 9 z Z X J p Z X M s M T h 9 J n F 1 b 3 Q 7 L C Z x d W 9 0 O 1 N l Y 3 R p b 2 4 x L 2 V 2 Z W 5 f d m l l d 1 9 h b H R l c l 9 m N j A g M C / l p I n m m 7 T j g Z X j g o z j g Z / l n o s u e 2 Z f Z n V s X 3 d p b n N f Y S w x O X 0 m c X V v d D s s J n F 1 b 3 Q 7 U 2 V j d G l v b j E v Z X Z l b l 9 2 a W V 3 X 2 F s d G V y X 2 Y 2 M C A w L + W k i e a b t O O B l e O C j O O B n + W e i y 5 7 Z l 9 m d W x f d 2 l u c 1 9 i L D I w f S Z x d W 9 0 O y w m c X V v d D t T Z W N 0 a W 9 u M S 9 l d m V u X 3 Z p Z X d f Y W x 0 Z X J f Z j Y w I D A v 5 a S J 5 p u 0 4 4 G V 4 4 K M 4 4 G f 5 Z 6 L L n t m X 3 B 0 c 1 9 3 a W 5 z X 2 E s M j F 9 J n F 1 b 3 Q 7 L C Z x d W 9 0 O 1 N l Y 3 R p b 2 4 x L 2 V 2 Z W 5 f d m l l d 1 9 h b H R l c l 9 m N j A g M C / l p I n m m 7 T j g Z X j g o z j g Z / l n o s u e 2 Z f c H R z X 3 d p b n N f Y i w y M n 0 m c X V v d D s s J n F 1 b 3 Q 7 U 2 V j d G l v b j E v Z X Z l b l 9 2 a W V 3 X 2 F s d G V y X 2 Y 2 M C A w L + W k i e a b t O O B l e O C j O O B n + W e i y 5 7 b m 9 f d 2 l u c 1 9 h Y i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2 Z W 5 f d m l l d 1 9 h b H R l c l 9 m N j A l M j A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f d m l l d 1 9 h b H R l c l 9 m N j A l M j A w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f d m l l d 1 9 h b H R l c l 9 m N j A l M j A w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f d m l l d 1 9 h b H R l c l 9 m M T A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Q w Y z J m Z j M t M D R h N S 0 0 Z j Q 2 L T l k N j g t N m Z l Y z k 4 N D U x Z W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2 Z W 5 f d m l l d 1 9 h b H R l c l 9 m M T B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V Q y M D o z N T o z M C 4 x N z E 0 M j M z W i I g L z 4 8 R W 5 0 c n k g V H l w Z T 0 i R m l s b E N v b H V t b l R 5 c G V z I i B W Y W x 1 Z T 0 i c 0 F 3 T U d B d 0 1 E Q X d N R E F 3 T U R B d 0 1 E Q X d N R E F 3 T U R B d 0 1 E I i A v P j x F b n R y e S B U e X B l P S J G a W x s Q 2 9 s d W 1 u T m F t Z X M i I F Z h b H V l P S J z W y Z x d W 9 0 O 3 A m c X V v d D s s J n F 1 b 3 Q 7 Z m F p b H V y Z V 9 y Y X R l J n F 1 b 3 Q 7 L C Z x d W 9 0 O 3 R 1 c m 5 f c 3 l z d G V t J n F 1 b 3 Q 7 L C Z x d W 9 0 O 2 h l Y W R f c 3 R l c C Z x d W 9 0 O y w m c X V v d D t 0 Y W l s X 3 N 0 Z X A m c X V v d D s s J n F 1 b 3 Q 7 c 3 B h b i Z x d W 9 0 O y w m c X V v d D t z a G 9 y d G V z d F 9 j b 2 l u c y Z x d W 9 0 O y w m c X V v d D t 1 c H B l c l 9 s a W 1 p d F 9 j b 2 l u c y Z x d W 9 0 O y w m c X V v d D t 0 c m l h b H N f c 2 V y a W V z J n F 1 b 3 Q 7 L C Z x d W 9 0 O 3 N l c m l l c 1 9 z a G 9 y d G V z d F 9 j b 2 l u c y Z x d W 9 0 O y w m c X V v d D t z Z X J p Z X N f b G 9 u Z 2 V z d F 9 j b 2 l u c y Z x d W 9 0 O y w m c X V v d D t 3 a W 5 z X 2 E m c X V v d D s s J n F 1 b 3 Q 7 d 2 l u c 1 9 i J n F 1 b 3 Q 7 L C Z x d W 9 0 O 3 N 1 Y 2 N 1 Y 2 V z c 2 Z 1 b F 9 z Z X J p Z X M m c X V v d D s s J n F 1 b 3 Q 7 c 1 9 m d W x f d 2 l u c 1 9 h J n F 1 b 3 Q 7 L C Z x d W 9 0 O 3 N f Z n V s X 3 d p b n N f Y i Z x d W 9 0 O y w m c X V v d D t z X 3 B 0 c 1 9 3 a W 5 z X 2 E m c X V v d D s s J n F 1 b 3 Q 7 c 1 9 w d H N f d 2 l u c 1 9 i J n F 1 b 3 Q 7 L C Z x d W 9 0 O 2 Z h a W x l Z F 9 z Z X J p Z X M m c X V v d D s s J n F 1 b 3 Q 7 Z l 9 m d W x f d 2 l u c 1 9 h J n F 1 b 3 Q 7 L C Z x d W 9 0 O 2 Z f Z n V s X 3 d p b n N f Y i Z x d W 9 0 O y w m c X V v d D t m X 3 B 0 c 1 9 3 a W 5 z X 2 E m c X V v d D s s J n F 1 b 3 Q 7 Z l 9 w d H N f d 2 l u c 1 9 i J n F 1 b 3 Q 7 L C Z x d W 9 0 O 2 5 v X 3 d p b n N f Y W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l b l 9 2 a W V 3 X 2 F s d G V y X 2 Y x M C A w L + W k i e a b t O O B l e O C j O O B n + W e i y 5 7 c C w w f S Z x d W 9 0 O y w m c X V v d D t T Z W N 0 a W 9 u M S 9 l d m V u X 3 Z p Z X d f Y W x 0 Z X J f Z j E w I D A v 5 a S J 5 p u 0 4 4 G V 4 4 K M 4 4 G f 5 Z 6 L L n t m Y W l s d X J l X 3 J h d G U s M X 0 m c X V v d D s s J n F 1 b 3 Q 7 U 2 V j d G l v b j E v Z X Z l b l 9 2 a W V 3 X 2 F s d G V y X 2 Y x M C A w L + W k i e a b t O O B l e O C j O O B n + W e i y 5 7 d H V y b l 9 z e X N 0 Z W 0 s M n 0 m c X V v d D s s J n F 1 b 3 Q 7 U 2 V j d G l v b j E v Z X Z l b l 9 2 a W V 3 X 2 F s d G V y X 2 Y x M C A w L + W k i e a b t O O B l e O C j O O B n + W e i y 5 7 a G V h Z F 9 z d G V w L D N 9 J n F 1 b 3 Q 7 L C Z x d W 9 0 O 1 N l Y 3 R p b 2 4 x L 2 V 2 Z W 5 f d m l l d 1 9 h b H R l c l 9 m M T A g M C / l p I n m m 7 T j g Z X j g o z j g Z / l n o s u e 3 R h a W x f c 3 R l c C w 0 f S Z x d W 9 0 O y w m c X V v d D t T Z W N 0 a W 9 u M S 9 l d m V u X 3 Z p Z X d f Y W x 0 Z X J f Z j E w I D A v 5 a S J 5 p u 0 4 4 G V 4 4 K M 4 4 G f 5 Z 6 L L n t z c G F u L D V 9 J n F 1 b 3 Q 7 L C Z x d W 9 0 O 1 N l Y 3 R p b 2 4 x L 2 V 2 Z W 5 f d m l l d 1 9 h b H R l c l 9 m M T A g M C / l p I n m m 7 T j g Z X j g o z j g Z / l n o s u e 3 N o b 3 J 0 Z X N 0 X 2 N v a W 5 z L D Z 9 J n F 1 b 3 Q 7 L C Z x d W 9 0 O 1 N l Y 3 R p b 2 4 x L 2 V 2 Z W 5 f d m l l d 1 9 h b H R l c l 9 m M T A g M C / l p I n m m 7 T j g Z X j g o z j g Z / l n o s u e 3 V w c G V y X 2 x p b W l 0 X 2 N v a W 5 z L D d 9 J n F 1 b 3 Q 7 L C Z x d W 9 0 O 1 N l Y 3 R p b 2 4 x L 2 V 2 Z W 5 f d m l l d 1 9 h b H R l c l 9 m M T A g M C / l p I n m m 7 T j g Z X j g o z j g Z / l n o s u e 3 R y a W F s c 1 9 z Z X J p Z X M s O H 0 m c X V v d D s s J n F 1 b 3 Q 7 U 2 V j d G l v b j E v Z X Z l b l 9 2 a W V 3 X 2 F s d G V y X 2 Y x M C A w L + W k i e a b t O O B l e O C j O O B n + W e i y 5 7 c 2 V y a W V z X 3 N o b 3 J 0 Z X N 0 X 2 N v a W 5 z L D l 9 J n F 1 b 3 Q 7 L C Z x d W 9 0 O 1 N l Y 3 R p b 2 4 x L 2 V 2 Z W 5 f d m l l d 1 9 h b H R l c l 9 m M T A g M C / l p I n m m 7 T j g Z X j g o z j g Z / l n o s u e 3 N l c m l l c 1 9 s b 2 5 n Z X N 0 X 2 N v a W 5 z L D E w f S Z x d W 9 0 O y w m c X V v d D t T Z W N 0 a W 9 u M S 9 l d m V u X 3 Z p Z X d f Y W x 0 Z X J f Z j E w I D A v 5 a S J 5 p u 0 4 4 G V 4 4 K M 4 4 G f 5 Z 6 L L n t 3 a W 5 z X 2 E s M T F 9 J n F 1 b 3 Q 7 L C Z x d W 9 0 O 1 N l Y 3 R p b 2 4 x L 2 V 2 Z W 5 f d m l l d 1 9 h b H R l c l 9 m M T A g M C / l p I n m m 7 T j g Z X j g o z j g Z / l n o s u e 3 d p b n N f Y i w x M n 0 m c X V v d D s s J n F 1 b 3 Q 7 U 2 V j d G l v b j E v Z X Z l b l 9 2 a W V 3 X 2 F s d G V y X 2 Y x M C A w L + W k i e a b t O O B l e O C j O O B n + W e i y 5 7 c 3 V j Y 3 V j Z X N z Z n V s X 3 N l c m l l c y w x M 3 0 m c X V v d D s s J n F 1 b 3 Q 7 U 2 V j d G l v b j E v Z X Z l b l 9 2 a W V 3 X 2 F s d G V y X 2 Y x M C A w L + W k i e a b t O O B l e O C j O O B n + W e i y 5 7 c 1 9 m d W x f d 2 l u c 1 9 h L D E 0 f S Z x d W 9 0 O y w m c X V v d D t T Z W N 0 a W 9 u M S 9 l d m V u X 3 Z p Z X d f Y W x 0 Z X J f Z j E w I D A v 5 a S J 5 p u 0 4 4 G V 4 4 K M 4 4 G f 5 Z 6 L L n t z X 2 Z 1 b F 9 3 a W 5 z X 2 I s M T V 9 J n F 1 b 3 Q 7 L C Z x d W 9 0 O 1 N l Y 3 R p b 2 4 x L 2 V 2 Z W 5 f d m l l d 1 9 h b H R l c l 9 m M T A g M C / l p I n m m 7 T j g Z X j g o z j g Z / l n o s u e 3 N f c H R z X 3 d p b n N f Y S w x N n 0 m c X V v d D s s J n F 1 b 3 Q 7 U 2 V j d G l v b j E v Z X Z l b l 9 2 a W V 3 X 2 F s d G V y X 2 Y x M C A w L + W k i e a b t O O B l e O C j O O B n + W e i y 5 7 c 1 9 w d H N f d 2 l u c 1 9 i L D E 3 f S Z x d W 9 0 O y w m c X V v d D t T Z W N 0 a W 9 u M S 9 l d m V u X 3 Z p Z X d f Y W x 0 Z X J f Z j E w I D A v 5 a S J 5 p u 0 4 4 G V 4 4 K M 4 4 G f 5 Z 6 L L n t m Y W l s Z W R f c 2 V y a W V z L D E 4 f S Z x d W 9 0 O y w m c X V v d D t T Z W N 0 a W 9 u M S 9 l d m V u X 3 Z p Z X d f Y W x 0 Z X J f Z j E w I D A v 5 a S J 5 p u 0 4 4 G V 4 4 K M 4 4 G f 5 Z 6 L L n t m X 2 Z 1 b F 9 3 a W 5 z X 2 E s M T l 9 J n F 1 b 3 Q 7 L C Z x d W 9 0 O 1 N l Y 3 R p b 2 4 x L 2 V 2 Z W 5 f d m l l d 1 9 h b H R l c l 9 m M T A g M C / l p I n m m 7 T j g Z X j g o z j g Z / l n o s u e 2 Z f Z n V s X 3 d p b n N f Y i w y M H 0 m c X V v d D s s J n F 1 b 3 Q 7 U 2 V j d G l v b j E v Z X Z l b l 9 2 a W V 3 X 2 F s d G V y X 2 Y x M C A w L + W k i e a b t O O B l e O C j O O B n + W e i y 5 7 Z l 9 w d H N f d 2 l u c 1 9 h L D I x f S Z x d W 9 0 O y w m c X V v d D t T Z W N 0 a W 9 u M S 9 l d m V u X 3 Z p Z X d f Y W x 0 Z X J f Z j E w I D A v 5 a S J 5 p u 0 4 4 G V 4 4 K M 4 4 G f 5 Z 6 L L n t m X 3 B 0 c 1 9 3 a W 5 z X 2 I s M j J 9 J n F 1 b 3 Q 7 L C Z x d W 9 0 O 1 N l Y 3 R p b 2 4 x L 2 V 2 Z W 5 f d m l l d 1 9 h b H R l c l 9 m M T A g M C / l p I n m m 7 T j g Z X j g o z j g Z / l n o s u e 2 5 v X 3 d p b n N f Y W I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l d m V u X 3 Z p Z X d f Y W x 0 Z X J f Z j E w I D A v 5 a S J 5 p u 0 4 4 G V 4 4 K M 4 4 G f 5 Z 6 L L n t w L D B 9 J n F 1 b 3 Q 7 L C Z x d W 9 0 O 1 N l Y 3 R p b 2 4 x L 2 V 2 Z W 5 f d m l l d 1 9 h b H R l c l 9 m M T A g M C / l p I n m m 7 T j g Z X j g o z j g Z / l n o s u e 2 Z h a W x 1 c m V f c m F 0 Z S w x f S Z x d W 9 0 O y w m c X V v d D t T Z W N 0 a W 9 u M S 9 l d m V u X 3 Z p Z X d f Y W x 0 Z X J f Z j E w I D A v 5 a S J 5 p u 0 4 4 G V 4 4 K M 4 4 G f 5 Z 6 L L n t 0 d X J u X 3 N 5 c 3 R l b S w y f S Z x d W 9 0 O y w m c X V v d D t T Z W N 0 a W 9 u M S 9 l d m V u X 3 Z p Z X d f Y W x 0 Z X J f Z j E w I D A v 5 a S J 5 p u 0 4 4 G V 4 4 K M 4 4 G f 5 Z 6 L L n t o Z W F k X 3 N 0 Z X A s M 3 0 m c X V v d D s s J n F 1 b 3 Q 7 U 2 V j d G l v b j E v Z X Z l b l 9 2 a W V 3 X 2 F s d G V y X 2 Y x M C A w L + W k i e a b t O O B l e O C j O O B n + W e i y 5 7 d G F p b F 9 z d G V w L D R 9 J n F 1 b 3 Q 7 L C Z x d W 9 0 O 1 N l Y 3 R p b 2 4 x L 2 V 2 Z W 5 f d m l l d 1 9 h b H R l c l 9 m M T A g M C / l p I n m m 7 T j g Z X j g o z j g Z / l n o s u e 3 N w Y W 4 s N X 0 m c X V v d D s s J n F 1 b 3 Q 7 U 2 V j d G l v b j E v Z X Z l b l 9 2 a W V 3 X 2 F s d G V y X 2 Y x M C A w L + W k i e a b t O O B l e O C j O O B n + W e i y 5 7 c 2 h v c n R l c 3 R f Y 2 9 p b n M s N n 0 m c X V v d D s s J n F 1 b 3 Q 7 U 2 V j d G l v b j E v Z X Z l b l 9 2 a W V 3 X 2 F s d G V y X 2 Y x M C A w L + W k i e a b t O O B l e O C j O O B n + W e i y 5 7 d X B w Z X J f b G l t a X R f Y 2 9 p b n M s N 3 0 m c X V v d D s s J n F 1 b 3 Q 7 U 2 V j d G l v b j E v Z X Z l b l 9 2 a W V 3 X 2 F s d G V y X 2 Y x M C A w L + W k i e a b t O O B l e O C j O O B n + W e i y 5 7 d H J p Y W x z X 3 N l c m l l c y w 4 f S Z x d W 9 0 O y w m c X V v d D t T Z W N 0 a W 9 u M S 9 l d m V u X 3 Z p Z X d f Y W x 0 Z X J f Z j E w I D A v 5 a S J 5 p u 0 4 4 G V 4 4 K M 4 4 G f 5 Z 6 L L n t z Z X J p Z X N f c 2 h v c n R l c 3 R f Y 2 9 p b n M s O X 0 m c X V v d D s s J n F 1 b 3 Q 7 U 2 V j d G l v b j E v Z X Z l b l 9 2 a W V 3 X 2 F s d G V y X 2 Y x M C A w L + W k i e a b t O O B l e O C j O O B n + W e i y 5 7 c 2 V y a W V z X 2 x v b m d l c 3 R f Y 2 9 p b n M s M T B 9 J n F 1 b 3 Q 7 L C Z x d W 9 0 O 1 N l Y 3 R p b 2 4 x L 2 V 2 Z W 5 f d m l l d 1 9 h b H R l c l 9 m M T A g M C / l p I n m m 7 T j g Z X j g o z j g Z / l n o s u e 3 d p b n N f Y S w x M X 0 m c X V v d D s s J n F 1 b 3 Q 7 U 2 V j d G l v b j E v Z X Z l b l 9 2 a W V 3 X 2 F s d G V y X 2 Y x M C A w L + W k i e a b t O O B l e O C j O O B n + W e i y 5 7 d 2 l u c 1 9 i L D E y f S Z x d W 9 0 O y w m c X V v d D t T Z W N 0 a W 9 u M S 9 l d m V u X 3 Z p Z X d f Y W x 0 Z X J f Z j E w I D A v 5 a S J 5 p u 0 4 4 G V 4 4 K M 4 4 G f 5 Z 6 L L n t z d W N j d W N l c 3 N m d W x f c 2 V y a W V z L D E z f S Z x d W 9 0 O y w m c X V v d D t T Z W N 0 a W 9 u M S 9 l d m V u X 3 Z p Z X d f Y W x 0 Z X J f Z j E w I D A v 5 a S J 5 p u 0 4 4 G V 4 4 K M 4 4 G f 5 Z 6 L L n t z X 2 Z 1 b F 9 3 a W 5 z X 2 E s M T R 9 J n F 1 b 3 Q 7 L C Z x d W 9 0 O 1 N l Y 3 R p b 2 4 x L 2 V 2 Z W 5 f d m l l d 1 9 h b H R l c l 9 m M T A g M C / l p I n m m 7 T j g Z X j g o z j g Z / l n o s u e 3 N f Z n V s X 3 d p b n N f Y i w x N X 0 m c X V v d D s s J n F 1 b 3 Q 7 U 2 V j d G l v b j E v Z X Z l b l 9 2 a W V 3 X 2 F s d G V y X 2 Y x M C A w L + W k i e a b t O O B l e O C j O O B n + W e i y 5 7 c 1 9 w d H N f d 2 l u c 1 9 h L D E 2 f S Z x d W 9 0 O y w m c X V v d D t T Z W N 0 a W 9 u M S 9 l d m V u X 3 Z p Z X d f Y W x 0 Z X J f Z j E w I D A v 5 a S J 5 p u 0 4 4 G V 4 4 K M 4 4 G f 5 Z 6 L L n t z X 3 B 0 c 1 9 3 a W 5 z X 2 I s M T d 9 J n F 1 b 3 Q 7 L C Z x d W 9 0 O 1 N l Y 3 R p b 2 4 x L 2 V 2 Z W 5 f d m l l d 1 9 h b H R l c l 9 m M T A g M C / l p I n m m 7 T j g Z X j g o z j g Z / l n o s u e 2 Z h a W x l Z F 9 z Z X J p Z X M s M T h 9 J n F 1 b 3 Q 7 L C Z x d W 9 0 O 1 N l Y 3 R p b 2 4 x L 2 V 2 Z W 5 f d m l l d 1 9 h b H R l c l 9 m M T A g M C / l p I n m m 7 T j g Z X j g o z j g Z / l n o s u e 2 Z f Z n V s X 3 d p b n N f Y S w x O X 0 m c X V v d D s s J n F 1 b 3 Q 7 U 2 V j d G l v b j E v Z X Z l b l 9 2 a W V 3 X 2 F s d G V y X 2 Y x M C A w L + W k i e a b t O O B l e O C j O O B n + W e i y 5 7 Z l 9 m d W x f d 2 l u c 1 9 i L D I w f S Z x d W 9 0 O y w m c X V v d D t T Z W N 0 a W 9 u M S 9 l d m V u X 3 Z p Z X d f Y W x 0 Z X J f Z j E w I D A v 5 a S J 5 p u 0 4 4 G V 4 4 K M 4 4 G f 5 Z 6 L L n t m X 3 B 0 c 1 9 3 a W 5 z X 2 E s M j F 9 J n F 1 b 3 Q 7 L C Z x d W 9 0 O 1 N l Y 3 R p b 2 4 x L 2 V 2 Z W 5 f d m l l d 1 9 h b H R l c l 9 m M T A g M C / l p I n m m 7 T j g Z X j g o z j g Z / l n o s u e 2 Z f c H R z X 3 d p b n N f Y i w y M n 0 m c X V v d D s s J n F 1 b 3 Q 7 U 2 V j d G l v b j E v Z X Z l b l 9 2 a W V 3 X 2 F s d G V y X 2 Y x M C A w L + W k i e a b t O O B l e O C j O O B n + W e i y 5 7 b m 9 f d 2 l u c 1 9 h Y i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2 Z W 5 f d m l l d 1 9 h b H R l c l 9 m M T A l M j A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f d m l l d 1 9 h b H R l c l 9 m M T A l M j A w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f d m l l d 1 9 h b H R l c l 9 m M T A l M j A w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A a S N U + 0 / T a B R n k v g r 1 I 8 A A A A A A I A A A A A A B B m A A A A A Q A A I A A A A I J 1 p X M d Y t C + A P r l X W d 7 D R T + U 0 q l B U Q W 1 e a t N r s K t w N l A A A A A A 6 A A A A A A g A A I A A A A K o d G M 0 d 7 o C t B I K 5 2 w Q v + U 0 3 z I E b o H G R i W J y Z p 9 g w n G n U A A A A C N + C z c x Q U O D H t 2 / L V V n N 3 4 H + 4 4 N C P W 0 M 2 / M g D A H N j l 7 5 a 0 y o D d y / G u V 0 t g x 3 P T / a U O V B S c O a x 1 8 a B D i J q g r k C / c K m U X 2 a O v 3 T O T N X / i f l 7 x Q A A A A A / I v r r M L R l 3 C W W j + d F Q l 6 D k + z M X 0 H A v h u E h 8 + w 7 o y g O 5 6 9 B 2 F + z q w F R Q h h r F v A x L 9 t + t N 7 h z P 9 a h C O O y d 4 I o S g = < / D a t a M a s h u p > 
</file>

<file path=customXml/itemProps1.xml><?xml version="1.0" encoding="utf-8"?>
<ds:datastoreItem xmlns:ds="http://schemas.openxmlformats.org/officeDocument/2006/customXml" ds:itemID="{845357BD-64E8-463F-A144-6D960CA0DE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Form</vt:lpstr>
      <vt:lpstr>alter_f10</vt:lpstr>
      <vt:lpstr>alter_f60</vt:lpstr>
      <vt:lpstr>even_f50_alter</vt:lpstr>
      <vt:lpstr>列番号早見表</vt:lpstr>
      <vt:lpstr>even_f0_alter</vt:lpstr>
      <vt:lpstr>even_f0 froz</vt:lpstr>
      <vt:lpstr>even_f99_alter</vt:lpstr>
      <vt:lpstr>even_f20_alter</vt:lpstr>
      <vt:lpstr>even_f30_alter</vt:lpstr>
      <vt:lpstr>even_f40_alter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高橋智史</dc:creator>
  <cp:lastModifiedBy>智史 高橋</cp:lastModifiedBy>
  <dcterms:created xsi:type="dcterms:W3CDTF">2024-09-28T05:54:22Z</dcterms:created>
  <dcterms:modified xsi:type="dcterms:W3CDTF">2024-09-29T20:37:24Z</dcterms:modified>
</cp:coreProperties>
</file>